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6"/>
  </bookViews>
  <sheets>
    <sheet name="Capacity_solar" sheetId="1" r:id="rId1"/>
    <sheet name="Capacity_wind" sheetId="2" r:id="rId2"/>
    <sheet name="Cost_solar" sheetId="3" r:id="rId3"/>
    <sheet name="Cost_wind" sheetId="4" r:id="rId4"/>
    <sheet name="LCOE_solar" sheetId="5" r:id="rId5"/>
    <sheet name="LCOE_wind" sheetId="6" r:id="rId6"/>
    <sheet name="2030_solar" sheetId="7" r:id="rId7"/>
    <sheet name="2030_win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<sst xmlns="http://schemas.openxmlformats.org/spreadsheetml/2006/main" count="135" uniqueCount="39">
  <si>
    <t>Year</t>
  </si>
  <si>
    <t>Australia</t>
  </si>
  <si>
    <t>China</t>
  </si>
  <si>
    <t>France</t>
  </si>
  <si>
    <t>Germany</t>
  </si>
  <si>
    <t>India</t>
  </si>
  <si>
    <t>Italy</t>
  </si>
  <si>
    <t>Japan</t>
  </si>
  <si>
    <t>South Korea</t>
  </si>
  <si>
    <t>Spain</t>
  </si>
  <si>
    <t>United Kingdom</t>
  </si>
  <si>
    <t>United States</t>
  </si>
  <si>
    <t>Global</t>
  </si>
  <si>
    <t>Others</t>
  </si>
  <si>
    <t>Global_cum</t>
  </si>
  <si>
    <t>qt0</t>
  </si>
  <si>
    <t>lambda</t>
  </si>
  <si>
    <t>qt1</t>
  </si>
  <si>
    <t>qt2</t>
  </si>
  <si>
    <t>price_si</t>
  </si>
  <si>
    <t>Brazil</t>
  </si>
  <si>
    <t>Canada</t>
  </si>
  <si>
    <t>Denmark</t>
  </si>
  <si>
    <t>Sweden</t>
  </si>
  <si>
    <t>Turkey</t>
  </si>
  <si>
    <t>year</t>
  </si>
  <si>
    <t>Mexico</t>
  </si>
  <si>
    <t>Republic of Korea</t>
  </si>
  <si>
    <t>Annual</t>
  </si>
  <si>
    <t>World</t>
  </si>
  <si>
    <t>World_cum</t>
  </si>
  <si>
    <t>China_cum</t>
  </si>
  <si>
    <t>2024E</t>
  </si>
  <si>
    <t>2025E</t>
  </si>
  <si>
    <t>2026E</t>
  </si>
  <si>
    <t>2027E</t>
  </si>
  <si>
    <t>2028E</t>
  </si>
  <si>
    <t>2029E</t>
  </si>
  <si>
    <t>2030E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</si>
</sst>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workbookViewId="0">
      <selection activeCell="T1" sqref="T1:T14"/>
    </sheetView>
  </sheetViews>
  <sheetFormatPr defaultColWidth="9" defaultRowHeight="13.5"/>
  <cols>
    <col min="2" max="3" width="11.5"/>
    <col min="4" max="4" width="10.375"/>
    <col min="5" max="5" width="9.375"/>
    <col min="6" max="6" width="12.625"/>
    <col min="7" max="8" width="10.375"/>
    <col min="9" max="9" width="11.5"/>
    <col min="10" max="10" width="10.375"/>
    <col min="11" max="11" width="12.625"/>
    <col min="12" max="13" width="10.375"/>
    <col min="14" max="16" width="12.625"/>
    <col min="17" max="17" width="11.5"/>
    <col min="18" max="19" width="12.625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2010</v>
      </c>
      <c r="B2">
        <v>1.0910001</v>
      </c>
      <c r="C2">
        <v>1.0218</v>
      </c>
      <c r="D2">
        <v>1.044</v>
      </c>
      <c r="E2">
        <v>18.006</v>
      </c>
      <c r="F2">
        <v>0.065362</v>
      </c>
      <c r="G2">
        <v>3.5967202</v>
      </c>
      <c r="H2">
        <v>3.6180003</v>
      </c>
      <c r="I2">
        <v>0.65000004</v>
      </c>
      <c r="J2">
        <v>4.605</v>
      </c>
      <c r="K2">
        <v>0.095000006</v>
      </c>
      <c r="L2">
        <v>3.3820002</v>
      </c>
      <c r="M2">
        <v>41.593166</v>
      </c>
      <c r="N2">
        <f>M2-SUM(B2:L2)</f>
        <v>4.41828315399999</v>
      </c>
      <c r="O2">
        <v>41.593166</v>
      </c>
      <c r="P2">
        <f>O2</f>
        <v>41.593166</v>
      </c>
      <c r="Q2">
        <v>0</v>
      </c>
      <c r="R2">
        <f>P2</f>
        <v>41.593166</v>
      </c>
      <c r="S2">
        <f>P2</f>
        <v>41.593166</v>
      </c>
      <c r="T2">
        <v>79</v>
      </c>
    </row>
    <row r="3" spans="1:20">
      <c r="A3">
        <v>2011</v>
      </c>
      <c r="B3">
        <v>1.3819999</v>
      </c>
      <c r="C3">
        <v>2.0860002</v>
      </c>
      <c r="D3">
        <v>1.9595741</v>
      </c>
      <c r="E3">
        <v>7.91</v>
      </c>
      <c r="F3">
        <v>0.50045303</v>
      </c>
      <c r="G3">
        <v>9.5389998</v>
      </c>
      <c r="H3">
        <v>1.2959997</v>
      </c>
      <c r="I3">
        <v>0.08020001</v>
      </c>
      <c r="J3">
        <v>0.827</v>
      </c>
      <c r="K3">
        <v>0.904999994</v>
      </c>
      <c r="L3">
        <v>2.2615001</v>
      </c>
      <c r="M3">
        <v>32.316314</v>
      </c>
      <c r="N3">
        <f t="shared" ref="N3:N14" si="0">M3-SUM(B3:L3)</f>
        <v>3.569587166</v>
      </c>
      <c r="O3">
        <v>73.90948</v>
      </c>
      <c r="P3">
        <f t="shared" ref="P3:P15" si="1">O3</f>
        <v>73.90948</v>
      </c>
      <c r="Q3">
        <f>MIN(1,Q2+0.1)</f>
        <v>0.1</v>
      </c>
      <c r="R3">
        <f>R2+M3-Q3*C3</f>
        <v>73.70087998</v>
      </c>
      <c r="S3">
        <f>S2+M3-C3</f>
        <v>71.8234798</v>
      </c>
      <c r="T3">
        <v>73</v>
      </c>
    </row>
    <row r="4" spans="1:20">
      <c r="A4">
        <v>2012</v>
      </c>
      <c r="B4">
        <v>1.3260003</v>
      </c>
      <c r="C4">
        <v>3.6109998</v>
      </c>
      <c r="D4">
        <v>1.3551799</v>
      </c>
      <c r="E4">
        <v>8.161003</v>
      </c>
      <c r="F4">
        <v>0.41626697</v>
      </c>
      <c r="G4">
        <v>3.654002</v>
      </c>
      <c r="H4">
        <v>1.7180004</v>
      </c>
      <c r="I4">
        <v>0.29399995</v>
      </c>
      <c r="J4">
        <v>1.1370002</v>
      </c>
      <c r="K4">
        <v>0.7540001</v>
      </c>
      <c r="L4">
        <v>2.9695007</v>
      </c>
      <c r="M4">
        <v>30.302495</v>
      </c>
      <c r="N4">
        <f t="shared" si="0"/>
        <v>4.90654168</v>
      </c>
      <c r="O4">
        <v>104.211975</v>
      </c>
      <c r="P4">
        <f t="shared" si="1"/>
        <v>104.211975</v>
      </c>
      <c r="Q4">
        <f t="shared" ref="Q4:Q15" si="2">MIN(1,Q3+0.1)</f>
        <v>0.2</v>
      </c>
      <c r="R4">
        <f>R3+M4-Q4*C4</f>
        <v>103.28117502</v>
      </c>
      <c r="S4">
        <f t="shared" ref="S4:S15" si="3">S3+M4-C4</f>
        <v>98.514975</v>
      </c>
      <c r="T4">
        <v>28</v>
      </c>
    </row>
    <row r="5" spans="1:20">
      <c r="A5">
        <v>2013</v>
      </c>
      <c r="B5">
        <v>0.769</v>
      </c>
      <c r="C5">
        <v>11.040002</v>
      </c>
      <c r="D5">
        <v>0.9185354</v>
      </c>
      <c r="E5">
        <v>2.633</v>
      </c>
      <c r="F5">
        <v>0.6172451</v>
      </c>
      <c r="G5">
        <v>1.400349</v>
      </c>
      <c r="H5">
        <v>6.9670006</v>
      </c>
      <c r="I5">
        <v>0.531</v>
      </c>
      <c r="J5">
        <v>0.4250632</v>
      </c>
      <c r="K5">
        <v>1.1829999</v>
      </c>
      <c r="L5">
        <v>3.712879</v>
      </c>
      <c r="M5">
        <v>36.302525</v>
      </c>
      <c r="N5">
        <f t="shared" si="0"/>
        <v>6.1054508</v>
      </c>
      <c r="O5">
        <v>140.5145</v>
      </c>
      <c r="P5">
        <f t="shared" si="1"/>
        <v>140.5145</v>
      </c>
      <c r="Q5">
        <f t="shared" si="2"/>
        <v>0.3</v>
      </c>
      <c r="R5">
        <f t="shared" ref="R5:R15" si="4">R4+M5-Q5*C5</f>
        <v>136.27169942</v>
      </c>
      <c r="S5">
        <f t="shared" si="3"/>
        <v>123.777498</v>
      </c>
      <c r="T5">
        <v>21</v>
      </c>
    </row>
    <row r="6" spans="1:20">
      <c r="A6">
        <v>2014</v>
      </c>
      <c r="B6">
        <v>0.7189997</v>
      </c>
      <c r="C6">
        <v>10.64</v>
      </c>
      <c r="D6">
        <v>0.7571286</v>
      </c>
      <c r="E6">
        <v>1.189997</v>
      </c>
      <c r="F6">
        <v>2.173181</v>
      </c>
      <c r="G6">
        <v>0.409998999999999</v>
      </c>
      <c r="H6">
        <v>9.739999</v>
      </c>
      <c r="I6">
        <v>0.926</v>
      </c>
      <c r="J6">
        <v>0.00699990000000028</v>
      </c>
      <c r="K6">
        <v>2.5910004</v>
      </c>
      <c r="L6">
        <v>5.78625</v>
      </c>
      <c r="M6">
        <v>40.19752</v>
      </c>
      <c r="N6">
        <f t="shared" si="0"/>
        <v>5.2579654</v>
      </c>
      <c r="O6">
        <v>180.71202</v>
      </c>
      <c r="P6">
        <f t="shared" si="1"/>
        <v>180.71202</v>
      </c>
      <c r="Q6">
        <f t="shared" si="2"/>
        <v>0.4</v>
      </c>
      <c r="R6">
        <f t="shared" si="4"/>
        <v>172.21321942</v>
      </c>
      <c r="S6">
        <f t="shared" si="3"/>
        <v>153.335018</v>
      </c>
      <c r="T6">
        <v>25</v>
      </c>
    </row>
    <row r="7" spans="1:20">
      <c r="A7">
        <v>2015</v>
      </c>
      <c r="B7">
        <v>0.659</v>
      </c>
      <c r="C7">
        <v>15.149998</v>
      </c>
      <c r="D7">
        <v>1.1030995</v>
      </c>
      <c r="E7">
        <v>1.324003</v>
      </c>
      <c r="F7">
        <v>1.9209762</v>
      </c>
      <c r="G7">
        <v>0.307002000000001</v>
      </c>
      <c r="H7">
        <v>10.811</v>
      </c>
      <c r="I7">
        <v>1.134</v>
      </c>
      <c r="J7">
        <v>0.00699999999999967</v>
      </c>
      <c r="K7">
        <v>4.0732196</v>
      </c>
      <c r="L7">
        <v>6.124717</v>
      </c>
      <c r="M7">
        <v>48.20749</v>
      </c>
      <c r="N7">
        <f t="shared" si="0"/>
        <v>5.59347469999999</v>
      </c>
      <c r="O7">
        <v>228.91951</v>
      </c>
      <c r="P7">
        <f t="shared" si="1"/>
        <v>228.91951</v>
      </c>
      <c r="Q7">
        <f t="shared" si="2"/>
        <v>0.5</v>
      </c>
      <c r="R7">
        <f t="shared" si="4"/>
        <v>212.84571042</v>
      </c>
      <c r="S7">
        <f t="shared" si="3"/>
        <v>186.39251</v>
      </c>
      <c r="T7">
        <v>19</v>
      </c>
    </row>
    <row r="8" spans="1:20">
      <c r="A8">
        <v>2016</v>
      </c>
      <c r="B8">
        <v>0.743</v>
      </c>
      <c r="C8">
        <v>34.27</v>
      </c>
      <c r="D8">
        <v>0.564563499999999</v>
      </c>
      <c r="E8">
        <v>1.454997</v>
      </c>
      <c r="F8">
        <v>4.2855377</v>
      </c>
      <c r="G8">
        <v>0.382000000000001</v>
      </c>
      <c r="H8">
        <v>7.89</v>
      </c>
      <c r="I8">
        <v>0.8870006</v>
      </c>
      <c r="J8">
        <v>0.00899970000000039</v>
      </c>
      <c r="K8">
        <v>2.312801</v>
      </c>
      <c r="L8">
        <v>11.196831</v>
      </c>
      <c r="M8">
        <v>72.16273</v>
      </c>
      <c r="N8">
        <f t="shared" si="0"/>
        <v>8.1669995</v>
      </c>
      <c r="O8">
        <v>301.08224</v>
      </c>
      <c r="P8">
        <f t="shared" si="1"/>
        <v>301.08224</v>
      </c>
      <c r="Q8">
        <f t="shared" si="2"/>
        <v>0.6</v>
      </c>
      <c r="R8">
        <f t="shared" si="4"/>
        <v>264.44644042</v>
      </c>
      <c r="S8">
        <f t="shared" si="3"/>
        <v>224.28524</v>
      </c>
      <c r="T8">
        <v>18</v>
      </c>
    </row>
    <row r="9" spans="1:20">
      <c r="A9">
        <v>2017</v>
      </c>
      <c r="B9">
        <v>0.6650006</v>
      </c>
      <c r="C9">
        <v>53.01349</v>
      </c>
      <c r="D9">
        <v>0.908355999999999</v>
      </c>
      <c r="E9">
        <v>1.614003</v>
      </c>
      <c r="F9">
        <v>8.272735</v>
      </c>
      <c r="G9">
        <v>0.399291999999999</v>
      </c>
      <c r="H9">
        <v>7.460004</v>
      </c>
      <c r="I9">
        <v>1.3329997</v>
      </c>
      <c r="J9">
        <v>0.0100004</v>
      </c>
      <c r="K9">
        <v>0.845999000000001</v>
      </c>
      <c r="L9">
        <v>8.336162</v>
      </c>
      <c r="M9">
        <v>94.86436</v>
      </c>
      <c r="N9">
        <f t="shared" si="0"/>
        <v>12.0063183</v>
      </c>
      <c r="O9">
        <v>395.9466</v>
      </c>
      <c r="P9">
        <f t="shared" si="1"/>
        <v>395.9466</v>
      </c>
      <c r="Q9">
        <f t="shared" si="2"/>
        <v>0.7</v>
      </c>
      <c r="R9">
        <f t="shared" si="4"/>
        <v>322.20135742</v>
      </c>
      <c r="S9">
        <f t="shared" si="3"/>
        <v>266.13611</v>
      </c>
      <c r="T9">
        <v>19</v>
      </c>
    </row>
    <row r="10" spans="1:20">
      <c r="A10">
        <v>2018</v>
      </c>
      <c r="B10">
        <v>1.2719994</v>
      </c>
      <c r="C10">
        <v>44.42958</v>
      </c>
      <c r="D10">
        <v>1.06186</v>
      </c>
      <c r="E10">
        <v>2.864997</v>
      </c>
      <c r="F10">
        <v>9.201341</v>
      </c>
      <c r="G10">
        <v>0.425294999999998</v>
      </c>
      <c r="H10">
        <v>6.661999</v>
      </c>
      <c r="I10">
        <v>2.2637997</v>
      </c>
      <c r="J10">
        <v>0.0406068999999993</v>
      </c>
      <c r="K10">
        <v>0.299050999999999</v>
      </c>
      <c r="L10">
        <v>8.217156</v>
      </c>
      <c r="M10">
        <v>93.3594</v>
      </c>
      <c r="N10">
        <f t="shared" si="0"/>
        <v>16.621715</v>
      </c>
      <c r="O10">
        <v>489.306</v>
      </c>
      <c r="P10">
        <f t="shared" si="1"/>
        <v>489.306</v>
      </c>
      <c r="Q10">
        <f t="shared" si="2"/>
        <v>0.8</v>
      </c>
      <c r="R10">
        <f t="shared" si="4"/>
        <v>380.01709342</v>
      </c>
      <c r="S10">
        <f t="shared" si="3"/>
        <v>315.06593</v>
      </c>
      <c r="T10">
        <v>15</v>
      </c>
    </row>
    <row r="11" spans="1:20">
      <c r="A11">
        <v>2019</v>
      </c>
      <c r="B11">
        <v>4.344</v>
      </c>
      <c r="C11">
        <v>29.70894</v>
      </c>
      <c r="D11">
        <v>1.1445775</v>
      </c>
      <c r="E11">
        <v>3.756</v>
      </c>
      <c r="F11">
        <v>7.750309</v>
      </c>
      <c r="G11">
        <v>0.757688000000002</v>
      </c>
      <c r="H11">
        <v>7.029997</v>
      </c>
      <c r="I11">
        <v>3.853001</v>
      </c>
      <c r="J11">
        <v>4.0435407</v>
      </c>
      <c r="K11">
        <v>0.1649595</v>
      </c>
      <c r="L11">
        <v>9.600238</v>
      </c>
      <c r="M11">
        <v>102.9386</v>
      </c>
      <c r="N11">
        <f t="shared" si="0"/>
        <v>30.7853493</v>
      </c>
      <c r="O11">
        <v>592.2446</v>
      </c>
      <c r="P11">
        <f t="shared" si="1"/>
        <v>592.2446</v>
      </c>
      <c r="Q11">
        <f t="shared" si="2"/>
        <v>0.9</v>
      </c>
      <c r="R11">
        <f t="shared" si="4"/>
        <v>456.21764742</v>
      </c>
      <c r="S11">
        <f t="shared" si="3"/>
        <v>388.29559</v>
      </c>
      <c r="T11">
        <v>10</v>
      </c>
    </row>
    <row r="12" spans="1:20">
      <c r="A12">
        <v>2020</v>
      </c>
      <c r="B12">
        <v>5.016</v>
      </c>
      <c r="C12">
        <v>48.99299</v>
      </c>
      <c r="D12">
        <v>1.2481005</v>
      </c>
      <c r="E12">
        <v>4.757</v>
      </c>
      <c r="F12">
        <v>4.181753</v>
      </c>
      <c r="G12">
        <v>0.784763000000002</v>
      </c>
      <c r="H12">
        <v>6.572</v>
      </c>
      <c r="I12">
        <v>2.622791</v>
      </c>
      <c r="J12">
        <v>1.32839</v>
      </c>
      <c r="K12">
        <v>0.238451000000001</v>
      </c>
      <c r="L12">
        <v>14.853866</v>
      </c>
      <c r="M12">
        <v>128.1841</v>
      </c>
      <c r="N12">
        <f t="shared" si="0"/>
        <v>37.5879955</v>
      </c>
      <c r="O12">
        <v>720.4287</v>
      </c>
      <c r="P12">
        <f t="shared" si="1"/>
        <v>720.4287</v>
      </c>
      <c r="Q12">
        <f t="shared" si="2"/>
        <v>1</v>
      </c>
      <c r="R12">
        <f t="shared" si="4"/>
        <v>535.40875742</v>
      </c>
      <c r="S12">
        <f t="shared" si="3"/>
        <v>467.4867</v>
      </c>
      <c r="T12">
        <v>10</v>
      </c>
    </row>
    <row r="13" spans="1:20">
      <c r="A13">
        <v>2021</v>
      </c>
      <c r="B13">
        <v>4.884</v>
      </c>
      <c r="C13">
        <v>53.00904</v>
      </c>
      <c r="D13">
        <v>2.754409</v>
      </c>
      <c r="E13">
        <v>5.702</v>
      </c>
      <c r="F13">
        <v>10.29885</v>
      </c>
      <c r="G13">
        <v>0.944216999999998</v>
      </c>
      <c r="H13">
        <v>4.42700000000001</v>
      </c>
      <c r="I13">
        <v>3.585784</v>
      </c>
      <c r="J13">
        <v>3.579608</v>
      </c>
      <c r="K13">
        <v>0.3365385</v>
      </c>
      <c r="L13">
        <v>18.949815</v>
      </c>
      <c r="M13">
        <v>141.1086</v>
      </c>
      <c r="N13">
        <f t="shared" si="0"/>
        <v>32.6373385</v>
      </c>
      <c r="O13">
        <v>861.5373</v>
      </c>
      <c r="P13">
        <f t="shared" si="1"/>
        <v>861.5373</v>
      </c>
      <c r="Q13">
        <f t="shared" si="2"/>
        <v>1</v>
      </c>
      <c r="R13">
        <f t="shared" si="4"/>
        <v>623.50831742</v>
      </c>
      <c r="S13">
        <f t="shared" si="3"/>
        <v>555.58626</v>
      </c>
      <c r="T13">
        <v>27</v>
      </c>
    </row>
    <row r="14" spans="1:20">
      <c r="A14">
        <v>2022</v>
      </c>
      <c r="B14">
        <v>3.922002</v>
      </c>
      <c r="C14">
        <v>86.05899</v>
      </c>
      <c r="D14">
        <v>2.6</v>
      </c>
      <c r="E14">
        <v>7.181</v>
      </c>
      <c r="F14">
        <v>13.462074</v>
      </c>
      <c r="G14">
        <v>2.482301</v>
      </c>
      <c r="H14">
        <v>4.642</v>
      </c>
      <c r="I14">
        <v>2.814146</v>
      </c>
      <c r="J14">
        <v>4.498331</v>
      </c>
      <c r="K14">
        <v>0.612900999999999</v>
      </c>
      <c r="L14">
        <v>17.624135</v>
      </c>
      <c r="M14">
        <v>191.5781</v>
      </c>
      <c r="N14">
        <f t="shared" si="0"/>
        <v>45.68022</v>
      </c>
      <c r="O14">
        <v>1053.1154</v>
      </c>
      <c r="P14">
        <f t="shared" si="1"/>
        <v>1053.1154</v>
      </c>
      <c r="Q14">
        <f t="shared" si="2"/>
        <v>1</v>
      </c>
      <c r="R14">
        <f t="shared" si="4"/>
        <v>729.02742742</v>
      </c>
      <c r="S14">
        <f t="shared" si="3"/>
        <v>661.10537</v>
      </c>
      <c r="T14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4"/>
  <sheetViews>
    <sheetView workbookViewId="0">
      <selection activeCell="R2" sqref="R2:R14"/>
    </sheetView>
  </sheetViews>
  <sheetFormatPr defaultColWidth="9" defaultRowHeight="13.5"/>
  <cols>
    <col min="2" max="2" width="10.375"/>
    <col min="3" max="3" width="11.5"/>
    <col min="4" max="5" width="10.375"/>
    <col min="6" max="6" width="11.5"/>
    <col min="7" max="9" width="10.375"/>
    <col min="10" max="10" width="9.375"/>
    <col min="11" max="11" width="10.375"/>
    <col min="12" max="12" width="11.5"/>
    <col min="13" max="15" width="10.375"/>
    <col min="16" max="16" width="11.5"/>
    <col min="17" max="18" width="10.375"/>
    <col min="19" max="19" width="12.625"/>
    <col min="20" max="20" width="11.5"/>
    <col min="23" max="23" width="12.625"/>
    <col min="24" max="24" width="11.5"/>
  </cols>
  <sheetData>
    <row r="1" spans="1:24">
      <c r="A1" t="s">
        <v>0</v>
      </c>
      <c r="B1" t="s">
        <v>1</v>
      </c>
      <c r="C1" t="s">
        <v>20</v>
      </c>
      <c r="D1" t="s">
        <v>21</v>
      </c>
      <c r="E1" t="s">
        <v>2</v>
      </c>
      <c r="F1" t="s">
        <v>22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23</v>
      </c>
      <c r="N1" t="s">
        <v>10</v>
      </c>
      <c r="O1" t="s">
        <v>11</v>
      </c>
      <c r="P1" t="s">
        <v>24</v>
      </c>
      <c r="Q1" t="s">
        <v>9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  <row r="2" spans="1:24">
      <c r="A2">
        <v>2010</v>
      </c>
      <c r="B2">
        <v>1.8640001</v>
      </c>
      <c r="C2">
        <v>0.92700005</v>
      </c>
      <c r="D2">
        <v>3.9670002</v>
      </c>
      <c r="E2">
        <v>29.63348</v>
      </c>
      <c r="F2">
        <v>3.8018293</v>
      </c>
      <c r="G2">
        <v>5.912</v>
      </c>
      <c r="H2">
        <v>26.903002</v>
      </c>
      <c r="I2">
        <v>13.184001</v>
      </c>
      <c r="J2">
        <v>5.794</v>
      </c>
      <c r="K2">
        <v>2.2940001</v>
      </c>
      <c r="L2">
        <v>0.38200003</v>
      </c>
      <c r="M2">
        <v>2.0170002</v>
      </c>
      <c r="N2">
        <v>5.4210005</v>
      </c>
      <c r="O2">
        <v>39.349697</v>
      </c>
      <c r="P2">
        <v>1.32</v>
      </c>
      <c r="Q2">
        <v>20.693</v>
      </c>
      <c r="R2">
        <v>181.08267</v>
      </c>
      <c r="S2">
        <f>R2-SUM(B2:Q2)</f>
        <v>17.61965952</v>
      </c>
      <c r="T2">
        <f>R2</f>
        <v>181.08267</v>
      </c>
      <c r="U2">
        <f t="shared" ref="U2:U15" si="0">T2</f>
        <v>181.08267</v>
      </c>
      <c r="V2">
        <v>0</v>
      </c>
      <c r="W2">
        <f>U2</f>
        <v>181.08267</v>
      </c>
      <c r="X2">
        <f>U2</f>
        <v>181.08267</v>
      </c>
    </row>
    <row r="3" spans="1:24">
      <c r="A3">
        <v>2011</v>
      </c>
      <c r="B3">
        <v>0.2629999</v>
      </c>
      <c r="C3">
        <v>0.49900005</v>
      </c>
      <c r="D3">
        <v>1.2980001</v>
      </c>
      <c r="E3">
        <v>16.721123</v>
      </c>
      <c r="F3">
        <v>0.1501517</v>
      </c>
      <c r="G3">
        <v>0.8460166</v>
      </c>
      <c r="H3">
        <v>1.809</v>
      </c>
      <c r="I3">
        <v>2.994999</v>
      </c>
      <c r="J3">
        <v>1.124</v>
      </c>
      <c r="K3">
        <v>0.125</v>
      </c>
      <c r="L3">
        <v>0.04299997</v>
      </c>
      <c r="M3">
        <v>0.747</v>
      </c>
      <c r="N3">
        <v>1.1749995</v>
      </c>
      <c r="O3">
        <v>6.445273</v>
      </c>
      <c r="P3">
        <v>0.4090001</v>
      </c>
      <c r="Q3">
        <v>0.836001</v>
      </c>
      <c r="R3">
        <v>39.1586</v>
      </c>
      <c r="S3">
        <f t="shared" ref="S3:S14" si="1">R3-SUM(B3:Q3)</f>
        <v>3.67303608</v>
      </c>
      <c r="T3">
        <v>220.24127</v>
      </c>
      <c r="U3">
        <f t="shared" si="0"/>
        <v>220.24127</v>
      </c>
      <c r="V3">
        <f t="shared" ref="V3:V15" si="2">MIN(1,V2+0.1)</f>
        <v>0.1</v>
      </c>
      <c r="W3">
        <f>W2+R3-V3*E3</f>
        <v>218.5691577</v>
      </c>
      <c r="X3">
        <f>X2+R3-E3</f>
        <v>203.520147</v>
      </c>
    </row>
    <row r="4" spans="1:24">
      <c r="A4">
        <v>2012</v>
      </c>
      <c r="B4">
        <v>0.434</v>
      </c>
      <c r="C4">
        <v>0.4679999</v>
      </c>
      <c r="D4">
        <v>0.9359997</v>
      </c>
      <c r="E4">
        <v>15.242271</v>
      </c>
      <c r="F4">
        <v>0.20996</v>
      </c>
      <c r="G4">
        <v>0.8494797</v>
      </c>
      <c r="H4">
        <v>2.267</v>
      </c>
      <c r="I4">
        <v>1.1207</v>
      </c>
      <c r="J4">
        <v>1.184</v>
      </c>
      <c r="K4">
        <v>0.1429999</v>
      </c>
      <c r="L4">
        <v>0.03900002</v>
      </c>
      <c r="M4">
        <v>0.842</v>
      </c>
      <c r="N4">
        <v>2.434001</v>
      </c>
      <c r="O4">
        <v>13.658334</v>
      </c>
      <c r="P4">
        <v>0.5320001</v>
      </c>
      <c r="Q4">
        <v>1.26</v>
      </c>
      <c r="R4">
        <v>47.04753</v>
      </c>
      <c r="S4">
        <f t="shared" si="1"/>
        <v>5.42778468000001</v>
      </c>
      <c r="T4">
        <v>267.2888</v>
      </c>
      <c r="U4">
        <f t="shared" si="0"/>
        <v>267.2888</v>
      </c>
      <c r="V4">
        <f t="shared" si="2"/>
        <v>0.2</v>
      </c>
      <c r="W4">
        <f t="shared" ref="W4:W15" si="3">W3+R4-V4*E4</f>
        <v>262.5682335</v>
      </c>
      <c r="X4">
        <f t="shared" ref="X4:X15" si="4">X3+R4-E4</f>
        <v>235.325406</v>
      </c>
    </row>
    <row r="5" spans="1:24">
      <c r="A5">
        <v>2013</v>
      </c>
      <c r="B5">
        <v>0.6600002</v>
      </c>
      <c r="C5">
        <v>0.3080202</v>
      </c>
      <c r="D5">
        <v>1.6000006</v>
      </c>
      <c r="E5">
        <v>15.133666</v>
      </c>
      <c r="F5">
        <v>0.656982</v>
      </c>
      <c r="G5">
        <v>0.548464699999999</v>
      </c>
      <c r="H5">
        <v>2.497998</v>
      </c>
      <c r="I5">
        <v>1.1207</v>
      </c>
      <c r="J5">
        <v>0.440001000000001</v>
      </c>
      <c r="K5">
        <v>0.0840001000000004</v>
      </c>
      <c r="L5">
        <v>0.11200001</v>
      </c>
      <c r="M5">
        <v>0.588</v>
      </c>
      <c r="N5">
        <v>2.252</v>
      </c>
      <c r="O5">
        <v>0.744861999999998</v>
      </c>
      <c r="P5">
        <v>0.499</v>
      </c>
      <c r="Q5">
        <v>0.168998999999999</v>
      </c>
      <c r="R5">
        <v>32.738</v>
      </c>
      <c r="S5">
        <f t="shared" si="1"/>
        <v>5.32330619</v>
      </c>
      <c r="T5">
        <v>300.0268</v>
      </c>
      <c r="U5">
        <f t="shared" si="0"/>
        <v>300.0268</v>
      </c>
      <c r="V5">
        <f t="shared" si="2"/>
        <v>0.3</v>
      </c>
      <c r="W5">
        <f t="shared" si="3"/>
        <v>290.7661337</v>
      </c>
      <c r="X5">
        <f t="shared" si="4"/>
        <v>252.92974</v>
      </c>
    </row>
    <row r="6" spans="1:24">
      <c r="A6">
        <v>2014</v>
      </c>
      <c r="B6">
        <v>0.576</v>
      </c>
      <c r="C6">
        <v>2.6860332</v>
      </c>
      <c r="D6">
        <v>1.8929994</v>
      </c>
      <c r="E6">
        <v>20.0886</v>
      </c>
      <c r="F6">
        <v>0.0674799999999998</v>
      </c>
      <c r="G6">
        <v>1.045465</v>
      </c>
      <c r="H6">
        <v>5.137002</v>
      </c>
      <c r="I6">
        <v>4.044902</v>
      </c>
      <c r="J6">
        <v>0.141</v>
      </c>
      <c r="K6">
        <v>0.1069999</v>
      </c>
      <c r="L6">
        <v>0.03600002</v>
      </c>
      <c r="M6">
        <v>0.8940001</v>
      </c>
      <c r="N6">
        <v>1.791999</v>
      </c>
      <c r="O6">
        <v>4.232024</v>
      </c>
      <c r="P6">
        <v>0.8699998</v>
      </c>
      <c r="Q6">
        <v>-0.0329989999999967</v>
      </c>
      <c r="R6">
        <v>49.43942</v>
      </c>
      <c r="S6">
        <f t="shared" si="1"/>
        <v>5.86191458</v>
      </c>
      <c r="T6">
        <v>349.46622</v>
      </c>
      <c r="U6">
        <f t="shared" si="0"/>
        <v>349.46622</v>
      </c>
      <c r="V6">
        <f t="shared" si="2"/>
        <v>0.4</v>
      </c>
      <c r="W6">
        <f t="shared" si="3"/>
        <v>332.1701137</v>
      </c>
      <c r="X6">
        <f t="shared" si="4"/>
        <v>282.28056</v>
      </c>
    </row>
    <row r="7" spans="1:24">
      <c r="A7">
        <v>2015</v>
      </c>
      <c r="B7">
        <v>0.3839998</v>
      </c>
      <c r="C7">
        <v>2.7450626</v>
      </c>
      <c r="D7">
        <v>1.520001</v>
      </c>
      <c r="E7">
        <v>34.22859</v>
      </c>
      <c r="F7">
        <v>0.1905633</v>
      </c>
      <c r="G7">
        <v>1.096752</v>
      </c>
      <c r="H7">
        <v>5.965998</v>
      </c>
      <c r="I7">
        <v>2.622888</v>
      </c>
      <c r="J7">
        <v>0.453999</v>
      </c>
      <c r="K7">
        <v>0.0549999999999997</v>
      </c>
      <c r="L7">
        <v>0.23500001</v>
      </c>
      <c r="M7">
        <v>0.7309999</v>
      </c>
      <c r="N7">
        <v>1.231741</v>
      </c>
      <c r="O7">
        <v>8.337045</v>
      </c>
      <c r="P7">
        <v>0.8730003</v>
      </c>
      <c r="Q7">
        <v>0.0179989999999997</v>
      </c>
      <c r="R7">
        <v>66.88092</v>
      </c>
      <c r="S7">
        <f t="shared" si="1"/>
        <v>6.19228108999999</v>
      </c>
      <c r="T7">
        <v>416.34714</v>
      </c>
      <c r="U7">
        <f t="shared" si="0"/>
        <v>416.34714</v>
      </c>
      <c r="V7">
        <f t="shared" si="2"/>
        <v>0.5</v>
      </c>
      <c r="W7">
        <f t="shared" si="3"/>
        <v>381.9367387</v>
      </c>
      <c r="X7">
        <f t="shared" si="4"/>
        <v>314.93289</v>
      </c>
    </row>
    <row r="8" spans="1:24">
      <c r="A8">
        <v>2016</v>
      </c>
      <c r="B8">
        <v>0.1430004</v>
      </c>
      <c r="C8">
        <v>2.49604</v>
      </c>
      <c r="D8">
        <v>0.759</v>
      </c>
      <c r="E8">
        <v>17.46916</v>
      </c>
      <c r="F8">
        <v>0.1681762</v>
      </c>
      <c r="G8">
        <v>1.268384</v>
      </c>
      <c r="H8">
        <v>4.855</v>
      </c>
      <c r="I8">
        <v>3.612251</v>
      </c>
      <c r="J8">
        <v>0.247000999999999</v>
      </c>
      <c r="K8">
        <v>0.4390002</v>
      </c>
      <c r="L8">
        <v>0.21999994</v>
      </c>
      <c r="M8">
        <v>0.6160002</v>
      </c>
      <c r="N8">
        <v>1.820189</v>
      </c>
      <c r="O8">
        <v>8.73513</v>
      </c>
      <c r="P8">
        <v>1.2480001</v>
      </c>
      <c r="Q8">
        <v>0.0470019999999991</v>
      </c>
      <c r="R8">
        <v>50.68139</v>
      </c>
      <c r="S8">
        <f t="shared" si="1"/>
        <v>6.53805596000001</v>
      </c>
      <c r="T8">
        <v>467.02853</v>
      </c>
      <c r="U8">
        <f t="shared" si="0"/>
        <v>467.02853</v>
      </c>
      <c r="V8">
        <f t="shared" si="2"/>
        <v>0.6</v>
      </c>
      <c r="W8">
        <f t="shared" si="3"/>
        <v>422.1366327</v>
      </c>
      <c r="X8">
        <f t="shared" si="4"/>
        <v>348.14512</v>
      </c>
    </row>
    <row r="9" spans="1:24">
      <c r="A9">
        <v>2017</v>
      </c>
      <c r="B9">
        <v>0.4879999</v>
      </c>
      <c r="C9">
        <v>2.175117</v>
      </c>
      <c r="D9">
        <v>0.276999999999999</v>
      </c>
      <c r="E9">
        <v>15.85761</v>
      </c>
      <c r="F9">
        <v>0.2438068</v>
      </c>
      <c r="G9">
        <v>1.93279</v>
      </c>
      <c r="H9">
        <v>6.145</v>
      </c>
      <c r="I9">
        <v>4.148019</v>
      </c>
      <c r="J9">
        <v>0.352578000000001</v>
      </c>
      <c r="K9">
        <v>0.2360001</v>
      </c>
      <c r="L9">
        <v>0.148</v>
      </c>
      <c r="M9">
        <v>0.1760001</v>
      </c>
      <c r="N9">
        <v>3.459071</v>
      </c>
      <c r="O9">
        <v>6.328425</v>
      </c>
      <c r="P9">
        <v>0.7651496</v>
      </c>
      <c r="Q9">
        <v>0.134477999999998</v>
      </c>
      <c r="R9">
        <v>47.39437</v>
      </c>
      <c r="S9">
        <f t="shared" si="1"/>
        <v>4.52732549999999</v>
      </c>
      <c r="T9">
        <v>514.4229</v>
      </c>
      <c r="U9">
        <f t="shared" si="0"/>
        <v>514.4229</v>
      </c>
      <c r="V9">
        <f t="shared" si="2"/>
        <v>0.7</v>
      </c>
      <c r="W9">
        <f t="shared" si="3"/>
        <v>458.4306757</v>
      </c>
      <c r="X9">
        <f t="shared" si="4"/>
        <v>379.68188</v>
      </c>
    </row>
    <row r="10" spans="1:24">
      <c r="A10">
        <v>2018</v>
      </c>
      <c r="B10">
        <v>0.6300001</v>
      </c>
      <c r="C10">
        <v>2.538822</v>
      </c>
      <c r="D10">
        <v>0.566000000000001</v>
      </c>
      <c r="E10">
        <v>20.29039</v>
      </c>
      <c r="F10">
        <v>0.6337113</v>
      </c>
      <c r="G10">
        <v>1.400792</v>
      </c>
      <c r="H10">
        <v>3.141004</v>
      </c>
      <c r="I10">
        <v>2.439645</v>
      </c>
      <c r="J10">
        <v>0.493668</v>
      </c>
      <c r="K10">
        <v>0.0149998</v>
      </c>
      <c r="L10">
        <v>0.2050001</v>
      </c>
      <c r="M10">
        <v>0.6889995</v>
      </c>
      <c r="N10">
        <v>2.020349</v>
      </c>
      <c r="O10">
        <v>6.83540000000001</v>
      </c>
      <c r="P10">
        <v>0.4892364</v>
      </c>
      <c r="Q10">
        <v>0.280576</v>
      </c>
      <c r="R10">
        <v>50.0899999999999</v>
      </c>
      <c r="S10">
        <f t="shared" si="1"/>
        <v>7.42140679999989</v>
      </c>
      <c r="T10">
        <v>564.5129</v>
      </c>
      <c r="U10">
        <f t="shared" si="0"/>
        <v>564.5129</v>
      </c>
      <c r="V10">
        <f t="shared" si="2"/>
        <v>0.8</v>
      </c>
      <c r="W10">
        <f t="shared" si="3"/>
        <v>492.2883637</v>
      </c>
      <c r="X10">
        <f t="shared" si="4"/>
        <v>409.48149</v>
      </c>
    </row>
    <row r="11" spans="1:24">
      <c r="A11">
        <v>2019</v>
      </c>
      <c r="B11">
        <v>0.836999899999999</v>
      </c>
      <c r="C11">
        <v>0.595283999999999</v>
      </c>
      <c r="D11">
        <v>0.597</v>
      </c>
      <c r="E11">
        <v>24.91702</v>
      </c>
      <c r="F11">
        <v>-0.0121172999999999</v>
      </c>
      <c r="G11">
        <v>1.526709</v>
      </c>
      <c r="H11">
        <v>2.021</v>
      </c>
      <c r="I11">
        <v>2.217075</v>
      </c>
      <c r="J11">
        <v>0.449214</v>
      </c>
      <c r="K11">
        <v>0.4560001</v>
      </c>
      <c r="L11">
        <v>0.0740000000000001</v>
      </c>
      <c r="M11">
        <v>1.381001</v>
      </c>
      <c r="N11">
        <v>2.276612</v>
      </c>
      <c r="O11">
        <v>9.169366</v>
      </c>
      <c r="P11">
        <v>0.5857696</v>
      </c>
      <c r="Q11">
        <v>2.18502</v>
      </c>
      <c r="R11">
        <v>56.3285000000001</v>
      </c>
      <c r="S11">
        <f t="shared" si="1"/>
        <v>7.0525467000001</v>
      </c>
      <c r="T11">
        <v>620.8414</v>
      </c>
      <c r="U11">
        <f t="shared" si="0"/>
        <v>620.8414</v>
      </c>
      <c r="V11">
        <f t="shared" si="2"/>
        <v>0.9</v>
      </c>
      <c r="W11">
        <f t="shared" si="3"/>
        <v>526.1915457</v>
      </c>
      <c r="X11">
        <f t="shared" si="4"/>
        <v>440.89297</v>
      </c>
    </row>
    <row r="12" spans="1:24">
      <c r="A12">
        <v>2020</v>
      </c>
      <c r="B12">
        <v>2.3240007</v>
      </c>
      <c r="C12">
        <v>1.759945</v>
      </c>
      <c r="D12">
        <v>0.21396</v>
      </c>
      <c r="E12">
        <v>72.53076</v>
      </c>
      <c r="F12">
        <v>0.156490300000001</v>
      </c>
      <c r="G12">
        <v>1.087145</v>
      </c>
      <c r="H12">
        <v>1.459</v>
      </c>
      <c r="I12">
        <v>1.053425</v>
      </c>
      <c r="J12">
        <v>0.191162</v>
      </c>
      <c r="K12">
        <v>0.4129998</v>
      </c>
      <c r="L12">
        <v>0.1418019</v>
      </c>
      <c r="M12">
        <v>1.295</v>
      </c>
      <c r="N12">
        <v>0.602827999999999</v>
      </c>
      <c r="O12">
        <v>14.827984</v>
      </c>
      <c r="P12">
        <v>1.241239</v>
      </c>
      <c r="Q12">
        <v>1.229115</v>
      </c>
      <c r="R12">
        <v>110.8141</v>
      </c>
      <c r="S12">
        <f t="shared" si="1"/>
        <v>10.2872443</v>
      </c>
      <c r="T12">
        <v>731.6555</v>
      </c>
      <c r="U12">
        <f t="shared" si="0"/>
        <v>731.6555</v>
      </c>
      <c r="V12">
        <f t="shared" si="2"/>
        <v>1</v>
      </c>
      <c r="W12">
        <f t="shared" si="3"/>
        <v>564.4748857</v>
      </c>
      <c r="X12">
        <f t="shared" si="4"/>
        <v>479.17631</v>
      </c>
    </row>
    <row r="13" spans="1:24">
      <c r="A13">
        <v>2021</v>
      </c>
      <c r="B13">
        <v>0.347598999999999</v>
      </c>
      <c r="C13">
        <v>3.962946</v>
      </c>
      <c r="D13">
        <v>0.676599</v>
      </c>
      <c r="E13">
        <v>46.86078</v>
      </c>
      <c r="F13">
        <v>0.753806399999999</v>
      </c>
      <c r="G13">
        <v>1.225981</v>
      </c>
      <c r="H13">
        <v>1.63200000000001</v>
      </c>
      <c r="I13">
        <v>1.508665</v>
      </c>
      <c r="J13">
        <v>0.383111</v>
      </c>
      <c r="K13">
        <v>0.0999999999999996</v>
      </c>
      <c r="L13">
        <v>0.0722411000000001</v>
      </c>
      <c r="M13">
        <v>2.139999</v>
      </c>
      <c r="N13">
        <v>1.245353</v>
      </c>
      <c r="O13">
        <v>14.35575</v>
      </c>
      <c r="P13">
        <v>1.774601</v>
      </c>
      <c r="Q13">
        <v>1.088461</v>
      </c>
      <c r="R13">
        <v>92.5154</v>
      </c>
      <c r="S13">
        <f t="shared" si="1"/>
        <v>14.3875075</v>
      </c>
      <c r="T13">
        <v>824.1709</v>
      </c>
      <c r="U13">
        <f t="shared" si="0"/>
        <v>824.1709</v>
      </c>
      <c r="V13">
        <f t="shared" si="2"/>
        <v>1</v>
      </c>
      <c r="W13">
        <f t="shared" si="3"/>
        <v>610.1295057</v>
      </c>
      <c r="X13">
        <f t="shared" si="4"/>
        <v>524.83093</v>
      </c>
    </row>
    <row r="14" spans="1:24">
      <c r="A14">
        <v>2022</v>
      </c>
      <c r="B14">
        <v>1.183401</v>
      </c>
      <c r="C14">
        <v>3.00186</v>
      </c>
      <c r="D14">
        <v>0.991901</v>
      </c>
      <c r="E14">
        <v>36.99075</v>
      </c>
      <c r="F14">
        <v>0.0670000000000002</v>
      </c>
      <c r="G14">
        <v>2.380001</v>
      </c>
      <c r="H14">
        <v>2.481996</v>
      </c>
      <c r="I14">
        <v>1.862513</v>
      </c>
      <c r="J14">
        <v>0.526</v>
      </c>
      <c r="K14">
        <v>0.11</v>
      </c>
      <c r="L14">
        <v>0.184459</v>
      </c>
      <c r="M14">
        <v>2.441001</v>
      </c>
      <c r="N14">
        <v>2.807199</v>
      </c>
      <c r="O14">
        <v>7.84232999999998</v>
      </c>
      <c r="P14">
        <v>0.789199</v>
      </c>
      <c r="Q14">
        <v>1.400185</v>
      </c>
      <c r="R14">
        <v>74.6534</v>
      </c>
      <c r="S14">
        <f t="shared" si="1"/>
        <v>9.59360500000003</v>
      </c>
      <c r="T14">
        <v>898.8243</v>
      </c>
      <c r="U14">
        <f t="shared" si="0"/>
        <v>898.8243</v>
      </c>
      <c r="V14">
        <f t="shared" si="2"/>
        <v>1</v>
      </c>
      <c r="W14">
        <f t="shared" si="3"/>
        <v>647.7921557</v>
      </c>
      <c r="X14">
        <f t="shared" si="4"/>
        <v>562.49358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zoomScale="130" zoomScaleNormal="130" workbookViewId="0">
      <selection activeCell="F19" sqref="F19"/>
    </sheetView>
  </sheetViews>
  <sheetFormatPr defaultColWidth="9" defaultRowHeight="13.5"/>
  <sheetData>
    <row r="1" spans="1:13">
      <c r="A1" t="s">
        <v>0</v>
      </c>
      <c r="B1" t="s">
        <v>12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19</v>
      </c>
    </row>
    <row r="2" spans="1:13">
      <c r="A2">
        <v>2010</v>
      </c>
      <c r="B2">
        <v>5124</v>
      </c>
      <c r="C2">
        <v>7749</v>
      </c>
      <c r="D2">
        <v>6137</v>
      </c>
      <c r="E2">
        <v>4157</v>
      </c>
      <c r="F2">
        <v>5667</v>
      </c>
      <c r="G2">
        <v>5811</v>
      </c>
      <c r="I2">
        <v>10089</v>
      </c>
      <c r="J2">
        <v>5241</v>
      </c>
      <c r="K2">
        <v>6634</v>
      </c>
      <c r="L2">
        <v>5142</v>
      </c>
      <c r="M2">
        <v>79</v>
      </c>
    </row>
    <row r="3" spans="1:13">
      <c r="A3">
        <v>2011</v>
      </c>
      <c r="B3">
        <v>4329</v>
      </c>
      <c r="C3">
        <v>7603</v>
      </c>
      <c r="D3">
        <v>6274</v>
      </c>
      <c r="E3">
        <v>3306</v>
      </c>
      <c r="F3">
        <v>3491</v>
      </c>
      <c r="G3">
        <v>5446</v>
      </c>
      <c r="H3">
        <v>6093</v>
      </c>
      <c r="I3">
        <v>6621</v>
      </c>
      <c r="J3">
        <v>3661</v>
      </c>
      <c r="K3">
        <v>5273</v>
      </c>
      <c r="L3">
        <v>5039</v>
      </c>
      <c r="M3">
        <v>73</v>
      </c>
    </row>
    <row r="4" spans="1:13">
      <c r="A4">
        <v>2012</v>
      </c>
      <c r="B4">
        <v>3343</v>
      </c>
      <c r="C4">
        <v>5507</v>
      </c>
      <c r="D4">
        <v>5549</v>
      </c>
      <c r="E4">
        <v>2627</v>
      </c>
      <c r="F4">
        <v>3063</v>
      </c>
      <c r="G4">
        <v>2884</v>
      </c>
      <c r="H4">
        <v>4396</v>
      </c>
      <c r="I4">
        <v>2570</v>
      </c>
      <c r="J4">
        <v>3016</v>
      </c>
      <c r="K4">
        <v>3120</v>
      </c>
      <c r="L4">
        <v>4955</v>
      </c>
      <c r="M4">
        <v>28</v>
      </c>
    </row>
    <row r="5" spans="1:13">
      <c r="A5">
        <v>2013</v>
      </c>
      <c r="B5">
        <v>2935</v>
      </c>
      <c r="C5">
        <v>3232</v>
      </c>
      <c r="D5">
        <v>3641</v>
      </c>
      <c r="E5">
        <v>2252</v>
      </c>
      <c r="F5">
        <v>3153</v>
      </c>
      <c r="G5">
        <v>2284</v>
      </c>
      <c r="H5">
        <v>3756</v>
      </c>
      <c r="I5">
        <v>2987</v>
      </c>
      <c r="J5">
        <v>2591</v>
      </c>
      <c r="K5">
        <v>2587</v>
      </c>
      <c r="L5">
        <v>4392</v>
      </c>
      <c r="M5">
        <v>21</v>
      </c>
    </row>
    <row r="6" spans="1:13">
      <c r="A6">
        <v>2014</v>
      </c>
      <c r="B6">
        <v>2652</v>
      </c>
      <c r="C6">
        <v>3374</v>
      </c>
      <c r="D6">
        <v>2658</v>
      </c>
      <c r="E6">
        <v>1795</v>
      </c>
      <c r="F6">
        <v>2140</v>
      </c>
      <c r="G6">
        <v>2212</v>
      </c>
      <c r="H6">
        <v>3443</v>
      </c>
      <c r="I6">
        <v>2481</v>
      </c>
      <c r="J6">
        <v>2598</v>
      </c>
      <c r="K6">
        <v>2180</v>
      </c>
      <c r="L6">
        <v>3237</v>
      </c>
      <c r="M6">
        <v>25</v>
      </c>
    </row>
    <row r="7" spans="1:13">
      <c r="A7">
        <v>2015</v>
      </c>
      <c r="B7">
        <v>2016</v>
      </c>
      <c r="C7">
        <v>2509</v>
      </c>
      <c r="D7">
        <v>1749</v>
      </c>
      <c r="E7">
        <v>1436</v>
      </c>
      <c r="F7">
        <v>1458</v>
      </c>
      <c r="G7">
        <v>1838.33</v>
      </c>
      <c r="H7">
        <v>2491</v>
      </c>
      <c r="I7">
        <v>2346</v>
      </c>
      <c r="J7">
        <v>1340</v>
      </c>
      <c r="K7">
        <v>1715</v>
      </c>
      <c r="L7">
        <v>2885</v>
      </c>
      <c r="M7">
        <v>19</v>
      </c>
    </row>
    <row r="8" spans="1:13">
      <c r="A8">
        <v>2016</v>
      </c>
      <c r="B8">
        <v>1833</v>
      </c>
      <c r="C8">
        <v>2160</v>
      </c>
      <c r="D8">
        <v>1481</v>
      </c>
      <c r="E8">
        <v>1303</v>
      </c>
      <c r="F8">
        <v>1255</v>
      </c>
      <c r="G8">
        <v>1464.66</v>
      </c>
      <c r="H8">
        <v>2734</v>
      </c>
      <c r="I8">
        <v>2315</v>
      </c>
      <c r="J8">
        <v>1220</v>
      </c>
      <c r="K8">
        <v>1643</v>
      </c>
      <c r="L8">
        <v>2492</v>
      </c>
      <c r="M8">
        <v>18</v>
      </c>
    </row>
    <row r="9" spans="1:13">
      <c r="A9">
        <v>2017</v>
      </c>
      <c r="B9">
        <v>1586</v>
      </c>
      <c r="C9">
        <v>2211</v>
      </c>
      <c r="D9">
        <v>1391</v>
      </c>
      <c r="E9">
        <v>1250</v>
      </c>
      <c r="F9">
        <v>1252</v>
      </c>
      <c r="G9">
        <v>1091</v>
      </c>
      <c r="H9">
        <v>2480</v>
      </c>
      <c r="I9">
        <v>1774</v>
      </c>
      <c r="J9">
        <v>1100</v>
      </c>
      <c r="K9">
        <v>1421</v>
      </c>
      <c r="L9">
        <v>2101</v>
      </c>
      <c r="M9">
        <v>19</v>
      </c>
    </row>
    <row r="10" spans="1:13">
      <c r="A10">
        <v>2018</v>
      </c>
      <c r="B10">
        <v>1355</v>
      </c>
      <c r="C10">
        <v>1705</v>
      </c>
      <c r="D10">
        <v>1205</v>
      </c>
      <c r="E10">
        <v>1249</v>
      </c>
      <c r="F10">
        <v>889</v>
      </c>
      <c r="G10">
        <v>976</v>
      </c>
      <c r="H10">
        <v>2357</v>
      </c>
      <c r="I10">
        <v>1488</v>
      </c>
      <c r="J10">
        <v>980</v>
      </c>
      <c r="K10">
        <v>1528</v>
      </c>
      <c r="L10">
        <v>1737</v>
      </c>
      <c r="M10">
        <v>15</v>
      </c>
    </row>
    <row r="11" spans="1:13">
      <c r="A11">
        <v>2019</v>
      </c>
      <c r="B11">
        <v>1120</v>
      </c>
      <c r="C11">
        <v>1403</v>
      </c>
      <c r="D11">
        <v>1098</v>
      </c>
      <c r="E11">
        <v>1008</v>
      </c>
      <c r="F11">
        <v>694</v>
      </c>
      <c r="G11">
        <v>931</v>
      </c>
      <c r="H11">
        <v>2322</v>
      </c>
      <c r="I11">
        <v>1405</v>
      </c>
      <c r="J11">
        <v>860</v>
      </c>
      <c r="K11">
        <v>1142</v>
      </c>
      <c r="L11">
        <v>1369</v>
      </c>
      <c r="M11">
        <v>10</v>
      </c>
    </row>
    <row r="12" spans="1:13">
      <c r="A12">
        <v>2020</v>
      </c>
      <c r="B12">
        <v>983</v>
      </c>
      <c r="C12">
        <v>1176</v>
      </c>
      <c r="D12">
        <v>1045</v>
      </c>
      <c r="E12">
        <v>776</v>
      </c>
      <c r="F12">
        <v>661</v>
      </c>
      <c r="G12">
        <v>866</v>
      </c>
      <c r="H12">
        <v>2031</v>
      </c>
      <c r="I12">
        <v>1052</v>
      </c>
      <c r="J12">
        <v>845</v>
      </c>
      <c r="K12">
        <v>937</v>
      </c>
      <c r="L12">
        <v>1241</v>
      </c>
      <c r="M12">
        <v>10</v>
      </c>
    </row>
    <row r="13" spans="1:13">
      <c r="A13">
        <v>2021</v>
      </c>
      <c r="B13">
        <v>917</v>
      </c>
      <c r="C13">
        <v>1095</v>
      </c>
      <c r="D13">
        <v>865</v>
      </c>
      <c r="E13">
        <v>742</v>
      </c>
      <c r="F13">
        <v>631</v>
      </c>
      <c r="G13">
        <v>840</v>
      </c>
      <c r="H13">
        <v>1812</v>
      </c>
      <c r="I13">
        <v>1006</v>
      </c>
      <c r="J13">
        <v>873</v>
      </c>
      <c r="K13">
        <v>907</v>
      </c>
      <c r="L13">
        <v>1162</v>
      </c>
      <c r="M13">
        <v>27</v>
      </c>
    </row>
    <row r="14" spans="1:13">
      <c r="A14">
        <v>2022</v>
      </c>
      <c r="B14">
        <v>876</v>
      </c>
      <c r="C14">
        <v>923</v>
      </c>
      <c r="D14">
        <v>1157</v>
      </c>
      <c r="E14">
        <v>996</v>
      </c>
      <c r="F14">
        <v>640</v>
      </c>
      <c r="G14">
        <v>771</v>
      </c>
      <c r="H14">
        <v>1905</v>
      </c>
      <c r="I14">
        <v>1338</v>
      </c>
      <c r="J14">
        <v>778</v>
      </c>
      <c r="K14">
        <v>910</v>
      </c>
      <c r="L14">
        <v>1119</v>
      </c>
      <c r="M14">
        <v>35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K22" sqref="K22"/>
    </sheetView>
  </sheetViews>
  <sheetFormatPr defaultColWidth="9" defaultRowHeight="13.5"/>
  <sheetData>
    <row r="1" spans="1:14">
      <c r="A1" t="s">
        <v>25</v>
      </c>
      <c r="B1" t="s">
        <v>12</v>
      </c>
      <c r="C1" t="s">
        <v>22</v>
      </c>
      <c r="D1" t="s">
        <v>11</v>
      </c>
      <c r="E1" t="s">
        <v>4</v>
      </c>
      <c r="F1" t="s">
        <v>23</v>
      </c>
      <c r="G1" t="s">
        <v>6</v>
      </c>
      <c r="H1" t="s">
        <v>10</v>
      </c>
      <c r="I1" t="s">
        <v>5</v>
      </c>
      <c r="J1" t="s">
        <v>9</v>
      </c>
      <c r="K1" t="s">
        <v>21</v>
      </c>
      <c r="L1" t="s">
        <v>3</v>
      </c>
      <c r="M1" t="s">
        <v>24</v>
      </c>
      <c r="N1" t="s">
        <v>20</v>
      </c>
    </row>
    <row r="2" spans="1:14">
      <c r="A2">
        <v>2010</v>
      </c>
      <c r="B2">
        <v>2179.354</v>
      </c>
      <c r="C2">
        <v>2665.29</v>
      </c>
      <c r="D2">
        <v>2684.72</v>
      </c>
      <c r="E2">
        <v>2548.02</v>
      </c>
      <c r="F2">
        <v>2612.51</v>
      </c>
      <c r="G2">
        <v>2866.2</v>
      </c>
      <c r="H2">
        <v>2493.25</v>
      </c>
      <c r="I2">
        <v>1537.46</v>
      </c>
      <c r="J2">
        <v>2748.21</v>
      </c>
      <c r="K2">
        <v>3021.82</v>
      </c>
      <c r="L2">
        <v>2779.05</v>
      </c>
      <c r="M2">
        <v>2711.49</v>
      </c>
      <c r="N2">
        <v>2926.17</v>
      </c>
    </row>
    <row r="3" spans="1:14">
      <c r="A3">
        <v>2011</v>
      </c>
      <c r="B3">
        <v>2143.23</v>
      </c>
      <c r="C3">
        <v>2866.67</v>
      </c>
      <c r="D3">
        <v>2658.63</v>
      </c>
      <c r="E3">
        <v>2548.02</v>
      </c>
      <c r="F3">
        <v>2403.5</v>
      </c>
      <c r="G3">
        <v>3516.01</v>
      </c>
      <c r="H3">
        <v>2647.02</v>
      </c>
      <c r="I3">
        <v>1362.27</v>
      </c>
      <c r="J3">
        <v>2673.59</v>
      </c>
      <c r="K3">
        <v>2787.11</v>
      </c>
      <c r="L3">
        <v>2491.62</v>
      </c>
      <c r="M3">
        <v>2510.34</v>
      </c>
      <c r="N3">
        <v>2897.74</v>
      </c>
    </row>
    <row r="4" spans="1:14">
      <c r="A4">
        <v>2012</v>
      </c>
      <c r="B4">
        <v>2039.148</v>
      </c>
      <c r="C4">
        <v>2309.92</v>
      </c>
      <c r="D4">
        <v>2433.3</v>
      </c>
      <c r="E4">
        <v>2314.87</v>
      </c>
      <c r="F4">
        <v>2614.37</v>
      </c>
      <c r="G4">
        <v>3289.66</v>
      </c>
      <c r="H4">
        <v>2588.59</v>
      </c>
      <c r="I4">
        <v>1627.21</v>
      </c>
      <c r="J4">
        <v>2345.46</v>
      </c>
      <c r="K4">
        <v>3036.31</v>
      </c>
      <c r="L4">
        <v>2260.92</v>
      </c>
      <c r="M4">
        <v>1987</v>
      </c>
      <c r="N4">
        <v>2942.56</v>
      </c>
    </row>
    <row r="5" spans="1:14">
      <c r="A5">
        <v>2013</v>
      </c>
      <c r="B5">
        <v>2098.63</v>
      </c>
      <c r="C5">
        <v>2514.85</v>
      </c>
      <c r="D5">
        <v>2251.46</v>
      </c>
      <c r="E5">
        <v>2286.82</v>
      </c>
      <c r="F5">
        <v>2253.33</v>
      </c>
      <c r="G5">
        <v>2269.51</v>
      </c>
      <c r="H5">
        <v>2601.18</v>
      </c>
      <c r="I5">
        <v>1672.43</v>
      </c>
      <c r="J5">
        <v>2334.8</v>
      </c>
      <c r="K5">
        <v>2930.69</v>
      </c>
      <c r="L5">
        <v>2130.88</v>
      </c>
      <c r="M5">
        <v>2191.18</v>
      </c>
      <c r="N5">
        <v>2934.81</v>
      </c>
    </row>
    <row r="6" spans="1:14">
      <c r="A6">
        <v>2014</v>
      </c>
      <c r="B6">
        <v>2029.72</v>
      </c>
      <c r="C6">
        <v>2323.545</v>
      </c>
      <c r="D6">
        <v>2136.02</v>
      </c>
      <c r="E6">
        <v>2256.06</v>
      </c>
      <c r="F6">
        <v>2407.15</v>
      </c>
      <c r="G6">
        <v>2224.63</v>
      </c>
      <c r="H6">
        <v>2541.23</v>
      </c>
      <c r="I6">
        <v>1592.44</v>
      </c>
      <c r="J6">
        <v>1966.64</v>
      </c>
      <c r="K6">
        <v>2741.04</v>
      </c>
      <c r="L6">
        <v>2013.38</v>
      </c>
      <c r="M6">
        <v>2115.98</v>
      </c>
      <c r="N6">
        <v>2492.83</v>
      </c>
    </row>
    <row r="7" spans="1:14">
      <c r="A7">
        <v>2015</v>
      </c>
      <c r="B7">
        <v>1842.958</v>
      </c>
      <c r="C7">
        <v>2132.24</v>
      </c>
      <c r="D7">
        <v>2042.92</v>
      </c>
      <c r="E7">
        <v>2214.04</v>
      </c>
      <c r="F7">
        <v>2152.44</v>
      </c>
      <c r="G7">
        <v>2381.01</v>
      </c>
      <c r="H7">
        <v>2503.18</v>
      </c>
      <c r="I7">
        <v>1429.27</v>
      </c>
      <c r="J7">
        <v>1859.57</v>
      </c>
      <c r="K7">
        <v>2831.48</v>
      </c>
      <c r="L7">
        <v>2008.11</v>
      </c>
      <c r="M7">
        <v>2179.48</v>
      </c>
      <c r="N7">
        <v>2162.94</v>
      </c>
    </row>
    <row r="8" spans="1:14">
      <c r="A8">
        <v>2016</v>
      </c>
      <c r="B8">
        <v>1847.535</v>
      </c>
      <c r="C8">
        <v>2132.24</v>
      </c>
      <c r="D8">
        <v>2088.4</v>
      </c>
      <c r="E8">
        <v>2171.83</v>
      </c>
      <c r="F8">
        <v>1979.8</v>
      </c>
      <c r="G8">
        <v>2006.4</v>
      </c>
      <c r="H8">
        <v>2346.94</v>
      </c>
      <c r="I8">
        <v>1314.74</v>
      </c>
      <c r="J8">
        <v>1831.92</v>
      </c>
      <c r="K8">
        <v>2651.93</v>
      </c>
      <c r="L8">
        <v>1986.94</v>
      </c>
      <c r="M8">
        <v>2197.47</v>
      </c>
      <c r="N8">
        <v>2267.32</v>
      </c>
    </row>
    <row r="9" spans="1:14">
      <c r="A9">
        <v>2017</v>
      </c>
      <c r="B9">
        <v>1849.301</v>
      </c>
      <c r="C9">
        <v>1964.61</v>
      </c>
      <c r="D9">
        <v>1890.91</v>
      </c>
      <c r="E9">
        <v>2171.49</v>
      </c>
      <c r="F9">
        <v>1794.22</v>
      </c>
      <c r="G9">
        <v>2870.95</v>
      </c>
      <c r="H9">
        <v>2370.73</v>
      </c>
      <c r="I9">
        <v>1299.89</v>
      </c>
      <c r="J9">
        <v>2010.69</v>
      </c>
      <c r="K9">
        <v>2328.18</v>
      </c>
      <c r="L9">
        <v>2263.38</v>
      </c>
      <c r="M9">
        <v>1983.35</v>
      </c>
      <c r="N9">
        <v>1946.23</v>
      </c>
    </row>
    <row r="10" spans="1:14">
      <c r="A10">
        <v>2018</v>
      </c>
      <c r="B10">
        <v>1754.856</v>
      </c>
      <c r="C10">
        <v>2134.65</v>
      </c>
      <c r="D10">
        <v>1843.69</v>
      </c>
      <c r="E10">
        <v>2135.76</v>
      </c>
      <c r="F10">
        <v>1431.96</v>
      </c>
      <c r="G10">
        <v>1972.42</v>
      </c>
      <c r="H10">
        <v>2070.96</v>
      </c>
      <c r="I10">
        <v>1301.17</v>
      </c>
      <c r="J10">
        <v>2624.35</v>
      </c>
      <c r="K10">
        <v>2082.56</v>
      </c>
      <c r="L10">
        <v>2186.03</v>
      </c>
      <c r="M10">
        <v>2103.29</v>
      </c>
      <c r="N10">
        <v>1975.47</v>
      </c>
    </row>
    <row r="11" spans="1:14">
      <c r="A11">
        <v>2019</v>
      </c>
      <c r="B11">
        <v>1662.38</v>
      </c>
      <c r="C11">
        <v>2131.67</v>
      </c>
      <c r="D11">
        <v>1742.54</v>
      </c>
      <c r="E11">
        <v>1976.94</v>
      </c>
      <c r="F11">
        <v>1502.86</v>
      </c>
      <c r="G11">
        <v>1873.63</v>
      </c>
      <c r="H11">
        <v>2127.66</v>
      </c>
      <c r="I11">
        <v>1182.93</v>
      </c>
      <c r="J11">
        <v>1740.92</v>
      </c>
      <c r="K11">
        <v>2726.55</v>
      </c>
      <c r="L11">
        <v>1979.96</v>
      </c>
      <c r="M11">
        <v>1887.82</v>
      </c>
      <c r="N11">
        <v>1748.02</v>
      </c>
    </row>
    <row r="12" spans="1:14">
      <c r="A12">
        <v>2020</v>
      </c>
      <c r="B12">
        <v>1496.348</v>
      </c>
      <c r="C12">
        <v>2131.67</v>
      </c>
      <c r="D12">
        <v>1540.47</v>
      </c>
      <c r="E12">
        <v>1968.01</v>
      </c>
      <c r="F12">
        <v>1505.72</v>
      </c>
      <c r="G12">
        <v>1919.21</v>
      </c>
      <c r="H12">
        <v>1928.72</v>
      </c>
      <c r="I12">
        <v>1151.2</v>
      </c>
      <c r="J12">
        <v>1366.15</v>
      </c>
      <c r="K12">
        <v>1562.5</v>
      </c>
      <c r="L12">
        <v>1718.01</v>
      </c>
      <c r="M12">
        <v>1493.55</v>
      </c>
      <c r="N12">
        <v>1606.06</v>
      </c>
    </row>
    <row r="13" spans="1:14">
      <c r="A13">
        <v>2021</v>
      </c>
      <c r="B13">
        <v>1418.182</v>
      </c>
      <c r="C13">
        <v>2131.67</v>
      </c>
      <c r="D13">
        <v>1478.51</v>
      </c>
      <c r="E13">
        <v>1831.53</v>
      </c>
      <c r="F13">
        <v>1412.77</v>
      </c>
      <c r="G13">
        <v>1473.73</v>
      </c>
      <c r="H13">
        <v>2075.68</v>
      </c>
      <c r="I13">
        <v>990.81</v>
      </c>
      <c r="J13">
        <v>1253.62</v>
      </c>
      <c r="K13">
        <v>1463.89</v>
      </c>
      <c r="L13">
        <v>1903.17</v>
      </c>
      <c r="M13">
        <v>1370.87</v>
      </c>
      <c r="N13">
        <v>1230.49</v>
      </c>
    </row>
    <row r="14" spans="1:14">
      <c r="A14">
        <v>2022</v>
      </c>
      <c r="B14">
        <v>1274.185</v>
      </c>
      <c r="C14">
        <v>2131.67</v>
      </c>
      <c r="D14">
        <v>1219.41</v>
      </c>
      <c r="E14">
        <v>1895.12</v>
      </c>
      <c r="F14">
        <v>1237</v>
      </c>
      <c r="G14">
        <v>1449.26</v>
      </c>
      <c r="H14">
        <v>1482.4</v>
      </c>
      <c r="I14">
        <v>1122.05</v>
      </c>
      <c r="J14">
        <v>1159.11</v>
      </c>
      <c r="K14">
        <v>1714.49</v>
      </c>
      <c r="L14">
        <v>1917.8</v>
      </c>
      <c r="M14">
        <v>1655.96</v>
      </c>
      <c r="N14">
        <v>1052.45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zoomScale="115" zoomScaleNormal="115" workbookViewId="0">
      <selection activeCell="C14" sqref="C14"/>
    </sheetView>
  </sheetViews>
  <sheetFormatPr defaultColWidth="9" defaultRowHeight="13.5"/>
  <sheetData>
    <row r="1" spans="1:13">
      <c r="A1" t="s">
        <v>0</v>
      </c>
      <c r="B1" t="s">
        <v>12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</row>
    <row r="2" spans="1:13">
      <c r="A2">
        <v>2010</v>
      </c>
      <c r="B2">
        <v>0.445</v>
      </c>
      <c r="C2">
        <v>0.452465162</v>
      </c>
      <c r="D2">
        <v>0.42259309</v>
      </c>
      <c r="E2">
        <v>0.400974471</v>
      </c>
      <c r="F2">
        <v>0.375921557</v>
      </c>
      <c r="G2">
        <v>0.447375866</v>
      </c>
      <c r="I2">
        <v>0.481488318</v>
      </c>
      <c r="J2">
        <v>0.347535556</v>
      </c>
      <c r="K2">
        <v>0.569676122</v>
      </c>
      <c r="L2">
        <v>0.235299367</v>
      </c>
      <c r="M2">
        <v>79</v>
      </c>
    </row>
    <row r="3" spans="1:13">
      <c r="A3">
        <v>2011</v>
      </c>
      <c r="B3">
        <v>0.332</v>
      </c>
      <c r="C3">
        <v>0.459734925</v>
      </c>
      <c r="D3">
        <v>0.429399219</v>
      </c>
      <c r="E3">
        <v>0.339016429</v>
      </c>
      <c r="F3">
        <v>0.238901447</v>
      </c>
      <c r="G3">
        <v>0.421137603</v>
      </c>
      <c r="H3">
        <v>0.468019683</v>
      </c>
      <c r="I3">
        <v>0.503777463</v>
      </c>
      <c r="J3">
        <v>0.241796979</v>
      </c>
      <c r="K3">
        <v>0.52538833</v>
      </c>
      <c r="L3">
        <v>0.280169195</v>
      </c>
      <c r="M3">
        <v>73</v>
      </c>
    </row>
    <row r="4" spans="1:13">
      <c r="A4">
        <v>2012</v>
      </c>
      <c r="B4">
        <v>0.248</v>
      </c>
      <c r="C4">
        <v>0.278357836</v>
      </c>
      <c r="D4">
        <v>0.436460088</v>
      </c>
      <c r="E4">
        <v>0.273244825</v>
      </c>
      <c r="F4">
        <v>0.203304171</v>
      </c>
      <c r="G4">
        <v>0.214152415</v>
      </c>
      <c r="H4">
        <v>0.334443367</v>
      </c>
      <c r="I4">
        <v>0.202549215</v>
      </c>
      <c r="J4">
        <v>0.194878678</v>
      </c>
      <c r="K4">
        <v>0.308540346</v>
      </c>
      <c r="L4">
        <v>0.242214266</v>
      </c>
      <c r="M4">
        <v>28</v>
      </c>
    </row>
    <row r="5" spans="1:13">
      <c r="A5">
        <v>2013</v>
      </c>
      <c r="B5">
        <v>0.191</v>
      </c>
      <c r="C5">
        <v>0.159764393</v>
      </c>
      <c r="D5">
        <v>0.258954045</v>
      </c>
      <c r="E5">
        <v>0.216043983</v>
      </c>
      <c r="F5">
        <v>0.202953327</v>
      </c>
      <c r="G5">
        <v>0.189134243</v>
      </c>
      <c r="H5">
        <v>0.277330954</v>
      </c>
      <c r="I5">
        <v>0.239597691</v>
      </c>
      <c r="J5">
        <v>0.148868489</v>
      </c>
      <c r="K5">
        <v>0.249429853</v>
      </c>
      <c r="L5">
        <v>0.241237858</v>
      </c>
      <c r="M5">
        <v>21</v>
      </c>
    </row>
    <row r="6" spans="1:13">
      <c r="A6">
        <v>2014</v>
      </c>
      <c r="B6">
        <v>0.172</v>
      </c>
      <c r="C6">
        <v>0.131541533</v>
      </c>
      <c r="D6">
        <v>0.172390627</v>
      </c>
      <c r="E6">
        <v>0.159218871</v>
      </c>
      <c r="F6">
        <v>0.132303038</v>
      </c>
      <c r="G6">
        <v>0.155782757</v>
      </c>
      <c r="H6">
        <v>0.245648318</v>
      </c>
      <c r="I6">
        <v>0.184473153</v>
      </c>
      <c r="J6">
        <v>0.14308939</v>
      </c>
      <c r="K6">
        <v>0.203862517</v>
      </c>
      <c r="L6">
        <v>0.164968122</v>
      </c>
      <c r="M6">
        <v>25</v>
      </c>
    </row>
    <row r="7" spans="1:13">
      <c r="A7">
        <v>2015</v>
      </c>
      <c r="B7">
        <v>0.129</v>
      </c>
      <c r="C7">
        <v>0.113246211</v>
      </c>
      <c r="D7">
        <v>0.120915092</v>
      </c>
      <c r="E7">
        <v>0.126781558</v>
      </c>
      <c r="F7">
        <v>0.086620551</v>
      </c>
      <c r="G7">
        <v>0.129410438</v>
      </c>
      <c r="H7">
        <v>0.17546622</v>
      </c>
      <c r="I7">
        <v>0.169495818</v>
      </c>
      <c r="J7">
        <v>0.08336137</v>
      </c>
      <c r="K7">
        <v>0.158504002</v>
      </c>
      <c r="L7">
        <v>0.152525695</v>
      </c>
      <c r="M7">
        <v>19</v>
      </c>
    </row>
    <row r="8" spans="1:13">
      <c r="A8">
        <v>2016</v>
      </c>
      <c r="B8">
        <v>0.113</v>
      </c>
      <c r="C8">
        <v>0.087030841</v>
      </c>
      <c r="D8">
        <v>0.095151855</v>
      </c>
      <c r="E8">
        <v>0.111107812</v>
      </c>
      <c r="F8">
        <v>0.081654126</v>
      </c>
      <c r="G8">
        <v>0.103038119</v>
      </c>
      <c r="H8">
        <v>0.176468811</v>
      </c>
      <c r="I8">
        <v>0.162408995</v>
      </c>
      <c r="J8">
        <v>0.0757265585</v>
      </c>
      <c r="K8">
        <v>0.150027706</v>
      </c>
      <c r="L8">
        <v>0.138486445</v>
      </c>
      <c r="M8">
        <v>18</v>
      </c>
    </row>
    <row r="9" spans="1:13">
      <c r="A9">
        <v>2017</v>
      </c>
      <c r="B9">
        <v>0.089</v>
      </c>
      <c r="C9">
        <v>0.095384308</v>
      </c>
      <c r="D9">
        <v>0.085250178</v>
      </c>
      <c r="E9">
        <v>0.10126371</v>
      </c>
      <c r="F9">
        <v>0.074552677</v>
      </c>
      <c r="G9">
        <v>0.0766658</v>
      </c>
      <c r="H9">
        <v>0.139302843</v>
      </c>
      <c r="I9">
        <v>0.109273146</v>
      </c>
      <c r="J9">
        <v>0.068091747</v>
      </c>
      <c r="K9">
        <v>0.122847946</v>
      </c>
      <c r="L9">
        <v>0.100599266</v>
      </c>
      <c r="M9">
        <v>19</v>
      </c>
    </row>
    <row r="10" spans="1:13">
      <c r="A10">
        <v>2018</v>
      </c>
      <c r="B10">
        <v>0.075</v>
      </c>
      <c r="C10">
        <v>0.078405503</v>
      </c>
      <c r="D10">
        <v>0.071946284</v>
      </c>
      <c r="E10">
        <v>0.097046495</v>
      </c>
      <c r="F10">
        <v>0.054104189</v>
      </c>
      <c r="G10">
        <v>0.067117737</v>
      </c>
      <c r="H10">
        <v>0.12882674</v>
      </c>
      <c r="I10">
        <v>0.08995771</v>
      </c>
      <c r="J10">
        <v>0.0604569355</v>
      </c>
      <c r="K10">
        <v>0.124882714</v>
      </c>
      <c r="L10">
        <v>0.078082795</v>
      </c>
      <c r="M10">
        <v>15</v>
      </c>
    </row>
    <row r="11" spans="1:13">
      <c r="A11">
        <v>2019</v>
      </c>
      <c r="B11">
        <v>0.066</v>
      </c>
      <c r="C11">
        <v>0.074910534</v>
      </c>
      <c r="D11">
        <v>0.066036221</v>
      </c>
      <c r="E11">
        <v>0.079966977</v>
      </c>
      <c r="F11">
        <v>0.042814794</v>
      </c>
      <c r="G11">
        <v>0.0620062</v>
      </c>
      <c r="H11">
        <v>0.118373991</v>
      </c>
      <c r="I11">
        <v>0.082606788</v>
      </c>
      <c r="J11">
        <v>0.052822124</v>
      </c>
      <c r="K11">
        <v>0.092853363</v>
      </c>
      <c r="L11">
        <v>0.065681088</v>
      </c>
      <c r="M11">
        <v>10</v>
      </c>
    </row>
    <row r="12" spans="1:13">
      <c r="A12">
        <v>2020</v>
      </c>
      <c r="B12">
        <v>0.059</v>
      </c>
      <c r="C12">
        <v>0.0564917</v>
      </c>
      <c r="D12">
        <v>0.058353578</v>
      </c>
      <c r="E12">
        <v>0.068560651</v>
      </c>
      <c r="F12">
        <v>0.040612355</v>
      </c>
      <c r="G12">
        <v>0.058409366</v>
      </c>
      <c r="H12">
        <v>0.110389532</v>
      </c>
      <c r="I12">
        <v>0.062840775</v>
      </c>
      <c r="J12">
        <v>0.048437871</v>
      </c>
      <c r="K12">
        <v>0.078601413</v>
      </c>
      <c r="L12">
        <v>0.064064563</v>
      </c>
      <c r="M12">
        <v>10</v>
      </c>
    </row>
    <row r="13" spans="1:13">
      <c r="A13">
        <v>2021</v>
      </c>
      <c r="B13">
        <v>0.051</v>
      </c>
      <c r="C13">
        <v>0.044535623</v>
      </c>
      <c r="D13">
        <v>0.051748469</v>
      </c>
      <c r="E13">
        <v>0.062845353</v>
      </c>
      <c r="F13">
        <v>0.036749299</v>
      </c>
      <c r="G13">
        <v>0.053237129</v>
      </c>
      <c r="H13">
        <v>0.091502427</v>
      </c>
      <c r="I13">
        <v>0.058740969</v>
      </c>
      <c r="J13">
        <v>0.05023073</v>
      </c>
      <c r="K13">
        <v>0.072350114</v>
      </c>
      <c r="L13">
        <v>0.058389301</v>
      </c>
      <c r="M13">
        <v>27</v>
      </c>
    </row>
    <row r="14" spans="1:13">
      <c r="A14">
        <v>2022</v>
      </c>
      <c r="B14">
        <v>0.049</v>
      </c>
      <c r="C14">
        <v>0.040600067</v>
      </c>
      <c r="D14">
        <v>0.062000158</v>
      </c>
      <c r="E14">
        <v>0.080074019</v>
      </c>
      <c r="F14">
        <v>0.03741286</v>
      </c>
      <c r="G14">
        <v>0.061481748</v>
      </c>
      <c r="H14">
        <v>0.095791198</v>
      </c>
      <c r="I14">
        <v>0.073802804</v>
      </c>
      <c r="J14">
        <v>0.046064044</v>
      </c>
      <c r="K14">
        <v>0.075918253</v>
      </c>
      <c r="L14">
        <v>0.057792349</v>
      </c>
      <c r="M14">
        <v>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zoomScale="115" zoomScaleNormal="115" workbookViewId="0">
      <selection activeCell="G29" sqref="G29"/>
    </sheetView>
  </sheetViews>
  <sheetFormatPr defaultColWidth="9" defaultRowHeight="13.5"/>
  <cols>
    <col min="2" max="17" width="9.375"/>
    <col min="18" max="18" width="12.625"/>
  </cols>
  <sheetData>
    <row r="1" spans="1:18">
      <c r="A1" t="s">
        <v>0</v>
      </c>
      <c r="B1" t="s">
        <v>12</v>
      </c>
      <c r="C1" t="s">
        <v>22</v>
      </c>
      <c r="D1" t="s">
        <v>20</v>
      </c>
      <c r="E1" t="s">
        <v>21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26</v>
      </c>
      <c r="L1" t="s">
        <v>9</v>
      </c>
      <c r="M1" t="s">
        <v>23</v>
      </c>
      <c r="N1" t="s">
        <v>24</v>
      </c>
      <c r="O1" t="s">
        <v>10</v>
      </c>
      <c r="P1" t="s">
        <v>11</v>
      </c>
      <c r="Q1" t="s">
        <v>1</v>
      </c>
      <c r="R1" t="s">
        <v>27</v>
      </c>
    </row>
    <row r="2" spans="1:18">
      <c r="A2">
        <v>2010</v>
      </c>
      <c r="B2">
        <v>0.107237</v>
      </c>
      <c r="C2">
        <v>0.126289</v>
      </c>
      <c r="D2">
        <v>0.116123</v>
      </c>
      <c r="E2">
        <v>0.117356</v>
      </c>
      <c r="F2">
        <v>0.141617</v>
      </c>
      <c r="G2">
        <v>0.149296</v>
      </c>
      <c r="H2">
        <v>0.096308</v>
      </c>
      <c r="I2">
        <v>0.143245</v>
      </c>
      <c r="J2">
        <v>0.17883</v>
      </c>
      <c r="K2">
        <v>0.104125</v>
      </c>
      <c r="L2">
        <v>0.1238</v>
      </c>
      <c r="M2">
        <v>0.120634</v>
      </c>
      <c r="N2">
        <v>0.135018</v>
      </c>
      <c r="O2">
        <v>0.107885</v>
      </c>
      <c r="P2">
        <v>0.108251</v>
      </c>
      <c r="Q2">
        <v>0.13643</v>
      </c>
      <c r="R2">
        <v>0.134266</v>
      </c>
    </row>
    <row r="3" spans="1:18">
      <c r="A3">
        <v>2011</v>
      </c>
      <c r="B3">
        <v>0.101918</v>
      </c>
      <c r="C3">
        <v>0.123388</v>
      </c>
      <c r="D3">
        <v>0.09379</v>
      </c>
      <c r="E3">
        <v>0.103671</v>
      </c>
      <c r="F3">
        <v>0.1249</v>
      </c>
      <c r="G3">
        <v>0.142717</v>
      </c>
      <c r="H3">
        <v>0.087914</v>
      </c>
      <c r="I3">
        <v>0.164789</v>
      </c>
      <c r="J3">
        <v>0.155317</v>
      </c>
      <c r="K3">
        <v>0.08968</v>
      </c>
      <c r="L3">
        <v>0.116542</v>
      </c>
      <c r="M3">
        <v>0.11468</v>
      </c>
      <c r="N3">
        <v>0.099949</v>
      </c>
      <c r="O3">
        <v>0.110804</v>
      </c>
      <c r="P3">
        <v>0.114321</v>
      </c>
      <c r="Q3">
        <v>0.117028</v>
      </c>
      <c r="R3">
        <v>0.126623</v>
      </c>
    </row>
    <row r="4" spans="1:18">
      <c r="A4">
        <v>2012</v>
      </c>
      <c r="B4">
        <v>0.09328</v>
      </c>
      <c r="C4">
        <v>0.095886</v>
      </c>
      <c r="D4">
        <v>0.089677</v>
      </c>
      <c r="E4">
        <v>0.115016</v>
      </c>
      <c r="F4">
        <v>0.111206</v>
      </c>
      <c r="G4">
        <v>0.127177</v>
      </c>
      <c r="H4">
        <v>0.101541</v>
      </c>
      <c r="I4">
        <v>0.149032</v>
      </c>
      <c r="J4">
        <v>0.195211</v>
      </c>
      <c r="K4">
        <v>0.069919</v>
      </c>
      <c r="L4">
        <v>0.100501</v>
      </c>
      <c r="M4">
        <v>0.111008</v>
      </c>
      <c r="N4">
        <v>0.088536</v>
      </c>
      <c r="O4">
        <v>0.098789</v>
      </c>
      <c r="P4">
        <v>0.096984</v>
      </c>
      <c r="Q4">
        <v>0.114135</v>
      </c>
      <c r="R4">
        <v>0.134918</v>
      </c>
    </row>
    <row r="5" spans="1:18">
      <c r="A5">
        <v>2013</v>
      </c>
      <c r="B5">
        <v>0.093891</v>
      </c>
      <c r="C5">
        <v>0.093787</v>
      </c>
      <c r="D5">
        <v>0.08306</v>
      </c>
      <c r="E5">
        <v>0.105871</v>
      </c>
      <c r="F5">
        <v>0.100853</v>
      </c>
      <c r="G5">
        <v>0.118787</v>
      </c>
      <c r="H5">
        <v>0.098054</v>
      </c>
      <c r="I5">
        <v>0.107878</v>
      </c>
      <c r="J5">
        <v>0.174267</v>
      </c>
      <c r="K5">
        <v>0.081588</v>
      </c>
      <c r="L5">
        <v>0.096281</v>
      </c>
      <c r="M5">
        <v>0.088337</v>
      </c>
      <c r="N5">
        <v>0.089529</v>
      </c>
      <c r="O5">
        <v>0.09834</v>
      </c>
      <c r="P5">
        <v>0.079891</v>
      </c>
      <c r="Q5">
        <v>0.092393</v>
      </c>
      <c r="R5">
        <v>0.132906333333333</v>
      </c>
    </row>
    <row r="6" spans="1:18">
      <c r="A6">
        <v>2014</v>
      </c>
      <c r="B6">
        <v>0.084304</v>
      </c>
      <c r="C6">
        <v>0.080168</v>
      </c>
      <c r="D6">
        <v>0.069171</v>
      </c>
      <c r="E6">
        <v>0.092489</v>
      </c>
      <c r="F6">
        <v>0.092291</v>
      </c>
      <c r="G6">
        <v>0.105878</v>
      </c>
      <c r="H6">
        <v>0.096737</v>
      </c>
      <c r="I6">
        <v>0.102745</v>
      </c>
      <c r="J6">
        <v>0.162808</v>
      </c>
      <c r="K6">
        <v>0.079643</v>
      </c>
      <c r="L6">
        <v>0.080332</v>
      </c>
      <c r="M6">
        <v>0.095676</v>
      </c>
      <c r="N6">
        <v>0.097743</v>
      </c>
      <c r="O6">
        <v>0.092896</v>
      </c>
      <c r="P6">
        <v>0.065892</v>
      </c>
      <c r="Q6">
        <v>0.089734</v>
      </c>
      <c r="R6">
        <v>0.130894666666667</v>
      </c>
    </row>
    <row r="7" spans="1:18">
      <c r="A7">
        <v>2015</v>
      </c>
      <c r="B7">
        <v>0.072628</v>
      </c>
      <c r="C7">
        <v>0.066549</v>
      </c>
      <c r="D7">
        <v>0.058499</v>
      </c>
      <c r="E7">
        <v>0.085057</v>
      </c>
      <c r="F7">
        <v>0.086341</v>
      </c>
      <c r="G7">
        <v>0.095103</v>
      </c>
      <c r="H7">
        <v>0.081583</v>
      </c>
      <c r="I7">
        <v>0.099279</v>
      </c>
      <c r="J7">
        <v>0.134309</v>
      </c>
      <c r="K7">
        <v>0.073108</v>
      </c>
      <c r="L7">
        <v>0.065194</v>
      </c>
      <c r="M7">
        <v>0.077781</v>
      </c>
      <c r="N7">
        <v>0.085142</v>
      </c>
      <c r="O7">
        <v>0.084812</v>
      </c>
      <c r="P7">
        <v>0.059846</v>
      </c>
      <c r="Q7">
        <v>0.07592</v>
      </c>
      <c r="R7">
        <v>0.128883</v>
      </c>
    </row>
    <row r="8" spans="1:18">
      <c r="A8">
        <v>2016</v>
      </c>
      <c r="B8">
        <v>0.067264</v>
      </c>
      <c r="C8">
        <v>0.058397</v>
      </c>
      <c r="D8">
        <v>0.056767</v>
      </c>
      <c r="E8">
        <v>0.085225</v>
      </c>
      <c r="F8">
        <v>0.079164</v>
      </c>
      <c r="G8">
        <v>0.085712</v>
      </c>
      <c r="H8">
        <v>0.070763</v>
      </c>
      <c r="I8">
        <v>0.075937</v>
      </c>
      <c r="J8">
        <v>0.187525</v>
      </c>
      <c r="K8">
        <v>0.073009</v>
      </c>
      <c r="L8">
        <v>0.060139</v>
      </c>
      <c r="M8">
        <v>0.066453</v>
      </c>
      <c r="N8">
        <v>0.076214</v>
      </c>
      <c r="O8">
        <v>0.073319</v>
      </c>
      <c r="P8">
        <v>0.055023</v>
      </c>
      <c r="Q8">
        <v>0.072837</v>
      </c>
      <c r="R8">
        <v>0.08473</v>
      </c>
    </row>
    <row r="9" spans="1:18">
      <c r="A9">
        <v>2017</v>
      </c>
      <c r="B9">
        <v>0.063133</v>
      </c>
      <c r="C9">
        <v>0.048251</v>
      </c>
      <c r="D9">
        <v>0.047617</v>
      </c>
      <c r="E9">
        <v>0.068655</v>
      </c>
      <c r="F9">
        <v>0.08686</v>
      </c>
      <c r="G9">
        <v>0.083017</v>
      </c>
      <c r="H9">
        <v>0.056921</v>
      </c>
      <c r="I9">
        <v>0.092362</v>
      </c>
      <c r="J9">
        <v>0.132143</v>
      </c>
      <c r="K9">
        <v>0.061085</v>
      </c>
      <c r="L9">
        <v>0.059187</v>
      </c>
      <c r="M9">
        <v>0.059721</v>
      </c>
      <c r="N9">
        <v>0.068784</v>
      </c>
      <c r="O9">
        <v>0.069639</v>
      </c>
      <c r="P9">
        <v>0.048305</v>
      </c>
      <c r="Q9">
        <v>0.058781</v>
      </c>
      <c r="R9">
        <v>0.080867</v>
      </c>
    </row>
    <row r="10" spans="1:18">
      <c r="A10">
        <v>2018</v>
      </c>
      <c r="B10">
        <v>0.053577</v>
      </c>
      <c r="C10">
        <v>0.046081</v>
      </c>
      <c r="D10">
        <v>0.047304</v>
      </c>
      <c r="E10">
        <v>0.056398</v>
      </c>
      <c r="F10">
        <v>0.067609</v>
      </c>
      <c r="G10">
        <v>0.069719</v>
      </c>
      <c r="H10">
        <v>0.044688</v>
      </c>
      <c r="I10">
        <v>0.060019</v>
      </c>
      <c r="J10">
        <v>0.148805</v>
      </c>
      <c r="K10">
        <v>0.043343</v>
      </c>
      <c r="L10">
        <v>0.081507</v>
      </c>
      <c r="M10">
        <v>0.044338</v>
      </c>
      <c r="N10">
        <v>0.076567</v>
      </c>
      <c r="O10">
        <v>0.048678</v>
      </c>
      <c r="P10">
        <v>0.044458</v>
      </c>
      <c r="Q10">
        <v>0.046691</v>
      </c>
      <c r="R10">
        <v>0.065498</v>
      </c>
    </row>
    <row r="11" spans="1:18">
      <c r="A11">
        <v>2019</v>
      </c>
      <c r="B11">
        <v>0.04694</v>
      </c>
      <c r="C11">
        <v>0.047558</v>
      </c>
      <c r="D11">
        <v>0.036021</v>
      </c>
      <c r="E11">
        <v>0.060191</v>
      </c>
      <c r="F11">
        <v>0.055386</v>
      </c>
      <c r="G11">
        <v>0.057321</v>
      </c>
      <c r="H11">
        <v>0.044496</v>
      </c>
      <c r="I11">
        <v>0.0552</v>
      </c>
      <c r="J11">
        <v>0.127307</v>
      </c>
      <c r="K11">
        <v>0.059641</v>
      </c>
      <c r="L11">
        <v>0.040546</v>
      </c>
      <c r="M11">
        <v>0.042437</v>
      </c>
      <c r="N11">
        <v>0.073157</v>
      </c>
      <c r="O11">
        <v>0.05946</v>
      </c>
      <c r="P11">
        <v>0.040086</v>
      </c>
      <c r="Q11">
        <v>0.044319</v>
      </c>
      <c r="R11">
        <v>0.067839</v>
      </c>
    </row>
    <row r="12" spans="1:18">
      <c r="A12">
        <v>2020</v>
      </c>
      <c r="B12">
        <v>0.039059</v>
      </c>
      <c r="C12">
        <v>0.042062</v>
      </c>
      <c r="D12">
        <v>0.034057</v>
      </c>
      <c r="E12">
        <v>0.038327</v>
      </c>
      <c r="F12">
        <v>0.048789</v>
      </c>
      <c r="G12">
        <v>0.048936</v>
      </c>
      <c r="H12">
        <v>0.040354</v>
      </c>
      <c r="I12">
        <v>0.054905</v>
      </c>
      <c r="J12">
        <v>0.112862</v>
      </c>
      <c r="K12">
        <v>0.048257</v>
      </c>
      <c r="L12">
        <v>0.032548</v>
      </c>
      <c r="M12">
        <v>0.040481</v>
      </c>
      <c r="N12">
        <v>0.052992</v>
      </c>
      <c r="O12">
        <v>0.048109</v>
      </c>
      <c r="P12">
        <v>0.03577</v>
      </c>
      <c r="Q12">
        <v>0.049994</v>
      </c>
      <c r="R12">
        <v>0.066869</v>
      </c>
    </row>
    <row r="13" spans="1:18">
      <c r="A13">
        <v>2021</v>
      </c>
      <c r="B13">
        <v>0.034822</v>
      </c>
      <c r="C13">
        <v>0.042062</v>
      </c>
      <c r="D13">
        <v>0.024916</v>
      </c>
      <c r="E13">
        <v>0.031061</v>
      </c>
      <c r="F13">
        <v>0.047713</v>
      </c>
      <c r="G13">
        <v>0.053676</v>
      </c>
      <c r="H13">
        <v>0.031525</v>
      </c>
      <c r="I13">
        <v>0.042822</v>
      </c>
      <c r="J13">
        <v>0.147591</v>
      </c>
      <c r="K13">
        <v>0.044128</v>
      </c>
      <c r="L13">
        <v>0.026452</v>
      </c>
      <c r="M13">
        <v>0.038096</v>
      </c>
      <c r="N13">
        <v>0.047002</v>
      </c>
      <c r="O13">
        <v>0.044436</v>
      </c>
      <c r="P13">
        <v>0.031009</v>
      </c>
      <c r="Q13">
        <v>0.033433</v>
      </c>
      <c r="R13">
        <v>0.065899</v>
      </c>
    </row>
    <row r="14" spans="1:18">
      <c r="A14">
        <v>2022</v>
      </c>
      <c r="B14">
        <v>0.033055</v>
      </c>
      <c r="C14">
        <v>0.042062</v>
      </c>
      <c r="D14">
        <v>0.02367</v>
      </c>
      <c r="E14">
        <v>0.032444</v>
      </c>
      <c r="F14">
        <v>0.050422</v>
      </c>
      <c r="G14">
        <v>0.055075</v>
      </c>
      <c r="H14">
        <v>0.037443</v>
      </c>
      <c r="I14">
        <v>0.041859</v>
      </c>
      <c r="J14">
        <v>0.150431</v>
      </c>
      <c r="K14">
        <v>0.046274</v>
      </c>
      <c r="L14">
        <v>0.032864</v>
      </c>
      <c r="M14">
        <v>0.03722</v>
      </c>
      <c r="N14">
        <v>0.05496</v>
      </c>
      <c r="O14">
        <v>0.035009</v>
      </c>
      <c r="P14">
        <v>0.028641</v>
      </c>
      <c r="Q14">
        <v>0.032908</v>
      </c>
      <c r="R14">
        <v>0.081574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zoomScale="160" zoomScaleNormal="160" workbookViewId="0">
      <selection activeCell="K20" sqref="K20"/>
    </sheetView>
  </sheetViews>
  <sheetFormatPr defaultColWidth="9" defaultRowHeight="13.5"/>
  <cols>
    <col min="2" max="2" width="11.6416666666667" customWidth="1"/>
    <col min="3" max="3" width="12.025" customWidth="1"/>
    <col min="4" max="4" width="11.95" customWidth="1"/>
    <col min="5" max="5" width="12.5" customWidth="1"/>
    <col min="6" max="6" width="12.5833333333333" customWidth="1"/>
    <col min="8" max="8" width="11.7166666666667" customWidth="1"/>
    <col min="9" max="9" width="12.1083333333333" customWidth="1"/>
  </cols>
  <sheetData>
    <row r="1" spans="1:10">
      <c r="A1" t="s">
        <v>28</v>
      </c>
      <c r="B1" t="s">
        <v>29</v>
      </c>
      <c r="C1" t="s">
        <v>2</v>
      </c>
      <c r="D1" t="s">
        <v>30</v>
      </c>
      <c r="E1" t="s">
        <v>31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>
      <c r="A2">
        <v>2010</v>
      </c>
      <c r="B2">
        <v>41.593166</v>
      </c>
      <c r="C2">
        <v>1.0218</v>
      </c>
      <c r="D2">
        <f t="shared" ref="D2:H2" si="0">B2</f>
        <v>41.593166</v>
      </c>
      <c r="E2">
        <f t="shared" si="0"/>
        <v>1.0218</v>
      </c>
      <c r="F2">
        <f t="shared" si="0"/>
        <v>41.593166</v>
      </c>
      <c r="G2">
        <v>0</v>
      </c>
      <c r="H2">
        <f t="shared" si="0"/>
        <v>41.593166</v>
      </c>
      <c r="I2">
        <f>F2</f>
        <v>41.593166</v>
      </c>
      <c r="J2">
        <v>79</v>
      </c>
    </row>
    <row r="3" spans="1:10">
      <c r="A3">
        <v>2011</v>
      </c>
      <c r="B3">
        <v>32.316314</v>
      </c>
      <c r="C3">
        <v>2.0860002</v>
      </c>
      <c r="D3">
        <f t="shared" ref="D3:D22" si="1">D2+B3</f>
        <v>73.90948</v>
      </c>
      <c r="E3">
        <f t="shared" ref="E3:E22" si="2">E2+C3</f>
        <v>3.1078002</v>
      </c>
      <c r="F3">
        <f t="shared" ref="F3:F22" si="3">D3</f>
        <v>73.90948</v>
      </c>
      <c r="G3">
        <f t="shared" ref="G3:G22" si="4">MIN(1,G2+0.1)</f>
        <v>0.1</v>
      </c>
      <c r="H3">
        <f t="shared" ref="H3:H22" si="5">H2+B3-C3*G3</f>
        <v>73.70087998</v>
      </c>
      <c r="I3">
        <f t="shared" ref="I3:I22" si="6">I2+B3-C3</f>
        <v>71.8234798</v>
      </c>
      <c r="J3">
        <v>73</v>
      </c>
    </row>
    <row r="4" spans="1:10">
      <c r="A4">
        <v>2012</v>
      </c>
      <c r="B4">
        <v>30.302495</v>
      </c>
      <c r="C4">
        <v>3.6109998</v>
      </c>
      <c r="D4">
        <f t="shared" si="1"/>
        <v>104.211975</v>
      </c>
      <c r="E4">
        <f t="shared" si="2"/>
        <v>6.7188</v>
      </c>
      <c r="F4">
        <f t="shared" si="3"/>
        <v>104.211975</v>
      </c>
      <c r="G4">
        <f t="shared" si="4"/>
        <v>0.2</v>
      </c>
      <c r="H4">
        <f t="shared" si="5"/>
        <v>103.28117502</v>
      </c>
      <c r="I4">
        <f t="shared" si="6"/>
        <v>98.514975</v>
      </c>
      <c r="J4">
        <v>28</v>
      </c>
    </row>
    <row r="5" spans="1:10">
      <c r="A5">
        <v>2013</v>
      </c>
      <c r="B5">
        <v>36.302525</v>
      </c>
      <c r="C5">
        <v>11.040002</v>
      </c>
      <c r="D5">
        <f t="shared" si="1"/>
        <v>140.5145</v>
      </c>
      <c r="E5">
        <f t="shared" si="2"/>
        <v>17.758802</v>
      </c>
      <c r="F5">
        <f t="shared" si="3"/>
        <v>140.5145</v>
      </c>
      <c r="G5">
        <f t="shared" si="4"/>
        <v>0.3</v>
      </c>
      <c r="H5">
        <f t="shared" si="5"/>
        <v>136.27169942</v>
      </c>
      <c r="I5">
        <f t="shared" si="6"/>
        <v>123.777498</v>
      </c>
      <c r="J5">
        <v>21</v>
      </c>
    </row>
    <row r="6" spans="1:10">
      <c r="A6">
        <v>2014</v>
      </c>
      <c r="B6">
        <v>40.19752</v>
      </c>
      <c r="C6">
        <v>10.64</v>
      </c>
      <c r="D6">
        <f t="shared" si="1"/>
        <v>180.71202</v>
      </c>
      <c r="E6">
        <f t="shared" si="2"/>
        <v>28.398802</v>
      </c>
      <c r="F6">
        <f t="shared" si="3"/>
        <v>180.71202</v>
      </c>
      <c r="G6">
        <f t="shared" si="4"/>
        <v>0.4</v>
      </c>
      <c r="H6">
        <f t="shared" si="5"/>
        <v>172.21321942</v>
      </c>
      <c r="I6">
        <f t="shared" si="6"/>
        <v>153.335018</v>
      </c>
      <c r="J6">
        <v>25</v>
      </c>
    </row>
    <row r="7" spans="1:10">
      <c r="A7">
        <v>2015</v>
      </c>
      <c r="B7">
        <v>48.20749</v>
      </c>
      <c r="C7">
        <v>15.149998</v>
      </c>
      <c r="D7">
        <f t="shared" si="1"/>
        <v>228.91951</v>
      </c>
      <c r="E7">
        <f t="shared" si="2"/>
        <v>43.5488</v>
      </c>
      <c r="F7">
        <f t="shared" si="3"/>
        <v>228.91951</v>
      </c>
      <c r="G7">
        <f t="shared" si="4"/>
        <v>0.5</v>
      </c>
      <c r="H7">
        <f t="shared" si="5"/>
        <v>212.84571042</v>
      </c>
      <c r="I7">
        <f t="shared" si="6"/>
        <v>186.39251</v>
      </c>
      <c r="J7">
        <v>19</v>
      </c>
    </row>
    <row r="8" spans="1:10">
      <c r="A8">
        <v>2016</v>
      </c>
      <c r="B8">
        <v>72.16273</v>
      </c>
      <c r="C8">
        <v>34.27</v>
      </c>
      <c r="D8">
        <f t="shared" si="1"/>
        <v>301.08224</v>
      </c>
      <c r="E8">
        <f t="shared" si="2"/>
        <v>77.8188</v>
      </c>
      <c r="F8">
        <f t="shared" si="3"/>
        <v>301.08224</v>
      </c>
      <c r="G8">
        <f t="shared" si="4"/>
        <v>0.6</v>
      </c>
      <c r="H8">
        <f t="shared" si="5"/>
        <v>264.44644042</v>
      </c>
      <c r="I8">
        <f t="shared" si="6"/>
        <v>224.28524</v>
      </c>
      <c r="J8">
        <v>18</v>
      </c>
    </row>
    <row r="9" spans="1:10">
      <c r="A9">
        <v>2017</v>
      </c>
      <c r="B9">
        <v>94.86436</v>
      </c>
      <c r="C9">
        <v>53.01349</v>
      </c>
      <c r="D9">
        <f t="shared" si="1"/>
        <v>395.9466</v>
      </c>
      <c r="E9">
        <f t="shared" si="2"/>
        <v>130.83229</v>
      </c>
      <c r="F9">
        <f t="shared" si="3"/>
        <v>395.9466</v>
      </c>
      <c r="G9">
        <f t="shared" si="4"/>
        <v>0.7</v>
      </c>
      <c r="H9">
        <f t="shared" si="5"/>
        <v>322.20135742</v>
      </c>
      <c r="I9">
        <f t="shared" si="6"/>
        <v>266.13611</v>
      </c>
      <c r="J9">
        <v>19</v>
      </c>
    </row>
    <row r="10" spans="1:10">
      <c r="A10">
        <v>2018</v>
      </c>
      <c r="B10">
        <v>93.3594</v>
      </c>
      <c r="C10">
        <v>44.42958</v>
      </c>
      <c r="D10">
        <f t="shared" si="1"/>
        <v>489.306</v>
      </c>
      <c r="E10">
        <f t="shared" si="2"/>
        <v>175.26187</v>
      </c>
      <c r="F10">
        <f t="shared" si="3"/>
        <v>489.306</v>
      </c>
      <c r="G10">
        <f t="shared" si="4"/>
        <v>0.8</v>
      </c>
      <c r="H10">
        <f t="shared" si="5"/>
        <v>380.01709342</v>
      </c>
      <c r="I10">
        <f t="shared" si="6"/>
        <v>315.06593</v>
      </c>
      <c r="J10">
        <v>15</v>
      </c>
    </row>
    <row r="11" spans="1:10">
      <c r="A11">
        <v>2019</v>
      </c>
      <c r="B11">
        <v>102.9386</v>
      </c>
      <c r="C11">
        <v>29.70894</v>
      </c>
      <c r="D11">
        <f t="shared" si="1"/>
        <v>592.2446</v>
      </c>
      <c r="E11">
        <f t="shared" si="2"/>
        <v>204.97081</v>
      </c>
      <c r="F11">
        <f t="shared" si="3"/>
        <v>592.2446</v>
      </c>
      <c r="G11">
        <f t="shared" si="4"/>
        <v>0.9</v>
      </c>
      <c r="H11">
        <f t="shared" si="5"/>
        <v>456.21764742</v>
      </c>
      <c r="I11">
        <f t="shared" si="6"/>
        <v>388.29559</v>
      </c>
      <c r="J11">
        <v>10</v>
      </c>
    </row>
    <row r="12" spans="1:10">
      <c r="A12">
        <v>2020</v>
      </c>
      <c r="B12">
        <v>128.1841</v>
      </c>
      <c r="C12">
        <v>48.99299</v>
      </c>
      <c r="D12">
        <f t="shared" si="1"/>
        <v>720.4287</v>
      </c>
      <c r="E12">
        <f t="shared" si="2"/>
        <v>253.9638</v>
      </c>
      <c r="F12">
        <f t="shared" si="3"/>
        <v>720.4287</v>
      </c>
      <c r="G12">
        <f t="shared" si="4"/>
        <v>1</v>
      </c>
      <c r="H12">
        <f t="shared" si="5"/>
        <v>535.40875742</v>
      </c>
      <c r="I12">
        <f t="shared" si="6"/>
        <v>467.4867</v>
      </c>
      <c r="J12">
        <v>10</v>
      </c>
    </row>
    <row r="13" spans="1:10">
      <c r="A13">
        <v>2021</v>
      </c>
      <c r="B13">
        <v>141.1086</v>
      </c>
      <c r="C13">
        <v>53.00904</v>
      </c>
      <c r="D13">
        <f t="shared" si="1"/>
        <v>861.5373</v>
      </c>
      <c r="E13">
        <f t="shared" si="2"/>
        <v>306.97284</v>
      </c>
      <c r="F13">
        <f t="shared" si="3"/>
        <v>861.5373</v>
      </c>
      <c r="G13">
        <f t="shared" si="4"/>
        <v>1</v>
      </c>
      <c r="H13">
        <f t="shared" si="5"/>
        <v>623.50831742</v>
      </c>
      <c r="I13">
        <f t="shared" si="6"/>
        <v>555.58626</v>
      </c>
      <c r="J13">
        <v>27</v>
      </c>
    </row>
    <row r="14" spans="1:10">
      <c r="A14">
        <v>2022</v>
      </c>
      <c r="B14">
        <v>191.5781</v>
      </c>
      <c r="C14">
        <v>86.05899</v>
      </c>
      <c r="D14">
        <f t="shared" si="1"/>
        <v>1053.1154</v>
      </c>
      <c r="E14">
        <f t="shared" si="2"/>
        <v>393.03183</v>
      </c>
      <c r="F14">
        <f t="shared" si="3"/>
        <v>1053.1154</v>
      </c>
      <c r="G14">
        <f t="shared" si="4"/>
        <v>1</v>
      </c>
      <c r="H14">
        <f t="shared" si="5"/>
        <v>729.02742742</v>
      </c>
      <c r="I14">
        <f t="shared" si="6"/>
        <v>661.10537</v>
      </c>
      <c r="J14">
        <v>35</v>
      </c>
    </row>
    <row r="15" spans="1:10">
      <c r="A15">
        <v>2023</v>
      </c>
      <c r="B15">
        <v>216.88</v>
      </c>
      <c r="C15">
        <v>345.833451</v>
      </c>
      <c r="D15">
        <f t="shared" si="1"/>
        <v>1269.9954</v>
      </c>
      <c r="E15">
        <f t="shared" si="2"/>
        <v>738.865281</v>
      </c>
      <c r="F15">
        <f t="shared" si="3"/>
        <v>1269.9954</v>
      </c>
      <c r="G15">
        <f t="shared" si="4"/>
        <v>1</v>
      </c>
      <c r="H15">
        <f t="shared" si="5"/>
        <v>600.07397642</v>
      </c>
      <c r="I15">
        <f t="shared" si="6"/>
        <v>532.151919</v>
      </c>
      <c r="J15">
        <v>35</v>
      </c>
    </row>
    <row r="16" spans="1:10">
      <c r="A16" t="s">
        <v>32</v>
      </c>
      <c r="B16">
        <v>287.204068</v>
      </c>
      <c r="C16">
        <v>153.6888073</v>
      </c>
      <c r="D16">
        <f t="shared" si="1"/>
        <v>1557.199468</v>
      </c>
      <c r="E16">
        <f t="shared" si="2"/>
        <v>892.5540883</v>
      </c>
      <c r="F16">
        <f t="shared" si="3"/>
        <v>1557.199468</v>
      </c>
      <c r="G16">
        <f t="shared" si="4"/>
        <v>1</v>
      </c>
      <c r="H16">
        <f t="shared" si="5"/>
        <v>733.58923712</v>
      </c>
      <c r="I16">
        <f t="shared" si="6"/>
        <v>665.6671797</v>
      </c>
      <c r="J16">
        <v>35</v>
      </c>
    </row>
    <row r="17" spans="1:10">
      <c r="A17" t="s">
        <v>33</v>
      </c>
      <c r="B17">
        <v>365.781569</v>
      </c>
      <c r="C17">
        <v>226.1780305</v>
      </c>
      <c r="D17">
        <f t="shared" si="1"/>
        <v>1922.981037</v>
      </c>
      <c r="E17">
        <f t="shared" si="2"/>
        <v>1118.7321188</v>
      </c>
      <c r="F17">
        <f t="shared" si="3"/>
        <v>1922.981037</v>
      </c>
      <c r="G17">
        <f t="shared" si="4"/>
        <v>1</v>
      </c>
      <c r="H17">
        <f t="shared" si="5"/>
        <v>873.19277562</v>
      </c>
      <c r="I17">
        <f t="shared" si="6"/>
        <v>805.2707182</v>
      </c>
      <c r="J17">
        <v>35</v>
      </c>
    </row>
    <row r="18" spans="1:10">
      <c r="A18" t="s">
        <v>34</v>
      </c>
      <c r="B18">
        <v>405.82827</v>
      </c>
      <c r="C18">
        <v>260.4649622</v>
      </c>
      <c r="D18">
        <f t="shared" si="1"/>
        <v>2328.809307</v>
      </c>
      <c r="E18">
        <f t="shared" si="2"/>
        <v>1379.197081</v>
      </c>
      <c r="F18">
        <f t="shared" si="3"/>
        <v>2328.809307</v>
      </c>
      <c r="G18">
        <f t="shared" si="4"/>
        <v>1</v>
      </c>
      <c r="H18">
        <f t="shared" si="5"/>
        <v>1018.55608342</v>
      </c>
      <c r="I18">
        <f t="shared" si="6"/>
        <v>950.634026</v>
      </c>
      <c r="J18">
        <v>35</v>
      </c>
    </row>
    <row r="19" spans="1:10">
      <c r="A19" t="s">
        <v>35</v>
      </c>
      <c r="B19">
        <v>426.920246</v>
      </c>
      <c r="C19">
        <v>267.791972</v>
      </c>
      <c r="D19">
        <f t="shared" si="1"/>
        <v>2755.729553</v>
      </c>
      <c r="E19">
        <f t="shared" si="2"/>
        <v>1646.989053</v>
      </c>
      <c r="F19">
        <f t="shared" si="3"/>
        <v>2755.729553</v>
      </c>
      <c r="G19">
        <f t="shared" si="4"/>
        <v>1</v>
      </c>
      <c r="H19">
        <f t="shared" si="5"/>
        <v>1177.68435742</v>
      </c>
      <c r="I19">
        <f t="shared" si="6"/>
        <v>1109.7623</v>
      </c>
      <c r="J19">
        <v>35</v>
      </c>
    </row>
    <row r="20" spans="1:10">
      <c r="A20" t="s">
        <v>36</v>
      </c>
      <c r="B20">
        <v>419.154566</v>
      </c>
      <c r="C20">
        <v>235.244336</v>
      </c>
      <c r="D20">
        <f t="shared" si="1"/>
        <v>3174.884119</v>
      </c>
      <c r="E20">
        <f t="shared" si="2"/>
        <v>1882.233389</v>
      </c>
      <c r="F20">
        <f t="shared" si="3"/>
        <v>3174.884119</v>
      </c>
      <c r="G20">
        <f t="shared" si="4"/>
        <v>1</v>
      </c>
      <c r="H20">
        <f t="shared" si="5"/>
        <v>1361.59458742</v>
      </c>
      <c r="I20">
        <f t="shared" si="6"/>
        <v>1293.67253</v>
      </c>
      <c r="J20">
        <v>35</v>
      </c>
    </row>
    <row r="21" spans="1:10">
      <c r="A21" t="s">
        <v>37</v>
      </c>
      <c r="B21">
        <v>377.637646</v>
      </c>
      <c r="C21">
        <v>171.198632</v>
      </c>
      <c r="D21">
        <f t="shared" si="1"/>
        <v>3552.521765</v>
      </c>
      <c r="E21">
        <f t="shared" si="2"/>
        <v>2053.432021</v>
      </c>
      <c r="F21">
        <f t="shared" si="3"/>
        <v>3552.521765</v>
      </c>
      <c r="G21">
        <f t="shared" si="4"/>
        <v>1</v>
      </c>
      <c r="H21">
        <f t="shared" si="5"/>
        <v>1568.03360142</v>
      </c>
      <c r="I21">
        <f t="shared" si="6"/>
        <v>1500.111544</v>
      </c>
      <c r="J21">
        <v>35</v>
      </c>
    </row>
    <row r="22" spans="1:10">
      <c r="A22" t="s">
        <v>38</v>
      </c>
      <c r="B22">
        <v>309.843908</v>
      </c>
      <c r="C22">
        <v>104.051901</v>
      </c>
      <c r="D22">
        <f t="shared" si="1"/>
        <v>3862.365673</v>
      </c>
      <c r="E22">
        <f t="shared" si="2"/>
        <v>2157.483922</v>
      </c>
      <c r="F22">
        <f t="shared" si="3"/>
        <v>3862.365673</v>
      </c>
      <c r="G22">
        <f t="shared" si="4"/>
        <v>1</v>
      </c>
      <c r="H22">
        <f t="shared" si="5"/>
        <v>1773.82560842</v>
      </c>
      <c r="I22">
        <f t="shared" si="6"/>
        <v>1705.903551</v>
      </c>
      <c r="J22">
        <v>35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zoomScale="145" zoomScaleNormal="145" workbookViewId="0">
      <selection activeCell="D1" sqref="D1:I22"/>
    </sheetView>
  </sheetViews>
  <sheetFormatPr defaultColWidth="9" defaultRowHeight="13.5"/>
  <cols>
    <col min="2" max="3" width="11.5"/>
    <col min="4" max="6" width="12.625"/>
    <col min="8" max="9" width="12.625"/>
  </cols>
  <sheetData>
    <row r="1" spans="1:9">
      <c r="A1" t="s">
        <v>28</v>
      </c>
      <c r="B1" t="s">
        <v>29</v>
      </c>
      <c r="C1" t="s">
        <v>2</v>
      </c>
      <c r="D1" t="s">
        <v>30</v>
      </c>
      <c r="E1" t="s">
        <v>31</v>
      </c>
      <c r="F1" t="s">
        <v>15</v>
      </c>
      <c r="G1" t="s">
        <v>16</v>
      </c>
      <c r="H1" t="s">
        <v>17</v>
      </c>
      <c r="I1" t="s">
        <v>18</v>
      </c>
    </row>
    <row r="2" spans="1:9">
      <c r="A2">
        <v>2010</v>
      </c>
      <c r="B2">
        <v>181.08267</v>
      </c>
      <c r="C2">
        <v>29.63348</v>
      </c>
      <c r="D2">
        <f>B2</f>
        <v>181.08267</v>
      </c>
      <c r="E2">
        <f>C2</f>
        <v>29.63348</v>
      </c>
      <c r="F2">
        <f>D2</f>
        <v>181.08267</v>
      </c>
      <c r="G2">
        <v>0</v>
      </c>
      <c r="H2">
        <f>F2</f>
        <v>181.08267</v>
      </c>
      <c r="I2">
        <f>F2</f>
        <v>181.08267</v>
      </c>
    </row>
    <row r="3" spans="1:9">
      <c r="A3">
        <v>2011</v>
      </c>
      <c r="B3">
        <v>39.1586</v>
      </c>
      <c r="C3">
        <v>16.721123</v>
      </c>
      <c r="D3">
        <f>D2+B3</f>
        <v>220.24127</v>
      </c>
      <c r="E3">
        <f>E2+C3</f>
        <v>46.354603</v>
      </c>
      <c r="F3">
        <f t="shared" ref="F3:F22" si="0">D3</f>
        <v>220.24127</v>
      </c>
      <c r="G3">
        <f t="shared" ref="G3:G14" si="1">MIN(1,G2+0.1)</f>
        <v>0.1</v>
      </c>
      <c r="H3">
        <f>H2+B3-C3*G3</f>
        <v>218.5691577</v>
      </c>
      <c r="I3">
        <f>I2+B3-C3</f>
        <v>203.520147</v>
      </c>
    </row>
    <row r="4" spans="1:9">
      <c r="A4">
        <v>2012</v>
      </c>
      <c r="B4">
        <v>47.04753</v>
      </c>
      <c r="C4">
        <v>15.242271</v>
      </c>
      <c r="D4">
        <f t="shared" ref="D4:D22" si="2">D3+B4</f>
        <v>267.2888</v>
      </c>
      <c r="E4">
        <f t="shared" ref="E4:E22" si="3">E3+C4</f>
        <v>61.596874</v>
      </c>
      <c r="F4">
        <f t="shared" si="0"/>
        <v>267.2888</v>
      </c>
      <c r="G4">
        <f t="shared" si="1"/>
        <v>0.2</v>
      </c>
      <c r="H4">
        <f t="shared" ref="H4:H22" si="4">H3+B4-C4*G4</f>
        <v>262.5682335</v>
      </c>
      <c r="I4">
        <f t="shared" ref="I4:I22" si="5">I3+B4-C4</f>
        <v>235.325406</v>
      </c>
    </row>
    <row r="5" spans="1:9">
      <c r="A5">
        <v>2013</v>
      </c>
      <c r="B5">
        <v>32.738</v>
      </c>
      <c r="C5">
        <v>15.133666</v>
      </c>
      <c r="D5">
        <f t="shared" si="2"/>
        <v>300.0268</v>
      </c>
      <c r="E5">
        <f t="shared" si="3"/>
        <v>76.73054</v>
      </c>
      <c r="F5">
        <f t="shared" si="0"/>
        <v>300.0268</v>
      </c>
      <c r="G5">
        <f t="shared" si="1"/>
        <v>0.3</v>
      </c>
      <c r="H5">
        <f t="shared" si="4"/>
        <v>290.7661337</v>
      </c>
      <c r="I5">
        <f t="shared" si="5"/>
        <v>252.92974</v>
      </c>
    </row>
    <row r="6" spans="1:9">
      <c r="A6">
        <v>2014</v>
      </c>
      <c r="B6">
        <v>49.43942</v>
      </c>
      <c r="C6">
        <v>20.0886</v>
      </c>
      <c r="D6">
        <f t="shared" si="2"/>
        <v>349.46622</v>
      </c>
      <c r="E6">
        <f t="shared" si="3"/>
        <v>96.81914</v>
      </c>
      <c r="F6">
        <f t="shared" si="0"/>
        <v>349.46622</v>
      </c>
      <c r="G6">
        <f t="shared" si="1"/>
        <v>0.4</v>
      </c>
      <c r="H6">
        <f t="shared" si="4"/>
        <v>332.1701137</v>
      </c>
      <c r="I6">
        <f t="shared" si="5"/>
        <v>282.28056</v>
      </c>
    </row>
    <row r="7" spans="1:9">
      <c r="A7">
        <v>2015</v>
      </c>
      <c r="B7">
        <v>66.88092</v>
      </c>
      <c r="C7">
        <v>34.22859</v>
      </c>
      <c r="D7">
        <f t="shared" si="2"/>
        <v>416.34714</v>
      </c>
      <c r="E7">
        <f t="shared" si="3"/>
        <v>131.04773</v>
      </c>
      <c r="F7">
        <f t="shared" si="0"/>
        <v>416.34714</v>
      </c>
      <c r="G7">
        <f t="shared" si="1"/>
        <v>0.5</v>
      </c>
      <c r="H7">
        <f t="shared" si="4"/>
        <v>381.9367387</v>
      </c>
      <c r="I7">
        <f t="shared" si="5"/>
        <v>314.93289</v>
      </c>
    </row>
    <row r="8" spans="1:9">
      <c r="A8">
        <v>2016</v>
      </c>
      <c r="B8">
        <v>50.68139</v>
      </c>
      <c r="C8">
        <v>17.46916</v>
      </c>
      <c r="D8">
        <f t="shared" si="2"/>
        <v>467.02853</v>
      </c>
      <c r="E8">
        <f t="shared" si="3"/>
        <v>148.51689</v>
      </c>
      <c r="F8">
        <f t="shared" si="0"/>
        <v>467.02853</v>
      </c>
      <c r="G8">
        <f t="shared" si="1"/>
        <v>0.6</v>
      </c>
      <c r="H8">
        <f t="shared" si="4"/>
        <v>422.1366327</v>
      </c>
      <c r="I8">
        <f t="shared" si="5"/>
        <v>348.14512</v>
      </c>
    </row>
    <row r="9" spans="1:9">
      <c r="A9">
        <v>2017</v>
      </c>
      <c r="B9">
        <v>47.39437</v>
      </c>
      <c r="C9">
        <v>15.85761</v>
      </c>
      <c r="D9">
        <f t="shared" si="2"/>
        <v>514.4229</v>
      </c>
      <c r="E9">
        <f t="shared" si="3"/>
        <v>164.3745</v>
      </c>
      <c r="F9">
        <f t="shared" si="0"/>
        <v>514.4229</v>
      </c>
      <c r="G9">
        <f t="shared" si="1"/>
        <v>0.7</v>
      </c>
      <c r="H9">
        <f t="shared" si="4"/>
        <v>458.4306757</v>
      </c>
      <c r="I9">
        <f t="shared" si="5"/>
        <v>379.68188</v>
      </c>
    </row>
    <row r="10" spans="1:9">
      <c r="A10">
        <v>2018</v>
      </c>
      <c r="B10">
        <v>50.0899999999999</v>
      </c>
      <c r="C10">
        <v>20.29039</v>
      </c>
      <c r="D10">
        <f t="shared" si="2"/>
        <v>564.5129</v>
      </c>
      <c r="E10">
        <f t="shared" si="3"/>
        <v>184.66489</v>
      </c>
      <c r="F10">
        <f t="shared" si="0"/>
        <v>564.5129</v>
      </c>
      <c r="G10">
        <f t="shared" si="1"/>
        <v>0.8</v>
      </c>
      <c r="H10">
        <f t="shared" si="4"/>
        <v>492.2883637</v>
      </c>
      <c r="I10">
        <f t="shared" si="5"/>
        <v>409.48149</v>
      </c>
    </row>
    <row r="11" spans="1:9">
      <c r="A11">
        <v>2019</v>
      </c>
      <c r="B11">
        <v>56.3285000000001</v>
      </c>
      <c r="C11">
        <v>24.91702</v>
      </c>
      <c r="D11">
        <f t="shared" si="2"/>
        <v>620.8414</v>
      </c>
      <c r="E11">
        <f t="shared" si="3"/>
        <v>209.58191</v>
      </c>
      <c r="F11">
        <f t="shared" si="0"/>
        <v>620.8414</v>
      </c>
      <c r="G11">
        <f t="shared" si="1"/>
        <v>0.9</v>
      </c>
      <c r="H11">
        <f t="shared" si="4"/>
        <v>526.1915457</v>
      </c>
      <c r="I11">
        <f t="shared" si="5"/>
        <v>440.89297</v>
      </c>
    </row>
    <row r="12" spans="1:9">
      <c r="A12">
        <v>2020</v>
      </c>
      <c r="B12">
        <v>110.8141</v>
      </c>
      <c r="C12">
        <v>72.53076</v>
      </c>
      <c r="D12">
        <f t="shared" si="2"/>
        <v>731.6555</v>
      </c>
      <c r="E12">
        <f t="shared" si="3"/>
        <v>282.11267</v>
      </c>
      <c r="F12">
        <f t="shared" si="0"/>
        <v>731.6555</v>
      </c>
      <c r="G12">
        <f t="shared" si="1"/>
        <v>1</v>
      </c>
      <c r="H12">
        <f t="shared" si="4"/>
        <v>564.4748857</v>
      </c>
      <c r="I12">
        <f t="shared" si="5"/>
        <v>479.17631</v>
      </c>
    </row>
    <row r="13" spans="1:9">
      <c r="A13">
        <v>2021</v>
      </c>
      <c r="B13">
        <v>92.5154</v>
      </c>
      <c r="C13">
        <v>46.86078</v>
      </c>
      <c r="D13">
        <f t="shared" si="2"/>
        <v>824.1709</v>
      </c>
      <c r="E13">
        <f t="shared" si="3"/>
        <v>328.97345</v>
      </c>
      <c r="F13">
        <f t="shared" si="0"/>
        <v>824.1709</v>
      </c>
      <c r="G13">
        <f t="shared" si="1"/>
        <v>1</v>
      </c>
      <c r="H13">
        <f t="shared" si="4"/>
        <v>610.1295057</v>
      </c>
      <c r="I13">
        <f t="shared" si="5"/>
        <v>524.83093</v>
      </c>
    </row>
    <row r="14" spans="1:9">
      <c r="A14">
        <v>2022</v>
      </c>
      <c r="B14">
        <v>74.6534</v>
      </c>
      <c r="C14">
        <v>36.99075</v>
      </c>
      <c r="D14">
        <f t="shared" si="2"/>
        <v>898.8243</v>
      </c>
      <c r="E14">
        <f t="shared" si="3"/>
        <v>365.9642</v>
      </c>
      <c r="F14">
        <f t="shared" si="0"/>
        <v>898.8243</v>
      </c>
      <c r="G14">
        <f t="shared" si="1"/>
        <v>1</v>
      </c>
      <c r="H14">
        <f t="shared" si="4"/>
        <v>647.7921557</v>
      </c>
      <c r="I14">
        <f t="shared" si="5"/>
        <v>562.49358</v>
      </c>
    </row>
    <row r="15" spans="1:9">
      <c r="A15">
        <v>2023</v>
      </c>
      <c r="B15">
        <v>115.96801</v>
      </c>
      <c r="C15">
        <v>69.07</v>
      </c>
      <c r="D15">
        <f t="shared" si="2"/>
        <v>1014.79231</v>
      </c>
      <c r="E15">
        <f t="shared" si="3"/>
        <v>435.0342</v>
      </c>
      <c r="F15">
        <f t="shared" si="0"/>
        <v>1014.79231</v>
      </c>
      <c r="G15">
        <f t="shared" ref="G15:G22" si="6">MIN(1,G14+0.1)</f>
        <v>1</v>
      </c>
      <c r="H15">
        <f t="shared" si="4"/>
        <v>694.6901657</v>
      </c>
      <c r="I15">
        <f t="shared" si="5"/>
        <v>609.39159</v>
      </c>
    </row>
    <row r="16" spans="1:9">
      <c r="A16" t="s">
        <v>32</v>
      </c>
      <c r="B16">
        <v>70.933373</v>
      </c>
      <c r="C16">
        <v>45.0059271</v>
      </c>
      <c r="D16">
        <f t="shared" si="2"/>
        <v>1085.725683</v>
      </c>
      <c r="E16">
        <f t="shared" si="3"/>
        <v>480.0401271</v>
      </c>
      <c r="F16">
        <f t="shared" si="0"/>
        <v>1085.725683</v>
      </c>
      <c r="G16">
        <f t="shared" si="6"/>
        <v>1</v>
      </c>
      <c r="H16">
        <f t="shared" si="4"/>
        <v>720.6176116</v>
      </c>
      <c r="I16">
        <f t="shared" si="5"/>
        <v>635.3190359</v>
      </c>
    </row>
    <row r="17" spans="1:9">
      <c r="A17" t="s">
        <v>33</v>
      </c>
      <c r="B17">
        <v>95.263814</v>
      </c>
      <c r="C17">
        <v>58.3290466</v>
      </c>
      <c r="D17">
        <f t="shared" si="2"/>
        <v>1180.989497</v>
      </c>
      <c r="E17">
        <f t="shared" si="3"/>
        <v>538.3691737</v>
      </c>
      <c r="F17">
        <f t="shared" si="0"/>
        <v>1180.989497</v>
      </c>
      <c r="G17">
        <f t="shared" si="6"/>
        <v>1</v>
      </c>
      <c r="H17">
        <f t="shared" si="4"/>
        <v>757.552379</v>
      </c>
      <c r="I17">
        <f t="shared" si="5"/>
        <v>672.2538033</v>
      </c>
    </row>
    <row r="18" spans="1:9">
      <c r="A18" t="s">
        <v>34</v>
      </c>
      <c r="B18">
        <v>97.351337</v>
      </c>
      <c r="C18">
        <v>59.0483052</v>
      </c>
      <c r="D18">
        <f t="shared" si="2"/>
        <v>1278.340834</v>
      </c>
      <c r="E18">
        <f t="shared" si="3"/>
        <v>597.4174789</v>
      </c>
      <c r="F18">
        <f t="shared" si="0"/>
        <v>1278.340834</v>
      </c>
      <c r="G18">
        <f t="shared" si="6"/>
        <v>1</v>
      </c>
      <c r="H18">
        <f t="shared" si="4"/>
        <v>795.8554108</v>
      </c>
      <c r="I18">
        <f t="shared" si="5"/>
        <v>710.5568351</v>
      </c>
    </row>
    <row r="19" spans="1:9">
      <c r="A19" t="s">
        <v>35</v>
      </c>
      <c r="B19">
        <v>98.940756</v>
      </c>
      <c r="C19">
        <v>58.952408</v>
      </c>
      <c r="D19">
        <f t="shared" si="2"/>
        <v>1377.28159</v>
      </c>
      <c r="E19">
        <f t="shared" si="3"/>
        <v>656.3698869</v>
      </c>
      <c r="F19">
        <f t="shared" si="0"/>
        <v>1377.28159</v>
      </c>
      <c r="G19">
        <f t="shared" si="6"/>
        <v>1</v>
      </c>
      <c r="H19">
        <f t="shared" si="4"/>
        <v>835.8437588</v>
      </c>
      <c r="I19">
        <f t="shared" si="5"/>
        <v>750.5451831</v>
      </c>
    </row>
    <row r="20" spans="1:9">
      <c r="A20" t="s">
        <v>36</v>
      </c>
      <c r="B20">
        <v>100.035792</v>
      </c>
      <c r="C20">
        <v>58.1095815</v>
      </c>
      <c r="D20">
        <f t="shared" si="2"/>
        <v>1477.317382</v>
      </c>
      <c r="E20">
        <f t="shared" si="3"/>
        <v>714.4794684</v>
      </c>
      <c r="F20">
        <f t="shared" si="0"/>
        <v>1477.317382</v>
      </c>
      <c r="G20">
        <f t="shared" si="6"/>
        <v>1</v>
      </c>
      <c r="H20">
        <f t="shared" si="4"/>
        <v>877.7699693</v>
      </c>
      <c r="I20">
        <f t="shared" si="5"/>
        <v>792.4713936</v>
      </c>
    </row>
    <row r="21" spans="1:9">
      <c r="A21" t="s">
        <v>37</v>
      </c>
      <c r="B21">
        <v>100.648871</v>
      </c>
      <c r="C21">
        <v>56.6119714</v>
      </c>
      <c r="D21">
        <f t="shared" si="2"/>
        <v>1577.966253</v>
      </c>
      <c r="E21">
        <f t="shared" si="3"/>
        <v>771.0914398</v>
      </c>
      <c r="F21">
        <f t="shared" si="0"/>
        <v>1577.966253</v>
      </c>
      <c r="G21">
        <f t="shared" si="6"/>
        <v>1</v>
      </c>
      <c r="H21">
        <f t="shared" si="4"/>
        <v>921.8068689</v>
      </c>
      <c r="I21">
        <f t="shared" si="5"/>
        <v>836.5082932</v>
      </c>
    </row>
    <row r="22" spans="1:9">
      <c r="A22" t="s">
        <v>38</v>
      </c>
      <c r="B22">
        <v>100.799851</v>
      </c>
      <c r="C22">
        <v>54.571927</v>
      </c>
      <c r="D22">
        <f t="shared" si="2"/>
        <v>1678.766104</v>
      </c>
      <c r="E22">
        <f t="shared" si="3"/>
        <v>825.6633668</v>
      </c>
      <c r="F22">
        <f t="shared" si="0"/>
        <v>1678.766104</v>
      </c>
      <c r="G22">
        <f t="shared" si="6"/>
        <v>1</v>
      </c>
      <c r="H22">
        <f t="shared" si="4"/>
        <v>968.0347929</v>
      </c>
      <c r="I22">
        <f t="shared" si="5"/>
        <v>882.7362172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Capacity_solar</vt:lpstr>
      <vt:lpstr>Capacity_wind</vt:lpstr>
      <vt:lpstr>Cost_solar</vt:lpstr>
      <vt:lpstr>Cost_wind</vt:lpstr>
      <vt:lpstr>LCOE_solar</vt:lpstr>
      <vt:lpstr>LCOE_wind</vt:lpstr>
      <vt:lpstr>2030_solar</vt:lpstr>
      <vt:lpstr>2030_wind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关钰生</dc:creator>
  <cp:lastModifiedBy>Yusheng Guan</cp:lastModifiedBy>
  <dcterms:created xsi:type="dcterms:W3CDTF">2023-05-12T11:15:00Z</dcterms:created>
  <dcterms:modified xsi:type="dcterms:W3CDTF">2024-12-09T06:54:16Z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C0DDA90675574263A0777724CC0B2CC4_12</vt:lpwstr>
  </property>
</Properties>
</file>