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h/Documents/Documents_top_secret/MachineLearning/StockMarket/"/>
    </mc:Choice>
  </mc:AlternateContent>
  <xr:revisionPtr revIDLastSave="0" documentId="13_ncr:1_{D302AA59-46D0-9A48-B18C-3F7E0EC493F3}" xr6:coauthVersionLast="45" xr6:coauthVersionMax="45" xr10:uidLastSave="{00000000-0000-0000-0000-000000000000}"/>
  <bookViews>
    <workbookView xWindow="540" yWindow="1720" windowWidth="28040" windowHeight="17440" xr2:uid="{00000000-000D-0000-FFFF-FFFF00000000}"/>
  </bookViews>
  <sheets>
    <sheet name="Nifty50data" sheetId="1" r:id="rId1"/>
    <sheet name="InterestRate" sheetId="4" r:id="rId2"/>
    <sheet name="Oil" sheetId="3" r:id="rId3"/>
    <sheet name="Gol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27" i="1" l="1"/>
  <c r="L1227" i="1"/>
  <c r="M1227" i="1" s="1"/>
  <c r="N1227" i="1"/>
  <c r="O1227" i="1"/>
  <c r="S1227" i="1"/>
  <c r="T1227" i="1"/>
  <c r="U1227" i="1"/>
  <c r="V1227" i="1"/>
  <c r="AC1227" i="1"/>
  <c r="AE1227" i="1"/>
  <c r="AF1227" i="1"/>
  <c r="AG1227" i="1"/>
  <c r="AJ1227" i="1" s="1"/>
  <c r="AH1227" i="1"/>
  <c r="AI1227" i="1"/>
  <c r="AK1227" i="1"/>
  <c r="AL1227" i="1"/>
  <c r="AM1227" i="1"/>
  <c r="AN1227" i="1"/>
  <c r="AO1227" i="1"/>
  <c r="AP1227" i="1" s="1"/>
  <c r="K1228" i="1"/>
  <c r="N1228" i="1" s="1"/>
  <c r="L1228" i="1"/>
  <c r="M1228" i="1"/>
  <c r="O1228" i="1"/>
  <c r="S1228" i="1"/>
  <c r="U1228" i="1" s="1"/>
  <c r="T1228" i="1"/>
  <c r="V1228" i="1"/>
  <c r="AC1228" i="1"/>
  <c r="AD1234" i="1" s="1"/>
  <c r="AE1228" i="1"/>
  <c r="AF1228" i="1"/>
  <c r="AG1228" i="1"/>
  <c r="AH1228" i="1"/>
  <c r="AI1228" i="1"/>
  <c r="AK1228" i="1"/>
  <c r="AL1228" i="1"/>
  <c r="AM1228" i="1"/>
  <c r="AN1228" i="1"/>
  <c r="AO1228" i="1"/>
  <c r="AP1228" i="1"/>
  <c r="K1229" i="1"/>
  <c r="N1229" i="1" s="1"/>
  <c r="L1229" i="1"/>
  <c r="M1229" i="1"/>
  <c r="O1229" i="1"/>
  <c r="S1229" i="1"/>
  <c r="T1229" i="1"/>
  <c r="U1229" i="1"/>
  <c r="V1229" i="1"/>
  <c r="AC1229" i="1"/>
  <c r="AD1235" i="1" s="1"/>
  <c r="AE1229" i="1"/>
  <c r="AF1229" i="1"/>
  <c r="AG1229" i="1"/>
  <c r="AH1229" i="1"/>
  <c r="AI1229" i="1"/>
  <c r="AK1229" i="1"/>
  <c r="AL1229" i="1"/>
  <c r="AM1229" i="1"/>
  <c r="AN1229" i="1"/>
  <c r="AO1229" i="1"/>
  <c r="AP1229" i="1"/>
  <c r="AQ1229" i="1"/>
  <c r="K1230" i="1"/>
  <c r="N1230" i="1" s="1"/>
  <c r="L1230" i="1"/>
  <c r="M1230" i="1"/>
  <c r="O1230" i="1"/>
  <c r="S1230" i="1"/>
  <c r="U1230" i="1" s="1"/>
  <c r="T1230" i="1"/>
  <c r="V1230" i="1"/>
  <c r="AC1230" i="1"/>
  <c r="AE1230" i="1"/>
  <c r="AF1230" i="1"/>
  <c r="AG1230" i="1"/>
  <c r="AJ1230" i="1" s="1"/>
  <c r="AH1230" i="1"/>
  <c r="AI1230" i="1"/>
  <c r="AK1230" i="1"/>
  <c r="AL1230" i="1"/>
  <c r="AM1230" i="1"/>
  <c r="AN1230" i="1"/>
  <c r="AO1230" i="1"/>
  <c r="AP1230" i="1" s="1"/>
  <c r="K1231" i="1"/>
  <c r="N1231" i="1" s="1"/>
  <c r="L1231" i="1"/>
  <c r="M1231" i="1" s="1"/>
  <c r="O1231" i="1"/>
  <c r="S1231" i="1"/>
  <c r="U1231" i="1" s="1"/>
  <c r="T1231" i="1"/>
  <c r="V1231" i="1"/>
  <c r="AC1231" i="1"/>
  <c r="AD1237" i="1" s="1"/>
  <c r="AE1231" i="1"/>
  <c r="AF1231" i="1"/>
  <c r="AG1231" i="1"/>
  <c r="AH1231" i="1"/>
  <c r="AI1231" i="1"/>
  <c r="AK1231" i="1"/>
  <c r="AL1231" i="1"/>
  <c r="AM1231" i="1"/>
  <c r="AN1231" i="1"/>
  <c r="AO1231" i="1"/>
  <c r="AP1231" i="1"/>
  <c r="K1232" i="1"/>
  <c r="N1232" i="1" s="1"/>
  <c r="L1232" i="1"/>
  <c r="M1232" i="1" s="1"/>
  <c r="O1232" i="1"/>
  <c r="S1232" i="1"/>
  <c r="T1232" i="1"/>
  <c r="U1232" i="1"/>
  <c r="V1232" i="1"/>
  <c r="AC1232" i="1"/>
  <c r="AE1232" i="1"/>
  <c r="AF1232" i="1"/>
  <c r="AG1232" i="1"/>
  <c r="AQ1232" i="1" s="1"/>
  <c r="AH1232" i="1"/>
  <c r="AI1232" i="1"/>
  <c r="AK1232" i="1"/>
  <c r="AL1232" i="1"/>
  <c r="AM1232" i="1"/>
  <c r="AN1232" i="1"/>
  <c r="AO1232" i="1"/>
  <c r="AP1232" i="1"/>
  <c r="K1233" i="1"/>
  <c r="N1233" i="1" s="1"/>
  <c r="L1233" i="1"/>
  <c r="M1233" i="1" s="1"/>
  <c r="O1233" i="1"/>
  <c r="S1233" i="1"/>
  <c r="U1233" i="1" s="1"/>
  <c r="T1233" i="1"/>
  <c r="V1233" i="1"/>
  <c r="AC1233" i="1"/>
  <c r="AE1233" i="1"/>
  <c r="AF1233" i="1"/>
  <c r="AG1233" i="1"/>
  <c r="AJ1233" i="1" s="1"/>
  <c r="AH1233" i="1"/>
  <c r="AI1233" i="1"/>
  <c r="AK1233" i="1"/>
  <c r="AL1233" i="1"/>
  <c r="AM1233" i="1"/>
  <c r="AN1233" i="1"/>
  <c r="AO1233" i="1"/>
  <c r="AP1233" i="1" s="1"/>
  <c r="K1234" i="1"/>
  <c r="L1234" i="1"/>
  <c r="M1234" i="1"/>
  <c r="N1234" i="1"/>
  <c r="O1234" i="1"/>
  <c r="R1234" i="1"/>
  <c r="S1234" i="1"/>
  <c r="U1234" i="1" s="1"/>
  <c r="T1234" i="1"/>
  <c r="V1234" i="1" s="1"/>
  <c r="AC1234" i="1"/>
  <c r="AE1234" i="1"/>
  <c r="AF1234" i="1"/>
  <c r="AG1234" i="1"/>
  <c r="AJ1234" i="1" s="1"/>
  <c r="AH1234" i="1"/>
  <c r="AI1234" i="1"/>
  <c r="AK1234" i="1"/>
  <c r="AL1234" i="1"/>
  <c r="AM1234" i="1"/>
  <c r="AN1234" i="1"/>
  <c r="AO1234" i="1"/>
  <c r="AP1234" i="1"/>
  <c r="K1235" i="1"/>
  <c r="L1235" i="1"/>
  <c r="M1235" i="1" s="1"/>
  <c r="N1235" i="1"/>
  <c r="O1235" i="1"/>
  <c r="P1242" i="1" s="1"/>
  <c r="P1235" i="1"/>
  <c r="R1235" i="1"/>
  <c r="S1235" i="1"/>
  <c r="U1235" i="1" s="1"/>
  <c r="T1235" i="1"/>
  <c r="V1235" i="1" s="1"/>
  <c r="AC1235" i="1"/>
  <c r="AE1235" i="1"/>
  <c r="AF1235" i="1"/>
  <c r="AG1235" i="1"/>
  <c r="AQ1235" i="1" s="1"/>
  <c r="AH1235" i="1"/>
  <c r="AI1235" i="1"/>
  <c r="AK1235" i="1"/>
  <c r="AL1235" i="1"/>
  <c r="AM1235" i="1"/>
  <c r="AN1235" i="1"/>
  <c r="AO1235" i="1"/>
  <c r="AP1235" i="1"/>
  <c r="K1236" i="1"/>
  <c r="L1236" i="1"/>
  <c r="M1236" i="1"/>
  <c r="N1236" i="1"/>
  <c r="O1236" i="1"/>
  <c r="P1236" i="1" s="1"/>
  <c r="R1236" i="1"/>
  <c r="S1236" i="1"/>
  <c r="U1236" i="1" s="1"/>
  <c r="T1236" i="1"/>
  <c r="V1236" i="1"/>
  <c r="AC1236" i="1"/>
  <c r="AE1236" i="1"/>
  <c r="AF1236" i="1"/>
  <c r="AG1236" i="1"/>
  <c r="AJ1236" i="1" s="1"/>
  <c r="AH1236" i="1"/>
  <c r="AI1236" i="1"/>
  <c r="AK1236" i="1"/>
  <c r="AL1236" i="1"/>
  <c r="AM1236" i="1"/>
  <c r="AN1236" i="1"/>
  <c r="AO1236" i="1"/>
  <c r="AP1236" i="1" s="1"/>
  <c r="K1237" i="1"/>
  <c r="L1237" i="1"/>
  <c r="M1237" i="1"/>
  <c r="N1237" i="1"/>
  <c r="O1237" i="1"/>
  <c r="R1237" i="1"/>
  <c r="S1237" i="1"/>
  <c r="U1237" i="1" s="1"/>
  <c r="T1237" i="1"/>
  <c r="V1237" i="1" s="1"/>
  <c r="AC1237" i="1"/>
  <c r="AE1237" i="1"/>
  <c r="AF1237" i="1"/>
  <c r="AG1237" i="1"/>
  <c r="AJ1237" i="1" s="1"/>
  <c r="AH1237" i="1"/>
  <c r="AI1237" i="1"/>
  <c r="AK1237" i="1"/>
  <c r="AL1237" i="1"/>
  <c r="AM1237" i="1"/>
  <c r="AN1237" i="1"/>
  <c r="AO1237" i="1"/>
  <c r="AP1237" i="1" s="1"/>
  <c r="K1238" i="1"/>
  <c r="L1238" i="1"/>
  <c r="M1238" i="1" s="1"/>
  <c r="N1238" i="1"/>
  <c r="O1238" i="1"/>
  <c r="Q1245" i="1" s="1"/>
  <c r="P1238" i="1"/>
  <c r="R1238" i="1"/>
  <c r="S1238" i="1"/>
  <c r="U1238" i="1" s="1"/>
  <c r="T1238" i="1"/>
  <c r="V1238" i="1" s="1"/>
  <c r="AC1238" i="1"/>
  <c r="AE1238" i="1"/>
  <c r="AF1238" i="1"/>
  <c r="AG1238" i="1"/>
  <c r="AH1238" i="1"/>
  <c r="AI1238" i="1"/>
  <c r="AK1238" i="1"/>
  <c r="AL1238" i="1"/>
  <c r="AM1238" i="1"/>
  <c r="AN1238" i="1"/>
  <c r="AO1238" i="1"/>
  <c r="AP1238" i="1" s="1"/>
  <c r="K1239" i="1"/>
  <c r="L1239" i="1"/>
  <c r="M1239" i="1"/>
  <c r="N1239" i="1"/>
  <c r="O1239" i="1"/>
  <c r="Q1246" i="1" s="1"/>
  <c r="P1239" i="1"/>
  <c r="R1239" i="1"/>
  <c r="S1239" i="1"/>
  <c r="U1239" i="1" s="1"/>
  <c r="T1239" i="1"/>
  <c r="V1239" i="1" s="1"/>
  <c r="AC1239" i="1"/>
  <c r="AE1239" i="1"/>
  <c r="AF1239" i="1"/>
  <c r="AG1239" i="1"/>
  <c r="AH1239" i="1"/>
  <c r="AI1239" i="1"/>
  <c r="AK1239" i="1"/>
  <c r="AL1239" i="1"/>
  <c r="AM1239" i="1"/>
  <c r="AN1239" i="1"/>
  <c r="AO1239" i="1"/>
  <c r="AP1239" i="1" s="1"/>
  <c r="K1240" i="1"/>
  <c r="L1240" i="1"/>
  <c r="M1240" i="1" s="1"/>
  <c r="N1240" i="1"/>
  <c r="O1240" i="1"/>
  <c r="P1240" i="1"/>
  <c r="R1240" i="1"/>
  <c r="S1240" i="1"/>
  <c r="U1240" i="1" s="1"/>
  <c r="T1240" i="1"/>
  <c r="V1240" i="1"/>
  <c r="AC1240" i="1"/>
  <c r="AE1240" i="1"/>
  <c r="AF1240" i="1"/>
  <c r="AG1240" i="1"/>
  <c r="AH1240" i="1"/>
  <c r="AI1240" i="1"/>
  <c r="AK1240" i="1"/>
  <c r="AL1240" i="1"/>
  <c r="AM1240" i="1"/>
  <c r="AN1240" i="1"/>
  <c r="AO1240" i="1"/>
  <c r="AP1240" i="1" s="1"/>
  <c r="K1241" i="1"/>
  <c r="N1241" i="1" s="1"/>
  <c r="L1241" i="1"/>
  <c r="M1241" i="1" s="1"/>
  <c r="O1241" i="1"/>
  <c r="S1241" i="1"/>
  <c r="U1241" i="1" s="1"/>
  <c r="T1241" i="1"/>
  <c r="V1241" i="1" s="1"/>
  <c r="AC1241" i="1"/>
  <c r="AE1241" i="1"/>
  <c r="AF1241" i="1"/>
  <c r="AG1241" i="1"/>
  <c r="AH1241" i="1"/>
  <c r="AI1241" i="1"/>
  <c r="AJ1241" i="1" s="1"/>
  <c r="AK1241" i="1"/>
  <c r="AL1241" i="1"/>
  <c r="AM1241" i="1"/>
  <c r="AN1241" i="1"/>
  <c r="AO1241" i="1"/>
  <c r="AP1241" i="1" s="1"/>
  <c r="K1242" i="1"/>
  <c r="N1242" i="1" s="1"/>
  <c r="L1242" i="1"/>
  <c r="M1242" i="1"/>
  <c r="O1242" i="1"/>
  <c r="R1242" i="1"/>
  <c r="S1242" i="1"/>
  <c r="U1242" i="1" s="1"/>
  <c r="T1242" i="1"/>
  <c r="V1242" i="1" s="1"/>
  <c r="AC1242" i="1"/>
  <c r="AE1242" i="1"/>
  <c r="AF1242" i="1"/>
  <c r="AG1242" i="1"/>
  <c r="AH1242" i="1"/>
  <c r="AI1242" i="1"/>
  <c r="AK1242" i="1"/>
  <c r="AL1242" i="1"/>
  <c r="AM1242" i="1"/>
  <c r="AN1242" i="1"/>
  <c r="AO1242" i="1"/>
  <c r="AP1242" i="1" s="1"/>
  <c r="K1243" i="1"/>
  <c r="N1243" i="1" s="1"/>
  <c r="L1243" i="1"/>
  <c r="M1243" i="1" s="1"/>
  <c r="O1243" i="1"/>
  <c r="P1243" i="1" s="1"/>
  <c r="R1243" i="1"/>
  <c r="S1243" i="1"/>
  <c r="U1243" i="1" s="1"/>
  <c r="T1243" i="1"/>
  <c r="V1243" i="1" s="1"/>
  <c r="X1249" i="1" s="1"/>
  <c r="AC1243" i="1"/>
  <c r="AE1243" i="1"/>
  <c r="AF1243" i="1"/>
  <c r="AG1243" i="1"/>
  <c r="AJ1243" i="1" s="1"/>
  <c r="AH1243" i="1"/>
  <c r="AI1243" i="1"/>
  <c r="AK1243" i="1"/>
  <c r="AL1243" i="1"/>
  <c r="AM1243" i="1"/>
  <c r="AN1243" i="1"/>
  <c r="AO1243" i="1"/>
  <c r="AP1243" i="1"/>
  <c r="K1244" i="1"/>
  <c r="N1244" i="1" s="1"/>
  <c r="L1244" i="1"/>
  <c r="M1244" i="1" s="1"/>
  <c r="O1244" i="1"/>
  <c r="S1244" i="1"/>
  <c r="T1244" i="1"/>
  <c r="U1244" i="1"/>
  <c r="V1244" i="1"/>
  <c r="AC1244" i="1"/>
  <c r="AD1245" i="1" s="1"/>
  <c r="AE1244" i="1"/>
  <c r="AF1244" i="1"/>
  <c r="AG1244" i="1"/>
  <c r="AH1244" i="1"/>
  <c r="AI1244" i="1"/>
  <c r="AK1244" i="1"/>
  <c r="AL1244" i="1"/>
  <c r="AM1244" i="1"/>
  <c r="AN1244" i="1"/>
  <c r="AO1244" i="1"/>
  <c r="AP1244" i="1" s="1"/>
  <c r="AQ1244" i="1" s="1"/>
  <c r="K1245" i="1"/>
  <c r="N1245" i="1" s="1"/>
  <c r="L1245" i="1"/>
  <c r="M1245" i="1" s="1"/>
  <c r="O1245" i="1"/>
  <c r="P1245" i="1" s="1"/>
  <c r="S1245" i="1"/>
  <c r="T1245" i="1"/>
  <c r="U1245" i="1"/>
  <c r="V1245" i="1"/>
  <c r="AC1245" i="1"/>
  <c r="AE1245" i="1"/>
  <c r="AF1245" i="1"/>
  <c r="AG1245" i="1"/>
  <c r="AJ1245" i="1" s="1"/>
  <c r="AH1245" i="1"/>
  <c r="AI1245" i="1"/>
  <c r="AK1245" i="1"/>
  <c r="AL1245" i="1"/>
  <c r="AM1245" i="1"/>
  <c r="AN1245" i="1"/>
  <c r="AO1245" i="1"/>
  <c r="AP1245" i="1" s="1"/>
  <c r="K1246" i="1"/>
  <c r="L1246" i="1"/>
  <c r="M1246" i="1" s="1"/>
  <c r="N1246" i="1"/>
  <c r="O1246" i="1"/>
  <c r="P1246" i="1" s="1"/>
  <c r="S1246" i="1"/>
  <c r="U1246" i="1" s="1"/>
  <c r="T1246" i="1"/>
  <c r="V1246" i="1" s="1"/>
  <c r="AC1246" i="1"/>
  <c r="AE1246" i="1"/>
  <c r="AF1246" i="1"/>
  <c r="AG1246" i="1"/>
  <c r="AJ1246" i="1" s="1"/>
  <c r="AH1246" i="1"/>
  <c r="AI1246" i="1"/>
  <c r="AK1246" i="1"/>
  <c r="AL1246" i="1"/>
  <c r="AM1246" i="1"/>
  <c r="AN1246" i="1"/>
  <c r="AO1246" i="1"/>
  <c r="AP1246" i="1"/>
  <c r="K1247" i="1"/>
  <c r="L1247" i="1"/>
  <c r="M1247" i="1" s="1"/>
  <c r="N1247" i="1"/>
  <c r="O1247" i="1"/>
  <c r="R1247" i="1"/>
  <c r="S1247" i="1"/>
  <c r="U1247" i="1" s="1"/>
  <c r="T1247" i="1"/>
  <c r="V1247" i="1" s="1"/>
  <c r="AC1247" i="1"/>
  <c r="AE1247" i="1"/>
  <c r="AF1247" i="1"/>
  <c r="AG1247" i="1"/>
  <c r="AJ1247" i="1" s="1"/>
  <c r="AH1247" i="1"/>
  <c r="AI1247" i="1"/>
  <c r="AK1247" i="1"/>
  <c r="AL1247" i="1"/>
  <c r="AM1247" i="1"/>
  <c r="AN1247" i="1"/>
  <c r="AO1247" i="1"/>
  <c r="AP1247" i="1" s="1"/>
  <c r="K1248" i="1"/>
  <c r="L1248" i="1"/>
  <c r="M1248" i="1"/>
  <c r="N1248" i="1"/>
  <c r="O1248" i="1"/>
  <c r="Q1255" i="1" s="1"/>
  <c r="P1248" i="1"/>
  <c r="R1248" i="1"/>
  <c r="S1248" i="1"/>
  <c r="U1248" i="1" s="1"/>
  <c r="T1248" i="1"/>
  <c r="V1248" i="1" s="1"/>
  <c r="AC1248" i="1"/>
  <c r="AE1248" i="1"/>
  <c r="AF1248" i="1"/>
  <c r="AG1248" i="1"/>
  <c r="AH1248" i="1"/>
  <c r="AI1248" i="1"/>
  <c r="AQ1248" i="1" s="1"/>
  <c r="AK1248" i="1"/>
  <c r="AL1248" i="1"/>
  <c r="AM1248" i="1"/>
  <c r="AN1248" i="1"/>
  <c r="AO1248" i="1"/>
  <c r="AP1248" i="1" s="1"/>
  <c r="L1249" i="1"/>
  <c r="M1249" i="1" s="1"/>
  <c r="N1249" i="1"/>
  <c r="O1249" i="1"/>
  <c r="P1249" i="1"/>
  <c r="R1249" i="1"/>
  <c r="S1249" i="1"/>
  <c r="U1249" i="1" s="1"/>
  <c r="T1249" i="1"/>
  <c r="V1249" i="1" s="1"/>
  <c r="AC1249" i="1"/>
  <c r="AE1249" i="1"/>
  <c r="AF1249" i="1"/>
  <c r="AG1249" i="1"/>
  <c r="AH1249" i="1"/>
  <c r="AI1249" i="1"/>
  <c r="AK1249" i="1"/>
  <c r="AL1249" i="1"/>
  <c r="AM1249" i="1"/>
  <c r="AN1249" i="1"/>
  <c r="AO1249" i="1"/>
  <c r="AP1249" i="1" s="1"/>
  <c r="N1250" i="1"/>
  <c r="L1250" i="1"/>
  <c r="M1250" i="1" s="1"/>
  <c r="O1250" i="1"/>
  <c r="P1250" i="1"/>
  <c r="R1250" i="1"/>
  <c r="S1250" i="1"/>
  <c r="U1250" i="1" s="1"/>
  <c r="T1250" i="1"/>
  <c r="V1250" i="1" s="1"/>
  <c r="AC1250" i="1"/>
  <c r="AE1250" i="1"/>
  <c r="AF1250" i="1"/>
  <c r="AG1250" i="1"/>
  <c r="AH1250" i="1"/>
  <c r="AI1250" i="1"/>
  <c r="AK1250" i="1"/>
  <c r="AL1250" i="1"/>
  <c r="AM1250" i="1"/>
  <c r="AN1250" i="1"/>
  <c r="AO1250" i="1"/>
  <c r="AP1250" i="1" s="1"/>
  <c r="N1251" i="1"/>
  <c r="L1251" i="1"/>
  <c r="M1251" i="1"/>
  <c r="O1251" i="1"/>
  <c r="P1251" i="1"/>
  <c r="R1251" i="1"/>
  <c r="S1251" i="1"/>
  <c r="U1251" i="1" s="1"/>
  <c r="T1251" i="1"/>
  <c r="V1251" i="1" s="1"/>
  <c r="AC1251" i="1"/>
  <c r="AE1251" i="1"/>
  <c r="AF1251" i="1"/>
  <c r="AG1251" i="1"/>
  <c r="AH1251" i="1"/>
  <c r="AI1251" i="1"/>
  <c r="AK1251" i="1"/>
  <c r="AL1251" i="1"/>
  <c r="AM1251" i="1"/>
  <c r="AN1251" i="1"/>
  <c r="AO1251" i="1"/>
  <c r="AP1251" i="1" s="1"/>
  <c r="N1252" i="1"/>
  <c r="L1252" i="1"/>
  <c r="M1252" i="1" s="1"/>
  <c r="O1252" i="1"/>
  <c r="P1252" i="1" s="1"/>
  <c r="R1252" i="1"/>
  <c r="S1252" i="1"/>
  <c r="U1252" i="1" s="1"/>
  <c r="T1252" i="1"/>
  <c r="V1252" i="1" s="1"/>
  <c r="AC1252" i="1"/>
  <c r="AE1252" i="1"/>
  <c r="AF1252" i="1"/>
  <c r="AG1252" i="1"/>
  <c r="AJ1252" i="1" s="1"/>
  <c r="AH1252" i="1"/>
  <c r="AI1252" i="1"/>
  <c r="AK1252" i="1"/>
  <c r="AL1252" i="1"/>
  <c r="AM1252" i="1"/>
  <c r="AN1252" i="1"/>
  <c r="AO1252" i="1"/>
  <c r="AP1252" i="1"/>
  <c r="N1253" i="1"/>
  <c r="L1253" i="1"/>
  <c r="M1253" i="1" s="1"/>
  <c r="O1253" i="1"/>
  <c r="P1253" i="1"/>
  <c r="S1253" i="1"/>
  <c r="T1253" i="1"/>
  <c r="U1253" i="1"/>
  <c r="V1253" i="1"/>
  <c r="AC1253" i="1"/>
  <c r="AE1253" i="1"/>
  <c r="AF1253" i="1"/>
  <c r="AG1253" i="1"/>
  <c r="AH1253" i="1"/>
  <c r="AI1253" i="1"/>
  <c r="AK1253" i="1"/>
  <c r="AL1253" i="1"/>
  <c r="AM1253" i="1"/>
  <c r="AN1253" i="1"/>
  <c r="AO1253" i="1"/>
  <c r="AP1253" i="1" s="1"/>
  <c r="AQ1253" i="1" s="1"/>
  <c r="N1254" i="1"/>
  <c r="L1254" i="1"/>
  <c r="M1254" i="1" s="1"/>
  <c r="O1254" i="1"/>
  <c r="S1254" i="1"/>
  <c r="T1254" i="1"/>
  <c r="U1254" i="1"/>
  <c r="V1254" i="1"/>
  <c r="AC1254" i="1"/>
  <c r="AE1254" i="1"/>
  <c r="AF1254" i="1"/>
  <c r="AG1254" i="1"/>
  <c r="AJ1254" i="1" s="1"/>
  <c r="AH1254" i="1"/>
  <c r="AI1254" i="1"/>
  <c r="AK1254" i="1"/>
  <c r="AL1254" i="1"/>
  <c r="AM1254" i="1"/>
  <c r="AN1254" i="1"/>
  <c r="AO1254" i="1"/>
  <c r="AP1254" i="1" s="1"/>
  <c r="L1255" i="1"/>
  <c r="M1255" i="1" s="1"/>
  <c r="N1255" i="1"/>
  <c r="O1255" i="1"/>
  <c r="P1255" i="1" s="1"/>
  <c r="S1255" i="1"/>
  <c r="U1255" i="1" s="1"/>
  <c r="T1255" i="1"/>
  <c r="V1255" i="1" s="1"/>
  <c r="AC1255" i="1"/>
  <c r="AE1255" i="1"/>
  <c r="AF1255" i="1"/>
  <c r="AG1255" i="1"/>
  <c r="AJ1255" i="1" s="1"/>
  <c r="AH1255" i="1"/>
  <c r="AI1255" i="1"/>
  <c r="AK1255" i="1"/>
  <c r="AL1255" i="1"/>
  <c r="AM1255" i="1"/>
  <c r="AN1255" i="1"/>
  <c r="AO1255" i="1"/>
  <c r="AP1255" i="1"/>
  <c r="J1228" i="1"/>
  <c r="J1230" i="1"/>
  <c r="J1240" i="1"/>
  <c r="J1242" i="1"/>
  <c r="J1252" i="1"/>
  <c r="J1254" i="1"/>
  <c r="I1227" i="1"/>
  <c r="I1234" i="1"/>
  <c r="I1235" i="1"/>
  <c r="J1235" i="1" s="1"/>
  <c r="I1236" i="1"/>
  <c r="J1236" i="1" s="1"/>
  <c r="I1237" i="1"/>
  <c r="J1237" i="1" s="1"/>
  <c r="I1238" i="1"/>
  <c r="J1238" i="1" s="1"/>
  <c r="I1239" i="1"/>
  <c r="I1246" i="1"/>
  <c r="I1247" i="1"/>
  <c r="J1247" i="1" s="1"/>
  <c r="I1248" i="1"/>
  <c r="J1248" i="1" s="1"/>
  <c r="I1249" i="1"/>
  <c r="J1249" i="1" s="1"/>
  <c r="I1250" i="1"/>
  <c r="J1250" i="1" s="1"/>
  <c r="I1251" i="1"/>
  <c r="H1227" i="1"/>
  <c r="H1228" i="1"/>
  <c r="I1228" i="1" s="1"/>
  <c r="H1229" i="1"/>
  <c r="I1229" i="1" s="1"/>
  <c r="J1229" i="1" s="1"/>
  <c r="H1230" i="1"/>
  <c r="I1230" i="1" s="1"/>
  <c r="H1231" i="1"/>
  <c r="I1231" i="1" s="1"/>
  <c r="J1231" i="1" s="1"/>
  <c r="H1232" i="1"/>
  <c r="I1232" i="1" s="1"/>
  <c r="J1232" i="1" s="1"/>
  <c r="H1233" i="1"/>
  <c r="I1233" i="1" s="1"/>
  <c r="J1233" i="1" s="1"/>
  <c r="H1234" i="1"/>
  <c r="H1235" i="1"/>
  <c r="H1236" i="1"/>
  <c r="H1237" i="1"/>
  <c r="H1238" i="1"/>
  <c r="H1239" i="1"/>
  <c r="H1240" i="1"/>
  <c r="I1240" i="1" s="1"/>
  <c r="H1241" i="1"/>
  <c r="I1241" i="1" s="1"/>
  <c r="J1241" i="1" s="1"/>
  <c r="H1242" i="1"/>
  <c r="I1242" i="1" s="1"/>
  <c r="H1243" i="1"/>
  <c r="I1243" i="1" s="1"/>
  <c r="J1243" i="1" s="1"/>
  <c r="H1244" i="1"/>
  <c r="I1244" i="1" s="1"/>
  <c r="J1244" i="1" s="1"/>
  <c r="H1245" i="1"/>
  <c r="I1245" i="1" s="1"/>
  <c r="J1245" i="1" s="1"/>
  <c r="H1246" i="1"/>
  <c r="H1247" i="1"/>
  <c r="H1248" i="1"/>
  <c r="H1249" i="1"/>
  <c r="H1250" i="1"/>
  <c r="H1251" i="1"/>
  <c r="H1252" i="1"/>
  <c r="I1252" i="1" s="1"/>
  <c r="H1253" i="1"/>
  <c r="I1253" i="1" s="1"/>
  <c r="J1253" i="1" s="1"/>
  <c r="H1254" i="1"/>
  <c r="I1254" i="1" s="1"/>
  <c r="H1255" i="1"/>
  <c r="I1255" i="1" s="1"/>
  <c r="J1255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X82" i="1" s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X154" i="1" s="1"/>
  <c r="V149" i="1"/>
  <c r="V150" i="1"/>
  <c r="V151" i="1"/>
  <c r="V152" i="1"/>
  <c r="V153" i="1"/>
  <c r="V154" i="1"/>
  <c r="V155" i="1"/>
  <c r="V156" i="1"/>
  <c r="V157" i="1"/>
  <c r="V158" i="1"/>
  <c r="V159" i="1"/>
  <c r="V160" i="1"/>
  <c r="X166" i="1" s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X214" i="1" s="1"/>
  <c r="V209" i="1"/>
  <c r="V210" i="1"/>
  <c r="V211" i="1"/>
  <c r="V212" i="1"/>
  <c r="V213" i="1"/>
  <c r="V214" i="1"/>
  <c r="V215" i="1"/>
  <c r="V216" i="1"/>
  <c r="V217" i="1"/>
  <c r="V218" i="1"/>
  <c r="V219" i="1"/>
  <c r="V220" i="1"/>
  <c r="X226" i="1" s="1"/>
  <c r="V221" i="1"/>
  <c r="V222" i="1"/>
  <c r="V223" i="1"/>
  <c r="V224" i="1"/>
  <c r="V225" i="1"/>
  <c r="V226" i="1"/>
  <c r="V227" i="1"/>
  <c r="V228" i="1"/>
  <c r="V229" i="1"/>
  <c r="V230" i="1"/>
  <c r="V231" i="1"/>
  <c r="V232" i="1"/>
  <c r="X238" i="1" s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X286" i="1" s="1"/>
  <c r="V281" i="1"/>
  <c r="V282" i="1"/>
  <c r="V283" i="1"/>
  <c r="V284" i="1"/>
  <c r="V285" i="1"/>
  <c r="V286" i="1"/>
  <c r="V287" i="1"/>
  <c r="V288" i="1"/>
  <c r="V289" i="1"/>
  <c r="V290" i="1"/>
  <c r="V291" i="1"/>
  <c r="V292" i="1"/>
  <c r="X298" i="1" s="1"/>
  <c r="V293" i="1"/>
  <c r="V294" i="1"/>
  <c r="V295" i="1"/>
  <c r="V296" i="1"/>
  <c r="V297" i="1"/>
  <c r="V298" i="1"/>
  <c r="V299" i="1"/>
  <c r="V300" i="1"/>
  <c r="V301" i="1"/>
  <c r="V302" i="1"/>
  <c r="V303" i="1"/>
  <c r="V304" i="1"/>
  <c r="X310" i="1" s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3" i="1"/>
  <c r="U4" i="1"/>
  <c r="U5" i="1"/>
  <c r="U15" i="1"/>
  <c r="U16" i="1"/>
  <c r="U27" i="1"/>
  <c r="U28" i="1"/>
  <c r="U33" i="1"/>
  <c r="U35" i="1"/>
  <c r="U39" i="1"/>
  <c r="U45" i="1"/>
  <c r="U46" i="1"/>
  <c r="U52" i="1"/>
  <c r="U63" i="1"/>
  <c r="U75" i="1"/>
  <c r="U76" i="1"/>
  <c r="U87" i="1"/>
  <c r="U88" i="1"/>
  <c r="U99" i="1"/>
  <c r="U100" i="1"/>
  <c r="U111" i="1"/>
  <c r="U112" i="1"/>
  <c r="U113" i="1"/>
  <c r="U123" i="1"/>
  <c r="U124" i="1"/>
  <c r="U131" i="1"/>
  <c r="U135" i="1"/>
  <c r="U136" i="1"/>
  <c r="U148" i="1"/>
  <c r="U153" i="1"/>
  <c r="U154" i="1"/>
  <c r="U159" i="1"/>
  <c r="U171" i="1"/>
  <c r="U172" i="1"/>
  <c r="U177" i="1"/>
  <c r="U178" i="1"/>
  <c r="U179" i="1"/>
  <c r="U184" i="1"/>
  <c r="U202" i="1"/>
  <c r="U203" i="1"/>
  <c r="U207" i="1"/>
  <c r="U210" i="1"/>
  <c r="U219" i="1"/>
  <c r="U220" i="1"/>
  <c r="U231" i="1"/>
  <c r="U232" i="1"/>
  <c r="U243" i="1"/>
  <c r="U244" i="1"/>
  <c r="U255" i="1"/>
  <c r="U256" i="1"/>
  <c r="U262" i="1"/>
  <c r="U267" i="1"/>
  <c r="U268" i="1"/>
  <c r="U275" i="1"/>
  <c r="U279" i="1"/>
  <c r="U280" i="1"/>
  <c r="U282" i="1"/>
  <c r="U292" i="1"/>
  <c r="U298" i="1"/>
  <c r="U303" i="1"/>
  <c r="U315" i="1"/>
  <c r="U316" i="1"/>
  <c r="U321" i="1"/>
  <c r="U322" i="1"/>
  <c r="U328" i="1"/>
  <c r="U351" i="1"/>
  <c r="U363" i="1"/>
  <c r="U364" i="1"/>
  <c r="U375" i="1"/>
  <c r="U376" i="1"/>
  <c r="U387" i="1"/>
  <c r="U388" i="1"/>
  <c r="U399" i="1"/>
  <c r="U400" i="1"/>
  <c r="U402" i="1"/>
  <c r="U411" i="1"/>
  <c r="U412" i="1"/>
  <c r="U423" i="1"/>
  <c r="U424" i="1"/>
  <c r="U436" i="1"/>
  <c r="U437" i="1"/>
  <c r="W443" i="1" s="1"/>
  <c r="U447" i="1"/>
  <c r="U459" i="1"/>
  <c r="U460" i="1"/>
  <c r="U472" i="1"/>
  <c r="U495" i="1"/>
  <c r="U498" i="1"/>
  <c r="U507" i="1"/>
  <c r="U508" i="1"/>
  <c r="U519" i="1"/>
  <c r="U520" i="1"/>
  <c r="U531" i="1"/>
  <c r="U532" i="1"/>
  <c r="U543" i="1"/>
  <c r="U544" i="1"/>
  <c r="U545" i="1"/>
  <c r="U555" i="1"/>
  <c r="U556" i="1"/>
  <c r="U567" i="1"/>
  <c r="U568" i="1"/>
  <c r="W574" i="1" s="1"/>
  <c r="U580" i="1"/>
  <c r="U591" i="1"/>
  <c r="U603" i="1"/>
  <c r="U604" i="1"/>
  <c r="U616" i="1"/>
  <c r="U617" i="1"/>
  <c r="U639" i="1"/>
  <c r="U651" i="1"/>
  <c r="U652" i="1"/>
  <c r="U663" i="1"/>
  <c r="U664" i="1"/>
  <c r="U675" i="1"/>
  <c r="U676" i="1"/>
  <c r="U687" i="1"/>
  <c r="U688" i="1"/>
  <c r="U689" i="1"/>
  <c r="U699" i="1"/>
  <c r="U700" i="1"/>
  <c r="U711" i="1"/>
  <c r="U760" i="1"/>
  <c r="U819" i="1"/>
  <c r="U840" i="1"/>
  <c r="U867" i="1"/>
  <c r="U915" i="1"/>
  <c r="U963" i="1"/>
  <c r="U1011" i="1"/>
  <c r="U1203" i="1"/>
  <c r="U3" i="1"/>
  <c r="T3" i="1"/>
  <c r="S4" i="1"/>
  <c r="S5" i="1"/>
  <c r="S6" i="1"/>
  <c r="U6" i="1" s="1"/>
  <c r="W12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W20" i="1" s="1"/>
  <c r="S15" i="1"/>
  <c r="S16" i="1"/>
  <c r="S17" i="1"/>
  <c r="U17" i="1" s="1"/>
  <c r="S18" i="1"/>
  <c r="U18" i="1" s="1"/>
  <c r="W24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W32" i="1" s="1"/>
  <c r="S27" i="1"/>
  <c r="S28" i="1"/>
  <c r="S29" i="1"/>
  <c r="U29" i="1" s="1"/>
  <c r="S30" i="1"/>
  <c r="U30" i="1" s="1"/>
  <c r="S31" i="1"/>
  <c r="U31" i="1" s="1"/>
  <c r="S32" i="1"/>
  <c r="U32" i="1" s="1"/>
  <c r="S33" i="1"/>
  <c r="S34" i="1"/>
  <c r="U34" i="1" s="1"/>
  <c r="S35" i="1"/>
  <c r="S36" i="1"/>
  <c r="U36" i="1" s="1"/>
  <c r="S37" i="1"/>
  <c r="U37" i="1" s="1"/>
  <c r="S38" i="1"/>
  <c r="U38" i="1" s="1"/>
  <c r="W44" i="1" s="1"/>
  <c r="S39" i="1"/>
  <c r="S40" i="1"/>
  <c r="U40" i="1" s="1"/>
  <c r="S41" i="1"/>
  <c r="U41" i="1" s="1"/>
  <c r="S42" i="1"/>
  <c r="U42" i="1" s="1"/>
  <c r="W48" i="1" s="1"/>
  <c r="S43" i="1"/>
  <c r="U43" i="1" s="1"/>
  <c r="S44" i="1"/>
  <c r="U44" i="1" s="1"/>
  <c r="S45" i="1"/>
  <c r="S46" i="1"/>
  <c r="S47" i="1"/>
  <c r="U47" i="1" s="1"/>
  <c r="S48" i="1"/>
  <c r="U48" i="1" s="1"/>
  <c r="S49" i="1"/>
  <c r="U49" i="1" s="1"/>
  <c r="S50" i="1"/>
  <c r="U50" i="1" s="1"/>
  <c r="W56" i="1" s="1"/>
  <c r="S51" i="1"/>
  <c r="U51" i="1" s="1"/>
  <c r="S52" i="1"/>
  <c r="S53" i="1"/>
  <c r="U53" i="1" s="1"/>
  <c r="S54" i="1"/>
  <c r="U54" i="1" s="1"/>
  <c r="W60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W68" i="1" s="1"/>
  <c r="S63" i="1"/>
  <c r="S64" i="1"/>
  <c r="U64" i="1" s="1"/>
  <c r="S65" i="1"/>
  <c r="U65" i="1" s="1"/>
  <c r="S66" i="1"/>
  <c r="U66" i="1" s="1"/>
  <c r="W72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W80" i="1" s="1"/>
  <c r="S75" i="1"/>
  <c r="S76" i="1"/>
  <c r="S77" i="1"/>
  <c r="U77" i="1" s="1"/>
  <c r="S78" i="1"/>
  <c r="U78" i="1" s="1"/>
  <c r="W84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W92" i="1" s="1"/>
  <c r="S87" i="1"/>
  <c r="S88" i="1"/>
  <c r="S89" i="1"/>
  <c r="U89" i="1" s="1"/>
  <c r="S90" i="1"/>
  <c r="U90" i="1" s="1"/>
  <c r="W96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W104" i="1" s="1"/>
  <c r="S99" i="1"/>
  <c r="S100" i="1"/>
  <c r="S101" i="1"/>
  <c r="U101" i="1" s="1"/>
  <c r="S102" i="1"/>
  <c r="U102" i="1" s="1"/>
  <c r="W108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W116" i="1" s="1"/>
  <c r="S111" i="1"/>
  <c r="S112" i="1"/>
  <c r="S113" i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W128" i="1" s="1"/>
  <c r="S123" i="1"/>
  <c r="S124" i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S132" i="1"/>
  <c r="U132" i="1" s="1"/>
  <c r="S133" i="1"/>
  <c r="U133" i="1" s="1"/>
  <c r="S134" i="1"/>
  <c r="U134" i="1" s="1"/>
  <c r="W140" i="1" s="1"/>
  <c r="S135" i="1"/>
  <c r="S136" i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W152" i="1" s="1"/>
  <c r="S147" i="1"/>
  <c r="U147" i="1" s="1"/>
  <c r="S148" i="1"/>
  <c r="S149" i="1"/>
  <c r="U149" i="1" s="1"/>
  <c r="S150" i="1"/>
  <c r="U150" i="1" s="1"/>
  <c r="S151" i="1"/>
  <c r="U151" i="1" s="1"/>
  <c r="S152" i="1"/>
  <c r="U152" i="1" s="1"/>
  <c r="S153" i="1"/>
  <c r="S154" i="1"/>
  <c r="S155" i="1"/>
  <c r="U155" i="1" s="1"/>
  <c r="S156" i="1"/>
  <c r="U156" i="1" s="1"/>
  <c r="S157" i="1"/>
  <c r="U157" i="1" s="1"/>
  <c r="S158" i="1"/>
  <c r="U158" i="1" s="1"/>
  <c r="W164" i="1" s="1"/>
  <c r="S159" i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W176" i="1" s="1"/>
  <c r="S171" i="1"/>
  <c r="S172" i="1"/>
  <c r="S173" i="1"/>
  <c r="U173" i="1" s="1"/>
  <c r="S174" i="1"/>
  <c r="U174" i="1" s="1"/>
  <c r="S175" i="1"/>
  <c r="U175" i="1" s="1"/>
  <c r="S176" i="1"/>
  <c r="U176" i="1" s="1"/>
  <c r="S177" i="1"/>
  <c r="S178" i="1"/>
  <c r="S179" i="1"/>
  <c r="S180" i="1"/>
  <c r="U180" i="1" s="1"/>
  <c r="S181" i="1"/>
  <c r="U181" i="1" s="1"/>
  <c r="S182" i="1"/>
  <c r="U182" i="1" s="1"/>
  <c r="W188" i="1" s="1"/>
  <c r="S183" i="1"/>
  <c r="U183" i="1" s="1"/>
  <c r="S184" i="1"/>
  <c r="S185" i="1"/>
  <c r="U185" i="1" s="1"/>
  <c r="S186" i="1"/>
  <c r="U186" i="1" s="1"/>
  <c r="W192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W200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S203" i="1"/>
  <c r="S204" i="1"/>
  <c r="U204" i="1" s="1"/>
  <c r="S205" i="1"/>
  <c r="U205" i="1" s="1"/>
  <c r="S206" i="1"/>
  <c r="U206" i="1" s="1"/>
  <c r="W212" i="1" s="1"/>
  <c r="S207" i="1"/>
  <c r="S208" i="1"/>
  <c r="U208" i="1" s="1"/>
  <c r="S209" i="1"/>
  <c r="U209" i="1" s="1"/>
  <c r="S210" i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W224" i="1" s="1"/>
  <c r="S219" i="1"/>
  <c r="S220" i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W236" i="1" s="1"/>
  <c r="S231" i="1"/>
  <c r="S232" i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W248" i="1" s="1"/>
  <c r="S243" i="1"/>
  <c r="S244" i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W260" i="1" s="1"/>
  <c r="S255" i="1"/>
  <c r="S256" i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S263" i="1"/>
  <c r="U263" i="1" s="1"/>
  <c r="S264" i="1"/>
  <c r="U264" i="1" s="1"/>
  <c r="S265" i="1"/>
  <c r="U265" i="1" s="1"/>
  <c r="S266" i="1"/>
  <c r="U266" i="1" s="1"/>
  <c r="W272" i="1" s="1"/>
  <c r="S267" i="1"/>
  <c r="S268" i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S276" i="1"/>
  <c r="U276" i="1" s="1"/>
  <c r="S277" i="1"/>
  <c r="U277" i="1" s="1"/>
  <c r="S278" i="1"/>
  <c r="U278" i="1" s="1"/>
  <c r="W284" i="1" s="1"/>
  <c r="S279" i="1"/>
  <c r="S280" i="1"/>
  <c r="S281" i="1"/>
  <c r="U281" i="1" s="1"/>
  <c r="S282" i="1"/>
  <c r="S283" i="1"/>
  <c r="U283" i="1" s="1"/>
  <c r="W289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W296" i="1" s="1"/>
  <c r="S291" i="1"/>
  <c r="U291" i="1" s="1"/>
  <c r="S292" i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S299" i="1"/>
  <c r="U299" i="1" s="1"/>
  <c r="S300" i="1"/>
  <c r="U300" i="1" s="1"/>
  <c r="S301" i="1"/>
  <c r="U301" i="1" s="1"/>
  <c r="S302" i="1"/>
  <c r="U302" i="1" s="1"/>
  <c r="W308" i="1" s="1"/>
  <c r="S303" i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W320" i="1" s="1"/>
  <c r="S315" i="1"/>
  <c r="S316" i="1"/>
  <c r="S317" i="1"/>
  <c r="U317" i="1" s="1"/>
  <c r="S318" i="1"/>
  <c r="U318" i="1" s="1"/>
  <c r="S319" i="1"/>
  <c r="U319" i="1" s="1"/>
  <c r="S320" i="1"/>
  <c r="U320" i="1" s="1"/>
  <c r="S321" i="1"/>
  <c r="S322" i="1"/>
  <c r="S323" i="1"/>
  <c r="U323" i="1" s="1"/>
  <c r="S324" i="1"/>
  <c r="U324" i="1" s="1"/>
  <c r="S325" i="1"/>
  <c r="U325" i="1" s="1"/>
  <c r="S326" i="1"/>
  <c r="U326" i="1" s="1"/>
  <c r="W332" i="1" s="1"/>
  <c r="S327" i="1"/>
  <c r="U327" i="1" s="1"/>
  <c r="S328" i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W344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W356" i="1" s="1"/>
  <c r="S351" i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W368" i="1" s="1"/>
  <c r="S363" i="1"/>
  <c r="S364" i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W380" i="1" s="1"/>
  <c r="S375" i="1"/>
  <c r="S376" i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W392" i="1" s="1"/>
  <c r="S387" i="1"/>
  <c r="S388" i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W404" i="1" s="1"/>
  <c r="S399" i="1"/>
  <c r="S400" i="1"/>
  <c r="S401" i="1"/>
  <c r="U401" i="1" s="1"/>
  <c r="S402" i="1"/>
  <c r="S403" i="1"/>
  <c r="U403" i="1" s="1"/>
  <c r="W409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W416" i="1" s="1"/>
  <c r="S411" i="1"/>
  <c r="S412" i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W428" i="1" s="1"/>
  <c r="S423" i="1"/>
  <c r="S424" i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W440" i="1" s="1"/>
  <c r="S435" i="1"/>
  <c r="U435" i="1" s="1"/>
  <c r="S436" i="1"/>
  <c r="S437" i="1"/>
  <c r="S438" i="1"/>
  <c r="U438" i="1" s="1"/>
  <c r="S439" i="1"/>
  <c r="U439" i="1" s="1"/>
  <c r="W445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W452" i="1" s="1"/>
  <c r="S447" i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W464" i="1" s="1"/>
  <c r="S459" i="1"/>
  <c r="S460" i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W476" i="1" s="1"/>
  <c r="S471" i="1"/>
  <c r="U471" i="1" s="1"/>
  <c r="S472" i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W488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W500" i="1" s="1"/>
  <c r="S495" i="1"/>
  <c r="S496" i="1"/>
  <c r="U496" i="1" s="1"/>
  <c r="S497" i="1"/>
  <c r="U497" i="1" s="1"/>
  <c r="S498" i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W512" i="1" s="1"/>
  <c r="S507" i="1"/>
  <c r="S508" i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W524" i="1" s="1"/>
  <c r="S519" i="1"/>
  <c r="S520" i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W536" i="1" s="1"/>
  <c r="S531" i="1"/>
  <c r="S532" i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W548" i="1" s="1"/>
  <c r="S543" i="1"/>
  <c r="S544" i="1"/>
  <c r="S545" i="1"/>
  <c r="S546" i="1"/>
  <c r="U546" i="1" s="1"/>
  <c r="W552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W560" i="1" s="1"/>
  <c r="S555" i="1"/>
  <c r="S556" i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W572" i="1" s="1"/>
  <c r="S567" i="1"/>
  <c r="S568" i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W584" i="1" s="1"/>
  <c r="S579" i="1"/>
  <c r="U579" i="1" s="1"/>
  <c r="S580" i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W596" i="1" s="1"/>
  <c r="S591" i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W608" i="1" s="1"/>
  <c r="S603" i="1"/>
  <c r="S604" i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W620" i="1" s="1"/>
  <c r="S615" i="1"/>
  <c r="U615" i="1" s="1"/>
  <c r="S616" i="1"/>
  <c r="S617" i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W632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W644" i="1" s="1"/>
  <c r="S639" i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W656" i="1" s="1"/>
  <c r="S651" i="1"/>
  <c r="S652" i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W668" i="1" s="1"/>
  <c r="S663" i="1"/>
  <c r="S664" i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W680" i="1" s="1"/>
  <c r="S675" i="1"/>
  <c r="S676" i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W692" i="1" s="1"/>
  <c r="S687" i="1"/>
  <c r="S688" i="1"/>
  <c r="S689" i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W704" i="1" s="1"/>
  <c r="S699" i="1"/>
  <c r="S700" i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W716" i="1" s="1"/>
  <c r="S711" i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W728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W740" i="1" s="1"/>
  <c r="S735" i="1"/>
  <c r="U735" i="1" s="1"/>
  <c r="W741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W752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W764" i="1" s="1"/>
  <c r="S759" i="1"/>
  <c r="U759" i="1" s="1"/>
  <c r="S760" i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W776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W788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W800" i="1" s="1"/>
  <c r="S795" i="1"/>
  <c r="U795" i="1" s="1"/>
  <c r="W801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W812" i="1" s="1"/>
  <c r="S807" i="1"/>
  <c r="U807" i="1" s="1"/>
  <c r="W813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W824" i="1" s="1"/>
  <c r="S819" i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W836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S841" i="1"/>
  <c r="U841" i="1" s="1"/>
  <c r="S842" i="1"/>
  <c r="U842" i="1" s="1"/>
  <c r="W848" i="1" s="1"/>
  <c r="S843" i="1"/>
  <c r="U843" i="1" s="1"/>
  <c r="W849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W860" i="1" s="1"/>
  <c r="S855" i="1"/>
  <c r="U855" i="1" s="1"/>
  <c r="W861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W872" i="1" s="1"/>
  <c r="S867" i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W884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W896" i="1" s="1"/>
  <c r="S891" i="1"/>
  <c r="U891" i="1" s="1"/>
  <c r="W897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W908" i="1" s="1"/>
  <c r="S903" i="1"/>
  <c r="U903" i="1" s="1"/>
  <c r="W909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W920" i="1" s="1"/>
  <c r="S915" i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W932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W944" i="1" s="1"/>
  <c r="S939" i="1"/>
  <c r="U939" i="1" s="1"/>
  <c r="W945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W956" i="1" s="1"/>
  <c r="S951" i="1"/>
  <c r="U951" i="1" s="1"/>
  <c r="W957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W968" i="1" s="1"/>
  <c r="S963" i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W980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W992" i="1" s="1"/>
  <c r="S987" i="1"/>
  <c r="U987" i="1" s="1"/>
  <c r="W993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W1004" i="1" s="1"/>
  <c r="S999" i="1"/>
  <c r="U999" i="1" s="1"/>
  <c r="W1005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W1016" i="1" s="1"/>
  <c r="S1011" i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W1028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W1040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W1052" i="1" s="1"/>
  <c r="S1047" i="1"/>
  <c r="U1047" i="1" s="1"/>
  <c r="W1053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W1064" i="1" s="1"/>
  <c r="S1059" i="1"/>
  <c r="U1059" i="1" s="1"/>
  <c r="W1065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W1076" i="1" s="1"/>
  <c r="S1071" i="1"/>
  <c r="U1071" i="1" s="1"/>
  <c r="W107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W1088" i="1" s="1"/>
  <c r="S1083" i="1"/>
  <c r="U1083" i="1" s="1"/>
  <c r="W1089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W1100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W1112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W1124" i="1" s="1"/>
  <c r="S1119" i="1"/>
  <c r="U1119" i="1" s="1"/>
  <c r="W1125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W1136" i="1" s="1"/>
  <c r="S1131" i="1"/>
  <c r="U1131" i="1" s="1"/>
  <c r="W1137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W1148" i="1" s="1"/>
  <c r="S1143" i="1"/>
  <c r="U1143" i="1" s="1"/>
  <c r="W1149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W1160" i="1" s="1"/>
  <c r="S1155" i="1"/>
  <c r="U1155" i="1" s="1"/>
  <c r="W1161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W1172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W1184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W1196" i="1" s="1"/>
  <c r="S1191" i="1"/>
  <c r="U1191" i="1" s="1"/>
  <c r="W1197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W1208" i="1" s="1"/>
  <c r="S1203" i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W1220" i="1" s="1"/>
  <c r="S1215" i="1"/>
  <c r="U1215" i="1" s="1"/>
  <c r="W1221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3" i="1"/>
  <c r="R39" i="1"/>
  <c r="R179" i="1"/>
  <c r="R312" i="1"/>
  <c r="R409" i="1"/>
  <c r="R757" i="1"/>
  <c r="R1141" i="1"/>
  <c r="R1219" i="1"/>
  <c r="Q541" i="1"/>
  <c r="Q779" i="1"/>
  <c r="Q795" i="1"/>
  <c r="Q819" i="1"/>
  <c r="Q1188" i="1"/>
  <c r="P78" i="1"/>
  <c r="P84" i="1"/>
  <c r="P95" i="1"/>
  <c r="P173" i="1"/>
  <c r="P252" i="1"/>
  <c r="P317" i="1"/>
  <c r="P330" i="1"/>
  <c r="P390" i="1"/>
  <c r="P394" i="1"/>
  <c r="P402" i="1"/>
  <c r="P462" i="1"/>
  <c r="P474" i="1"/>
  <c r="P512" i="1"/>
  <c r="P546" i="1"/>
  <c r="P547" i="1"/>
  <c r="P571" i="1"/>
  <c r="P572" i="1"/>
  <c r="P573" i="1"/>
  <c r="P606" i="1"/>
  <c r="P630" i="1"/>
  <c r="P631" i="1"/>
  <c r="P632" i="1"/>
  <c r="P656" i="1"/>
  <c r="P657" i="1"/>
  <c r="P682" i="1"/>
  <c r="P690" i="1"/>
  <c r="P691" i="1"/>
  <c r="P715" i="1"/>
  <c r="P716" i="1"/>
  <c r="P750" i="1"/>
  <c r="P774" i="1"/>
  <c r="P775" i="1"/>
  <c r="P776" i="1"/>
  <c r="P800" i="1"/>
  <c r="P801" i="1"/>
  <c r="P802" i="1"/>
  <c r="P834" i="1"/>
  <c r="P835" i="1"/>
  <c r="P857" i="1"/>
  <c r="P858" i="1"/>
  <c r="P859" i="1"/>
  <c r="P881" i="1"/>
  <c r="P882" i="1"/>
  <c r="P883" i="1"/>
  <c r="P905" i="1"/>
  <c r="P906" i="1"/>
  <c r="P907" i="1"/>
  <c r="P929" i="1"/>
  <c r="P930" i="1"/>
  <c r="P931" i="1"/>
  <c r="P953" i="1"/>
  <c r="P954" i="1"/>
  <c r="P955" i="1"/>
  <c r="P977" i="1"/>
  <c r="P978" i="1"/>
  <c r="P979" i="1"/>
  <c r="P999" i="1"/>
  <c r="P1000" i="1"/>
  <c r="P1001" i="1"/>
  <c r="P1015" i="1"/>
  <c r="P1016" i="1"/>
  <c r="P1037" i="1"/>
  <c r="P1051" i="1"/>
  <c r="P1052" i="1"/>
  <c r="P1071" i="1"/>
  <c r="P1072" i="1"/>
  <c r="P1073" i="1"/>
  <c r="P1087" i="1"/>
  <c r="P1088" i="1"/>
  <c r="P1109" i="1"/>
  <c r="P1123" i="1"/>
  <c r="P1124" i="1"/>
  <c r="P1143" i="1"/>
  <c r="P1144" i="1"/>
  <c r="P1145" i="1"/>
  <c r="P1159" i="1"/>
  <c r="P1160" i="1"/>
  <c r="P1181" i="1"/>
  <c r="P1195" i="1"/>
  <c r="P1196" i="1"/>
  <c r="P1215" i="1"/>
  <c r="P1216" i="1"/>
  <c r="P1217" i="1"/>
  <c r="O10" i="1"/>
  <c r="O11" i="1"/>
  <c r="O12" i="1"/>
  <c r="O13" i="1"/>
  <c r="O14" i="1"/>
  <c r="O15" i="1"/>
  <c r="O16" i="1"/>
  <c r="O17" i="1"/>
  <c r="O18" i="1"/>
  <c r="R25" i="1" s="1"/>
  <c r="O19" i="1"/>
  <c r="O20" i="1"/>
  <c r="O21" i="1"/>
  <c r="O22" i="1"/>
  <c r="O23" i="1"/>
  <c r="O24" i="1"/>
  <c r="O25" i="1"/>
  <c r="O26" i="1"/>
  <c r="O27" i="1"/>
  <c r="O28" i="1"/>
  <c r="O29" i="1"/>
  <c r="O30" i="1"/>
  <c r="R37" i="1" s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R64" i="1" s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R85" i="1" s="1"/>
  <c r="O79" i="1"/>
  <c r="O80" i="1"/>
  <c r="O81" i="1"/>
  <c r="O82" i="1"/>
  <c r="O83" i="1"/>
  <c r="O84" i="1"/>
  <c r="O85" i="1"/>
  <c r="O86" i="1"/>
  <c r="O87" i="1"/>
  <c r="O88" i="1"/>
  <c r="O89" i="1"/>
  <c r="O90" i="1"/>
  <c r="R97" i="1" s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R112" i="1" s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R136" i="1" s="1"/>
  <c r="O130" i="1"/>
  <c r="O131" i="1"/>
  <c r="O132" i="1"/>
  <c r="O133" i="1"/>
  <c r="O134" i="1"/>
  <c r="O135" i="1"/>
  <c r="O136" i="1"/>
  <c r="O137" i="1"/>
  <c r="O138" i="1"/>
  <c r="R145" i="1" s="1"/>
  <c r="O139" i="1"/>
  <c r="O140" i="1"/>
  <c r="O141" i="1"/>
  <c r="R148" i="1" s="1"/>
  <c r="O142" i="1"/>
  <c r="O143" i="1"/>
  <c r="O144" i="1"/>
  <c r="P151" i="1" s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R193" i="1" s="1"/>
  <c r="O187" i="1"/>
  <c r="R194" i="1" s="1"/>
  <c r="O188" i="1"/>
  <c r="O189" i="1"/>
  <c r="O190" i="1"/>
  <c r="O191" i="1"/>
  <c r="O192" i="1"/>
  <c r="O193" i="1"/>
  <c r="O194" i="1"/>
  <c r="O195" i="1"/>
  <c r="O196" i="1"/>
  <c r="O197" i="1"/>
  <c r="O198" i="1"/>
  <c r="R205" i="1" s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P213" i="1" s="1"/>
  <c r="O214" i="1"/>
  <c r="O215" i="1"/>
  <c r="O216" i="1"/>
  <c r="O217" i="1"/>
  <c r="O218" i="1"/>
  <c r="O219" i="1"/>
  <c r="O220" i="1"/>
  <c r="O221" i="1"/>
  <c r="O222" i="1"/>
  <c r="R229" i="1" s="1"/>
  <c r="O223" i="1"/>
  <c r="R230" i="1" s="1"/>
  <c r="O224" i="1"/>
  <c r="R231" i="1" s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R253" i="1" s="1"/>
  <c r="O247" i="1"/>
  <c r="R254" i="1" s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R291" i="1" s="1"/>
  <c r="O285" i="1"/>
  <c r="O286" i="1"/>
  <c r="O287" i="1"/>
  <c r="O288" i="1"/>
  <c r="O289" i="1"/>
  <c r="O290" i="1"/>
  <c r="O291" i="1"/>
  <c r="O292" i="1"/>
  <c r="O293" i="1"/>
  <c r="O294" i="1"/>
  <c r="R301" i="1" s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P309" i="1" s="1"/>
  <c r="O310" i="1"/>
  <c r="O311" i="1"/>
  <c r="O312" i="1"/>
  <c r="O313" i="1"/>
  <c r="O314" i="1"/>
  <c r="O315" i="1"/>
  <c r="P322" i="1" s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Q336" i="1" s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R361" i="1" s="1"/>
  <c r="O355" i="1"/>
  <c r="O356" i="1"/>
  <c r="O357" i="1"/>
  <c r="O358" i="1"/>
  <c r="O359" i="1"/>
  <c r="O360" i="1"/>
  <c r="O361" i="1"/>
  <c r="O362" i="1"/>
  <c r="O363" i="1"/>
  <c r="O364" i="1"/>
  <c r="O365" i="1"/>
  <c r="O366" i="1"/>
  <c r="R373" i="1" s="1"/>
  <c r="O367" i="1"/>
  <c r="O368" i="1"/>
  <c r="O369" i="1"/>
  <c r="O370" i="1"/>
  <c r="O371" i="1"/>
  <c r="P378" i="1" s="1"/>
  <c r="O372" i="1"/>
  <c r="O373" i="1"/>
  <c r="O374" i="1"/>
  <c r="O375" i="1"/>
  <c r="O376" i="1"/>
  <c r="O377" i="1"/>
  <c r="O378" i="1"/>
  <c r="O379" i="1"/>
  <c r="Q384" i="1" s="1"/>
  <c r="O380" i="1"/>
  <c r="O381" i="1"/>
  <c r="O382" i="1"/>
  <c r="O383" i="1"/>
  <c r="O384" i="1"/>
  <c r="O385" i="1"/>
  <c r="O386" i="1"/>
  <c r="O387" i="1"/>
  <c r="O388" i="1"/>
  <c r="O389" i="1"/>
  <c r="O390" i="1"/>
  <c r="R397" i="1" s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R445" i="1" s="1"/>
  <c r="O439" i="1"/>
  <c r="O440" i="1"/>
  <c r="O441" i="1"/>
  <c r="O442" i="1"/>
  <c r="O443" i="1"/>
  <c r="P450" i="1" s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Q472" i="1" s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R493" i="1" s="1"/>
  <c r="O487" i="1"/>
  <c r="O488" i="1"/>
  <c r="Q495" i="1" s="1"/>
  <c r="O489" i="1"/>
  <c r="O490" i="1"/>
  <c r="O491" i="1"/>
  <c r="O492" i="1"/>
  <c r="O493" i="1"/>
  <c r="O494" i="1"/>
  <c r="O495" i="1"/>
  <c r="O496" i="1"/>
  <c r="O497" i="1"/>
  <c r="O498" i="1"/>
  <c r="O499" i="1"/>
  <c r="P499" i="1" s="1"/>
  <c r="O500" i="1"/>
  <c r="O501" i="1"/>
  <c r="P501" i="1" s="1"/>
  <c r="O502" i="1"/>
  <c r="O503" i="1"/>
  <c r="P510" i="1" s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P538" i="1" s="1"/>
  <c r="O532" i="1"/>
  <c r="O533" i="1"/>
  <c r="O534" i="1"/>
  <c r="R541" i="1" s="1"/>
  <c r="O535" i="1"/>
  <c r="O536" i="1"/>
  <c r="O537" i="1"/>
  <c r="P537" i="1" s="1"/>
  <c r="O538" i="1"/>
  <c r="O539" i="1"/>
  <c r="O540" i="1"/>
  <c r="O541" i="1"/>
  <c r="O542" i="1"/>
  <c r="O543" i="1"/>
  <c r="Q550" i="1" s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P559" i="1" s="1"/>
  <c r="O560" i="1"/>
  <c r="P560" i="1" s="1"/>
  <c r="O561" i="1"/>
  <c r="P561" i="1" s="1"/>
  <c r="O562" i="1"/>
  <c r="O563" i="1"/>
  <c r="P570" i="1" s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Q583" i="1" s="1"/>
  <c r="O579" i="1"/>
  <c r="O580" i="1"/>
  <c r="O581" i="1"/>
  <c r="O582" i="1"/>
  <c r="R589" i="1" s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R613" i="1" s="1"/>
  <c r="O607" i="1"/>
  <c r="O608" i="1"/>
  <c r="O609" i="1"/>
  <c r="R616" i="1" s="1"/>
  <c r="O610" i="1"/>
  <c r="O611" i="1"/>
  <c r="O612" i="1"/>
  <c r="O613" i="1"/>
  <c r="O614" i="1"/>
  <c r="O615" i="1"/>
  <c r="O616" i="1"/>
  <c r="O617" i="1"/>
  <c r="O618" i="1"/>
  <c r="O619" i="1"/>
  <c r="P619" i="1" s="1"/>
  <c r="O620" i="1"/>
  <c r="O621" i="1"/>
  <c r="P621" i="1" s="1"/>
  <c r="O622" i="1"/>
  <c r="O623" i="1"/>
  <c r="O624" i="1"/>
  <c r="O625" i="1"/>
  <c r="O626" i="1"/>
  <c r="O627" i="1"/>
  <c r="O628" i="1"/>
  <c r="O629" i="1"/>
  <c r="O630" i="1"/>
  <c r="R637" i="1" s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P643" i="1" s="1"/>
  <c r="O644" i="1"/>
  <c r="P644" i="1" s="1"/>
  <c r="O645" i="1"/>
  <c r="P645" i="1" s="1"/>
  <c r="O646" i="1"/>
  <c r="O647" i="1"/>
  <c r="P654" i="1" s="1"/>
  <c r="O648" i="1"/>
  <c r="P655" i="1" s="1"/>
  <c r="O649" i="1"/>
  <c r="O650" i="1"/>
  <c r="O651" i="1"/>
  <c r="P658" i="1" s="1"/>
  <c r="O652" i="1"/>
  <c r="O653" i="1"/>
  <c r="O654" i="1"/>
  <c r="R661" i="1" s="1"/>
  <c r="O655" i="1"/>
  <c r="R662" i="1" s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R677" i="1" s="1"/>
  <c r="O671" i="1"/>
  <c r="O672" i="1"/>
  <c r="O673" i="1"/>
  <c r="O674" i="1"/>
  <c r="O675" i="1"/>
  <c r="O676" i="1"/>
  <c r="O677" i="1"/>
  <c r="O678" i="1"/>
  <c r="R685" i="1" s="1"/>
  <c r="O679" i="1"/>
  <c r="O680" i="1"/>
  <c r="P680" i="1" s="1"/>
  <c r="O681" i="1"/>
  <c r="P681" i="1" s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R701" i="1" s="1"/>
  <c r="O695" i="1"/>
  <c r="O696" i="1"/>
  <c r="O697" i="1"/>
  <c r="O698" i="1"/>
  <c r="O699" i="1"/>
  <c r="O700" i="1"/>
  <c r="O701" i="1"/>
  <c r="O702" i="1"/>
  <c r="O703" i="1"/>
  <c r="P703" i="1" s="1"/>
  <c r="O704" i="1"/>
  <c r="P704" i="1" s="1"/>
  <c r="O705" i="1"/>
  <c r="R712" i="1" s="1"/>
  <c r="O706" i="1"/>
  <c r="O707" i="1"/>
  <c r="P714" i="1" s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P739" i="1" s="1"/>
  <c r="O740" i="1"/>
  <c r="P740" i="1" s="1"/>
  <c r="O741" i="1"/>
  <c r="O742" i="1"/>
  <c r="O743" i="1"/>
  <c r="O744" i="1"/>
  <c r="O745" i="1"/>
  <c r="O746" i="1"/>
  <c r="O747" i="1"/>
  <c r="O748" i="1"/>
  <c r="O749" i="1"/>
  <c r="O750" i="1"/>
  <c r="O751" i="1"/>
  <c r="Q756" i="1" s="1"/>
  <c r="O752" i="1"/>
  <c r="O753" i="1"/>
  <c r="O754" i="1"/>
  <c r="O755" i="1"/>
  <c r="O756" i="1"/>
  <c r="O757" i="1"/>
  <c r="O758" i="1"/>
  <c r="O759" i="1"/>
  <c r="O760" i="1"/>
  <c r="O761" i="1"/>
  <c r="O762" i="1"/>
  <c r="O763" i="1"/>
  <c r="P763" i="1" s="1"/>
  <c r="O764" i="1"/>
  <c r="O765" i="1"/>
  <c r="P765" i="1" s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R793" i="1" s="1"/>
  <c r="O787" i="1"/>
  <c r="P787" i="1" s="1"/>
  <c r="O788" i="1"/>
  <c r="R795" i="1" s="1"/>
  <c r="O789" i="1"/>
  <c r="P789" i="1" s="1"/>
  <c r="O790" i="1"/>
  <c r="O791" i="1"/>
  <c r="P798" i="1" s="1"/>
  <c r="O792" i="1"/>
  <c r="O793" i="1"/>
  <c r="O794" i="1"/>
  <c r="O795" i="1"/>
  <c r="O796" i="1"/>
  <c r="O797" i="1"/>
  <c r="O798" i="1"/>
  <c r="R805" i="1" s="1"/>
  <c r="O799" i="1"/>
  <c r="P799" i="1" s="1"/>
  <c r="O800" i="1"/>
  <c r="O801" i="1"/>
  <c r="O802" i="1"/>
  <c r="O803" i="1"/>
  <c r="O804" i="1"/>
  <c r="O805" i="1"/>
  <c r="O806" i="1"/>
  <c r="O807" i="1"/>
  <c r="O808" i="1"/>
  <c r="O809" i="1"/>
  <c r="O810" i="1"/>
  <c r="R817" i="1" s="1"/>
  <c r="O811" i="1"/>
  <c r="O812" i="1"/>
  <c r="R819" i="1" s="1"/>
  <c r="O813" i="1"/>
  <c r="O814" i="1"/>
  <c r="O815" i="1"/>
  <c r="O816" i="1"/>
  <c r="O817" i="1"/>
  <c r="O818" i="1"/>
  <c r="O819" i="1"/>
  <c r="O820" i="1"/>
  <c r="O821" i="1"/>
  <c r="O822" i="1"/>
  <c r="O823" i="1"/>
  <c r="O824" i="1"/>
  <c r="P824" i="1" s="1"/>
  <c r="O825" i="1"/>
  <c r="P825" i="1" s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R845" i="1" s="1"/>
  <c r="O839" i="1"/>
  <c r="O840" i="1"/>
  <c r="O841" i="1"/>
  <c r="O842" i="1"/>
  <c r="O843" i="1"/>
  <c r="O844" i="1"/>
  <c r="O845" i="1"/>
  <c r="O846" i="1"/>
  <c r="R853" i="1" s="1"/>
  <c r="O847" i="1"/>
  <c r="P847" i="1" s="1"/>
  <c r="O848" i="1"/>
  <c r="O849" i="1"/>
  <c r="P849" i="1" s="1"/>
  <c r="O850" i="1"/>
  <c r="R857" i="1" s="1"/>
  <c r="O851" i="1"/>
  <c r="O852" i="1"/>
  <c r="O853" i="1"/>
  <c r="O854" i="1"/>
  <c r="O855" i="1"/>
  <c r="O856" i="1"/>
  <c r="O857" i="1"/>
  <c r="O858" i="1"/>
  <c r="R865" i="1" s="1"/>
  <c r="O859" i="1"/>
  <c r="O860" i="1"/>
  <c r="O861" i="1"/>
  <c r="O862" i="1"/>
  <c r="O863" i="1"/>
  <c r="O864" i="1"/>
  <c r="O865" i="1"/>
  <c r="O866" i="1"/>
  <c r="O867" i="1"/>
  <c r="O868" i="1"/>
  <c r="O869" i="1"/>
  <c r="O870" i="1"/>
  <c r="R877" i="1" s="1"/>
  <c r="O871" i="1"/>
  <c r="Q877" i="1" s="1"/>
  <c r="O872" i="1"/>
  <c r="O873" i="1"/>
  <c r="P873" i="1" s="1"/>
  <c r="O874" i="1"/>
  <c r="R881" i="1" s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R901" i="1" s="1"/>
  <c r="O895" i="1"/>
  <c r="Q901" i="1" s="1"/>
  <c r="O896" i="1"/>
  <c r="O897" i="1"/>
  <c r="P897" i="1" s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R925" i="1" s="1"/>
  <c r="O919" i="1"/>
  <c r="P919" i="1" s="1"/>
  <c r="O920" i="1"/>
  <c r="O921" i="1"/>
  <c r="P921" i="1" s="1"/>
  <c r="O922" i="1"/>
  <c r="R929" i="1" s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P943" i="1" s="1"/>
  <c r="O944" i="1"/>
  <c r="R951" i="1" s="1"/>
  <c r="O945" i="1"/>
  <c r="P945" i="1" s="1"/>
  <c r="O946" i="1"/>
  <c r="O947" i="1"/>
  <c r="O948" i="1"/>
  <c r="O949" i="1"/>
  <c r="O950" i="1"/>
  <c r="O951" i="1"/>
  <c r="O952" i="1"/>
  <c r="O953" i="1"/>
  <c r="O954" i="1"/>
  <c r="O955" i="1"/>
  <c r="O956" i="1"/>
  <c r="R963" i="1" s="1"/>
  <c r="O957" i="1"/>
  <c r="O958" i="1"/>
  <c r="O959" i="1"/>
  <c r="O960" i="1"/>
  <c r="O961" i="1"/>
  <c r="O962" i="1"/>
  <c r="O963" i="1"/>
  <c r="O964" i="1"/>
  <c r="O965" i="1"/>
  <c r="O966" i="1"/>
  <c r="O967" i="1"/>
  <c r="P967" i="1" s="1"/>
  <c r="O968" i="1"/>
  <c r="P968" i="1" s="1"/>
  <c r="O969" i="1"/>
  <c r="P969" i="1" s="1"/>
  <c r="O970" i="1"/>
  <c r="O971" i="1"/>
  <c r="O972" i="1"/>
  <c r="O973" i="1"/>
  <c r="O974" i="1"/>
  <c r="O975" i="1"/>
  <c r="O976" i="1"/>
  <c r="O977" i="1"/>
  <c r="O978" i="1"/>
  <c r="O979" i="1"/>
  <c r="O980" i="1"/>
  <c r="R987" i="1" s="1"/>
  <c r="O981" i="1"/>
  <c r="O982" i="1"/>
  <c r="O983" i="1"/>
  <c r="O984" i="1"/>
  <c r="O985" i="1"/>
  <c r="O986" i="1"/>
  <c r="O987" i="1"/>
  <c r="O988" i="1"/>
  <c r="O989" i="1"/>
  <c r="P989" i="1" s="1"/>
  <c r="O990" i="1"/>
  <c r="O991" i="1"/>
  <c r="P991" i="1" s="1"/>
  <c r="O992" i="1"/>
  <c r="P992" i="1" s="1"/>
  <c r="O993" i="1"/>
  <c r="P993" i="1" s="1"/>
  <c r="O994" i="1"/>
  <c r="R1001" i="1" s="1"/>
  <c r="O995" i="1"/>
  <c r="O996" i="1"/>
  <c r="O997" i="1"/>
  <c r="O998" i="1"/>
  <c r="O999" i="1"/>
  <c r="O1000" i="1"/>
  <c r="O1001" i="1"/>
  <c r="R1008" i="1" s="1"/>
  <c r="O1002" i="1"/>
  <c r="O1003" i="1"/>
  <c r="O1004" i="1"/>
  <c r="O1005" i="1"/>
  <c r="O1006" i="1"/>
  <c r="P1013" i="1" s="1"/>
  <c r="O1007" i="1"/>
  <c r="P1014" i="1" s="1"/>
  <c r="O1008" i="1"/>
  <c r="O1009" i="1"/>
  <c r="O1010" i="1"/>
  <c r="O1011" i="1"/>
  <c r="O1012" i="1"/>
  <c r="O1013" i="1"/>
  <c r="O1014" i="1"/>
  <c r="R1021" i="1" s="1"/>
  <c r="O1015" i="1"/>
  <c r="O1016" i="1"/>
  <c r="O1017" i="1"/>
  <c r="O1018" i="1"/>
  <c r="O1019" i="1"/>
  <c r="O1020" i="1"/>
  <c r="O1021" i="1"/>
  <c r="O1022" i="1"/>
  <c r="O1023" i="1"/>
  <c r="O1024" i="1"/>
  <c r="O1025" i="1"/>
  <c r="P1025" i="1" s="1"/>
  <c r="O1026" i="1"/>
  <c r="O1027" i="1"/>
  <c r="P1027" i="1" s="1"/>
  <c r="O1028" i="1"/>
  <c r="P1028" i="1" s="1"/>
  <c r="O1029" i="1"/>
  <c r="P1029" i="1" s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R1049" i="1" s="1"/>
  <c r="O1043" i="1"/>
  <c r="P1050" i="1" s="1"/>
  <c r="O1044" i="1"/>
  <c r="O1045" i="1"/>
  <c r="O1046" i="1"/>
  <c r="P1053" i="1" s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P1061" i="1" s="1"/>
  <c r="O1062" i="1"/>
  <c r="R1069" i="1" s="1"/>
  <c r="O1063" i="1"/>
  <c r="P1063" i="1" s="1"/>
  <c r="O1064" i="1"/>
  <c r="P1064" i="1" s="1"/>
  <c r="O1065" i="1"/>
  <c r="P1065" i="1" s="1"/>
  <c r="O1066" i="1"/>
  <c r="O1067" i="1"/>
  <c r="O1068" i="1"/>
  <c r="O1069" i="1"/>
  <c r="O1070" i="1"/>
  <c r="O1071" i="1"/>
  <c r="O1072" i="1"/>
  <c r="O1073" i="1"/>
  <c r="O1074" i="1"/>
  <c r="O1075" i="1"/>
  <c r="O1076" i="1"/>
  <c r="R1083" i="1" s="1"/>
  <c r="O1077" i="1"/>
  <c r="O1078" i="1"/>
  <c r="P1085" i="1" s="1"/>
  <c r="O1079" i="1"/>
  <c r="P1086" i="1" s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P1097" i="1" s="1"/>
  <c r="O1098" i="1"/>
  <c r="O1099" i="1"/>
  <c r="P1099" i="1" s="1"/>
  <c r="O1100" i="1"/>
  <c r="R1107" i="1" s="1"/>
  <c r="O1101" i="1"/>
  <c r="P1101" i="1" s="1"/>
  <c r="O1102" i="1"/>
  <c r="O1103" i="1"/>
  <c r="O1104" i="1"/>
  <c r="O1105" i="1"/>
  <c r="O1106" i="1"/>
  <c r="O1107" i="1"/>
  <c r="O1108" i="1"/>
  <c r="O1109" i="1"/>
  <c r="O1110" i="1"/>
  <c r="O1111" i="1"/>
  <c r="R1118" i="1" s="1"/>
  <c r="O1112" i="1"/>
  <c r="O1113" i="1"/>
  <c r="O1114" i="1"/>
  <c r="P1121" i="1" s="1"/>
  <c r="O1115" i="1"/>
  <c r="O1116" i="1"/>
  <c r="O1117" i="1"/>
  <c r="O1118" i="1"/>
  <c r="P1125" i="1" s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P1133" i="1" s="1"/>
  <c r="O1134" i="1"/>
  <c r="O1135" i="1"/>
  <c r="R1142" i="1" s="1"/>
  <c r="O1136" i="1"/>
  <c r="P1136" i="1" s="1"/>
  <c r="O1137" i="1"/>
  <c r="P1137" i="1" s="1"/>
  <c r="O1138" i="1"/>
  <c r="O1139" i="1"/>
  <c r="O1140" i="1"/>
  <c r="O1141" i="1"/>
  <c r="O1142" i="1"/>
  <c r="O1143" i="1"/>
  <c r="O1144" i="1"/>
  <c r="O1145" i="1"/>
  <c r="O1146" i="1"/>
  <c r="R1153" i="1" s="1"/>
  <c r="O1147" i="1"/>
  <c r="Q1153" i="1" s="1"/>
  <c r="O1148" i="1"/>
  <c r="O1149" i="1"/>
  <c r="O1150" i="1"/>
  <c r="P1157" i="1" s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R1176" i="1" s="1"/>
  <c r="O1170" i="1"/>
  <c r="O1171" i="1"/>
  <c r="P1171" i="1" s="1"/>
  <c r="O1172" i="1"/>
  <c r="P1172" i="1" s="1"/>
  <c r="O1173" i="1"/>
  <c r="P1173" i="1" s="1"/>
  <c r="O1174" i="1"/>
  <c r="O1175" i="1"/>
  <c r="O1176" i="1"/>
  <c r="O1177" i="1"/>
  <c r="O1178" i="1"/>
  <c r="O1179" i="1"/>
  <c r="O1180" i="1"/>
  <c r="O1181" i="1"/>
  <c r="R1188" i="1" s="1"/>
  <c r="O1182" i="1"/>
  <c r="O1183" i="1"/>
  <c r="O1184" i="1"/>
  <c r="O1185" i="1"/>
  <c r="O1186" i="1"/>
  <c r="R1193" i="1" s="1"/>
  <c r="O1187" i="1"/>
  <c r="O1188" i="1"/>
  <c r="O1189" i="1"/>
  <c r="O1190" i="1"/>
  <c r="Q1193" i="1" s="1"/>
  <c r="O1191" i="1"/>
  <c r="O1192" i="1"/>
  <c r="O1193" i="1"/>
  <c r="O1194" i="1"/>
  <c r="O1195" i="1"/>
  <c r="O1196" i="1"/>
  <c r="O1197" i="1"/>
  <c r="R1204" i="1" s="1"/>
  <c r="O1198" i="1"/>
  <c r="O1199" i="1"/>
  <c r="Q1204" i="1" s="1"/>
  <c r="O1200" i="1"/>
  <c r="O1201" i="1"/>
  <c r="O1202" i="1"/>
  <c r="O1203" i="1"/>
  <c r="O1204" i="1"/>
  <c r="O1205" i="1"/>
  <c r="P1205" i="1" s="1"/>
  <c r="O1206" i="1"/>
  <c r="O1207" i="1"/>
  <c r="P1207" i="1" s="1"/>
  <c r="O1208" i="1"/>
  <c r="P1208" i="1" s="1"/>
  <c r="O1209" i="1"/>
  <c r="P1209" i="1" s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N121" i="1"/>
  <c r="N207" i="1"/>
  <c r="N277" i="1"/>
  <c r="N333" i="1"/>
  <c r="N384" i="1"/>
  <c r="N424" i="1"/>
  <c r="N466" i="1"/>
  <c r="N513" i="1"/>
  <c r="N553" i="1"/>
  <c r="N600" i="1"/>
  <c r="N640" i="1"/>
  <c r="N682" i="1"/>
  <c r="N729" i="1"/>
  <c r="N769" i="1"/>
  <c r="N816" i="1"/>
  <c r="N856" i="1"/>
  <c r="N898" i="1"/>
  <c r="N945" i="1"/>
  <c r="N985" i="1"/>
  <c r="N1032" i="1"/>
  <c r="N1070" i="1"/>
  <c r="N1102" i="1"/>
  <c r="N1139" i="1"/>
  <c r="N1173" i="1"/>
  <c r="N1210" i="1"/>
  <c r="M28" i="1"/>
  <c r="M56" i="1"/>
  <c r="M76" i="1"/>
  <c r="M101" i="1"/>
  <c r="M129" i="1"/>
  <c r="M149" i="1"/>
  <c r="M177" i="1"/>
  <c r="M202" i="1"/>
  <c r="M221" i="1"/>
  <c r="M245" i="1"/>
  <c r="M265" i="1"/>
  <c r="M289" i="1"/>
  <c r="M309" i="1"/>
  <c r="M333" i="1"/>
  <c r="M351" i="1"/>
  <c r="M375" i="1"/>
  <c r="M395" i="1"/>
  <c r="M419" i="1"/>
  <c r="M437" i="1"/>
  <c r="M461" i="1"/>
  <c r="M481" i="1"/>
  <c r="M505" i="1"/>
  <c r="M524" i="1"/>
  <c r="M544" i="1"/>
  <c r="M562" i="1"/>
  <c r="M578" i="1"/>
  <c r="M596" i="1"/>
  <c r="M612" i="1"/>
  <c r="M632" i="1"/>
  <c r="M648" i="1"/>
  <c r="M664" i="1"/>
  <c r="M682" i="1"/>
  <c r="M698" i="1"/>
  <c r="M718" i="1"/>
  <c r="M734" i="1"/>
  <c r="M752" i="1"/>
  <c r="M768" i="1"/>
  <c r="M784" i="1"/>
  <c r="M804" i="1"/>
  <c r="M820" i="1"/>
  <c r="M848" i="1"/>
  <c r="M862" i="1"/>
  <c r="M878" i="1"/>
  <c r="M892" i="1"/>
  <c r="M920" i="1"/>
  <c r="M934" i="1"/>
  <c r="M950" i="1"/>
  <c r="M964" i="1"/>
  <c r="M992" i="1"/>
  <c r="M1006" i="1"/>
  <c r="M1022" i="1"/>
  <c r="M1036" i="1"/>
  <c r="M1064" i="1"/>
  <c r="M1078" i="1"/>
  <c r="M1094" i="1"/>
  <c r="M1108" i="1"/>
  <c r="M1136" i="1"/>
  <c r="M1150" i="1"/>
  <c r="M1166" i="1"/>
  <c r="M1180" i="1"/>
  <c r="M1208" i="1"/>
  <c r="M1222" i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L1223" i="1"/>
  <c r="M1223" i="1" s="1"/>
  <c r="L1224" i="1"/>
  <c r="M1224" i="1" s="1"/>
  <c r="L1225" i="1"/>
  <c r="M1225" i="1" s="1"/>
  <c r="L1226" i="1"/>
  <c r="M1226" i="1" s="1"/>
  <c r="L9" i="1"/>
  <c r="M9" i="1" s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N98" i="1" s="1"/>
  <c r="K99" i="1"/>
  <c r="N99" i="1" s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N179" i="1" s="1"/>
  <c r="K180" i="1"/>
  <c r="N180" i="1" s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N186" i="1" s="1"/>
  <c r="K187" i="1"/>
  <c r="N187" i="1" s="1"/>
  <c r="K188" i="1"/>
  <c r="N188" i="1" s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9" i="1"/>
  <c r="N199" i="1" s="1"/>
  <c r="K200" i="1"/>
  <c r="N200" i="1" s="1"/>
  <c r="K201" i="1"/>
  <c r="N201" i="1" s="1"/>
  <c r="K202" i="1"/>
  <c r="N202" i="1" s="1"/>
  <c r="K203" i="1"/>
  <c r="N203" i="1" s="1"/>
  <c r="K204" i="1"/>
  <c r="N204" i="1" s="1"/>
  <c r="K205" i="1"/>
  <c r="N205" i="1" s="1"/>
  <c r="K206" i="1"/>
  <c r="N206" i="1" s="1"/>
  <c r="K207" i="1"/>
  <c r="K208" i="1"/>
  <c r="N208" i="1" s="1"/>
  <c r="K209" i="1"/>
  <c r="N209" i="1" s="1"/>
  <c r="K210" i="1"/>
  <c r="N210" i="1" s="1"/>
  <c r="K211" i="1"/>
  <c r="N211" i="1" s="1"/>
  <c r="K212" i="1"/>
  <c r="N212" i="1" s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N218" i="1" s="1"/>
  <c r="K219" i="1"/>
  <c r="N219" i="1" s="1"/>
  <c r="K220" i="1"/>
  <c r="N220" i="1" s="1"/>
  <c r="K221" i="1"/>
  <c r="N221" i="1" s="1"/>
  <c r="K222" i="1"/>
  <c r="N222" i="1" s="1"/>
  <c r="K223" i="1"/>
  <c r="N223" i="1" s="1"/>
  <c r="K224" i="1"/>
  <c r="N224" i="1" s="1"/>
  <c r="K225" i="1"/>
  <c r="N225" i="1" s="1"/>
  <c r="K226" i="1"/>
  <c r="N226" i="1" s="1"/>
  <c r="K227" i="1"/>
  <c r="N227" i="1" s="1"/>
  <c r="K228" i="1"/>
  <c r="N228" i="1" s="1"/>
  <c r="K229" i="1"/>
  <c r="N229" i="1" s="1"/>
  <c r="K230" i="1"/>
  <c r="N230" i="1" s="1"/>
  <c r="K231" i="1"/>
  <c r="N231" i="1" s="1"/>
  <c r="K232" i="1"/>
  <c r="N232" i="1" s="1"/>
  <c r="K233" i="1"/>
  <c r="N233" i="1" s="1"/>
  <c r="K234" i="1"/>
  <c r="N234" i="1" s="1"/>
  <c r="K235" i="1"/>
  <c r="N235" i="1" s="1"/>
  <c r="K236" i="1"/>
  <c r="N236" i="1" s="1"/>
  <c r="K237" i="1"/>
  <c r="N237" i="1" s="1"/>
  <c r="K238" i="1"/>
  <c r="N238" i="1" s="1"/>
  <c r="K239" i="1"/>
  <c r="N239" i="1" s="1"/>
  <c r="K240" i="1"/>
  <c r="N240" i="1" s="1"/>
  <c r="K241" i="1"/>
  <c r="N241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48" i="1"/>
  <c r="N248" i="1" s="1"/>
  <c r="K249" i="1"/>
  <c r="N249" i="1" s="1"/>
  <c r="K250" i="1"/>
  <c r="N250" i="1" s="1"/>
  <c r="K251" i="1"/>
  <c r="N251" i="1" s="1"/>
  <c r="K252" i="1"/>
  <c r="N252" i="1" s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N258" i="1" s="1"/>
  <c r="K259" i="1"/>
  <c r="N259" i="1" s="1"/>
  <c r="K260" i="1"/>
  <c r="N260" i="1" s="1"/>
  <c r="K261" i="1"/>
  <c r="N261" i="1" s="1"/>
  <c r="K262" i="1"/>
  <c r="N262" i="1" s="1"/>
  <c r="K263" i="1"/>
  <c r="N263" i="1" s="1"/>
  <c r="K264" i="1"/>
  <c r="N264" i="1" s="1"/>
  <c r="K265" i="1"/>
  <c r="N265" i="1" s="1"/>
  <c r="K266" i="1"/>
  <c r="N266" i="1" s="1"/>
  <c r="K267" i="1"/>
  <c r="N267" i="1" s="1"/>
  <c r="K268" i="1"/>
  <c r="N268" i="1" s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N274" i="1" s="1"/>
  <c r="K275" i="1"/>
  <c r="N275" i="1" s="1"/>
  <c r="K276" i="1"/>
  <c r="N276" i="1" s="1"/>
  <c r="K277" i="1"/>
  <c r="K278" i="1"/>
  <c r="N278" i="1" s="1"/>
  <c r="K279" i="1"/>
  <c r="N279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99" i="1"/>
  <c r="N299" i="1" s="1"/>
  <c r="K300" i="1"/>
  <c r="N300" i="1" s="1"/>
  <c r="K301" i="1"/>
  <c r="N301" i="1" s="1"/>
  <c r="K302" i="1"/>
  <c r="N302" i="1" s="1"/>
  <c r="K303" i="1"/>
  <c r="N303" i="1" s="1"/>
  <c r="K304" i="1"/>
  <c r="N304" i="1" s="1"/>
  <c r="K305" i="1"/>
  <c r="N305" i="1" s="1"/>
  <c r="K306" i="1"/>
  <c r="N306" i="1" s="1"/>
  <c r="K307" i="1"/>
  <c r="N307" i="1" s="1"/>
  <c r="K308" i="1"/>
  <c r="N308" i="1" s="1"/>
  <c r="K309" i="1"/>
  <c r="N309" i="1" s="1"/>
  <c r="K310" i="1"/>
  <c r="N310" i="1" s="1"/>
  <c r="K311" i="1"/>
  <c r="N311" i="1" s="1"/>
  <c r="K312" i="1"/>
  <c r="N312" i="1" s="1"/>
  <c r="K313" i="1"/>
  <c r="N313" i="1" s="1"/>
  <c r="K314" i="1"/>
  <c r="N314" i="1" s="1"/>
  <c r="K315" i="1"/>
  <c r="N315" i="1" s="1"/>
  <c r="K316" i="1"/>
  <c r="N316" i="1" s="1"/>
  <c r="K317" i="1"/>
  <c r="N317" i="1" s="1"/>
  <c r="K318" i="1"/>
  <c r="N318" i="1" s="1"/>
  <c r="K319" i="1"/>
  <c r="N319" i="1" s="1"/>
  <c r="K320" i="1"/>
  <c r="N320" i="1" s="1"/>
  <c r="K321" i="1"/>
  <c r="N321" i="1" s="1"/>
  <c r="K322" i="1"/>
  <c r="N322" i="1" s="1"/>
  <c r="K323" i="1"/>
  <c r="N323" i="1" s="1"/>
  <c r="K324" i="1"/>
  <c r="N324" i="1" s="1"/>
  <c r="K325" i="1"/>
  <c r="N325" i="1" s="1"/>
  <c r="K326" i="1"/>
  <c r="N326" i="1" s="1"/>
  <c r="K327" i="1"/>
  <c r="N327" i="1" s="1"/>
  <c r="K328" i="1"/>
  <c r="N328" i="1" s="1"/>
  <c r="K329" i="1"/>
  <c r="N329" i="1" s="1"/>
  <c r="K330" i="1"/>
  <c r="N330" i="1" s="1"/>
  <c r="K331" i="1"/>
  <c r="N331" i="1" s="1"/>
  <c r="K332" i="1"/>
  <c r="N332" i="1" s="1"/>
  <c r="K333" i="1"/>
  <c r="K334" i="1"/>
  <c r="N334" i="1" s="1"/>
  <c r="K335" i="1"/>
  <c r="N335" i="1" s="1"/>
  <c r="K336" i="1"/>
  <c r="N336" i="1" s="1"/>
  <c r="K337" i="1"/>
  <c r="N337" i="1" s="1"/>
  <c r="K338" i="1"/>
  <c r="N338" i="1" s="1"/>
  <c r="K339" i="1"/>
  <c r="N339" i="1" s="1"/>
  <c r="K340" i="1"/>
  <c r="N340" i="1" s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N346" i="1" s="1"/>
  <c r="K347" i="1"/>
  <c r="N347" i="1" s="1"/>
  <c r="K348" i="1"/>
  <c r="N348" i="1" s="1"/>
  <c r="K349" i="1"/>
  <c r="N349" i="1" s="1"/>
  <c r="K350" i="1"/>
  <c r="N350" i="1" s="1"/>
  <c r="K351" i="1"/>
  <c r="N351" i="1" s="1"/>
  <c r="K352" i="1"/>
  <c r="N352" i="1" s="1"/>
  <c r="K353" i="1"/>
  <c r="N353" i="1" s="1"/>
  <c r="K354" i="1"/>
  <c r="N354" i="1" s="1"/>
  <c r="K355" i="1"/>
  <c r="N355" i="1" s="1"/>
  <c r="K356" i="1"/>
  <c r="N356" i="1" s="1"/>
  <c r="K357" i="1"/>
  <c r="N357" i="1" s="1"/>
  <c r="K358" i="1"/>
  <c r="N358" i="1" s="1"/>
  <c r="K359" i="1"/>
  <c r="N359" i="1" s="1"/>
  <c r="K360" i="1"/>
  <c r="N360" i="1" s="1"/>
  <c r="K361" i="1"/>
  <c r="N361" i="1" s="1"/>
  <c r="K362" i="1"/>
  <c r="N362" i="1" s="1"/>
  <c r="K363" i="1"/>
  <c r="N363" i="1" s="1"/>
  <c r="K364" i="1"/>
  <c r="N364" i="1" s="1"/>
  <c r="K365" i="1"/>
  <c r="N365" i="1" s="1"/>
  <c r="K366" i="1"/>
  <c r="N366" i="1" s="1"/>
  <c r="K367" i="1"/>
  <c r="N367" i="1" s="1"/>
  <c r="K368" i="1"/>
  <c r="N368" i="1" s="1"/>
  <c r="K369" i="1"/>
  <c r="N369" i="1" s="1"/>
  <c r="K370" i="1"/>
  <c r="N370" i="1" s="1"/>
  <c r="K371" i="1"/>
  <c r="N371" i="1" s="1"/>
  <c r="K372" i="1"/>
  <c r="N372" i="1" s="1"/>
  <c r="K373" i="1"/>
  <c r="N373" i="1" s="1"/>
  <c r="K374" i="1"/>
  <c r="N374" i="1" s="1"/>
  <c r="K375" i="1"/>
  <c r="N375" i="1" s="1"/>
  <c r="K376" i="1"/>
  <c r="N376" i="1" s="1"/>
  <c r="K377" i="1"/>
  <c r="N377" i="1" s="1"/>
  <c r="K378" i="1"/>
  <c r="N378" i="1" s="1"/>
  <c r="K379" i="1"/>
  <c r="N379" i="1" s="1"/>
  <c r="K380" i="1"/>
  <c r="N380" i="1" s="1"/>
  <c r="K381" i="1"/>
  <c r="N381" i="1" s="1"/>
  <c r="K382" i="1"/>
  <c r="N382" i="1" s="1"/>
  <c r="K383" i="1"/>
  <c r="N383" i="1" s="1"/>
  <c r="K384" i="1"/>
  <c r="K385" i="1"/>
  <c r="N385" i="1" s="1"/>
  <c r="K386" i="1"/>
  <c r="N386" i="1" s="1"/>
  <c r="K387" i="1"/>
  <c r="N387" i="1" s="1"/>
  <c r="K388" i="1"/>
  <c r="N388" i="1" s="1"/>
  <c r="K389" i="1"/>
  <c r="N389" i="1" s="1"/>
  <c r="K390" i="1"/>
  <c r="N390" i="1" s="1"/>
  <c r="K391" i="1"/>
  <c r="N391" i="1" s="1"/>
  <c r="K392" i="1"/>
  <c r="N392" i="1" s="1"/>
  <c r="K393" i="1"/>
  <c r="N393" i="1" s="1"/>
  <c r="K394" i="1"/>
  <c r="N394" i="1" s="1"/>
  <c r="K395" i="1"/>
  <c r="N395" i="1" s="1"/>
  <c r="K396" i="1"/>
  <c r="N396" i="1" s="1"/>
  <c r="K397" i="1"/>
  <c r="N397" i="1" s="1"/>
  <c r="K398" i="1"/>
  <c r="N398" i="1" s="1"/>
  <c r="K399" i="1"/>
  <c r="N399" i="1" s="1"/>
  <c r="K400" i="1"/>
  <c r="N400" i="1" s="1"/>
  <c r="K401" i="1"/>
  <c r="N401" i="1" s="1"/>
  <c r="K402" i="1"/>
  <c r="N402" i="1" s="1"/>
  <c r="K403" i="1"/>
  <c r="N403" i="1" s="1"/>
  <c r="K404" i="1"/>
  <c r="N404" i="1" s="1"/>
  <c r="K405" i="1"/>
  <c r="N405" i="1" s="1"/>
  <c r="K406" i="1"/>
  <c r="N406" i="1" s="1"/>
  <c r="K407" i="1"/>
  <c r="N407" i="1" s="1"/>
  <c r="K408" i="1"/>
  <c r="N408" i="1" s="1"/>
  <c r="K409" i="1"/>
  <c r="N409" i="1" s="1"/>
  <c r="K410" i="1"/>
  <c r="N410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24" i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35" i="1"/>
  <c r="N435" i="1" s="1"/>
  <c r="K436" i="1"/>
  <c r="N436" i="1" s="1"/>
  <c r="K437" i="1"/>
  <c r="N437" i="1" s="1"/>
  <c r="K438" i="1"/>
  <c r="N438" i="1" s="1"/>
  <c r="K439" i="1"/>
  <c r="N439" i="1" s="1"/>
  <c r="K440" i="1"/>
  <c r="N440" i="1" s="1"/>
  <c r="K441" i="1"/>
  <c r="N441" i="1" s="1"/>
  <c r="K442" i="1"/>
  <c r="N442" i="1" s="1"/>
  <c r="K443" i="1"/>
  <c r="N443" i="1" s="1"/>
  <c r="K444" i="1"/>
  <c r="N444" i="1" s="1"/>
  <c r="K445" i="1"/>
  <c r="N445" i="1" s="1"/>
  <c r="K446" i="1"/>
  <c r="N446" i="1" s="1"/>
  <c r="K447" i="1"/>
  <c r="N447" i="1" s="1"/>
  <c r="K448" i="1"/>
  <c r="N448" i="1" s="1"/>
  <c r="K449" i="1"/>
  <c r="N449" i="1" s="1"/>
  <c r="K450" i="1"/>
  <c r="N450" i="1" s="1"/>
  <c r="K451" i="1"/>
  <c r="N451" i="1" s="1"/>
  <c r="K452" i="1"/>
  <c r="N452" i="1" s="1"/>
  <c r="K453" i="1"/>
  <c r="N453" i="1" s="1"/>
  <c r="K454" i="1"/>
  <c r="N454" i="1" s="1"/>
  <c r="K455" i="1"/>
  <c r="N455" i="1" s="1"/>
  <c r="K456" i="1"/>
  <c r="N456" i="1" s="1"/>
  <c r="K457" i="1"/>
  <c r="N457" i="1" s="1"/>
  <c r="K458" i="1"/>
  <c r="N458" i="1" s="1"/>
  <c r="K459" i="1"/>
  <c r="N459" i="1" s="1"/>
  <c r="K460" i="1"/>
  <c r="N460" i="1" s="1"/>
  <c r="K461" i="1"/>
  <c r="N461" i="1" s="1"/>
  <c r="K462" i="1"/>
  <c r="N462" i="1" s="1"/>
  <c r="K463" i="1"/>
  <c r="N463" i="1" s="1"/>
  <c r="K464" i="1"/>
  <c r="N464" i="1" s="1"/>
  <c r="K465" i="1"/>
  <c r="N465" i="1" s="1"/>
  <c r="K466" i="1"/>
  <c r="K467" i="1"/>
  <c r="N467" i="1" s="1"/>
  <c r="K468" i="1"/>
  <c r="N468" i="1" s="1"/>
  <c r="K469" i="1"/>
  <c r="N469" i="1" s="1"/>
  <c r="K470" i="1"/>
  <c r="N470" i="1" s="1"/>
  <c r="K471" i="1"/>
  <c r="N471" i="1" s="1"/>
  <c r="K472" i="1"/>
  <c r="N472" i="1" s="1"/>
  <c r="K473" i="1"/>
  <c r="N473" i="1" s="1"/>
  <c r="K474" i="1"/>
  <c r="N474" i="1" s="1"/>
  <c r="K475" i="1"/>
  <c r="N475" i="1" s="1"/>
  <c r="K476" i="1"/>
  <c r="N476" i="1" s="1"/>
  <c r="K477" i="1"/>
  <c r="N477" i="1" s="1"/>
  <c r="K478" i="1"/>
  <c r="N478" i="1" s="1"/>
  <c r="K479" i="1"/>
  <c r="N479" i="1" s="1"/>
  <c r="K480" i="1"/>
  <c r="N480" i="1" s="1"/>
  <c r="K481" i="1"/>
  <c r="N481" i="1" s="1"/>
  <c r="K482" i="1"/>
  <c r="N482" i="1" s="1"/>
  <c r="K483" i="1"/>
  <c r="N483" i="1" s="1"/>
  <c r="K484" i="1"/>
  <c r="N484" i="1" s="1"/>
  <c r="K485" i="1"/>
  <c r="N485" i="1" s="1"/>
  <c r="K486" i="1"/>
  <c r="N486" i="1" s="1"/>
  <c r="K487" i="1"/>
  <c r="N487" i="1" s="1"/>
  <c r="K488" i="1"/>
  <c r="N488" i="1" s="1"/>
  <c r="K489" i="1"/>
  <c r="N489" i="1" s="1"/>
  <c r="K490" i="1"/>
  <c r="N490" i="1" s="1"/>
  <c r="K491" i="1"/>
  <c r="N491" i="1" s="1"/>
  <c r="K492" i="1"/>
  <c r="N492" i="1" s="1"/>
  <c r="K493" i="1"/>
  <c r="N493" i="1" s="1"/>
  <c r="K494" i="1"/>
  <c r="N494" i="1" s="1"/>
  <c r="K495" i="1"/>
  <c r="N495" i="1" s="1"/>
  <c r="K496" i="1"/>
  <c r="N496" i="1" s="1"/>
  <c r="K497" i="1"/>
  <c r="N497" i="1" s="1"/>
  <c r="K498" i="1"/>
  <c r="N498" i="1" s="1"/>
  <c r="K499" i="1"/>
  <c r="N499" i="1" s="1"/>
  <c r="K500" i="1"/>
  <c r="N500" i="1" s="1"/>
  <c r="K501" i="1"/>
  <c r="N501" i="1" s="1"/>
  <c r="K502" i="1"/>
  <c r="N502" i="1" s="1"/>
  <c r="K503" i="1"/>
  <c r="N503" i="1" s="1"/>
  <c r="K504" i="1"/>
  <c r="N504" i="1" s="1"/>
  <c r="K505" i="1"/>
  <c r="N505" i="1" s="1"/>
  <c r="K506" i="1"/>
  <c r="N506" i="1" s="1"/>
  <c r="K507" i="1"/>
  <c r="N507" i="1" s="1"/>
  <c r="K508" i="1"/>
  <c r="N508" i="1" s="1"/>
  <c r="K509" i="1"/>
  <c r="N509" i="1" s="1"/>
  <c r="K510" i="1"/>
  <c r="N510" i="1" s="1"/>
  <c r="K511" i="1"/>
  <c r="N511" i="1" s="1"/>
  <c r="K512" i="1"/>
  <c r="N512" i="1" s="1"/>
  <c r="K513" i="1"/>
  <c r="K514" i="1"/>
  <c r="N514" i="1" s="1"/>
  <c r="K515" i="1"/>
  <c r="N515" i="1" s="1"/>
  <c r="K516" i="1"/>
  <c r="N516" i="1" s="1"/>
  <c r="K517" i="1"/>
  <c r="N517" i="1" s="1"/>
  <c r="K518" i="1"/>
  <c r="N518" i="1" s="1"/>
  <c r="K519" i="1"/>
  <c r="N519" i="1" s="1"/>
  <c r="K520" i="1"/>
  <c r="N520" i="1" s="1"/>
  <c r="K521" i="1"/>
  <c r="N521" i="1" s="1"/>
  <c r="K522" i="1"/>
  <c r="N522" i="1" s="1"/>
  <c r="K523" i="1"/>
  <c r="N523" i="1" s="1"/>
  <c r="K524" i="1"/>
  <c r="N524" i="1" s="1"/>
  <c r="K525" i="1"/>
  <c r="N525" i="1" s="1"/>
  <c r="K526" i="1"/>
  <c r="N526" i="1" s="1"/>
  <c r="K527" i="1"/>
  <c r="N527" i="1" s="1"/>
  <c r="K528" i="1"/>
  <c r="N528" i="1" s="1"/>
  <c r="K529" i="1"/>
  <c r="N529" i="1" s="1"/>
  <c r="K530" i="1"/>
  <c r="N530" i="1" s="1"/>
  <c r="K531" i="1"/>
  <c r="N531" i="1" s="1"/>
  <c r="K532" i="1"/>
  <c r="N532" i="1" s="1"/>
  <c r="K533" i="1"/>
  <c r="N533" i="1" s="1"/>
  <c r="K534" i="1"/>
  <c r="N534" i="1" s="1"/>
  <c r="K535" i="1"/>
  <c r="N535" i="1" s="1"/>
  <c r="K536" i="1"/>
  <c r="N536" i="1" s="1"/>
  <c r="K537" i="1"/>
  <c r="N537" i="1" s="1"/>
  <c r="K538" i="1"/>
  <c r="N538" i="1" s="1"/>
  <c r="K539" i="1"/>
  <c r="N539" i="1" s="1"/>
  <c r="K540" i="1"/>
  <c r="N540" i="1" s="1"/>
  <c r="K541" i="1"/>
  <c r="N541" i="1" s="1"/>
  <c r="K542" i="1"/>
  <c r="N542" i="1" s="1"/>
  <c r="K543" i="1"/>
  <c r="N543" i="1" s="1"/>
  <c r="K544" i="1"/>
  <c r="N544" i="1" s="1"/>
  <c r="K545" i="1"/>
  <c r="N545" i="1" s="1"/>
  <c r="K546" i="1"/>
  <c r="N546" i="1" s="1"/>
  <c r="K547" i="1"/>
  <c r="N547" i="1" s="1"/>
  <c r="K548" i="1"/>
  <c r="N548" i="1" s="1"/>
  <c r="K549" i="1"/>
  <c r="N549" i="1" s="1"/>
  <c r="K550" i="1"/>
  <c r="N550" i="1" s="1"/>
  <c r="K551" i="1"/>
  <c r="N551" i="1" s="1"/>
  <c r="K552" i="1"/>
  <c r="N552" i="1" s="1"/>
  <c r="K553" i="1"/>
  <c r="K554" i="1"/>
  <c r="N554" i="1" s="1"/>
  <c r="K555" i="1"/>
  <c r="N555" i="1" s="1"/>
  <c r="K556" i="1"/>
  <c r="N556" i="1" s="1"/>
  <c r="K557" i="1"/>
  <c r="N557" i="1" s="1"/>
  <c r="K558" i="1"/>
  <c r="N558" i="1" s="1"/>
  <c r="K559" i="1"/>
  <c r="N559" i="1" s="1"/>
  <c r="K560" i="1"/>
  <c r="N560" i="1" s="1"/>
  <c r="K561" i="1"/>
  <c r="N561" i="1" s="1"/>
  <c r="K562" i="1"/>
  <c r="N562" i="1" s="1"/>
  <c r="K563" i="1"/>
  <c r="N563" i="1" s="1"/>
  <c r="K564" i="1"/>
  <c r="N564" i="1" s="1"/>
  <c r="K565" i="1"/>
  <c r="N565" i="1" s="1"/>
  <c r="K566" i="1"/>
  <c r="N566" i="1" s="1"/>
  <c r="K567" i="1"/>
  <c r="N567" i="1" s="1"/>
  <c r="K568" i="1"/>
  <c r="N568" i="1" s="1"/>
  <c r="K569" i="1"/>
  <c r="N569" i="1" s="1"/>
  <c r="K570" i="1"/>
  <c r="N570" i="1" s="1"/>
  <c r="K571" i="1"/>
  <c r="N571" i="1" s="1"/>
  <c r="K572" i="1"/>
  <c r="N572" i="1" s="1"/>
  <c r="K573" i="1"/>
  <c r="N573" i="1" s="1"/>
  <c r="K574" i="1"/>
  <c r="N574" i="1" s="1"/>
  <c r="K575" i="1"/>
  <c r="N575" i="1" s="1"/>
  <c r="K576" i="1"/>
  <c r="N576" i="1" s="1"/>
  <c r="K577" i="1"/>
  <c r="N577" i="1" s="1"/>
  <c r="K578" i="1"/>
  <c r="N578" i="1" s="1"/>
  <c r="K579" i="1"/>
  <c r="N579" i="1" s="1"/>
  <c r="K580" i="1"/>
  <c r="N580" i="1" s="1"/>
  <c r="K581" i="1"/>
  <c r="N581" i="1" s="1"/>
  <c r="K582" i="1"/>
  <c r="N582" i="1" s="1"/>
  <c r="K583" i="1"/>
  <c r="N583" i="1" s="1"/>
  <c r="K584" i="1"/>
  <c r="N584" i="1" s="1"/>
  <c r="K585" i="1"/>
  <c r="N585" i="1" s="1"/>
  <c r="K586" i="1"/>
  <c r="N586" i="1" s="1"/>
  <c r="K587" i="1"/>
  <c r="N587" i="1" s="1"/>
  <c r="K588" i="1"/>
  <c r="N588" i="1" s="1"/>
  <c r="K589" i="1"/>
  <c r="N589" i="1" s="1"/>
  <c r="K590" i="1"/>
  <c r="N590" i="1" s="1"/>
  <c r="K591" i="1"/>
  <c r="N591" i="1" s="1"/>
  <c r="K592" i="1"/>
  <c r="N592" i="1" s="1"/>
  <c r="K593" i="1"/>
  <c r="N593" i="1" s="1"/>
  <c r="K594" i="1"/>
  <c r="N594" i="1" s="1"/>
  <c r="K595" i="1"/>
  <c r="N595" i="1" s="1"/>
  <c r="K596" i="1"/>
  <c r="N596" i="1" s="1"/>
  <c r="K597" i="1"/>
  <c r="N597" i="1" s="1"/>
  <c r="K598" i="1"/>
  <c r="N598" i="1" s="1"/>
  <c r="K599" i="1"/>
  <c r="N599" i="1" s="1"/>
  <c r="K600" i="1"/>
  <c r="K601" i="1"/>
  <c r="N601" i="1" s="1"/>
  <c r="K602" i="1"/>
  <c r="N602" i="1" s="1"/>
  <c r="K603" i="1"/>
  <c r="N603" i="1" s="1"/>
  <c r="K604" i="1"/>
  <c r="N604" i="1" s="1"/>
  <c r="K605" i="1"/>
  <c r="N605" i="1" s="1"/>
  <c r="K606" i="1"/>
  <c r="N606" i="1" s="1"/>
  <c r="K607" i="1"/>
  <c r="N607" i="1" s="1"/>
  <c r="K608" i="1"/>
  <c r="N608" i="1" s="1"/>
  <c r="K609" i="1"/>
  <c r="N609" i="1" s="1"/>
  <c r="K610" i="1"/>
  <c r="N610" i="1" s="1"/>
  <c r="K611" i="1"/>
  <c r="N611" i="1" s="1"/>
  <c r="K612" i="1"/>
  <c r="N612" i="1" s="1"/>
  <c r="K613" i="1"/>
  <c r="N613" i="1" s="1"/>
  <c r="K614" i="1"/>
  <c r="N614" i="1" s="1"/>
  <c r="K615" i="1"/>
  <c r="N615" i="1" s="1"/>
  <c r="K616" i="1"/>
  <c r="N616" i="1" s="1"/>
  <c r="K617" i="1"/>
  <c r="N617" i="1" s="1"/>
  <c r="K618" i="1"/>
  <c r="N618" i="1" s="1"/>
  <c r="K619" i="1"/>
  <c r="N619" i="1" s="1"/>
  <c r="K620" i="1"/>
  <c r="N620" i="1" s="1"/>
  <c r="K621" i="1"/>
  <c r="N621" i="1" s="1"/>
  <c r="K622" i="1"/>
  <c r="N622" i="1" s="1"/>
  <c r="K623" i="1"/>
  <c r="N623" i="1" s="1"/>
  <c r="K624" i="1"/>
  <c r="N624" i="1" s="1"/>
  <c r="K625" i="1"/>
  <c r="N625" i="1" s="1"/>
  <c r="K626" i="1"/>
  <c r="N626" i="1" s="1"/>
  <c r="K627" i="1"/>
  <c r="N627" i="1" s="1"/>
  <c r="K628" i="1"/>
  <c r="N628" i="1" s="1"/>
  <c r="K629" i="1"/>
  <c r="N629" i="1" s="1"/>
  <c r="K630" i="1"/>
  <c r="N630" i="1" s="1"/>
  <c r="K631" i="1"/>
  <c r="N631" i="1" s="1"/>
  <c r="K632" i="1"/>
  <c r="N632" i="1" s="1"/>
  <c r="K633" i="1"/>
  <c r="N633" i="1" s="1"/>
  <c r="K634" i="1"/>
  <c r="N634" i="1" s="1"/>
  <c r="K635" i="1"/>
  <c r="N635" i="1" s="1"/>
  <c r="K636" i="1"/>
  <c r="N636" i="1" s="1"/>
  <c r="K637" i="1"/>
  <c r="N637" i="1" s="1"/>
  <c r="K638" i="1"/>
  <c r="N638" i="1" s="1"/>
  <c r="K639" i="1"/>
  <c r="N639" i="1" s="1"/>
  <c r="K640" i="1"/>
  <c r="K641" i="1"/>
  <c r="N641" i="1" s="1"/>
  <c r="K642" i="1"/>
  <c r="N642" i="1" s="1"/>
  <c r="K643" i="1"/>
  <c r="N643" i="1" s="1"/>
  <c r="K644" i="1"/>
  <c r="N644" i="1" s="1"/>
  <c r="K645" i="1"/>
  <c r="N645" i="1" s="1"/>
  <c r="K646" i="1"/>
  <c r="N646" i="1" s="1"/>
  <c r="K647" i="1"/>
  <c r="N647" i="1" s="1"/>
  <c r="K648" i="1"/>
  <c r="N648" i="1" s="1"/>
  <c r="K649" i="1"/>
  <c r="N649" i="1" s="1"/>
  <c r="K650" i="1"/>
  <c r="N650" i="1" s="1"/>
  <c r="K651" i="1"/>
  <c r="N651" i="1" s="1"/>
  <c r="K652" i="1"/>
  <c r="N652" i="1" s="1"/>
  <c r="K653" i="1"/>
  <c r="N653" i="1" s="1"/>
  <c r="K654" i="1"/>
  <c r="N654" i="1" s="1"/>
  <c r="K655" i="1"/>
  <c r="N655" i="1" s="1"/>
  <c r="K656" i="1"/>
  <c r="N656" i="1" s="1"/>
  <c r="K657" i="1"/>
  <c r="N657" i="1" s="1"/>
  <c r="K658" i="1"/>
  <c r="N658" i="1" s="1"/>
  <c r="K659" i="1"/>
  <c r="N659" i="1" s="1"/>
  <c r="K660" i="1"/>
  <c r="N660" i="1" s="1"/>
  <c r="K661" i="1"/>
  <c r="N661" i="1" s="1"/>
  <c r="K662" i="1"/>
  <c r="N662" i="1" s="1"/>
  <c r="K663" i="1"/>
  <c r="N663" i="1" s="1"/>
  <c r="K664" i="1"/>
  <c r="N664" i="1" s="1"/>
  <c r="K665" i="1"/>
  <c r="N665" i="1" s="1"/>
  <c r="K666" i="1"/>
  <c r="N666" i="1" s="1"/>
  <c r="K667" i="1"/>
  <c r="N667" i="1" s="1"/>
  <c r="K668" i="1"/>
  <c r="N668" i="1" s="1"/>
  <c r="K669" i="1"/>
  <c r="N669" i="1" s="1"/>
  <c r="K670" i="1"/>
  <c r="N670" i="1" s="1"/>
  <c r="K671" i="1"/>
  <c r="N671" i="1" s="1"/>
  <c r="K672" i="1"/>
  <c r="N672" i="1" s="1"/>
  <c r="K673" i="1"/>
  <c r="N673" i="1" s="1"/>
  <c r="K674" i="1"/>
  <c r="N674" i="1" s="1"/>
  <c r="K675" i="1"/>
  <c r="N675" i="1" s="1"/>
  <c r="K676" i="1"/>
  <c r="N676" i="1" s="1"/>
  <c r="K677" i="1"/>
  <c r="N677" i="1" s="1"/>
  <c r="K678" i="1"/>
  <c r="N678" i="1" s="1"/>
  <c r="K679" i="1"/>
  <c r="N679" i="1" s="1"/>
  <c r="K680" i="1"/>
  <c r="N680" i="1" s="1"/>
  <c r="K681" i="1"/>
  <c r="N681" i="1" s="1"/>
  <c r="K682" i="1"/>
  <c r="K683" i="1"/>
  <c r="N683" i="1" s="1"/>
  <c r="K684" i="1"/>
  <c r="N684" i="1" s="1"/>
  <c r="K685" i="1"/>
  <c r="N685" i="1" s="1"/>
  <c r="K686" i="1"/>
  <c r="N686" i="1" s="1"/>
  <c r="K687" i="1"/>
  <c r="N687" i="1" s="1"/>
  <c r="K688" i="1"/>
  <c r="N688" i="1" s="1"/>
  <c r="K689" i="1"/>
  <c r="N689" i="1" s="1"/>
  <c r="K690" i="1"/>
  <c r="N690" i="1" s="1"/>
  <c r="K691" i="1"/>
  <c r="N691" i="1" s="1"/>
  <c r="K692" i="1"/>
  <c r="N692" i="1" s="1"/>
  <c r="K693" i="1"/>
  <c r="N693" i="1" s="1"/>
  <c r="K694" i="1"/>
  <c r="N694" i="1" s="1"/>
  <c r="K695" i="1"/>
  <c r="N695" i="1" s="1"/>
  <c r="K696" i="1"/>
  <c r="N696" i="1" s="1"/>
  <c r="K697" i="1"/>
  <c r="N697" i="1" s="1"/>
  <c r="K698" i="1"/>
  <c r="N698" i="1" s="1"/>
  <c r="K699" i="1"/>
  <c r="N699" i="1" s="1"/>
  <c r="K700" i="1"/>
  <c r="N700" i="1" s="1"/>
  <c r="K701" i="1"/>
  <c r="N701" i="1" s="1"/>
  <c r="K702" i="1"/>
  <c r="N702" i="1" s="1"/>
  <c r="K703" i="1"/>
  <c r="N703" i="1" s="1"/>
  <c r="K704" i="1"/>
  <c r="N704" i="1" s="1"/>
  <c r="K705" i="1"/>
  <c r="N705" i="1" s="1"/>
  <c r="K706" i="1"/>
  <c r="N706" i="1" s="1"/>
  <c r="K707" i="1"/>
  <c r="N707" i="1" s="1"/>
  <c r="K708" i="1"/>
  <c r="N708" i="1" s="1"/>
  <c r="K709" i="1"/>
  <c r="N709" i="1" s="1"/>
  <c r="K710" i="1"/>
  <c r="N710" i="1" s="1"/>
  <c r="K711" i="1"/>
  <c r="N711" i="1" s="1"/>
  <c r="K712" i="1"/>
  <c r="N712" i="1" s="1"/>
  <c r="K713" i="1"/>
  <c r="N713" i="1" s="1"/>
  <c r="K714" i="1"/>
  <c r="N714" i="1" s="1"/>
  <c r="K715" i="1"/>
  <c r="N715" i="1" s="1"/>
  <c r="K716" i="1"/>
  <c r="N716" i="1" s="1"/>
  <c r="K717" i="1"/>
  <c r="N717" i="1" s="1"/>
  <c r="K718" i="1"/>
  <c r="N718" i="1" s="1"/>
  <c r="K719" i="1"/>
  <c r="N719" i="1" s="1"/>
  <c r="K720" i="1"/>
  <c r="N720" i="1" s="1"/>
  <c r="K721" i="1"/>
  <c r="N721" i="1" s="1"/>
  <c r="K722" i="1"/>
  <c r="N722" i="1" s="1"/>
  <c r="K723" i="1"/>
  <c r="N723" i="1" s="1"/>
  <c r="K724" i="1"/>
  <c r="N724" i="1" s="1"/>
  <c r="K725" i="1"/>
  <c r="N725" i="1" s="1"/>
  <c r="K726" i="1"/>
  <c r="N726" i="1" s="1"/>
  <c r="K727" i="1"/>
  <c r="N727" i="1" s="1"/>
  <c r="K728" i="1"/>
  <c r="N728" i="1" s="1"/>
  <c r="K729" i="1"/>
  <c r="K730" i="1"/>
  <c r="N730" i="1" s="1"/>
  <c r="K731" i="1"/>
  <c r="N731" i="1" s="1"/>
  <c r="K732" i="1"/>
  <c r="N732" i="1" s="1"/>
  <c r="K733" i="1"/>
  <c r="N733" i="1" s="1"/>
  <c r="K734" i="1"/>
  <c r="N734" i="1" s="1"/>
  <c r="K735" i="1"/>
  <c r="N735" i="1" s="1"/>
  <c r="K736" i="1"/>
  <c r="N736" i="1" s="1"/>
  <c r="K737" i="1"/>
  <c r="N737" i="1" s="1"/>
  <c r="K738" i="1"/>
  <c r="N738" i="1" s="1"/>
  <c r="K739" i="1"/>
  <c r="N739" i="1" s="1"/>
  <c r="K740" i="1"/>
  <c r="N740" i="1" s="1"/>
  <c r="K741" i="1"/>
  <c r="N741" i="1" s="1"/>
  <c r="K742" i="1"/>
  <c r="N742" i="1" s="1"/>
  <c r="K743" i="1"/>
  <c r="N743" i="1" s="1"/>
  <c r="K744" i="1"/>
  <c r="N744" i="1" s="1"/>
  <c r="K745" i="1"/>
  <c r="N745" i="1" s="1"/>
  <c r="K746" i="1"/>
  <c r="N746" i="1" s="1"/>
  <c r="K747" i="1"/>
  <c r="N747" i="1" s="1"/>
  <c r="K748" i="1"/>
  <c r="N748" i="1" s="1"/>
  <c r="K749" i="1"/>
  <c r="N749" i="1" s="1"/>
  <c r="K750" i="1"/>
  <c r="N750" i="1" s="1"/>
  <c r="K751" i="1"/>
  <c r="N751" i="1" s="1"/>
  <c r="K752" i="1"/>
  <c r="N752" i="1" s="1"/>
  <c r="K753" i="1"/>
  <c r="N753" i="1" s="1"/>
  <c r="K754" i="1"/>
  <c r="N754" i="1" s="1"/>
  <c r="K755" i="1"/>
  <c r="N755" i="1" s="1"/>
  <c r="K756" i="1"/>
  <c r="N756" i="1" s="1"/>
  <c r="K757" i="1"/>
  <c r="N757" i="1" s="1"/>
  <c r="K758" i="1"/>
  <c r="N758" i="1" s="1"/>
  <c r="K759" i="1"/>
  <c r="N759" i="1" s="1"/>
  <c r="K760" i="1"/>
  <c r="N760" i="1" s="1"/>
  <c r="K761" i="1"/>
  <c r="N761" i="1" s="1"/>
  <c r="K762" i="1"/>
  <c r="N762" i="1" s="1"/>
  <c r="K763" i="1"/>
  <c r="N763" i="1" s="1"/>
  <c r="K764" i="1"/>
  <c r="N764" i="1" s="1"/>
  <c r="K765" i="1"/>
  <c r="N765" i="1" s="1"/>
  <c r="K766" i="1"/>
  <c r="N766" i="1" s="1"/>
  <c r="K767" i="1"/>
  <c r="N767" i="1" s="1"/>
  <c r="K768" i="1"/>
  <c r="N768" i="1" s="1"/>
  <c r="K769" i="1"/>
  <c r="K770" i="1"/>
  <c r="N770" i="1" s="1"/>
  <c r="K771" i="1"/>
  <c r="N771" i="1" s="1"/>
  <c r="K772" i="1"/>
  <c r="N772" i="1" s="1"/>
  <c r="K773" i="1"/>
  <c r="N773" i="1" s="1"/>
  <c r="K774" i="1"/>
  <c r="N774" i="1" s="1"/>
  <c r="K775" i="1"/>
  <c r="N775" i="1" s="1"/>
  <c r="K776" i="1"/>
  <c r="N776" i="1" s="1"/>
  <c r="K777" i="1"/>
  <c r="N777" i="1" s="1"/>
  <c r="K778" i="1"/>
  <c r="N778" i="1" s="1"/>
  <c r="K779" i="1"/>
  <c r="N779" i="1" s="1"/>
  <c r="K780" i="1"/>
  <c r="N780" i="1" s="1"/>
  <c r="K781" i="1"/>
  <c r="N781" i="1" s="1"/>
  <c r="K782" i="1"/>
  <c r="N782" i="1" s="1"/>
  <c r="K783" i="1"/>
  <c r="N783" i="1" s="1"/>
  <c r="K784" i="1"/>
  <c r="N784" i="1" s="1"/>
  <c r="K785" i="1"/>
  <c r="N785" i="1" s="1"/>
  <c r="K786" i="1"/>
  <c r="N786" i="1" s="1"/>
  <c r="K787" i="1"/>
  <c r="N787" i="1" s="1"/>
  <c r="K788" i="1"/>
  <c r="N788" i="1" s="1"/>
  <c r="K789" i="1"/>
  <c r="N789" i="1" s="1"/>
  <c r="K790" i="1"/>
  <c r="N790" i="1" s="1"/>
  <c r="K791" i="1"/>
  <c r="N791" i="1" s="1"/>
  <c r="K792" i="1"/>
  <c r="N792" i="1" s="1"/>
  <c r="K793" i="1"/>
  <c r="N793" i="1" s="1"/>
  <c r="K794" i="1"/>
  <c r="N794" i="1" s="1"/>
  <c r="K795" i="1"/>
  <c r="N795" i="1" s="1"/>
  <c r="K796" i="1"/>
  <c r="N796" i="1" s="1"/>
  <c r="K797" i="1"/>
  <c r="N797" i="1" s="1"/>
  <c r="K798" i="1"/>
  <c r="N798" i="1" s="1"/>
  <c r="K799" i="1"/>
  <c r="N799" i="1" s="1"/>
  <c r="K800" i="1"/>
  <c r="N800" i="1" s="1"/>
  <c r="K801" i="1"/>
  <c r="N801" i="1" s="1"/>
  <c r="K802" i="1"/>
  <c r="N802" i="1" s="1"/>
  <c r="K803" i="1"/>
  <c r="N803" i="1" s="1"/>
  <c r="K804" i="1"/>
  <c r="N804" i="1" s="1"/>
  <c r="K805" i="1"/>
  <c r="N805" i="1" s="1"/>
  <c r="K806" i="1"/>
  <c r="N806" i="1" s="1"/>
  <c r="K807" i="1"/>
  <c r="N807" i="1" s="1"/>
  <c r="K808" i="1"/>
  <c r="N808" i="1" s="1"/>
  <c r="K809" i="1"/>
  <c r="N809" i="1" s="1"/>
  <c r="K810" i="1"/>
  <c r="N810" i="1" s="1"/>
  <c r="K811" i="1"/>
  <c r="N811" i="1" s="1"/>
  <c r="K812" i="1"/>
  <c r="N812" i="1" s="1"/>
  <c r="K813" i="1"/>
  <c r="N813" i="1" s="1"/>
  <c r="K814" i="1"/>
  <c r="N814" i="1" s="1"/>
  <c r="K815" i="1"/>
  <c r="N815" i="1" s="1"/>
  <c r="K816" i="1"/>
  <c r="K817" i="1"/>
  <c r="N817" i="1" s="1"/>
  <c r="K818" i="1"/>
  <c r="N818" i="1" s="1"/>
  <c r="K819" i="1"/>
  <c r="N819" i="1" s="1"/>
  <c r="K820" i="1"/>
  <c r="N820" i="1" s="1"/>
  <c r="K821" i="1"/>
  <c r="N821" i="1" s="1"/>
  <c r="K822" i="1"/>
  <c r="N822" i="1" s="1"/>
  <c r="K823" i="1"/>
  <c r="N823" i="1" s="1"/>
  <c r="K824" i="1"/>
  <c r="N824" i="1" s="1"/>
  <c r="K825" i="1"/>
  <c r="N825" i="1" s="1"/>
  <c r="K826" i="1"/>
  <c r="N826" i="1" s="1"/>
  <c r="K827" i="1"/>
  <c r="N827" i="1" s="1"/>
  <c r="K828" i="1"/>
  <c r="N828" i="1" s="1"/>
  <c r="K829" i="1"/>
  <c r="N829" i="1" s="1"/>
  <c r="K830" i="1"/>
  <c r="N830" i="1" s="1"/>
  <c r="K831" i="1"/>
  <c r="N831" i="1" s="1"/>
  <c r="K832" i="1"/>
  <c r="N832" i="1" s="1"/>
  <c r="K833" i="1"/>
  <c r="N833" i="1" s="1"/>
  <c r="K834" i="1"/>
  <c r="N834" i="1" s="1"/>
  <c r="K835" i="1"/>
  <c r="N835" i="1" s="1"/>
  <c r="K836" i="1"/>
  <c r="N836" i="1" s="1"/>
  <c r="K837" i="1"/>
  <c r="N837" i="1" s="1"/>
  <c r="K838" i="1"/>
  <c r="N838" i="1" s="1"/>
  <c r="K839" i="1"/>
  <c r="N839" i="1" s="1"/>
  <c r="K840" i="1"/>
  <c r="N840" i="1" s="1"/>
  <c r="K841" i="1"/>
  <c r="N841" i="1" s="1"/>
  <c r="K842" i="1"/>
  <c r="N842" i="1" s="1"/>
  <c r="K843" i="1"/>
  <c r="N843" i="1" s="1"/>
  <c r="K844" i="1"/>
  <c r="N844" i="1" s="1"/>
  <c r="K845" i="1"/>
  <c r="N845" i="1" s="1"/>
  <c r="K846" i="1"/>
  <c r="N846" i="1" s="1"/>
  <c r="K847" i="1"/>
  <c r="N847" i="1" s="1"/>
  <c r="K848" i="1"/>
  <c r="N848" i="1" s="1"/>
  <c r="K849" i="1"/>
  <c r="N849" i="1" s="1"/>
  <c r="K850" i="1"/>
  <c r="N850" i="1" s="1"/>
  <c r="K851" i="1"/>
  <c r="N851" i="1" s="1"/>
  <c r="K852" i="1"/>
  <c r="N852" i="1" s="1"/>
  <c r="K853" i="1"/>
  <c r="N853" i="1" s="1"/>
  <c r="K854" i="1"/>
  <c r="N854" i="1" s="1"/>
  <c r="K855" i="1"/>
  <c r="N855" i="1" s="1"/>
  <c r="K856" i="1"/>
  <c r="K857" i="1"/>
  <c r="N857" i="1" s="1"/>
  <c r="K858" i="1"/>
  <c r="N858" i="1" s="1"/>
  <c r="K859" i="1"/>
  <c r="N859" i="1" s="1"/>
  <c r="K860" i="1"/>
  <c r="N860" i="1" s="1"/>
  <c r="K861" i="1"/>
  <c r="N861" i="1" s="1"/>
  <c r="K862" i="1"/>
  <c r="N862" i="1" s="1"/>
  <c r="K863" i="1"/>
  <c r="N863" i="1" s="1"/>
  <c r="K864" i="1"/>
  <c r="N864" i="1" s="1"/>
  <c r="K865" i="1"/>
  <c r="N865" i="1" s="1"/>
  <c r="K866" i="1"/>
  <c r="N866" i="1" s="1"/>
  <c r="K867" i="1"/>
  <c r="N867" i="1" s="1"/>
  <c r="K868" i="1"/>
  <c r="N868" i="1" s="1"/>
  <c r="K869" i="1"/>
  <c r="N869" i="1" s="1"/>
  <c r="K870" i="1"/>
  <c r="N870" i="1" s="1"/>
  <c r="K871" i="1"/>
  <c r="N871" i="1" s="1"/>
  <c r="K872" i="1"/>
  <c r="N872" i="1" s="1"/>
  <c r="K873" i="1"/>
  <c r="N873" i="1" s="1"/>
  <c r="K874" i="1"/>
  <c r="N874" i="1" s="1"/>
  <c r="K875" i="1"/>
  <c r="N875" i="1" s="1"/>
  <c r="K876" i="1"/>
  <c r="N876" i="1" s="1"/>
  <c r="K877" i="1"/>
  <c r="N877" i="1" s="1"/>
  <c r="K878" i="1"/>
  <c r="N878" i="1" s="1"/>
  <c r="K879" i="1"/>
  <c r="N879" i="1" s="1"/>
  <c r="K880" i="1"/>
  <c r="N880" i="1" s="1"/>
  <c r="K881" i="1"/>
  <c r="N881" i="1" s="1"/>
  <c r="K882" i="1"/>
  <c r="N882" i="1" s="1"/>
  <c r="K883" i="1"/>
  <c r="N883" i="1" s="1"/>
  <c r="K884" i="1"/>
  <c r="N884" i="1" s="1"/>
  <c r="K885" i="1"/>
  <c r="N885" i="1" s="1"/>
  <c r="K886" i="1"/>
  <c r="N886" i="1" s="1"/>
  <c r="K887" i="1"/>
  <c r="N887" i="1" s="1"/>
  <c r="K888" i="1"/>
  <c r="N888" i="1" s="1"/>
  <c r="K889" i="1"/>
  <c r="N889" i="1" s="1"/>
  <c r="K890" i="1"/>
  <c r="N890" i="1" s="1"/>
  <c r="K891" i="1"/>
  <c r="N891" i="1" s="1"/>
  <c r="K892" i="1"/>
  <c r="N892" i="1" s="1"/>
  <c r="K893" i="1"/>
  <c r="N893" i="1" s="1"/>
  <c r="K894" i="1"/>
  <c r="N894" i="1" s="1"/>
  <c r="K895" i="1"/>
  <c r="N895" i="1" s="1"/>
  <c r="K896" i="1"/>
  <c r="N896" i="1" s="1"/>
  <c r="K897" i="1"/>
  <c r="N897" i="1" s="1"/>
  <c r="K898" i="1"/>
  <c r="K899" i="1"/>
  <c r="N899" i="1" s="1"/>
  <c r="K900" i="1"/>
  <c r="N900" i="1" s="1"/>
  <c r="K901" i="1"/>
  <c r="N901" i="1" s="1"/>
  <c r="K902" i="1"/>
  <c r="N902" i="1" s="1"/>
  <c r="K903" i="1"/>
  <c r="N903" i="1" s="1"/>
  <c r="K904" i="1"/>
  <c r="N904" i="1" s="1"/>
  <c r="K905" i="1"/>
  <c r="N905" i="1" s="1"/>
  <c r="K906" i="1"/>
  <c r="N906" i="1" s="1"/>
  <c r="K907" i="1"/>
  <c r="N907" i="1" s="1"/>
  <c r="K908" i="1"/>
  <c r="N908" i="1" s="1"/>
  <c r="K909" i="1"/>
  <c r="N909" i="1" s="1"/>
  <c r="K910" i="1"/>
  <c r="N910" i="1" s="1"/>
  <c r="K911" i="1"/>
  <c r="N911" i="1" s="1"/>
  <c r="K912" i="1"/>
  <c r="N912" i="1" s="1"/>
  <c r="K913" i="1"/>
  <c r="N913" i="1" s="1"/>
  <c r="K914" i="1"/>
  <c r="N914" i="1" s="1"/>
  <c r="K915" i="1"/>
  <c r="N915" i="1" s="1"/>
  <c r="K916" i="1"/>
  <c r="N916" i="1" s="1"/>
  <c r="K917" i="1"/>
  <c r="N917" i="1" s="1"/>
  <c r="K918" i="1"/>
  <c r="N918" i="1" s="1"/>
  <c r="K919" i="1"/>
  <c r="N919" i="1" s="1"/>
  <c r="K920" i="1"/>
  <c r="N920" i="1" s="1"/>
  <c r="K921" i="1"/>
  <c r="N921" i="1" s="1"/>
  <c r="K922" i="1"/>
  <c r="N922" i="1" s="1"/>
  <c r="K923" i="1"/>
  <c r="N923" i="1" s="1"/>
  <c r="K924" i="1"/>
  <c r="N924" i="1" s="1"/>
  <c r="K925" i="1"/>
  <c r="N925" i="1" s="1"/>
  <c r="K926" i="1"/>
  <c r="N926" i="1" s="1"/>
  <c r="K927" i="1"/>
  <c r="N927" i="1" s="1"/>
  <c r="K928" i="1"/>
  <c r="N928" i="1" s="1"/>
  <c r="K929" i="1"/>
  <c r="N929" i="1" s="1"/>
  <c r="K930" i="1"/>
  <c r="N930" i="1" s="1"/>
  <c r="K931" i="1"/>
  <c r="N931" i="1" s="1"/>
  <c r="K932" i="1"/>
  <c r="N932" i="1" s="1"/>
  <c r="K933" i="1"/>
  <c r="N933" i="1" s="1"/>
  <c r="K934" i="1"/>
  <c r="N934" i="1" s="1"/>
  <c r="K935" i="1"/>
  <c r="N935" i="1" s="1"/>
  <c r="K936" i="1"/>
  <c r="N936" i="1" s="1"/>
  <c r="K937" i="1"/>
  <c r="N937" i="1" s="1"/>
  <c r="K938" i="1"/>
  <c r="N938" i="1" s="1"/>
  <c r="K939" i="1"/>
  <c r="N939" i="1" s="1"/>
  <c r="K940" i="1"/>
  <c r="N940" i="1" s="1"/>
  <c r="K941" i="1"/>
  <c r="N941" i="1" s="1"/>
  <c r="K942" i="1"/>
  <c r="N942" i="1" s="1"/>
  <c r="K943" i="1"/>
  <c r="N943" i="1" s="1"/>
  <c r="K944" i="1"/>
  <c r="N944" i="1" s="1"/>
  <c r="K945" i="1"/>
  <c r="K946" i="1"/>
  <c r="N946" i="1" s="1"/>
  <c r="K947" i="1"/>
  <c r="N947" i="1" s="1"/>
  <c r="K948" i="1"/>
  <c r="N948" i="1" s="1"/>
  <c r="K949" i="1"/>
  <c r="N949" i="1" s="1"/>
  <c r="K950" i="1"/>
  <c r="N950" i="1" s="1"/>
  <c r="K951" i="1"/>
  <c r="N951" i="1" s="1"/>
  <c r="K952" i="1"/>
  <c r="N952" i="1" s="1"/>
  <c r="K953" i="1"/>
  <c r="N953" i="1" s="1"/>
  <c r="K954" i="1"/>
  <c r="N954" i="1" s="1"/>
  <c r="K955" i="1"/>
  <c r="N955" i="1" s="1"/>
  <c r="K956" i="1"/>
  <c r="N956" i="1" s="1"/>
  <c r="K957" i="1"/>
  <c r="N957" i="1" s="1"/>
  <c r="K958" i="1"/>
  <c r="N958" i="1" s="1"/>
  <c r="K959" i="1"/>
  <c r="N959" i="1" s="1"/>
  <c r="K960" i="1"/>
  <c r="N960" i="1" s="1"/>
  <c r="K961" i="1"/>
  <c r="N961" i="1" s="1"/>
  <c r="K962" i="1"/>
  <c r="N962" i="1" s="1"/>
  <c r="K963" i="1"/>
  <c r="N963" i="1" s="1"/>
  <c r="K964" i="1"/>
  <c r="N964" i="1" s="1"/>
  <c r="K965" i="1"/>
  <c r="N965" i="1" s="1"/>
  <c r="K966" i="1"/>
  <c r="N966" i="1" s="1"/>
  <c r="K967" i="1"/>
  <c r="N967" i="1" s="1"/>
  <c r="K968" i="1"/>
  <c r="N968" i="1" s="1"/>
  <c r="K969" i="1"/>
  <c r="N969" i="1" s="1"/>
  <c r="K970" i="1"/>
  <c r="N970" i="1" s="1"/>
  <c r="K971" i="1"/>
  <c r="N971" i="1" s="1"/>
  <c r="K972" i="1"/>
  <c r="N972" i="1" s="1"/>
  <c r="K973" i="1"/>
  <c r="N973" i="1" s="1"/>
  <c r="K974" i="1"/>
  <c r="N974" i="1" s="1"/>
  <c r="K975" i="1"/>
  <c r="N975" i="1" s="1"/>
  <c r="K976" i="1"/>
  <c r="N976" i="1" s="1"/>
  <c r="K977" i="1"/>
  <c r="N977" i="1" s="1"/>
  <c r="K978" i="1"/>
  <c r="N978" i="1" s="1"/>
  <c r="K979" i="1"/>
  <c r="N979" i="1" s="1"/>
  <c r="K980" i="1"/>
  <c r="N980" i="1" s="1"/>
  <c r="K981" i="1"/>
  <c r="N981" i="1" s="1"/>
  <c r="K982" i="1"/>
  <c r="N982" i="1" s="1"/>
  <c r="K983" i="1"/>
  <c r="N983" i="1" s="1"/>
  <c r="K984" i="1"/>
  <c r="N984" i="1" s="1"/>
  <c r="K985" i="1"/>
  <c r="K986" i="1"/>
  <c r="N986" i="1" s="1"/>
  <c r="K987" i="1"/>
  <c r="N987" i="1" s="1"/>
  <c r="K988" i="1"/>
  <c r="N988" i="1" s="1"/>
  <c r="K989" i="1"/>
  <c r="N989" i="1" s="1"/>
  <c r="K990" i="1"/>
  <c r="N990" i="1" s="1"/>
  <c r="K991" i="1"/>
  <c r="N991" i="1" s="1"/>
  <c r="K992" i="1"/>
  <c r="N992" i="1" s="1"/>
  <c r="K993" i="1"/>
  <c r="N993" i="1" s="1"/>
  <c r="K994" i="1"/>
  <c r="N994" i="1" s="1"/>
  <c r="K995" i="1"/>
  <c r="N995" i="1" s="1"/>
  <c r="K996" i="1"/>
  <c r="N996" i="1" s="1"/>
  <c r="K997" i="1"/>
  <c r="N997" i="1" s="1"/>
  <c r="K998" i="1"/>
  <c r="N998" i="1" s="1"/>
  <c r="K999" i="1"/>
  <c r="N999" i="1" s="1"/>
  <c r="K1000" i="1"/>
  <c r="N1000" i="1" s="1"/>
  <c r="K1001" i="1"/>
  <c r="N1001" i="1" s="1"/>
  <c r="K1002" i="1"/>
  <c r="N1002" i="1" s="1"/>
  <c r="K1003" i="1"/>
  <c r="N1003" i="1" s="1"/>
  <c r="K1004" i="1"/>
  <c r="N1004" i="1" s="1"/>
  <c r="K1005" i="1"/>
  <c r="N1005" i="1" s="1"/>
  <c r="K1006" i="1"/>
  <c r="N1006" i="1" s="1"/>
  <c r="K1007" i="1"/>
  <c r="N1007" i="1" s="1"/>
  <c r="K1008" i="1"/>
  <c r="N1008" i="1" s="1"/>
  <c r="K1009" i="1"/>
  <c r="N1009" i="1" s="1"/>
  <c r="K1010" i="1"/>
  <c r="N1010" i="1" s="1"/>
  <c r="K1011" i="1"/>
  <c r="N1011" i="1" s="1"/>
  <c r="K1012" i="1"/>
  <c r="N1012" i="1" s="1"/>
  <c r="K1013" i="1"/>
  <c r="N1013" i="1" s="1"/>
  <c r="K1014" i="1"/>
  <c r="N1014" i="1" s="1"/>
  <c r="K1015" i="1"/>
  <c r="N1015" i="1" s="1"/>
  <c r="K1016" i="1"/>
  <c r="N1016" i="1" s="1"/>
  <c r="K1017" i="1"/>
  <c r="N1017" i="1" s="1"/>
  <c r="K1018" i="1"/>
  <c r="N1018" i="1" s="1"/>
  <c r="K1019" i="1"/>
  <c r="N1019" i="1" s="1"/>
  <c r="K1020" i="1"/>
  <c r="N1020" i="1" s="1"/>
  <c r="K1021" i="1"/>
  <c r="N1021" i="1" s="1"/>
  <c r="K1022" i="1"/>
  <c r="N1022" i="1" s="1"/>
  <c r="K1023" i="1"/>
  <c r="N1023" i="1" s="1"/>
  <c r="K1024" i="1"/>
  <c r="N1024" i="1" s="1"/>
  <c r="K1025" i="1"/>
  <c r="N1025" i="1" s="1"/>
  <c r="K1026" i="1"/>
  <c r="N1026" i="1" s="1"/>
  <c r="K1027" i="1"/>
  <c r="N1027" i="1" s="1"/>
  <c r="K1028" i="1"/>
  <c r="N1028" i="1" s="1"/>
  <c r="K1029" i="1"/>
  <c r="N1029" i="1" s="1"/>
  <c r="K1030" i="1"/>
  <c r="N1030" i="1" s="1"/>
  <c r="K1031" i="1"/>
  <c r="N1031" i="1" s="1"/>
  <c r="K1032" i="1"/>
  <c r="K1033" i="1"/>
  <c r="N1033" i="1" s="1"/>
  <c r="K1034" i="1"/>
  <c r="N1034" i="1" s="1"/>
  <c r="K1035" i="1"/>
  <c r="N1035" i="1" s="1"/>
  <c r="K1036" i="1"/>
  <c r="N1036" i="1" s="1"/>
  <c r="K1037" i="1"/>
  <c r="N1037" i="1" s="1"/>
  <c r="K1038" i="1"/>
  <c r="N1038" i="1" s="1"/>
  <c r="K1039" i="1"/>
  <c r="N1039" i="1" s="1"/>
  <c r="K1040" i="1"/>
  <c r="N1040" i="1" s="1"/>
  <c r="K1041" i="1"/>
  <c r="N1041" i="1" s="1"/>
  <c r="K1042" i="1"/>
  <c r="N1042" i="1" s="1"/>
  <c r="K1043" i="1"/>
  <c r="N1043" i="1" s="1"/>
  <c r="K1044" i="1"/>
  <c r="N1044" i="1" s="1"/>
  <c r="K1045" i="1"/>
  <c r="N1045" i="1" s="1"/>
  <c r="K1046" i="1"/>
  <c r="N1046" i="1" s="1"/>
  <c r="K1047" i="1"/>
  <c r="N1047" i="1" s="1"/>
  <c r="K1048" i="1"/>
  <c r="N1048" i="1" s="1"/>
  <c r="K1049" i="1"/>
  <c r="N1049" i="1" s="1"/>
  <c r="K1050" i="1"/>
  <c r="N1050" i="1" s="1"/>
  <c r="K1051" i="1"/>
  <c r="N1051" i="1" s="1"/>
  <c r="K1052" i="1"/>
  <c r="N1052" i="1" s="1"/>
  <c r="K1053" i="1"/>
  <c r="N1053" i="1" s="1"/>
  <c r="K1054" i="1"/>
  <c r="N1054" i="1" s="1"/>
  <c r="K1055" i="1"/>
  <c r="N1055" i="1" s="1"/>
  <c r="K1056" i="1"/>
  <c r="N1056" i="1" s="1"/>
  <c r="K1057" i="1"/>
  <c r="N1057" i="1" s="1"/>
  <c r="K1058" i="1"/>
  <c r="N1058" i="1" s="1"/>
  <c r="K1059" i="1"/>
  <c r="N1059" i="1" s="1"/>
  <c r="K1060" i="1"/>
  <c r="N1060" i="1" s="1"/>
  <c r="K1061" i="1"/>
  <c r="N1061" i="1" s="1"/>
  <c r="K1062" i="1"/>
  <c r="N1062" i="1" s="1"/>
  <c r="K1063" i="1"/>
  <c r="N1063" i="1" s="1"/>
  <c r="K1064" i="1"/>
  <c r="N1064" i="1" s="1"/>
  <c r="K1065" i="1"/>
  <c r="N1065" i="1" s="1"/>
  <c r="K1066" i="1"/>
  <c r="N1066" i="1" s="1"/>
  <c r="K1067" i="1"/>
  <c r="N1067" i="1" s="1"/>
  <c r="K1068" i="1"/>
  <c r="N1068" i="1" s="1"/>
  <c r="K1069" i="1"/>
  <c r="N1069" i="1" s="1"/>
  <c r="K1070" i="1"/>
  <c r="K1071" i="1"/>
  <c r="N1071" i="1" s="1"/>
  <c r="K1072" i="1"/>
  <c r="N1072" i="1" s="1"/>
  <c r="K1073" i="1"/>
  <c r="N1073" i="1" s="1"/>
  <c r="K1074" i="1"/>
  <c r="N1074" i="1" s="1"/>
  <c r="K1075" i="1"/>
  <c r="N1075" i="1" s="1"/>
  <c r="K1076" i="1"/>
  <c r="N1076" i="1" s="1"/>
  <c r="K1077" i="1"/>
  <c r="N1077" i="1" s="1"/>
  <c r="K1078" i="1"/>
  <c r="N1078" i="1" s="1"/>
  <c r="K1079" i="1"/>
  <c r="N1079" i="1" s="1"/>
  <c r="K1080" i="1"/>
  <c r="N1080" i="1" s="1"/>
  <c r="K1081" i="1"/>
  <c r="N1081" i="1" s="1"/>
  <c r="K1082" i="1"/>
  <c r="N1082" i="1" s="1"/>
  <c r="K1083" i="1"/>
  <c r="N1083" i="1" s="1"/>
  <c r="K1084" i="1"/>
  <c r="N1084" i="1" s="1"/>
  <c r="K1085" i="1"/>
  <c r="N1085" i="1" s="1"/>
  <c r="K1086" i="1"/>
  <c r="N1086" i="1" s="1"/>
  <c r="K1087" i="1"/>
  <c r="N1087" i="1" s="1"/>
  <c r="K1088" i="1"/>
  <c r="N1088" i="1" s="1"/>
  <c r="K1089" i="1"/>
  <c r="N1089" i="1" s="1"/>
  <c r="K1090" i="1"/>
  <c r="N1090" i="1" s="1"/>
  <c r="K1091" i="1"/>
  <c r="N1091" i="1" s="1"/>
  <c r="K1092" i="1"/>
  <c r="N1092" i="1" s="1"/>
  <c r="K1093" i="1"/>
  <c r="N1093" i="1" s="1"/>
  <c r="K1094" i="1"/>
  <c r="N1094" i="1" s="1"/>
  <c r="K1095" i="1"/>
  <c r="N1095" i="1" s="1"/>
  <c r="K1096" i="1"/>
  <c r="N1096" i="1" s="1"/>
  <c r="K1097" i="1"/>
  <c r="N1097" i="1" s="1"/>
  <c r="K1098" i="1"/>
  <c r="N1098" i="1" s="1"/>
  <c r="K1099" i="1"/>
  <c r="N1099" i="1" s="1"/>
  <c r="K1100" i="1"/>
  <c r="N1100" i="1" s="1"/>
  <c r="K1101" i="1"/>
  <c r="N1101" i="1" s="1"/>
  <c r="K1102" i="1"/>
  <c r="K1103" i="1"/>
  <c r="N1103" i="1" s="1"/>
  <c r="K1104" i="1"/>
  <c r="N1104" i="1" s="1"/>
  <c r="K1105" i="1"/>
  <c r="N1105" i="1" s="1"/>
  <c r="K1106" i="1"/>
  <c r="N1106" i="1" s="1"/>
  <c r="K1107" i="1"/>
  <c r="N1107" i="1" s="1"/>
  <c r="K1108" i="1"/>
  <c r="N1108" i="1" s="1"/>
  <c r="K1109" i="1"/>
  <c r="N1109" i="1" s="1"/>
  <c r="K1110" i="1"/>
  <c r="N1110" i="1" s="1"/>
  <c r="K1111" i="1"/>
  <c r="N1111" i="1" s="1"/>
  <c r="K1112" i="1"/>
  <c r="N1112" i="1" s="1"/>
  <c r="K1113" i="1"/>
  <c r="N1113" i="1" s="1"/>
  <c r="K1114" i="1"/>
  <c r="N1114" i="1" s="1"/>
  <c r="K1115" i="1"/>
  <c r="N1115" i="1" s="1"/>
  <c r="K1116" i="1"/>
  <c r="N1116" i="1" s="1"/>
  <c r="K1117" i="1"/>
  <c r="N1117" i="1" s="1"/>
  <c r="K1118" i="1"/>
  <c r="N1118" i="1" s="1"/>
  <c r="K1119" i="1"/>
  <c r="N1119" i="1" s="1"/>
  <c r="K1120" i="1"/>
  <c r="N1120" i="1" s="1"/>
  <c r="K1121" i="1"/>
  <c r="N1121" i="1" s="1"/>
  <c r="K1122" i="1"/>
  <c r="N1122" i="1" s="1"/>
  <c r="K1123" i="1"/>
  <c r="N1123" i="1" s="1"/>
  <c r="K1124" i="1"/>
  <c r="N1124" i="1" s="1"/>
  <c r="K1125" i="1"/>
  <c r="N1125" i="1" s="1"/>
  <c r="K1126" i="1"/>
  <c r="N1126" i="1" s="1"/>
  <c r="K1127" i="1"/>
  <c r="N1127" i="1" s="1"/>
  <c r="K1128" i="1"/>
  <c r="N1128" i="1" s="1"/>
  <c r="K1129" i="1"/>
  <c r="N1129" i="1" s="1"/>
  <c r="K1130" i="1"/>
  <c r="N1130" i="1" s="1"/>
  <c r="K1131" i="1"/>
  <c r="N1131" i="1" s="1"/>
  <c r="K1132" i="1"/>
  <c r="N1132" i="1" s="1"/>
  <c r="K1133" i="1"/>
  <c r="N1133" i="1" s="1"/>
  <c r="K1134" i="1"/>
  <c r="N1134" i="1" s="1"/>
  <c r="K1135" i="1"/>
  <c r="N1135" i="1" s="1"/>
  <c r="K1136" i="1"/>
  <c r="N1136" i="1" s="1"/>
  <c r="K1137" i="1"/>
  <c r="N1137" i="1" s="1"/>
  <c r="K1138" i="1"/>
  <c r="N1138" i="1" s="1"/>
  <c r="K1139" i="1"/>
  <c r="K1140" i="1"/>
  <c r="N1140" i="1" s="1"/>
  <c r="K1141" i="1"/>
  <c r="N1141" i="1" s="1"/>
  <c r="K1142" i="1"/>
  <c r="N1142" i="1" s="1"/>
  <c r="K1143" i="1"/>
  <c r="N1143" i="1" s="1"/>
  <c r="K1144" i="1"/>
  <c r="N1144" i="1" s="1"/>
  <c r="K1145" i="1"/>
  <c r="N1145" i="1" s="1"/>
  <c r="K1146" i="1"/>
  <c r="N1146" i="1" s="1"/>
  <c r="K1147" i="1"/>
  <c r="N1147" i="1" s="1"/>
  <c r="K1148" i="1"/>
  <c r="N1148" i="1" s="1"/>
  <c r="K1149" i="1"/>
  <c r="N1149" i="1" s="1"/>
  <c r="K1150" i="1"/>
  <c r="N1150" i="1" s="1"/>
  <c r="K1151" i="1"/>
  <c r="N1151" i="1" s="1"/>
  <c r="K1152" i="1"/>
  <c r="N1152" i="1" s="1"/>
  <c r="K1153" i="1"/>
  <c r="N1153" i="1" s="1"/>
  <c r="K1154" i="1"/>
  <c r="N1154" i="1" s="1"/>
  <c r="K1155" i="1"/>
  <c r="N1155" i="1" s="1"/>
  <c r="K1156" i="1"/>
  <c r="N1156" i="1" s="1"/>
  <c r="K1157" i="1"/>
  <c r="N1157" i="1" s="1"/>
  <c r="K1158" i="1"/>
  <c r="N1158" i="1" s="1"/>
  <c r="K1159" i="1"/>
  <c r="N1159" i="1" s="1"/>
  <c r="K1160" i="1"/>
  <c r="N1160" i="1" s="1"/>
  <c r="K1161" i="1"/>
  <c r="N1161" i="1" s="1"/>
  <c r="K1162" i="1"/>
  <c r="N1162" i="1" s="1"/>
  <c r="K1163" i="1"/>
  <c r="N1163" i="1" s="1"/>
  <c r="K1164" i="1"/>
  <c r="N1164" i="1" s="1"/>
  <c r="K1165" i="1"/>
  <c r="N1165" i="1" s="1"/>
  <c r="K1166" i="1"/>
  <c r="N1166" i="1" s="1"/>
  <c r="K1167" i="1"/>
  <c r="N1167" i="1" s="1"/>
  <c r="K1168" i="1"/>
  <c r="N1168" i="1" s="1"/>
  <c r="K1169" i="1"/>
  <c r="N1169" i="1" s="1"/>
  <c r="K1170" i="1"/>
  <c r="N1170" i="1" s="1"/>
  <c r="K1171" i="1"/>
  <c r="N1171" i="1" s="1"/>
  <c r="K1172" i="1"/>
  <c r="N1172" i="1" s="1"/>
  <c r="K1173" i="1"/>
  <c r="K1174" i="1"/>
  <c r="N1174" i="1" s="1"/>
  <c r="K1175" i="1"/>
  <c r="N1175" i="1" s="1"/>
  <c r="K1176" i="1"/>
  <c r="N1176" i="1" s="1"/>
  <c r="K1177" i="1"/>
  <c r="N1177" i="1" s="1"/>
  <c r="K1178" i="1"/>
  <c r="N1178" i="1" s="1"/>
  <c r="K1179" i="1"/>
  <c r="N1179" i="1" s="1"/>
  <c r="K1180" i="1"/>
  <c r="N1180" i="1" s="1"/>
  <c r="K1181" i="1"/>
  <c r="N1181" i="1" s="1"/>
  <c r="K1182" i="1"/>
  <c r="N1182" i="1" s="1"/>
  <c r="K1183" i="1"/>
  <c r="N1183" i="1" s="1"/>
  <c r="K1184" i="1"/>
  <c r="N1184" i="1" s="1"/>
  <c r="K1185" i="1"/>
  <c r="N1185" i="1" s="1"/>
  <c r="K1186" i="1"/>
  <c r="N1186" i="1" s="1"/>
  <c r="K1187" i="1"/>
  <c r="N1187" i="1" s="1"/>
  <c r="K1188" i="1"/>
  <c r="N1188" i="1" s="1"/>
  <c r="K1189" i="1"/>
  <c r="N1189" i="1" s="1"/>
  <c r="K1190" i="1"/>
  <c r="N1190" i="1" s="1"/>
  <c r="K1191" i="1"/>
  <c r="N1191" i="1" s="1"/>
  <c r="K1192" i="1"/>
  <c r="N1192" i="1" s="1"/>
  <c r="K1193" i="1"/>
  <c r="N1193" i="1" s="1"/>
  <c r="K1194" i="1"/>
  <c r="N1194" i="1" s="1"/>
  <c r="K1195" i="1"/>
  <c r="N1195" i="1" s="1"/>
  <c r="K1196" i="1"/>
  <c r="N1196" i="1" s="1"/>
  <c r="K1197" i="1"/>
  <c r="N1197" i="1" s="1"/>
  <c r="K1198" i="1"/>
  <c r="N1198" i="1" s="1"/>
  <c r="K1199" i="1"/>
  <c r="N1199" i="1" s="1"/>
  <c r="K1200" i="1"/>
  <c r="N1200" i="1" s="1"/>
  <c r="K1201" i="1"/>
  <c r="N1201" i="1" s="1"/>
  <c r="K1202" i="1"/>
  <c r="N1202" i="1" s="1"/>
  <c r="K1203" i="1"/>
  <c r="N1203" i="1" s="1"/>
  <c r="K1204" i="1"/>
  <c r="N1204" i="1" s="1"/>
  <c r="K1205" i="1"/>
  <c r="N1205" i="1" s="1"/>
  <c r="K1206" i="1"/>
  <c r="N1206" i="1" s="1"/>
  <c r="K1207" i="1"/>
  <c r="N1207" i="1" s="1"/>
  <c r="K1208" i="1"/>
  <c r="N1208" i="1" s="1"/>
  <c r="K1209" i="1"/>
  <c r="N1209" i="1" s="1"/>
  <c r="K1210" i="1"/>
  <c r="K1211" i="1"/>
  <c r="N1211" i="1" s="1"/>
  <c r="K1212" i="1"/>
  <c r="N1212" i="1" s="1"/>
  <c r="K1213" i="1"/>
  <c r="N1213" i="1" s="1"/>
  <c r="K1214" i="1"/>
  <c r="N1214" i="1" s="1"/>
  <c r="K1215" i="1"/>
  <c r="N1215" i="1" s="1"/>
  <c r="K1216" i="1"/>
  <c r="N1216" i="1" s="1"/>
  <c r="K1217" i="1"/>
  <c r="N1217" i="1" s="1"/>
  <c r="K1218" i="1"/>
  <c r="N1218" i="1" s="1"/>
  <c r="K1219" i="1"/>
  <c r="N1219" i="1" s="1"/>
  <c r="K1220" i="1"/>
  <c r="N1220" i="1" s="1"/>
  <c r="K1221" i="1"/>
  <c r="N1221" i="1" s="1"/>
  <c r="K1222" i="1"/>
  <c r="N1222" i="1" s="1"/>
  <c r="K1223" i="1"/>
  <c r="N1223" i="1" s="1"/>
  <c r="K1224" i="1"/>
  <c r="N1224" i="1" s="1"/>
  <c r="K1225" i="1"/>
  <c r="N1225" i="1" s="1"/>
  <c r="K1226" i="1"/>
  <c r="N1226" i="1" s="1"/>
  <c r="K2" i="1"/>
  <c r="N2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5" i="1"/>
  <c r="H14" i="1"/>
  <c r="P1197" i="1" l="1"/>
  <c r="R1223" i="1"/>
  <c r="Q1223" i="1"/>
  <c r="R1211" i="1"/>
  <c r="Q1211" i="1"/>
  <c r="P1204" i="1"/>
  <c r="R1199" i="1"/>
  <c r="Q1199" i="1"/>
  <c r="P1192" i="1"/>
  <c r="R1187" i="1"/>
  <c r="Q1187" i="1"/>
  <c r="R1175" i="1"/>
  <c r="Q1175" i="1"/>
  <c r="P1168" i="1"/>
  <c r="R1163" i="1"/>
  <c r="Q1163" i="1"/>
  <c r="P1156" i="1"/>
  <c r="R1151" i="1"/>
  <c r="Q1151" i="1"/>
  <c r="R1139" i="1"/>
  <c r="Q1139" i="1"/>
  <c r="P1132" i="1"/>
  <c r="R1127" i="1"/>
  <c r="Q1127" i="1"/>
  <c r="P1120" i="1"/>
  <c r="R1115" i="1"/>
  <c r="Q1115" i="1"/>
  <c r="R1103" i="1"/>
  <c r="Q1103" i="1"/>
  <c r="P1096" i="1"/>
  <c r="R1091" i="1"/>
  <c r="Q1091" i="1"/>
  <c r="P1084" i="1"/>
  <c r="R1079" i="1"/>
  <c r="Q1079" i="1"/>
  <c r="R1067" i="1"/>
  <c r="Q1067" i="1"/>
  <c r="P1060" i="1"/>
  <c r="R1055" i="1"/>
  <c r="Q1055" i="1"/>
  <c r="P1048" i="1"/>
  <c r="R1043" i="1"/>
  <c r="Q1043" i="1"/>
  <c r="R1031" i="1"/>
  <c r="Q1031" i="1"/>
  <c r="P1024" i="1"/>
  <c r="R1019" i="1"/>
  <c r="Q1019" i="1"/>
  <c r="P1012" i="1"/>
  <c r="Q1007" i="1"/>
  <c r="R1007" i="1"/>
  <c r="R995" i="1"/>
  <c r="Q995" i="1"/>
  <c r="P988" i="1"/>
  <c r="R983" i="1"/>
  <c r="P976" i="1"/>
  <c r="Q983" i="1"/>
  <c r="Q971" i="1"/>
  <c r="R971" i="1"/>
  <c r="P964" i="1"/>
  <c r="R959" i="1"/>
  <c r="Q959" i="1"/>
  <c r="P952" i="1"/>
  <c r="Q947" i="1"/>
  <c r="P940" i="1"/>
  <c r="R947" i="1"/>
  <c r="R935" i="1"/>
  <c r="P928" i="1"/>
  <c r="Q935" i="1"/>
  <c r="R923" i="1"/>
  <c r="Q923" i="1"/>
  <c r="P916" i="1"/>
  <c r="R911" i="1"/>
  <c r="P904" i="1"/>
  <c r="Q911" i="1"/>
  <c r="R899" i="1"/>
  <c r="Q899" i="1"/>
  <c r="P892" i="1"/>
  <c r="R887" i="1"/>
  <c r="Q887" i="1"/>
  <c r="P880" i="1"/>
  <c r="R875" i="1"/>
  <c r="P868" i="1"/>
  <c r="Q875" i="1"/>
  <c r="R863" i="1"/>
  <c r="Q863" i="1"/>
  <c r="P856" i="1"/>
  <c r="Q851" i="1"/>
  <c r="P844" i="1"/>
  <c r="R851" i="1"/>
  <c r="R839" i="1"/>
  <c r="Q839" i="1"/>
  <c r="P832" i="1"/>
  <c r="Q827" i="1"/>
  <c r="R827" i="1"/>
  <c r="P820" i="1"/>
  <c r="R815" i="1"/>
  <c r="Q815" i="1"/>
  <c r="P808" i="1"/>
  <c r="R803" i="1"/>
  <c r="Q803" i="1"/>
  <c r="P796" i="1"/>
  <c r="Q791" i="1"/>
  <c r="R791" i="1"/>
  <c r="P784" i="1"/>
  <c r="R779" i="1"/>
  <c r="P772" i="1"/>
  <c r="R767" i="1"/>
  <c r="Q767" i="1"/>
  <c r="P760" i="1"/>
  <c r="R755" i="1"/>
  <c r="P748" i="1"/>
  <c r="Q755" i="1"/>
  <c r="R743" i="1"/>
  <c r="Q743" i="1"/>
  <c r="P736" i="1"/>
  <c r="R731" i="1"/>
  <c r="Q731" i="1"/>
  <c r="P724" i="1"/>
  <c r="Q719" i="1"/>
  <c r="R719" i="1"/>
  <c r="P712" i="1"/>
  <c r="R707" i="1"/>
  <c r="P700" i="1"/>
  <c r="Q707" i="1"/>
  <c r="R695" i="1"/>
  <c r="Q695" i="1"/>
  <c r="P688" i="1"/>
  <c r="Q683" i="1"/>
  <c r="R683" i="1"/>
  <c r="P676" i="1"/>
  <c r="Q671" i="1"/>
  <c r="R671" i="1"/>
  <c r="P664" i="1"/>
  <c r="R659" i="1"/>
  <c r="Q659" i="1"/>
  <c r="P652" i="1"/>
  <c r="R647" i="1"/>
  <c r="Q647" i="1"/>
  <c r="P640" i="1"/>
  <c r="R635" i="1"/>
  <c r="P628" i="1"/>
  <c r="Q635" i="1"/>
  <c r="R623" i="1"/>
  <c r="Q623" i="1"/>
  <c r="P616" i="1"/>
  <c r="R611" i="1"/>
  <c r="Q611" i="1"/>
  <c r="P604" i="1"/>
  <c r="R599" i="1"/>
  <c r="Q599" i="1"/>
  <c r="P592" i="1"/>
  <c r="R587" i="1"/>
  <c r="P580" i="1"/>
  <c r="Q587" i="1"/>
  <c r="R575" i="1"/>
  <c r="Q575" i="1"/>
  <c r="P568" i="1"/>
  <c r="Q563" i="1"/>
  <c r="R563" i="1"/>
  <c r="P556" i="1"/>
  <c r="Q551" i="1"/>
  <c r="R551" i="1"/>
  <c r="P544" i="1"/>
  <c r="Q539" i="1"/>
  <c r="R539" i="1"/>
  <c r="P532" i="1"/>
  <c r="Q527" i="1"/>
  <c r="R527" i="1"/>
  <c r="P520" i="1"/>
  <c r="R515" i="1"/>
  <c r="Q515" i="1"/>
  <c r="P508" i="1"/>
  <c r="R503" i="1"/>
  <c r="Q503" i="1"/>
  <c r="P496" i="1"/>
  <c r="R491" i="1"/>
  <c r="Q491" i="1"/>
  <c r="P484" i="1"/>
  <c r="R479" i="1"/>
  <c r="Q479" i="1"/>
  <c r="P472" i="1"/>
  <c r="Q467" i="1"/>
  <c r="R467" i="1"/>
  <c r="P460" i="1"/>
  <c r="Q455" i="1"/>
  <c r="R455" i="1"/>
  <c r="P448" i="1"/>
  <c r="R443" i="1"/>
  <c r="Q443" i="1"/>
  <c r="P436" i="1"/>
  <c r="Q431" i="1"/>
  <c r="P424" i="1"/>
  <c r="R431" i="1"/>
  <c r="Q419" i="1"/>
  <c r="P412" i="1"/>
  <c r="R419" i="1"/>
  <c r="Q407" i="1"/>
  <c r="R407" i="1"/>
  <c r="P400" i="1"/>
  <c r="Q395" i="1"/>
  <c r="R395" i="1"/>
  <c r="P388" i="1"/>
  <c r="Q383" i="1"/>
  <c r="R383" i="1"/>
  <c r="P376" i="1"/>
  <c r="R371" i="1"/>
  <c r="Q371" i="1"/>
  <c r="P364" i="1"/>
  <c r="Q359" i="1"/>
  <c r="R359" i="1"/>
  <c r="P352" i="1"/>
  <c r="R347" i="1"/>
  <c r="Q347" i="1"/>
  <c r="P340" i="1"/>
  <c r="R335" i="1"/>
  <c r="P328" i="1"/>
  <c r="Q335" i="1"/>
  <c r="R323" i="1"/>
  <c r="Q323" i="1"/>
  <c r="P316" i="1"/>
  <c r="R311" i="1"/>
  <c r="Q311" i="1"/>
  <c r="P304" i="1"/>
  <c r="Q299" i="1"/>
  <c r="P292" i="1"/>
  <c r="R299" i="1"/>
  <c r="R287" i="1"/>
  <c r="Q287" i="1"/>
  <c r="P280" i="1"/>
  <c r="R275" i="1"/>
  <c r="Q275" i="1"/>
  <c r="P268" i="1"/>
  <c r="R263" i="1"/>
  <c r="Q263" i="1"/>
  <c r="P256" i="1"/>
  <c r="Q251" i="1"/>
  <c r="R251" i="1"/>
  <c r="P244" i="1"/>
  <c r="Q239" i="1"/>
  <c r="R239" i="1"/>
  <c r="P232" i="1"/>
  <c r="R227" i="1"/>
  <c r="P220" i="1"/>
  <c r="Q227" i="1"/>
  <c r="R215" i="1"/>
  <c r="Q215" i="1"/>
  <c r="P208" i="1"/>
  <c r="Q203" i="1"/>
  <c r="R203" i="1"/>
  <c r="P196" i="1"/>
  <c r="R191" i="1"/>
  <c r="Q191" i="1"/>
  <c r="P184" i="1"/>
  <c r="Q179" i="1"/>
  <c r="P172" i="1"/>
  <c r="R167" i="1"/>
  <c r="Q167" i="1"/>
  <c r="Q155" i="1"/>
  <c r="R155" i="1"/>
  <c r="P148" i="1"/>
  <c r="R143" i="1"/>
  <c r="Q143" i="1"/>
  <c r="P136" i="1"/>
  <c r="R131" i="1"/>
  <c r="Q131" i="1"/>
  <c r="P124" i="1"/>
  <c r="R119" i="1"/>
  <c r="P112" i="1"/>
  <c r="Q107" i="1"/>
  <c r="R107" i="1"/>
  <c r="P100" i="1"/>
  <c r="Q95" i="1"/>
  <c r="P88" i="1"/>
  <c r="R95" i="1"/>
  <c r="Q83" i="1"/>
  <c r="R83" i="1"/>
  <c r="P76" i="1"/>
  <c r="R71" i="1"/>
  <c r="Q71" i="1"/>
  <c r="P64" i="1"/>
  <c r="Q59" i="1"/>
  <c r="R59" i="1"/>
  <c r="P52" i="1"/>
  <c r="R47" i="1"/>
  <c r="Q47" i="1"/>
  <c r="P40" i="1"/>
  <c r="R35" i="1"/>
  <c r="Q35" i="1"/>
  <c r="P28" i="1"/>
  <c r="R23" i="1"/>
  <c r="Q23" i="1"/>
  <c r="R1222" i="1"/>
  <c r="Q1222" i="1"/>
  <c r="R1210" i="1"/>
  <c r="Q1210" i="1"/>
  <c r="P1203" i="1"/>
  <c r="R1198" i="1"/>
  <c r="Q1198" i="1"/>
  <c r="P1191" i="1"/>
  <c r="R1186" i="1"/>
  <c r="Q1186" i="1"/>
  <c r="R1174" i="1"/>
  <c r="Q1174" i="1"/>
  <c r="P1167" i="1"/>
  <c r="R1162" i="1"/>
  <c r="Q1162" i="1"/>
  <c r="P1155" i="1"/>
  <c r="R1150" i="1"/>
  <c r="Q1150" i="1"/>
  <c r="Q1138" i="1"/>
  <c r="R1138" i="1"/>
  <c r="P1131" i="1"/>
  <c r="Q1126" i="1"/>
  <c r="R1126" i="1"/>
  <c r="P1119" i="1"/>
  <c r="R1114" i="1"/>
  <c r="Q1114" i="1"/>
  <c r="R1102" i="1"/>
  <c r="P1095" i="1"/>
  <c r="R1090" i="1"/>
  <c r="P1083" i="1"/>
  <c r="Q1078" i="1"/>
  <c r="R1078" i="1"/>
  <c r="Q1066" i="1"/>
  <c r="R1066" i="1"/>
  <c r="P1059" i="1"/>
  <c r="Q1054" i="1"/>
  <c r="R1054" i="1"/>
  <c r="P1047" i="1"/>
  <c r="R1042" i="1"/>
  <c r="Q1042" i="1"/>
  <c r="R1030" i="1"/>
  <c r="Q1030" i="1"/>
  <c r="P1023" i="1"/>
  <c r="Q1018" i="1"/>
  <c r="R1018" i="1"/>
  <c r="P1011" i="1"/>
  <c r="Q1006" i="1"/>
  <c r="R1006" i="1"/>
  <c r="Q994" i="1"/>
  <c r="R994" i="1"/>
  <c r="P987" i="1"/>
  <c r="Q982" i="1"/>
  <c r="R982" i="1"/>
  <c r="P975" i="1"/>
  <c r="Q970" i="1"/>
  <c r="R970" i="1"/>
  <c r="P963" i="1"/>
  <c r="Q958" i="1"/>
  <c r="R958" i="1"/>
  <c r="P951" i="1"/>
  <c r="Q946" i="1"/>
  <c r="R946" i="1"/>
  <c r="P939" i="1"/>
  <c r="Q934" i="1"/>
  <c r="R934" i="1"/>
  <c r="P927" i="1"/>
  <c r="Q922" i="1"/>
  <c r="R922" i="1"/>
  <c r="P915" i="1"/>
  <c r="Q910" i="1"/>
  <c r="R910" i="1"/>
  <c r="P903" i="1"/>
  <c r="R898" i="1"/>
  <c r="Q898" i="1"/>
  <c r="P891" i="1"/>
  <c r="R886" i="1"/>
  <c r="Q886" i="1"/>
  <c r="P879" i="1"/>
  <c r="Q874" i="1"/>
  <c r="R874" i="1"/>
  <c r="P867" i="1"/>
  <c r="Q862" i="1"/>
  <c r="P855" i="1"/>
  <c r="R862" i="1"/>
  <c r="Q850" i="1"/>
  <c r="P843" i="1"/>
  <c r="R850" i="1"/>
  <c r="Q838" i="1"/>
  <c r="R838" i="1"/>
  <c r="P831" i="1"/>
  <c r="Q826" i="1"/>
  <c r="R826" i="1"/>
  <c r="P819" i="1"/>
  <c r="Q814" i="1"/>
  <c r="R814" i="1"/>
  <c r="P807" i="1"/>
  <c r="Q802" i="1"/>
  <c r="R802" i="1"/>
  <c r="P795" i="1"/>
  <c r="Q790" i="1"/>
  <c r="R790" i="1"/>
  <c r="P783" i="1"/>
  <c r="R778" i="1"/>
  <c r="P771" i="1"/>
  <c r="Q778" i="1"/>
  <c r="Q766" i="1"/>
  <c r="R766" i="1"/>
  <c r="P759" i="1"/>
  <c r="R754" i="1"/>
  <c r="Q754" i="1"/>
  <c r="P747" i="1"/>
  <c r="R742" i="1"/>
  <c r="Q742" i="1"/>
  <c r="P735" i="1"/>
  <c r="R730" i="1"/>
  <c r="Q730" i="1"/>
  <c r="P723" i="1"/>
  <c r="Q718" i="1"/>
  <c r="R718" i="1"/>
  <c r="P711" i="1"/>
  <c r="Q706" i="1"/>
  <c r="R706" i="1"/>
  <c r="P699" i="1"/>
  <c r="Q694" i="1"/>
  <c r="R694" i="1"/>
  <c r="P687" i="1"/>
  <c r="R682" i="1"/>
  <c r="Q682" i="1"/>
  <c r="P675" i="1"/>
  <c r="Q670" i="1"/>
  <c r="R670" i="1"/>
  <c r="P663" i="1"/>
  <c r="Q658" i="1"/>
  <c r="R658" i="1"/>
  <c r="P651" i="1"/>
  <c r="R646" i="1"/>
  <c r="Q646" i="1"/>
  <c r="P639" i="1"/>
  <c r="P627" i="1"/>
  <c r="R634" i="1"/>
  <c r="Q634" i="1"/>
  <c r="Q622" i="1"/>
  <c r="P615" i="1"/>
  <c r="R622" i="1"/>
  <c r="R610" i="1"/>
  <c r="Q610" i="1"/>
  <c r="P603" i="1"/>
  <c r="R598" i="1"/>
  <c r="Q598" i="1"/>
  <c r="P591" i="1"/>
  <c r="R586" i="1"/>
  <c r="P579" i="1"/>
  <c r="Q586" i="1"/>
  <c r="R574" i="1"/>
  <c r="Q574" i="1"/>
  <c r="P567" i="1"/>
  <c r="Q562" i="1"/>
  <c r="R562" i="1"/>
  <c r="P555" i="1"/>
  <c r="R550" i="1"/>
  <c r="P543" i="1"/>
  <c r="R538" i="1"/>
  <c r="P531" i="1"/>
  <c r="Q538" i="1"/>
  <c r="Q526" i="1"/>
  <c r="P519" i="1"/>
  <c r="R526" i="1"/>
  <c r="R514" i="1"/>
  <c r="Q514" i="1"/>
  <c r="P507" i="1"/>
  <c r="R502" i="1"/>
  <c r="Q502" i="1"/>
  <c r="P495" i="1"/>
  <c r="R490" i="1"/>
  <c r="Q490" i="1"/>
  <c r="P483" i="1"/>
  <c r="R478" i="1"/>
  <c r="Q478" i="1"/>
  <c r="P471" i="1"/>
  <c r="R466" i="1"/>
  <c r="P459" i="1"/>
  <c r="Q466" i="1"/>
  <c r="Q454" i="1"/>
  <c r="R454" i="1"/>
  <c r="P447" i="1"/>
  <c r="R442" i="1"/>
  <c r="Q442" i="1"/>
  <c r="P435" i="1"/>
  <c r="R430" i="1"/>
  <c r="Q430" i="1"/>
  <c r="P423" i="1"/>
  <c r="P411" i="1"/>
  <c r="Q418" i="1"/>
  <c r="R418" i="1"/>
  <c r="Q406" i="1"/>
  <c r="R406" i="1"/>
  <c r="P399" i="1"/>
  <c r="R394" i="1"/>
  <c r="Q394" i="1"/>
  <c r="P387" i="1"/>
  <c r="Q382" i="1"/>
  <c r="R382" i="1"/>
  <c r="P375" i="1"/>
  <c r="R370" i="1"/>
  <c r="Q370" i="1"/>
  <c r="P363" i="1"/>
  <c r="R358" i="1"/>
  <c r="Q358" i="1"/>
  <c r="P351" i="1"/>
  <c r="R346" i="1"/>
  <c r="Q346" i="1"/>
  <c r="P339" i="1"/>
  <c r="R334" i="1"/>
  <c r="P327" i="1"/>
  <c r="Q334" i="1"/>
  <c r="R322" i="1"/>
  <c r="Q322" i="1"/>
  <c r="P315" i="1"/>
  <c r="R310" i="1"/>
  <c r="Q310" i="1"/>
  <c r="P303" i="1"/>
  <c r="Q298" i="1"/>
  <c r="R298" i="1"/>
  <c r="P291" i="1"/>
  <c r="R286" i="1"/>
  <c r="Q286" i="1"/>
  <c r="P279" i="1"/>
  <c r="Q274" i="1"/>
  <c r="R274" i="1"/>
  <c r="P267" i="1"/>
  <c r="R262" i="1"/>
  <c r="Q262" i="1"/>
  <c r="P255" i="1"/>
  <c r="Q250" i="1"/>
  <c r="R250" i="1"/>
  <c r="Q238" i="1"/>
  <c r="R238" i="1"/>
  <c r="P231" i="1"/>
  <c r="R226" i="1"/>
  <c r="Q226" i="1"/>
  <c r="P219" i="1"/>
  <c r="R214" i="1"/>
  <c r="Q214" i="1"/>
  <c r="P207" i="1"/>
  <c r="Q202" i="1"/>
  <c r="R202" i="1"/>
  <c r="P195" i="1"/>
  <c r="R190" i="1"/>
  <c r="Q190" i="1"/>
  <c r="P183" i="1"/>
  <c r="R178" i="1"/>
  <c r="Q178" i="1"/>
  <c r="P171" i="1"/>
  <c r="R166" i="1"/>
  <c r="P159" i="1"/>
  <c r="Q166" i="1"/>
  <c r="Q154" i="1"/>
  <c r="R154" i="1"/>
  <c r="P147" i="1"/>
  <c r="R142" i="1"/>
  <c r="Q142" i="1"/>
  <c r="P135" i="1"/>
  <c r="R130" i="1"/>
  <c r="Q130" i="1"/>
  <c r="P123" i="1"/>
  <c r="R118" i="1"/>
  <c r="Q118" i="1"/>
  <c r="P111" i="1"/>
  <c r="R106" i="1"/>
  <c r="Q106" i="1"/>
  <c r="P99" i="1"/>
  <c r="Q94" i="1"/>
  <c r="P87" i="1"/>
  <c r="R94" i="1"/>
  <c r="Q82" i="1"/>
  <c r="R82" i="1"/>
  <c r="P75" i="1"/>
  <c r="R70" i="1"/>
  <c r="Q70" i="1"/>
  <c r="P63" i="1"/>
  <c r="R58" i="1"/>
  <c r="Q58" i="1"/>
  <c r="P51" i="1"/>
  <c r="R46" i="1"/>
  <c r="Q46" i="1"/>
  <c r="P39" i="1"/>
  <c r="R34" i="1"/>
  <c r="Q34" i="1"/>
  <c r="P27" i="1"/>
  <c r="R22" i="1"/>
  <c r="Q22" i="1"/>
  <c r="P514" i="1"/>
  <c r="Q1102" i="1"/>
  <c r="Q119" i="1"/>
  <c r="Q1233" i="1"/>
  <c r="R1233" i="1"/>
  <c r="P1226" i="1"/>
  <c r="R1221" i="1"/>
  <c r="P1214" i="1"/>
  <c r="Q1221" i="1"/>
  <c r="R1209" i="1"/>
  <c r="P1202" i="1"/>
  <c r="Q1209" i="1"/>
  <c r="R1197" i="1"/>
  <c r="Q1197" i="1"/>
  <c r="P1190" i="1"/>
  <c r="R1185" i="1"/>
  <c r="Q1185" i="1"/>
  <c r="P1178" i="1"/>
  <c r="R1173" i="1"/>
  <c r="P1166" i="1"/>
  <c r="Q1173" i="1"/>
  <c r="R1161" i="1"/>
  <c r="Q1161" i="1"/>
  <c r="P1154" i="1"/>
  <c r="R1149" i="1"/>
  <c r="P1142" i="1"/>
  <c r="Q1149" i="1"/>
  <c r="P1130" i="1"/>
  <c r="R1137" i="1"/>
  <c r="Q1137" i="1"/>
  <c r="R1125" i="1"/>
  <c r="P1118" i="1"/>
  <c r="Q1125" i="1"/>
  <c r="R1113" i="1"/>
  <c r="Q1113" i="1"/>
  <c r="P1106" i="1"/>
  <c r="R1101" i="1"/>
  <c r="P1094" i="1"/>
  <c r="Q1101" i="1"/>
  <c r="Q1089" i="1"/>
  <c r="R1089" i="1"/>
  <c r="P1082" i="1"/>
  <c r="Q1077" i="1"/>
  <c r="R1077" i="1"/>
  <c r="P1070" i="1"/>
  <c r="Q1065" i="1"/>
  <c r="R1065" i="1"/>
  <c r="P1058" i="1"/>
  <c r="Q1053" i="1"/>
  <c r="P1046" i="1"/>
  <c r="R1053" i="1"/>
  <c r="Q1041" i="1"/>
  <c r="P1034" i="1"/>
  <c r="R1041" i="1"/>
  <c r="R1029" i="1"/>
  <c r="Q1029" i="1"/>
  <c r="P1022" i="1"/>
  <c r="Q1017" i="1"/>
  <c r="R1017" i="1"/>
  <c r="P1010" i="1"/>
  <c r="Q1005" i="1"/>
  <c r="R1005" i="1"/>
  <c r="P998" i="1"/>
  <c r="Q993" i="1"/>
  <c r="R993" i="1"/>
  <c r="P986" i="1"/>
  <c r="Q981" i="1"/>
  <c r="R981" i="1"/>
  <c r="P974" i="1"/>
  <c r="Q969" i="1"/>
  <c r="R969" i="1"/>
  <c r="P962" i="1"/>
  <c r="Q957" i="1"/>
  <c r="R957" i="1"/>
  <c r="P950" i="1"/>
  <c r="Q945" i="1"/>
  <c r="R945" i="1"/>
  <c r="P938" i="1"/>
  <c r="Q933" i="1"/>
  <c r="R933" i="1"/>
  <c r="P926" i="1"/>
  <c r="Q921" i="1"/>
  <c r="R921" i="1"/>
  <c r="P914" i="1"/>
  <c r="Q909" i="1"/>
  <c r="R909" i="1"/>
  <c r="P902" i="1"/>
  <c r="Q897" i="1"/>
  <c r="R897" i="1"/>
  <c r="P890" i="1"/>
  <c r="R885" i="1"/>
  <c r="Q885" i="1"/>
  <c r="P878" i="1"/>
  <c r="Q873" i="1"/>
  <c r="R873" i="1"/>
  <c r="P866" i="1"/>
  <c r="Q861" i="1"/>
  <c r="R861" i="1"/>
  <c r="P854" i="1"/>
  <c r="Q849" i="1"/>
  <c r="R849" i="1"/>
  <c r="P842" i="1"/>
  <c r="Q837" i="1"/>
  <c r="R837" i="1"/>
  <c r="P830" i="1"/>
  <c r="Q825" i="1"/>
  <c r="R825" i="1"/>
  <c r="P818" i="1"/>
  <c r="Q813" i="1"/>
  <c r="R813" i="1"/>
  <c r="P806" i="1"/>
  <c r="Q801" i="1"/>
  <c r="R801" i="1"/>
  <c r="P794" i="1"/>
  <c r="Q789" i="1"/>
  <c r="R789" i="1"/>
  <c r="P782" i="1"/>
  <c r="R777" i="1"/>
  <c r="P770" i="1"/>
  <c r="Q777" i="1"/>
  <c r="R765" i="1"/>
  <c r="Q765" i="1"/>
  <c r="P758" i="1"/>
  <c r="Q753" i="1"/>
  <c r="R753" i="1"/>
  <c r="P746" i="1"/>
  <c r="R741" i="1"/>
  <c r="Q741" i="1"/>
  <c r="P734" i="1"/>
  <c r="R729" i="1"/>
  <c r="Q729" i="1"/>
  <c r="P722" i="1"/>
  <c r="R717" i="1"/>
  <c r="Q717" i="1"/>
  <c r="P710" i="1"/>
  <c r="Q705" i="1"/>
  <c r="P698" i="1"/>
  <c r="R705" i="1"/>
  <c r="Q693" i="1"/>
  <c r="R693" i="1"/>
  <c r="P686" i="1"/>
  <c r="R681" i="1"/>
  <c r="Q681" i="1"/>
  <c r="P674" i="1"/>
  <c r="Q669" i="1"/>
  <c r="R669" i="1"/>
  <c r="P662" i="1"/>
  <c r="Q657" i="1"/>
  <c r="R657" i="1"/>
  <c r="P650" i="1"/>
  <c r="Q645" i="1"/>
  <c r="R645" i="1"/>
  <c r="P638" i="1"/>
  <c r="Q633" i="1"/>
  <c r="P626" i="1"/>
  <c r="R633" i="1"/>
  <c r="Q621" i="1"/>
  <c r="R621" i="1"/>
  <c r="P614" i="1"/>
  <c r="Q609" i="1"/>
  <c r="R609" i="1"/>
  <c r="P602" i="1"/>
  <c r="R597" i="1"/>
  <c r="Q597" i="1"/>
  <c r="P590" i="1"/>
  <c r="R585" i="1"/>
  <c r="Q585" i="1"/>
  <c r="P578" i="1"/>
  <c r="R573" i="1"/>
  <c r="Q573" i="1"/>
  <c r="P566" i="1"/>
  <c r="Q561" i="1"/>
  <c r="R561" i="1"/>
  <c r="P554" i="1"/>
  <c r="Q549" i="1"/>
  <c r="R549" i="1"/>
  <c r="P542" i="1"/>
  <c r="R537" i="1"/>
  <c r="Q537" i="1"/>
  <c r="P530" i="1"/>
  <c r="Q525" i="1"/>
  <c r="P518" i="1"/>
  <c r="R525" i="1"/>
  <c r="Q513" i="1"/>
  <c r="P506" i="1"/>
  <c r="R513" i="1"/>
  <c r="R501" i="1"/>
  <c r="Q501" i="1"/>
  <c r="P494" i="1"/>
  <c r="Q489" i="1"/>
  <c r="P482" i="1"/>
  <c r="R489" i="1"/>
  <c r="Q477" i="1"/>
  <c r="P470" i="1"/>
  <c r="R477" i="1"/>
  <c r="R465" i="1"/>
  <c r="Q465" i="1"/>
  <c r="P458" i="1"/>
  <c r="Q453" i="1"/>
  <c r="R453" i="1"/>
  <c r="P446" i="1"/>
  <c r="R441" i="1"/>
  <c r="Q441" i="1"/>
  <c r="P434" i="1"/>
  <c r="R429" i="1"/>
  <c r="P422" i="1"/>
  <c r="Q429" i="1"/>
  <c r="R417" i="1"/>
  <c r="Q417" i="1"/>
  <c r="P410" i="1"/>
  <c r="Q405" i="1"/>
  <c r="R405" i="1"/>
  <c r="P398" i="1"/>
  <c r="Q393" i="1"/>
  <c r="R393" i="1"/>
  <c r="P386" i="1"/>
  <c r="R381" i="1"/>
  <c r="P374" i="1"/>
  <c r="Q381" i="1"/>
  <c r="Q369" i="1"/>
  <c r="R369" i="1"/>
  <c r="P362" i="1"/>
  <c r="R357" i="1"/>
  <c r="Q357" i="1"/>
  <c r="P350" i="1"/>
  <c r="R345" i="1"/>
  <c r="Q345" i="1"/>
  <c r="P338" i="1"/>
  <c r="R333" i="1"/>
  <c r="P326" i="1"/>
  <c r="Q333" i="1"/>
  <c r="R321" i="1"/>
  <c r="Q321" i="1"/>
  <c r="P314" i="1"/>
  <c r="R309" i="1"/>
  <c r="Q309" i="1"/>
  <c r="P302" i="1"/>
  <c r="Q297" i="1"/>
  <c r="R297" i="1"/>
  <c r="P290" i="1"/>
  <c r="R285" i="1"/>
  <c r="Q285" i="1"/>
  <c r="P278" i="1"/>
  <c r="R273" i="1"/>
  <c r="Q273" i="1"/>
  <c r="P266" i="1"/>
  <c r="R261" i="1"/>
  <c r="Q261" i="1"/>
  <c r="P254" i="1"/>
  <c r="R249" i="1"/>
  <c r="Q249" i="1"/>
  <c r="P242" i="1"/>
  <c r="R237" i="1"/>
  <c r="Q237" i="1"/>
  <c r="P230" i="1"/>
  <c r="Q225" i="1"/>
  <c r="R225" i="1"/>
  <c r="P218" i="1"/>
  <c r="Q213" i="1"/>
  <c r="R213" i="1"/>
  <c r="P206" i="1"/>
  <c r="Q201" i="1"/>
  <c r="R201" i="1"/>
  <c r="P194" i="1"/>
  <c r="R189" i="1"/>
  <c r="Q189" i="1"/>
  <c r="P182" i="1"/>
  <c r="R177" i="1"/>
  <c r="P170" i="1"/>
  <c r="Q177" i="1"/>
  <c r="Q165" i="1"/>
  <c r="P158" i="1"/>
  <c r="R165" i="1"/>
  <c r="Q153" i="1"/>
  <c r="P146" i="1"/>
  <c r="R153" i="1"/>
  <c r="R141" i="1"/>
  <c r="Q141" i="1"/>
  <c r="P134" i="1"/>
  <c r="R129" i="1"/>
  <c r="Q129" i="1"/>
  <c r="P122" i="1"/>
  <c r="R117" i="1"/>
  <c r="Q117" i="1"/>
  <c r="P110" i="1"/>
  <c r="R105" i="1"/>
  <c r="Q105" i="1"/>
  <c r="P98" i="1"/>
  <c r="Q93" i="1"/>
  <c r="R93" i="1"/>
  <c r="P86" i="1"/>
  <c r="Q81" i="1"/>
  <c r="R81" i="1"/>
  <c r="P74" i="1"/>
  <c r="Q69" i="1"/>
  <c r="R69" i="1"/>
  <c r="P62" i="1"/>
  <c r="P69" i="1"/>
  <c r="R57" i="1"/>
  <c r="Q57" i="1"/>
  <c r="P50" i="1"/>
  <c r="Q45" i="1"/>
  <c r="R45" i="1"/>
  <c r="P38" i="1"/>
  <c r="R33" i="1"/>
  <c r="P26" i="1"/>
  <c r="Q33" i="1"/>
  <c r="R21" i="1"/>
  <c r="Q21" i="1"/>
  <c r="P1180" i="1"/>
  <c r="P1108" i="1"/>
  <c r="P1036" i="1"/>
  <c r="P742" i="1"/>
  <c r="P513" i="1"/>
  <c r="P243" i="1"/>
  <c r="Q1090" i="1"/>
  <c r="Q66" i="1"/>
  <c r="P1179" i="1"/>
  <c r="P1107" i="1"/>
  <c r="P1035" i="1"/>
  <c r="P741" i="1"/>
  <c r="P239" i="1"/>
  <c r="Q1083" i="1"/>
  <c r="Q511" i="1"/>
  <c r="P1161" i="1"/>
  <c r="P1089" i="1"/>
  <c r="P1017" i="1"/>
  <c r="P717" i="1"/>
  <c r="Q979" i="1"/>
  <c r="Q1230" i="1"/>
  <c r="R1230" i="1"/>
  <c r="P1223" i="1"/>
  <c r="R1218" i="1"/>
  <c r="Q1218" i="1"/>
  <c r="P1211" i="1"/>
  <c r="R1206" i="1"/>
  <c r="Q1206" i="1"/>
  <c r="P1199" i="1"/>
  <c r="P1206" i="1"/>
  <c r="R1194" i="1"/>
  <c r="Q1194" i="1"/>
  <c r="P1187" i="1"/>
  <c r="P1194" i="1"/>
  <c r="R1182" i="1"/>
  <c r="Q1182" i="1"/>
  <c r="P1175" i="1"/>
  <c r="R1170" i="1"/>
  <c r="Q1170" i="1"/>
  <c r="P1163" i="1"/>
  <c r="P1170" i="1"/>
  <c r="R1158" i="1"/>
  <c r="Q1158" i="1"/>
  <c r="P1151" i="1"/>
  <c r="P1158" i="1"/>
  <c r="R1146" i="1"/>
  <c r="Q1146" i="1"/>
  <c r="P1139" i="1"/>
  <c r="R1134" i="1"/>
  <c r="Q1134" i="1"/>
  <c r="P1127" i="1"/>
  <c r="P1134" i="1"/>
  <c r="R1122" i="1"/>
  <c r="Q1122" i="1"/>
  <c r="P1115" i="1"/>
  <c r="P1122" i="1"/>
  <c r="R1110" i="1"/>
  <c r="Q1110" i="1"/>
  <c r="P1103" i="1"/>
  <c r="Q1062" i="1"/>
  <c r="P598" i="1"/>
  <c r="P466" i="1"/>
  <c r="P165" i="1"/>
  <c r="Q963" i="1"/>
  <c r="P1210" i="1"/>
  <c r="P1174" i="1"/>
  <c r="P1138" i="1"/>
  <c r="P1102" i="1"/>
  <c r="P1066" i="1"/>
  <c r="P1030" i="1"/>
  <c r="P970" i="1"/>
  <c r="P946" i="1"/>
  <c r="P898" i="1"/>
  <c r="P790" i="1"/>
  <c r="P766" i="1"/>
  <c r="P706" i="1"/>
  <c r="P646" i="1"/>
  <c r="P622" i="1"/>
  <c r="P562" i="1"/>
  <c r="P502" i="1"/>
  <c r="P454" i="1"/>
  <c r="P442" i="1"/>
  <c r="P382" i="1"/>
  <c r="P370" i="1"/>
  <c r="P226" i="1"/>
  <c r="P826" i="1"/>
  <c r="P597" i="1"/>
  <c r="P160" i="1"/>
  <c r="Q951" i="1"/>
  <c r="Q1232" i="1"/>
  <c r="R1232" i="1"/>
  <c r="P1225" i="1"/>
  <c r="R1220" i="1"/>
  <c r="P1213" i="1"/>
  <c r="Q1220" i="1"/>
  <c r="R1208" i="1"/>
  <c r="Q1208" i="1"/>
  <c r="P1201" i="1"/>
  <c r="R1196" i="1"/>
  <c r="Q1196" i="1"/>
  <c r="P1189" i="1"/>
  <c r="R1184" i="1"/>
  <c r="P1177" i="1"/>
  <c r="Q1184" i="1"/>
  <c r="P1165" i="1"/>
  <c r="R1172" i="1"/>
  <c r="R1160" i="1"/>
  <c r="P1153" i="1"/>
  <c r="R1148" i="1"/>
  <c r="P1141" i="1"/>
  <c r="Q1148" i="1"/>
  <c r="Q1136" i="1"/>
  <c r="P1129" i="1"/>
  <c r="R1136" i="1"/>
  <c r="R1124" i="1"/>
  <c r="P1117" i="1"/>
  <c r="Q1124" i="1"/>
  <c r="R1112" i="1"/>
  <c r="Q1112" i="1"/>
  <c r="P1105" i="1"/>
  <c r="R1100" i="1"/>
  <c r="P1093" i="1"/>
  <c r="Q1100" i="1"/>
  <c r="R1088" i="1"/>
  <c r="P1081" i="1"/>
  <c r="Q1088" i="1"/>
  <c r="R1076" i="1"/>
  <c r="P1069" i="1"/>
  <c r="Q1076" i="1"/>
  <c r="R1064" i="1"/>
  <c r="Q1064" i="1"/>
  <c r="P1057" i="1"/>
  <c r="Q1052" i="1"/>
  <c r="P1045" i="1"/>
  <c r="R1052" i="1"/>
  <c r="R1040" i="1"/>
  <c r="P1033" i="1"/>
  <c r="Q1028" i="1"/>
  <c r="R1028" i="1"/>
  <c r="P1021" i="1"/>
  <c r="R1016" i="1"/>
  <c r="P1009" i="1"/>
  <c r="Q1016" i="1"/>
  <c r="R1004" i="1"/>
  <c r="P997" i="1"/>
  <c r="Q1004" i="1"/>
  <c r="R992" i="1"/>
  <c r="P985" i="1"/>
  <c r="Q992" i="1"/>
  <c r="R980" i="1"/>
  <c r="P973" i="1"/>
  <c r="Q980" i="1"/>
  <c r="R968" i="1"/>
  <c r="P961" i="1"/>
  <c r="Q968" i="1"/>
  <c r="Q956" i="1"/>
  <c r="P949" i="1"/>
  <c r="R956" i="1"/>
  <c r="R944" i="1"/>
  <c r="Q944" i="1"/>
  <c r="P937" i="1"/>
  <c r="R932" i="1"/>
  <c r="P925" i="1"/>
  <c r="Q932" i="1"/>
  <c r="R920" i="1"/>
  <c r="P913" i="1"/>
  <c r="Q920" i="1"/>
  <c r="R908" i="1"/>
  <c r="Q908" i="1"/>
  <c r="P901" i="1"/>
  <c r="R896" i="1"/>
  <c r="P889" i="1"/>
  <c r="Q896" i="1"/>
  <c r="Q884" i="1"/>
  <c r="R884" i="1"/>
  <c r="P877" i="1"/>
  <c r="R872" i="1"/>
  <c r="Q872" i="1"/>
  <c r="P865" i="1"/>
  <c r="R860" i="1"/>
  <c r="Q860" i="1"/>
  <c r="P853" i="1"/>
  <c r="R848" i="1"/>
  <c r="P841" i="1"/>
  <c r="Q848" i="1"/>
  <c r="R836" i="1"/>
  <c r="P829" i="1"/>
  <c r="Q836" i="1"/>
  <c r="R824" i="1"/>
  <c r="Q824" i="1"/>
  <c r="P817" i="1"/>
  <c r="Q812" i="1"/>
  <c r="R812" i="1"/>
  <c r="P805" i="1"/>
  <c r="Q800" i="1"/>
  <c r="R800" i="1"/>
  <c r="P793" i="1"/>
  <c r="Q788" i="1"/>
  <c r="R788" i="1"/>
  <c r="P781" i="1"/>
  <c r="Q776" i="1"/>
  <c r="R776" i="1"/>
  <c r="P769" i="1"/>
  <c r="Q764" i="1"/>
  <c r="R764" i="1"/>
  <c r="P757" i="1"/>
  <c r="Q752" i="1"/>
  <c r="R752" i="1"/>
  <c r="P745" i="1"/>
  <c r="Q740" i="1"/>
  <c r="R740" i="1"/>
  <c r="P733" i="1"/>
  <c r="Q728" i="1"/>
  <c r="R728" i="1"/>
  <c r="P721" i="1"/>
  <c r="Q716" i="1"/>
  <c r="R716" i="1"/>
  <c r="P709" i="1"/>
  <c r="Q704" i="1"/>
  <c r="R704" i="1"/>
  <c r="P697" i="1"/>
  <c r="Q692" i="1"/>
  <c r="R692" i="1"/>
  <c r="P685" i="1"/>
  <c r="Q680" i="1"/>
  <c r="R680" i="1"/>
  <c r="P673" i="1"/>
  <c r="Q668" i="1"/>
  <c r="R668" i="1"/>
  <c r="P661" i="1"/>
  <c r="Q656" i="1"/>
  <c r="R656" i="1"/>
  <c r="P649" i="1"/>
  <c r="Q644" i="1"/>
  <c r="R644" i="1"/>
  <c r="P637" i="1"/>
  <c r="Q632" i="1"/>
  <c r="R632" i="1"/>
  <c r="P625" i="1"/>
  <c r="Q620" i="1"/>
  <c r="R620" i="1"/>
  <c r="P613" i="1"/>
  <c r="Q608" i="1"/>
  <c r="R608" i="1"/>
  <c r="P601" i="1"/>
  <c r="Q596" i="1"/>
  <c r="R596" i="1"/>
  <c r="P589" i="1"/>
  <c r="Q584" i="1"/>
  <c r="R584" i="1"/>
  <c r="P577" i="1"/>
  <c r="Q572" i="1"/>
  <c r="R572" i="1"/>
  <c r="P565" i="1"/>
  <c r="Q560" i="1"/>
  <c r="R560" i="1"/>
  <c r="P553" i="1"/>
  <c r="Q548" i="1"/>
  <c r="R548" i="1"/>
  <c r="P541" i="1"/>
  <c r="Q536" i="1"/>
  <c r="R536" i="1"/>
  <c r="P529" i="1"/>
  <c r="Q524" i="1"/>
  <c r="R524" i="1"/>
  <c r="P517" i="1"/>
  <c r="Q512" i="1"/>
  <c r="R512" i="1"/>
  <c r="P505" i="1"/>
  <c r="Q500" i="1"/>
  <c r="R500" i="1"/>
  <c r="P493" i="1"/>
  <c r="Q488" i="1"/>
  <c r="R488" i="1"/>
  <c r="P481" i="1"/>
  <c r="Q476" i="1"/>
  <c r="P469" i="1"/>
  <c r="R476" i="1"/>
  <c r="Q464" i="1"/>
  <c r="R464" i="1"/>
  <c r="P457" i="1"/>
  <c r="Q452" i="1"/>
  <c r="R452" i="1"/>
  <c r="P445" i="1"/>
  <c r="Q440" i="1"/>
  <c r="R440" i="1"/>
  <c r="P433" i="1"/>
  <c r="Q428" i="1"/>
  <c r="R428" i="1"/>
  <c r="P421" i="1"/>
  <c r="Q416" i="1"/>
  <c r="R416" i="1"/>
  <c r="P409" i="1"/>
  <c r="Q404" i="1"/>
  <c r="R404" i="1"/>
  <c r="P397" i="1"/>
  <c r="Q392" i="1"/>
  <c r="R392" i="1"/>
  <c r="P385" i="1"/>
  <c r="Q380" i="1"/>
  <c r="R380" i="1"/>
  <c r="P373" i="1"/>
  <c r="Q368" i="1"/>
  <c r="R368" i="1"/>
  <c r="P361" i="1"/>
  <c r="Q356" i="1"/>
  <c r="R356" i="1"/>
  <c r="P349" i="1"/>
  <c r="Q344" i="1"/>
  <c r="R344" i="1"/>
  <c r="P337" i="1"/>
  <c r="Q332" i="1"/>
  <c r="R332" i="1"/>
  <c r="P325" i="1"/>
  <c r="Q320" i="1"/>
  <c r="R320" i="1"/>
  <c r="P313" i="1"/>
  <c r="Q308" i="1"/>
  <c r="R308" i="1"/>
  <c r="P301" i="1"/>
  <c r="Q296" i="1"/>
  <c r="R296" i="1"/>
  <c r="P289" i="1"/>
  <c r="Q284" i="1"/>
  <c r="R284" i="1"/>
  <c r="P277" i="1"/>
  <c r="Q272" i="1"/>
  <c r="R272" i="1"/>
  <c r="Q260" i="1"/>
  <c r="R260" i="1"/>
  <c r="P253" i="1"/>
  <c r="R248" i="1"/>
  <c r="Q248" i="1"/>
  <c r="P241" i="1"/>
  <c r="Q236" i="1"/>
  <c r="R236" i="1"/>
  <c r="P229" i="1"/>
  <c r="Q224" i="1"/>
  <c r="R224" i="1"/>
  <c r="Q212" i="1"/>
  <c r="R212" i="1"/>
  <c r="P205" i="1"/>
  <c r="Q200" i="1"/>
  <c r="R200" i="1"/>
  <c r="P193" i="1"/>
  <c r="Q188" i="1"/>
  <c r="R188" i="1"/>
  <c r="P181" i="1"/>
  <c r="R176" i="1"/>
  <c r="Q176" i="1"/>
  <c r="P169" i="1"/>
  <c r="Q164" i="1"/>
  <c r="P157" i="1"/>
  <c r="R164" i="1"/>
  <c r="Q152" i="1"/>
  <c r="R152" i="1"/>
  <c r="P145" i="1"/>
  <c r="Q140" i="1"/>
  <c r="R140" i="1"/>
  <c r="P133" i="1"/>
  <c r="Q128" i="1"/>
  <c r="R128" i="1"/>
  <c r="Q116" i="1"/>
  <c r="R116" i="1"/>
  <c r="P109" i="1"/>
  <c r="R104" i="1"/>
  <c r="Q104" i="1"/>
  <c r="P97" i="1"/>
  <c r="Q92" i="1"/>
  <c r="R92" i="1"/>
  <c r="P85" i="1"/>
  <c r="Q80" i="1"/>
  <c r="R80" i="1"/>
  <c r="P73" i="1"/>
  <c r="Q68" i="1"/>
  <c r="R68" i="1"/>
  <c r="P61" i="1"/>
  <c r="Q56" i="1"/>
  <c r="R56" i="1"/>
  <c r="P49" i="1"/>
  <c r="Q44" i="1"/>
  <c r="R44" i="1"/>
  <c r="P37" i="1"/>
  <c r="R32" i="1"/>
  <c r="Q32" i="1"/>
  <c r="P25" i="1"/>
  <c r="Q20" i="1"/>
  <c r="R20" i="1"/>
  <c r="P994" i="1"/>
  <c r="P922" i="1"/>
  <c r="P874" i="1"/>
  <c r="P850" i="1"/>
  <c r="P596" i="1"/>
  <c r="P511" i="1"/>
  <c r="Q1176" i="1"/>
  <c r="Q1069" i="1"/>
  <c r="Q1231" i="1"/>
  <c r="R1231" i="1"/>
  <c r="P1224" i="1"/>
  <c r="Q1219" i="1"/>
  <c r="P1212" i="1"/>
  <c r="R1207" i="1"/>
  <c r="Q1207" i="1"/>
  <c r="P1200" i="1"/>
  <c r="Q1195" i="1"/>
  <c r="R1195" i="1"/>
  <c r="P1188" i="1"/>
  <c r="Q1183" i="1"/>
  <c r="P1176" i="1"/>
  <c r="R1183" i="1"/>
  <c r="Q1171" i="1"/>
  <c r="P1164" i="1"/>
  <c r="R1171" i="1"/>
  <c r="R1159" i="1"/>
  <c r="Q1159" i="1"/>
  <c r="P1152" i="1"/>
  <c r="R1147" i="1"/>
  <c r="Q1147" i="1"/>
  <c r="P1140" i="1"/>
  <c r="R1135" i="1"/>
  <c r="Q1135" i="1"/>
  <c r="P1128" i="1"/>
  <c r="Q1123" i="1"/>
  <c r="R1123" i="1"/>
  <c r="P1116" i="1"/>
  <c r="Q1111" i="1"/>
  <c r="R1111" i="1"/>
  <c r="P1104" i="1"/>
  <c r="Q1099" i="1"/>
  <c r="R1099" i="1"/>
  <c r="P1092" i="1"/>
  <c r="R1087" i="1"/>
  <c r="P1080" i="1"/>
  <c r="Q1087" i="1"/>
  <c r="R1075" i="1"/>
  <c r="Q1075" i="1"/>
  <c r="P1068" i="1"/>
  <c r="R1063" i="1"/>
  <c r="P1056" i="1"/>
  <c r="Q1063" i="1"/>
  <c r="R1051" i="1"/>
  <c r="Q1051" i="1"/>
  <c r="P1044" i="1"/>
  <c r="R1039" i="1"/>
  <c r="Q1039" i="1"/>
  <c r="P1032" i="1"/>
  <c r="Q1027" i="1"/>
  <c r="R1027" i="1"/>
  <c r="P1020" i="1"/>
  <c r="R1015" i="1"/>
  <c r="P1008" i="1"/>
  <c r="Q1015" i="1"/>
  <c r="R1003" i="1"/>
  <c r="P996" i="1"/>
  <c r="Q1003" i="1"/>
  <c r="R991" i="1"/>
  <c r="P984" i="1"/>
  <c r="Q991" i="1"/>
  <c r="R979" i="1"/>
  <c r="P972" i="1"/>
  <c r="P960" i="1"/>
  <c r="Q967" i="1"/>
  <c r="Q955" i="1"/>
  <c r="P948" i="1"/>
  <c r="R955" i="1"/>
  <c r="R943" i="1"/>
  <c r="P936" i="1"/>
  <c r="Q943" i="1"/>
  <c r="R931" i="1"/>
  <c r="P924" i="1"/>
  <c r="Q931" i="1"/>
  <c r="Q919" i="1"/>
  <c r="R919" i="1"/>
  <c r="P912" i="1"/>
  <c r="R907" i="1"/>
  <c r="P900" i="1"/>
  <c r="Q907" i="1"/>
  <c r="R895" i="1"/>
  <c r="P888" i="1"/>
  <c r="Q895" i="1"/>
  <c r="Q883" i="1"/>
  <c r="R883" i="1"/>
  <c r="P876" i="1"/>
  <c r="R871" i="1"/>
  <c r="Q871" i="1"/>
  <c r="P864" i="1"/>
  <c r="R859" i="1"/>
  <c r="Q859" i="1"/>
  <c r="P852" i="1"/>
  <c r="R847" i="1"/>
  <c r="Q847" i="1"/>
  <c r="P840" i="1"/>
  <c r="R835" i="1"/>
  <c r="Q835" i="1"/>
  <c r="P828" i="1"/>
  <c r="R823" i="1"/>
  <c r="P816" i="1"/>
  <c r="Q811" i="1"/>
  <c r="R811" i="1"/>
  <c r="P804" i="1"/>
  <c r="Q799" i="1"/>
  <c r="P792" i="1"/>
  <c r="R799" i="1"/>
  <c r="Q787" i="1"/>
  <c r="R787" i="1"/>
  <c r="P780" i="1"/>
  <c r="Q775" i="1"/>
  <c r="R775" i="1"/>
  <c r="P768" i="1"/>
  <c r="Q763" i="1"/>
  <c r="R763" i="1"/>
  <c r="P756" i="1"/>
  <c r="Q751" i="1"/>
  <c r="R751" i="1"/>
  <c r="P744" i="1"/>
  <c r="P732" i="1"/>
  <c r="R739" i="1"/>
  <c r="P720" i="1"/>
  <c r="Q727" i="1"/>
  <c r="R727" i="1"/>
  <c r="R715" i="1"/>
  <c r="Q715" i="1"/>
  <c r="P708" i="1"/>
  <c r="R703" i="1"/>
  <c r="Q703" i="1"/>
  <c r="P696" i="1"/>
  <c r="R691" i="1"/>
  <c r="P684" i="1"/>
  <c r="Q691" i="1"/>
  <c r="R679" i="1"/>
  <c r="Q679" i="1"/>
  <c r="P672" i="1"/>
  <c r="R667" i="1"/>
  <c r="Q667" i="1"/>
  <c r="P660" i="1"/>
  <c r="Q655" i="1"/>
  <c r="R655" i="1"/>
  <c r="P648" i="1"/>
  <c r="Q643" i="1"/>
  <c r="R643" i="1"/>
  <c r="P636" i="1"/>
  <c r="Q631" i="1"/>
  <c r="R631" i="1"/>
  <c r="P624" i="1"/>
  <c r="R619" i="1"/>
  <c r="P612" i="1"/>
  <c r="Q619" i="1"/>
  <c r="R607" i="1"/>
  <c r="P600" i="1"/>
  <c r="Q607" i="1"/>
  <c r="Q595" i="1"/>
  <c r="R595" i="1"/>
  <c r="P588" i="1"/>
  <c r="R583" i="1"/>
  <c r="P576" i="1"/>
  <c r="R571" i="1"/>
  <c r="P564" i="1"/>
  <c r="Q571" i="1"/>
  <c r="R559" i="1"/>
  <c r="Q559" i="1"/>
  <c r="P552" i="1"/>
  <c r="R547" i="1"/>
  <c r="Q547" i="1"/>
  <c r="P540" i="1"/>
  <c r="R535" i="1"/>
  <c r="P528" i="1"/>
  <c r="Q535" i="1"/>
  <c r="R523" i="1"/>
  <c r="P516" i="1"/>
  <c r="Q523" i="1"/>
  <c r="R511" i="1"/>
  <c r="P504" i="1"/>
  <c r="R499" i="1"/>
  <c r="Q499" i="1"/>
  <c r="P492" i="1"/>
  <c r="R487" i="1"/>
  <c r="Q487" i="1"/>
  <c r="P480" i="1"/>
  <c r="R475" i="1"/>
  <c r="Q475" i="1"/>
  <c r="P468" i="1"/>
  <c r="R463" i="1"/>
  <c r="P456" i="1"/>
  <c r="Q463" i="1"/>
  <c r="R451" i="1"/>
  <c r="Q451" i="1"/>
  <c r="P444" i="1"/>
  <c r="R439" i="1"/>
  <c r="Q439" i="1"/>
  <c r="P432" i="1"/>
  <c r="R427" i="1"/>
  <c r="P420" i="1"/>
  <c r="Q427" i="1"/>
  <c r="R415" i="1"/>
  <c r="P408" i="1"/>
  <c r="Q415" i="1"/>
  <c r="R403" i="1"/>
  <c r="Q403" i="1"/>
  <c r="P396" i="1"/>
  <c r="R391" i="1"/>
  <c r="Q391" i="1"/>
  <c r="P384" i="1"/>
  <c r="R379" i="1"/>
  <c r="P372" i="1"/>
  <c r="Q379" i="1"/>
  <c r="R367" i="1"/>
  <c r="Q367" i="1"/>
  <c r="P360" i="1"/>
  <c r="R355" i="1"/>
  <c r="Q355" i="1"/>
  <c r="P348" i="1"/>
  <c r="R343" i="1"/>
  <c r="Q343" i="1"/>
  <c r="P336" i="1"/>
  <c r="R331" i="1"/>
  <c r="P324" i="1"/>
  <c r="Q331" i="1"/>
  <c r="R319" i="1"/>
  <c r="Q319" i="1"/>
  <c r="P312" i="1"/>
  <c r="R307" i="1"/>
  <c r="P300" i="1"/>
  <c r="Q307" i="1"/>
  <c r="R295" i="1"/>
  <c r="Q295" i="1"/>
  <c r="P288" i="1"/>
  <c r="R283" i="1"/>
  <c r="P276" i="1"/>
  <c r="Q283" i="1"/>
  <c r="R271" i="1"/>
  <c r="Q271" i="1"/>
  <c r="P264" i="1"/>
  <c r="R259" i="1"/>
  <c r="Q259" i="1"/>
  <c r="Q247" i="1"/>
  <c r="R247" i="1"/>
  <c r="P240" i="1"/>
  <c r="R235" i="1"/>
  <c r="Q235" i="1"/>
  <c r="P228" i="1"/>
  <c r="R223" i="1"/>
  <c r="Q223" i="1"/>
  <c r="P216" i="1"/>
  <c r="Q211" i="1"/>
  <c r="R211" i="1"/>
  <c r="Q199" i="1"/>
  <c r="R199" i="1"/>
  <c r="P192" i="1"/>
  <c r="R187" i="1"/>
  <c r="Q187" i="1"/>
  <c r="P180" i="1"/>
  <c r="R175" i="1"/>
  <c r="P168" i="1"/>
  <c r="Q175" i="1"/>
  <c r="R163" i="1"/>
  <c r="P156" i="1"/>
  <c r="Q163" i="1"/>
  <c r="R151" i="1"/>
  <c r="Q151" i="1"/>
  <c r="P144" i="1"/>
  <c r="Q139" i="1"/>
  <c r="P132" i="1"/>
  <c r="R139" i="1"/>
  <c r="R127" i="1"/>
  <c r="Q127" i="1"/>
  <c r="P120" i="1"/>
  <c r="R115" i="1"/>
  <c r="Q115" i="1"/>
  <c r="R103" i="1"/>
  <c r="Q103" i="1"/>
  <c r="P96" i="1"/>
  <c r="R91" i="1"/>
  <c r="Q91" i="1"/>
  <c r="R79" i="1"/>
  <c r="Q79" i="1"/>
  <c r="P72" i="1"/>
  <c r="Q67" i="1"/>
  <c r="R67" i="1"/>
  <c r="P60" i="1"/>
  <c r="R55" i="1"/>
  <c r="Q55" i="1"/>
  <c r="Q43" i="1"/>
  <c r="R43" i="1"/>
  <c r="R31" i="1"/>
  <c r="Q31" i="1"/>
  <c r="P24" i="1"/>
  <c r="R19" i="1"/>
  <c r="Q19" i="1"/>
  <c r="P1193" i="1"/>
  <c r="P1049" i="1"/>
  <c r="P595" i="1"/>
  <c r="P536" i="1"/>
  <c r="Q1172" i="1"/>
  <c r="Q929" i="1"/>
  <c r="Q739" i="1"/>
  <c r="R1071" i="1"/>
  <c r="R1098" i="1"/>
  <c r="Q1098" i="1"/>
  <c r="P1091" i="1"/>
  <c r="R1086" i="1"/>
  <c r="Q1086" i="1"/>
  <c r="P1079" i="1"/>
  <c r="R1074" i="1"/>
  <c r="P1067" i="1"/>
  <c r="Q1074" i="1"/>
  <c r="R1062" i="1"/>
  <c r="P1055" i="1"/>
  <c r="R1050" i="1"/>
  <c r="Q1050" i="1"/>
  <c r="P1043" i="1"/>
  <c r="R1038" i="1"/>
  <c r="P1031" i="1"/>
  <c r="Q1038" i="1"/>
  <c r="R1026" i="1"/>
  <c r="P1019" i="1"/>
  <c r="R1014" i="1"/>
  <c r="Q1014" i="1"/>
  <c r="P1007" i="1"/>
  <c r="R1002" i="1"/>
  <c r="P995" i="1"/>
  <c r="Q1002" i="1"/>
  <c r="R990" i="1"/>
  <c r="P983" i="1"/>
  <c r="Q990" i="1"/>
  <c r="R978" i="1"/>
  <c r="Q978" i="1"/>
  <c r="P971" i="1"/>
  <c r="R966" i="1"/>
  <c r="P959" i="1"/>
  <c r="Q966" i="1"/>
  <c r="R954" i="1"/>
  <c r="P947" i="1"/>
  <c r="Q954" i="1"/>
  <c r="R942" i="1"/>
  <c r="Q942" i="1"/>
  <c r="P935" i="1"/>
  <c r="R930" i="1"/>
  <c r="P923" i="1"/>
  <c r="Q930" i="1"/>
  <c r="R918" i="1"/>
  <c r="P911" i="1"/>
  <c r="Q918" i="1"/>
  <c r="R906" i="1"/>
  <c r="Q906" i="1"/>
  <c r="P899" i="1"/>
  <c r="R894" i="1"/>
  <c r="P887" i="1"/>
  <c r="Q894" i="1"/>
  <c r="R882" i="1"/>
  <c r="Q882" i="1"/>
  <c r="P875" i="1"/>
  <c r="R870" i="1"/>
  <c r="Q870" i="1"/>
  <c r="P863" i="1"/>
  <c r="R858" i="1"/>
  <c r="Q858" i="1"/>
  <c r="P851" i="1"/>
  <c r="R846" i="1"/>
  <c r="P839" i="1"/>
  <c r="Q846" i="1"/>
  <c r="R834" i="1"/>
  <c r="P827" i="1"/>
  <c r="Q834" i="1"/>
  <c r="R822" i="1"/>
  <c r="P815" i="1"/>
  <c r="Q822" i="1"/>
  <c r="R810" i="1"/>
  <c r="Q810" i="1"/>
  <c r="P803" i="1"/>
  <c r="R798" i="1"/>
  <c r="Q798" i="1"/>
  <c r="P791" i="1"/>
  <c r="R786" i="1"/>
  <c r="Q786" i="1"/>
  <c r="P779" i="1"/>
  <c r="R774" i="1"/>
  <c r="Q774" i="1"/>
  <c r="P767" i="1"/>
  <c r="R762" i="1"/>
  <c r="Q762" i="1"/>
  <c r="P755" i="1"/>
  <c r="R750" i="1"/>
  <c r="Q750" i="1"/>
  <c r="P743" i="1"/>
  <c r="R738" i="1"/>
  <c r="Q738" i="1"/>
  <c r="P731" i="1"/>
  <c r="R726" i="1"/>
  <c r="Q726" i="1"/>
  <c r="P719" i="1"/>
  <c r="R714" i="1"/>
  <c r="Q714" i="1"/>
  <c r="P707" i="1"/>
  <c r="R702" i="1"/>
  <c r="Q702" i="1"/>
  <c r="P695" i="1"/>
  <c r="R690" i="1"/>
  <c r="Q690" i="1"/>
  <c r="P683" i="1"/>
  <c r="R678" i="1"/>
  <c r="Q678" i="1"/>
  <c r="P671" i="1"/>
  <c r="R666" i="1"/>
  <c r="Q666" i="1"/>
  <c r="P659" i="1"/>
  <c r="R654" i="1"/>
  <c r="Q654" i="1"/>
  <c r="P647" i="1"/>
  <c r="R642" i="1"/>
  <c r="Q642" i="1"/>
  <c r="P635" i="1"/>
  <c r="R630" i="1"/>
  <c r="Q630" i="1"/>
  <c r="P623" i="1"/>
  <c r="R618" i="1"/>
  <c r="Q618" i="1"/>
  <c r="P611" i="1"/>
  <c r="R606" i="1"/>
  <c r="Q606" i="1"/>
  <c r="P599" i="1"/>
  <c r="R594" i="1"/>
  <c r="Q594" i="1"/>
  <c r="P587" i="1"/>
  <c r="R582" i="1"/>
  <c r="Q582" i="1"/>
  <c r="P575" i="1"/>
  <c r="R570" i="1"/>
  <c r="P563" i="1"/>
  <c r="Q570" i="1"/>
  <c r="R558" i="1"/>
  <c r="Q558" i="1"/>
  <c r="P551" i="1"/>
  <c r="R546" i="1"/>
  <c r="Q546" i="1"/>
  <c r="P539" i="1"/>
  <c r="R534" i="1"/>
  <c r="Q534" i="1"/>
  <c r="P527" i="1"/>
  <c r="R522" i="1"/>
  <c r="P515" i="1"/>
  <c r="Q522" i="1"/>
  <c r="R510" i="1"/>
  <c r="Q510" i="1"/>
  <c r="P503" i="1"/>
  <c r="R498" i="1"/>
  <c r="Q498" i="1"/>
  <c r="P491" i="1"/>
  <c r="R486" i="1"/>
  <c r="Q486" i="1"/>
  <c r="P479" i="1"/>
  <c r="R474" i="1"/>
  <c r="Q474" i="1"/>
  <c r="P467" i="1"/>
  <c r="R462" i="1"/>
  <c r="Q462" i="1"/>
  <c r="P455" i="1"/>
  <c r="R450" i="1"/>
  <c r="P443" i="1"/>
  <c r="Q450" i="1"/>
  <c r="R438" i="1"/>
  <c r="Q438" i="1"/>
  <c r="P431" i="1"/>
  <c r="R426" i="1"/>
  <c r="P419" i="1"/>
  <c r="Q426" i="1"/>
  <c r="R414" i="1"/>
  <c r="Q414" i="1"/>
  <c r="P407" i="1"/>
  <c r="R402" i="1"/>
  <c r="P395" i="1"/>
  <c r="Q402" i="1"/>
  <c r="R390" i="1"/>
  <c r="Q390" i="1"/>
  <c r="P383" i="1"/>
  <c r="R378" i="1"/>
  <c r="P371" i="1"/>
  <c r="Q378" i="1"/>
  <c r="R366" i="1"/>
  <c r="Q366" i="1"/>
  <c r="P359" i="1"/>
  <c r="R354" i="1"/>
  <c r="P347" i="1"/>
  <c r="Q354" i="1"/>
  <c r="R342" i="1"/>
  <c r="Q342" i="1"/>
  <c r="P335" i="1"/>
  <c r="R330" i="1"/>
  <c r="Q330" i="1"/>
  <c r="P323" i="1"/>
  <c r="R318" i="1"/>
  <c r="Q318" i="1"/>
  <c r="P311" i="1"/>
  <c r="P318" i="1"/>
  <c r="R306" i="1"/>
  <c r="Q306" i="1"/>
  <c r="P299" i="1"/>
  <c r="P306" i="1"/>
  <c r="R294" i="1"/>
  <c r="Q294" i="1"/>
  <c r="P287" i="1"/>
  <c r="P294" i="1"/>
  <c r="R282" i="1"/>
  <c r="Q282" i="1"/>
  <c r="P275" i="1"/>
  <c r="R270" i="1"/>
  <c r="Q270" i="1"/>
  <c r="P263" i="1"/>
  <c r="R258" i="1"/>
  <c r="Q258" i="1"/>
  <c r="P251" i="1"/>
  <c r="R246" i="1"/>
  <c r="Q246" i="1"/>
  <c r="R234" i="1"/>
  <c r="Q234" i="1"/>
  <c r="P227" i="1"/>
  <c r="R222" i="1"/>
  <c r="P222" i="1"/>
  <c r="Q222" i="1"/>
  <c r="P215" i="1"/>
  <c r="R210" i="1"/>
  <c r="Q210" i="1"/>
  <c r="P210" i="1"/>
  <c r="P203" i="1"/>
  <c r="Q198" i="1"/>
  <c r="R198" i="1"/>
  <c r="P198" i="1"/>
  <c r="Q186" i="1"/>
  <c r="R186" i="1"/>
  <c r="P179" i="1"/>
  <c r="R174" i="1"/>
  <c r="P167" i="1"/>
  <c r="P174" i="1"/>
  <c r="Q174" i="1"/>
  <c r="R162" i="1"/>
  <c r="Q162" i="1"/>
  <c r="P155" i="1"/>
  <c r="P162" i="1"/>
  <c r="R150" i="1"/>
  <c r="Q150" i="1"/>
  <c r="P143" i="1"/>
  <c r="P150" i="1"/>
  <c r="Q138" i="1"/>
  <c r="R138" i="1"/>
  <c r="P131" i="1"/>
  <c r="R126" i="1"/>
  <c r="Q126" i="1"/>
  <c r="P119" i="1"/>
  <c r="R114" i="1"/>
  <c r="P107" i="1"/>
  <c r="Q114" i="1"/>
  <c r="R102" i="1"/>
  <c r="Q102" i="1"/>
  <c r="R90" i="1"/>
  <c r="Q90" i="1"/>
  <c r="P90" i="1"/>
  <c r="P83" i="1"/>
  <c r="R78" i="1"/>
  <c r="Q78" i="1"/>
  <c r="P71" i="1"/>
  <c r="R66" i="1"/>
  <c r="P59" i="1"/>
  <c r="P66" i="1"/>
  <c r="R54" i="1"/>
  <c r="Q54" i="1"/>
  <c r="P47" i="1"/>
  <c r="Q42" i="1"/>
  <c r="R42" i="1"/>
  <c r="P42" i="1"/>
  <c r="P35" i="1"/>
  <c r="R30" i="1"/>
  <c r="Q30" i="1"/>
  <c r="P23" i="1"/>
  <c r="P30" i="1"/>
  <c r="R18" i="1"/>
  <c r="Q18" i="1"/>
  <c r="P1100" i="1"/>
  <c r="P944" i="1"/>
  <c r="P920" i="1"/>
  <c r="P896" i="1"/>
  <c r="P872" i="1"/>
  <c r="P848" i="1"/>
  <c r="P823" i="1"/>
  <c r="P764" i="1"/>
  <c r="P738" i="1"/>
  <c r="P705" i="1"/>
  <c r="P679" i="1"/>
  <c r="P620" i="1"/>
  <c r="P594" i="1"/>
  <c r="P535" i="1"/>
  <c r="P295" i="1"/>
  <c r="P217" i="1"/>
  <c r="P138" i="1"/>
  <c r="Q1160" i="1"/>
  <c r="Q1049" i="1"/>
  <c r="Q712" i="1"/>
  <c r="R967" i="1"/>
  <c r="Q1229" i="1"/>
  <c r="R1229" i="1"/>
  <c r="R1217" i="1"/>
  <c r="Q1217" i="1"/>
  <c r="R1205" i="1"/>
  <c r="Q1205" i="1"/>
  <c r="Q1181" i="1"/>
  <c r="R1181" i="1"/>
  <c r="R1169" i="1"/>
  <c r="Q1169" i="1"/>
  <c r="R1157" i="1"/>
  <c r="Q1157" i="1"/>
  <c r="R1145" i="1"/>
  <c r="Q1145" i="1"/>
  <c r="R1133" i="1"/>
  <c r="Q1133" i="1"/>
  <c r="R1121" i="1"/>
  <c r="Q1121" i="1"/>
  <c r="R1109" i="1"/>
  <c r="Q1109" i="1"/>
  <c r="R1097" i="1"/>
  <c r="Q1097" i="1"/>
  <c r="Q1085" i="1"/>
  <c r="R1085" i="1"/>
  <c r="R1073" i="1"/>
  <c r="Q1073" i="1"/>
  <c r="R1061" i="1"/>
  <c r="Q1061" i="1"/>
  <c r="R1037" i="1"/>
  <c r="Q1037" i="1"/>
  <c r="R1025" i="1"/>
  <c r="Q1025" i="1"/>
  <c r="Q1013" i="1"/>
  <c r="R1013" i="1"/>
  <c r="R989" i="1"/>
  <c r="Q989" i="1"/>
  <c r="R977" i="1"/>
  <c r="Q977" i="1"/>
  <c r="R965" i="1"/>
  <c r="Q965" i="1"/>
  <c r="R953" i="1"/>
  <c r="Q953" i="1"/>
  <c r="Q941" i="1"/>
  <c r="R941" i="1"/>
  <c r="R917" i="1"/>
  <c r="Q917" i="1"/>
  <c r="R905" i="1"/>
  <c r="Q905" i="1"/>
  <c r="R893" i="1"/>
  <c r="Q893" i="1"/>
  <c r="Q869" i="1"/>
  <c r="R869" i="1"/>
  <c r="R833" i="1"/>
  <c r="Q833" i="1"/>
  <c r="R821" i="1"/>
  <c r="Q821" i="1"/>
  <c r="R809" i="1"/>
  <c r="Q809" i="1"/>
  <c r="Q797" i="1"/>
  <c r="R797" i="1"/>
  <c r="R785" i="1"/>
  <c r="Q785" i="1"/>
  <c r="R773" i="1"/>
  <c r="Q773" i="1"/>
  <c r="Q761" i="1"/>
  <c r="R761" i="1"/>
  <c r="Q749" i="1"/>
  <c r="R749" i="1"/>
  <c r="Q737" i="1"/>
  <c r="R737" i="1"/>
  <c r="R725" i="1"/>
  <c r="Q725" i="1"/>
  <c r="R713" i="1"/>
  <c r="Q713" i="1"/>
  <c r="R689" i="1"/>
  <c r="Q689" i="1"/>
  <c r="R665" i="1"/>
  <c r="Q665" i="1"/>
  <c r="R653" i="1"/>
  <c r="Q653" i="1"/>
  <c r="Q641" i="1"/>
  <c r="R641" i="1"/>
  <c r="R629" i="1"/>
  <c r="Q629" i="1"/>
  <c r="Q617" i="1"/>
  <c r="R617" i="1"/>
  <c r="Q605" i="1"/>
  <c r="R605" i="1"/>
  <c r="Q593" i="1"/>
  <c r="R593" i="1"/>
  <c r="Q581" i="1"/>
  <c r="R581" i="1"/>
  <c r="R569" i="1"/>
  <c r="Q569" i="1"/>
  <c r="R557" i="1"/>
  <c r="Q557" i="1"/>
  <c r="Q545" i="1"/>
  <c r="Q533" i="1"/>
  <c r="R533" i="1"/>
  <c r="R521" i="1"/>
  <c r="Q521" i="1"/>
  <c r="R509" i="1"/>
  <c r="Q509" i="1"/>
  <c r="Q497" i="1"/>
  <c r="R497" i="1"/>
  <c r="R485" i="1"/>
  <c r="Q485" i="1"/>
  <c r="Q473" i="1"/>
  <c r="R473" i="1"/>
  <c r="Q461" i="1"/>
  <c r="R461" i="1"/>
  <c r="R449" i="1"/>
  <c r="Q449" i="1"/>
  <c r="R437" i="1"/>
  <c r="Q437" i="1"/>
  <c r="R425" i="1"/>
  <c r="Q425" i="1"/>
  <c r="R413" i="1"/>
  <c r="Q413" i="1"/>
  <c r="R401" i="1"/>
  <c r="Q401" i="1"/>
  <c r="Q389" i="1"/>
  <c r="R389" i="1"/>
  <c r="R377" i="1"/>
  <c r="Q377" i="1"/>
  <c r="R365" i="1"/>
  <c r="Q365" i="1"/>
  <c r="R353" i="1"/>
  <c r="Q353" i="1"/>
  <c r="R341" i="1"/>
  <c r="Q341" i="1"/>
  <c r="R329" i="1"/>
  <c r="Q329" i="1"/>
  <c r="R317" i="1"/>
  <c r="Q317" i="1"/>
  <c r="P310" i="1"/>
  <c r="R305" i="1"/>
  <c r="P298" i="1"/>
  <c r="Q305" i="1"/>
  <c r="R293" i="1"/>
  <c r="Q293" i="1"/>
  <c r="P286" i="1"/>
  <c r="R281" i="1"/>
  <c r="Q281" i="1"/>
  <c r="P274" i="1"/>
  <c r="R269" i="1"/>
  <c r="Q269" i="1"/>
  <c r="P262" i="1"/>
  <c r="R257" i="1"/>
  <c r="Q257" i="1"/>
  <c r="P250" i="1"/>
  <c r="R245" i="1"/>
  <c r="Q245" i="1"/>
  <c r="P238" i="1"/>
  <c r="R233" i="1"/>
  <c r="Q233" i="1"/>
  <c r="R221" i="1"/>
  <c r="Q221" i="1"/>
  <c r="P214" i="1"/>
  <c r="R209" i="1"/>
  <c r="Q209" i="1"/>
  <c r="P202" i="1"/>
  <c r="R197" i="1"/>
  <c r="Q197" i="1"/>
  <c r="P190" i="1"/>
  <c r="R185" i="1"/>
  <c r="Q185" i="1"/>
  <c r="R173" i="1"/>
  <c r="Q173" i="1"/>
  <c r="P166" i="1"/>
  <c r="R161" i="1"/>
  <c r="Q161" i="1"/>
  <c r="P154" i="1"/>
  <c r="R149" i="1"/>
  <c r="Q149" i="1"/>
  <c r="P142" i="1"/>
  <c r="R137" i="1"/>
  <c r="Q137" i="1"/>
  <c r="P130" i="1"/>
  <c r="R125" i="1"/>
  <c r="Q125" i="1"/>
  <c r="P118" i="1"/>
  <c r="R113" i="1"/>
  <c r="P106" i="1"/>
  <c r="Q113" i="1"/>
  <c r="R101" i="1"/>
  <c r="Q101" i="1"/>
  <c r="P94" i="1"/>
  <c r="R89" i="1"/>
  <c r="Q89" i="1"/>
  <c r="P82" i="1"/>
  <c r="R77" i="1"/>
  <c r="Q77" i="1"/>
  <c r="P70" i="1"/>
  <c r="R65" i="1"/>
  <c r="P58" i="1"/>
  <c r="Q65" i="1"/>
  <c r="R53" i="1"/>
  <c r="Q53" i="1"/>
  <c r="P46" i="1"/>
  <c r="R41" i="1"/>
  <c r="Q41" i="1"/>
  <c r="P34" i="1"/>
  <c r="R29" i="1"/>
  <c r="Q29" i="1"/>
  <c r="P22" i="1"/>
  <c r="R17" i="1"/>
  <c r="Q17" i="1"/>
  <c r="P1135" i="1"/>
  <c r="P895" i="1"/>
  <c r="P871" i="1"/>
  <c r="P822" i="1"/>
  <c r="P730" i="1"/>
  <c r="P678" i="1"/>
  <c r="P586" i="1"/>
  <c r="P534" i="1"/>
  <c r="P438" i="1"/>
  <c r="P366" i="1"/>
  <c r="P48" i="1"/>
  <c r="Q1040" i="1"/>
  <c r="Q701" i="1"/>
  <c r="Q1228" i="1"/>
  <c r="R1228" i="1"/>
  <c r="Q1216" i="1"/>
  <c r="R1216" i="1"/>
  <c r="R1192" i="1"/>
  <c r="Q1192" i="1"/>
  <c r="R1180" i="1"/>
  <c r="Q1180" i="1"/>
  <c r="R1168" i="1"/>
  <c r="Q1168" i="1"/>
  <c r="R1156" i="1"/>
  <c r="Q1156" i="1"/>
  <c r="R1144" i="1"/>
  <c r="Q1144" i="1"/>
  <c r="R1132" i="1"/>
  <c r="Q1132" i="1"/>
  <c r="R1120" i="1"/>
  <c r="Q1120" i="1"/>
  <c r="R1108" i="1"/>
  <c r="Q1108" i="1"/>
  <c r="R1096" i="1"/>
  <c r="Q1096" i="1"/>
  <c r="R1084" i="1"/>
  <c r="Q1084" i="1"/>
  <c r="Q1072" i="1"/>
  <c r="R1072" i="1"/>
  <c r="Q1060" i="1"/>
  <c r="R1060" i="1"/>
  <c r="R1048" i="1"/>
  <c r="Q1048" i="1"/>
  <c r="R1036" i="1"/>
  <c r="Q1036" i="1"/>
  <c r="R1024" i="1"/>
  <c r="Q1024" i="1"/>
  <c r="R1012" i="1"/>
  <c r="Q1012" i="1"/>
  <c r="Q1000" i="1"/>
  <c r="R1000" i="1"/>
  <c r="R988" i="1"/>
  <c r="Q988" i="1"/>
  <c r="R976" i="1"/>
  <c r="Q976" i="1"/>
  <c r="R964" i="1"/>
  <c r="Q964" i="1"/>
  <c r="R952" i="1"/>
  <c r="Q952" i="1"/>
  <c r="R940" i="1"/>
  <c r="Q940" i="1"/>
  <c r="Q928" i="1"/>
  <c r="R928" i="1"/>
  <c r="R916" i="1"/>
  <c r="Q916" i="1"/>
  <c r="R904" i="1"/>
  <c r="Q904" i="1"/>
  <c r="R892" i="1"/>
  <c r="Q892" i="1"/>
  <c r="R880" i="1"/>
  <c r="Q880" i="1"/>
  <c r="R868" i="1"/>
  <c r="Q868" i="1"/>
  <c r="Q856" i="1"/>
  <c r="R856" i="1"/>
  <c r="Q844" i="1"/>
  <c r="R844" i="1"/>
  <c r="R832" i="1"/>
  <c r="Q832" i="1"/>
  <c r="R820" i="1"/>
  <c r="Q820" i="1"/>
  <c r="R808" i="1"/>
  <c r="Q808" i="1"/>
  <c r="Q796" i="1"/>
  <c r="R796" i="1"/>
  <c r="R784" i="1"/>
  <c r="Q784" i="1"/>
  <c r="R772" i="1"/>
  <c r="Q772" i="1"/>
  <c r="R760" i="1"/>
  <c r="Q760" i="1"/>
  <c r="Q748" i="1"/>
  <c r="R748" i="1"/>
  <c r="Q736" i="1"/>
  <c r="R736" i="1"/>
  <c r="R724" i="1"/>
  <c r="Q724" i="1"/>
  <c r="R700" i="1"/>
  <c r="Q700" i="1"/>
  <c r="R688" i="1"/>
  <c r="Q688" i="1"/>
  <c r="R676" i="1"/>
  <c r="Q676" i="1"/>
  <c r="R664" i="1"/>
  <c r="Q664" i="1"/>
  <c r="Q652" i="1"/>
  <c r="Q640" i="1"/>
  <c r="R640" i="1"/>
  <c r="R628" i="1"/>
  <c r="Q628" i="1"/>
  <c r="Q604" i="1"/>
  <c r="R604" i="1"/>
  <c r="Q592" i="1"/>
  <c r="R592" i="1"/>
  <c r="Q580" i="1"/>
  <c r="R580" i="1"/>
  <c r="R568" i="1"/>
  <c r="Q568" i="1"/>
  <c r="R556" i="1"/>
  <c r="Q556" i="1"/>
  <c r="R544" i="1"/>
  <c r="Q544" i="1"/>
  <c r="Q532" i="1"/>
  <c r="R532" i="1"/>
  <c r="R520" i="1"/>
  <c r="Q520" i="1"/>
  <c r="R508" i="1"/>
  <c r="Q508" i="1"/>
  <c r="R496" i="1"/>
  <c r="Q496" i="1"/>
  <c r="P489" i="1"/>
  <c r="R484" i="1"/>
  <c r="Q484" i="1"/>
  <c r="P477" i="1"/>
  <c r="R472" i="1"/>
  <c r="P465" i="1"/>
  <c r="Q460" i="1"/>
  <c r="R460" i="1"/>
  <c r="P453" i="1"/>
  <c r="Q448" i="1"/>
  <c r="R448" i="1"/>
  <c r="P441" i="1"/>
  <c r="Q436" i="1"/>
  <c r="R436" i="1"/>
  <c r="P429" i="1"/>
  <c r="Q424" i="1"/>
  <c r="R424" i="1"/>
  <c r="P417" i="1"/>
  <c r="R412" i="1"/>
  <c r="Q412" i="1"/>
  <c r="P405" i="1"/>
  <c r="R400" i="1"/>
  <c r="Q400" i="1"/>
  <c r="P393" i="1"/>
  <c r="Q388" i="1"/>
  <c r="R388" i="1"/>
  <c r="P381" i="1"/>
  <c r="Q376" i="1"/>
  <c r="R376" i="1"/>
  <c r="P369" i="1"/>
  <c r="R364" i="1"/>
  <c r="Q364" i="1"/>
  <c r="P357" i="1"/>
  <c r="R352" i="1"/>
  <c r="Q352" i="1"/>
  <c r="P345" i="1"/>
  <c r="R340" i="1"/>
  <c r="Q340" i="1"/>
  <c r="P333" i="1"/>
  <c r="R328" i="1"/>
  <c r="Q328" i="1"/>
  <c r="P321" i="1"/>
  <c r="R316" i="1"/>
  <c r="Q316" i="1"/>
  <c r="Q304" i="1"/>
  <c r="R304" i="1"/>
  <c r="P297" i="1"/>
  <c r="R292" i="1"/>
  <c r="Q292" i="1"/>
  <c r="P285" i="1"/>
  <c r="R280" i="1"/>
  <c r="Q280" i="1"/>
  <c r="P273" i="1"/>
  <c r="R268" i="1"/>
  <c r="Q268" i="1"/>
  <c r="P261" i="1"/>
  <c r="R256" i="1"/>
  <c r="P249" i="1"/>
  <c r="Q256" i="1"/>
  <c r="R244" i="1"/>
  <c r="Q244" i="1"/>
  <c r="P237" i="1"/>
  <c r="R232" i="1"/>
  <c r="Q232" i="1"/>
  <c r="P225" i="1"/>
  <c r="R220" i="1"/>
  <c r="Q220" i="1"/>
  <c r="R208" i="1"/>
  <c r="Q208" i="1"/>
  <c r="P201" i="1"/>
  <c r="R196" i="1"/>
  <c r="Q196" i="1"/>
  <c r="P189" i="1"/>
  <c r="R184" i="1"/>
  <c r="Q184" i="1"/>
  <c r="P177" i="1"/>
  <c r="R172" i="1"/>
  <c r="Q172" i="1"/>
  <c r="R160" i="1"/>
  <c r="Q160" i="1"/>
  <c r="P153" i="1"/>
  <c r="P93" i="1"/>
  <c r="P1222" i="1"/>
  <c r="P1186" i="1"/>
  <c r="P1150" i="1"/>
  <c r="P1114" i="1"/>
  <c r="P1098" i="1"/>
  <c r="P1078" i="1"/>
  <c r="P1062" i="1"/>
  <c r="P1042" i="1"/>
  <c r="P1026" i="1"/>
  <c r="P1006" i="1"/>
  <c r="P990" i="1"/>
  <c r="P966" i="1"/>
  <c r="P942" i="1"/>
  <c r="P918" i="1"/>
  <c r="P894" i="1"/>
  <c r="P870" i="1"/>
  <c r="P846" i="1"/>
  <c r="P814" i="1"/>
  <c r="P788" i="1"/>
  <c r="P762" i="1"/>
  <c r="P729" i="1"/>
  <c r="P670" i="1"/>
  <c r="P618" i="1"/>
  <c r="P585" i="1"/>
  <c r="P526" i="1"/>
  <c r="P430" i="1"/>
  <c r="P358" i="1"/>
  <c r="P282" i="1"/>
  <c r="P204" i="1"/>
  <c r="P125" i="1"/>
  <c r="P36" i="1"/>
  <c r="Q1142" i="1"/>
  <c r="Q1026" i="1"/>
  <c r="Q881" i="1"/>
  <c r="Q677" i="1"/>
  <c r="Q1227" i="1"/>
  <c r="R1227" i="1"/>
  <c r="Q1215" i="1"/>
  <c r="R1215" i="1"/>
  <c r="R1203" i="1"/>
  <c r="Q1203" i="1"/>
  <c r="R1191" i="1"/>
  <c r="Q1191" i="1"/>
  <c r="R1179" i="1"/>
  <c r="Q1179" i="1"/>
  <c r="R1167" i="1"/>
  <c r="Q1167" i="1"/>
  <c r="R1155" i="1"/>
  <c r="Q1155" i="1"/>
  <c r="R1143" i="1"/>
  <c r="Q1143" i="1"/>
  <c r="R1131" i="1"/>
  <c r="Q1131" i="1"/>
  <c r="R1119" i="1"/>
  <c r="Q1119" i="1"/>
  <c r="R1095" i="1"/>
  <c r="Q1095" i="1"/>
  <c r="Q1071" i="1"/>
  <c r="Q1059" i="1"/>
  <c r="R1059" i="1"/>
  <c r="R1047" i="1"/>
  <c r="Q1047" i="1"/>
  <c r="R1035" i="1"/>
  <c r="Q1035" i="1"/>
  <c r="Q1023" i="1"/>
  <c r="R1023" i="1"/>
  <c r="R1011" i="1"/>
  <c r="Q1011" i="1"/>
  <c r="Q999" i="1"/>
  <c r="R999" i="1"/>
  <c r="R975" i="1"/>
  <c r="Q975" i="1"/>
  <c r="R939" i="1"/>
  <c r="Q939" i="1"/>
  <c r="Q927" i="1"/>
  <c r="R927" i="1"/>
  <c r="R915" i="1"/>
  <c r="Q915" i="1"/>
  <c r="Q903" i="1"/>
  <c r="R903" i="1"/>
  <c r="R891" i="1"/>
  <c r="Q891" i="1"/>
  <c r="R879" i="1"/>
  <c r="Q879" i="1"/>
  <c r="R867" i="1"/>
  <c r="Q867" i="1"/>
  <c r="Q855" i="1"/>
  <c r="R855" i="1"/>
  <c r="Q843" i="1"/>
  <c r="R843" i="1"/>
  <c r="Q831" i="1"/>
  <c r="R831" i="1"/>
  <c r="R807" i="1"/>
  <c r="Q807" i="1"/>
  <c r="R783" i="1"/>
  <c r="Q783" i="1"/>
  <c r="R771" i="1"/>
  <c r="Q771" i="1"/>
  <c r="R759" i="1"/>
  <c r="Q759" i="1"/>
  <c r="R747" i="1"/>
  <c r="Q747" i="1"/>
  <c r="Q735" i="1"/>
  <c r="R735" i="1"/>
  <c r="Q723" i="1"/>
  <c r="R723" i="1"/>
  <c r="R711" i="1"/>
  <c r="Q711" i="1"/>
  <c r="R699" i="1"/>
  <c r="Q699" i="1"/>
  <c r="Q687" i="1"/>
  <c r="R687" i="1"/>
  <c r="R675" i="1"/>
  <c r="Q675" i="1"/>
  <c r="R663" i="1"/>
  <c r="Q663" i="1"/>
  <c r="R651" i="1"/>
  <c r="Q651" i="1"/>
  <c r="Q639" i="1"/>
  <c r="R639" i="1"/>
  <c r="R627" i="1"/>
  <c r="Q627" i="1"/>
  <c r="R615" i="1"/>
  <c r="Q615" i="1"/>
  <c r="R603" i="1"/>
  <c r="Q603" i="1"/>
  <c r="Q591" i="1"/>
  <c r="R591" i="1"/>
  <c r="Q579" i="1"/>
  <c r="R579" i="1"/>
  <c r="R567" i="1"/>
  <c r="Q567" i="1"/>
  <c r="R555" i="1"/>
  <c r="Q555" i="1"/>
  <c r="R543" i="1"/>
  <c r="Q543" i="1"/>
  <c r="Q531" i="1"/>
  <c r="R531" i="1"/>
  <c r="R519" i="1"/>
  <c r="Q519" i="1"/>
  <c r="Q507" i="1"/>
  <c r="R507" i="1"/>
  <c r="P500" i="1"/>
  <c r="R495" i="1"/>
  <c r="P488" i="1"/>
  <c r="Q483" i="1"/>
  <c r="R483" i="1"/>
  <c r="P476" i="1"/>
  <c r="R471" i="1"/>
  <c r="P464" i="1"/>
  <c r="Q471" i="1"/>
  <c r="R459" i="1"/>
  <c r="Q459" i="1"/>
  <c r="P452" i="1"/>
  <c r="Q447" i="1"/>
  <c r="R447" i="1"/>
  <c r="P440" i="1"/>
  <c r="Q435" i="1"/>
  <c r="R435" i="1"/>
  <c r="P428" i="1"/>
  <c r="Q423" i="1"/>
  <c r="R423" i="1"/>
  <c r="P416" i="1"/>
  <c r="R411" i="1"/>
  <c r="Q411" i="1"/>
  <c r="P404" i="1"/>
  <c r="R399" i="1"/>
  <c r="Q399" i="1"/>
  <c r="P392" i="1"/>
  <c r="R387" i="1"/>
  <c r="Q387" i="1"/>
  <c r="P380" i="1"/>
  <c r="Q375" i="1"/>
  <c r="R375" i="1"/>
  <c r="P368" i="1"/>
  <c r="R363" i="1"/>
  <c r="Q363" i="1"/>
  <c r="P356" i="1"/>
  <c r="R351" i="1"/>
  <c r="Q351" i="1"/>
  <c r="P344" i="1"/>
  <c r="R339" i="1"/>
  <c r="Q339" i="1"/>
  <c r="P332" i="1"/>
  <c r="P320" i="1"/>
  <c r="Q327" i="1"/>
  <c r="R327" i="1"/>
  <c r="Q255" i="1"/>
  <c r="Q63" i="1"/>
  <c r="Q39" i="1"/>
  <c r="P1221" i="1"/>
  <c r="P1185" i="1"/>
  <c r="P1169" i="1"/>
  <c r="P1149" i="1"/>
  <c r="P1113" i="1"/>
  <c r="P1077" i="1"/>
  <c r="P1041" i="1"/>
  <c r="P1005" i="1"/>
  <c r="P965" i="1"/>
  <c r="P941" i="1"/>
  <c r="P917" i="1"/>
  <c r="P893" i="1"/>
  <c r="P869" i="1"/>
  <c r="P845" i="1"/>
  <c r="P813" i="1"/>
  <c r="P754" i="1"/>
  <c r="P728" i="1"/>
  <c r="P702" i="1"/>
  <c r="P669" i="1"/>
  <c r="P610" i="1"/>
  <c r="P584" i="1"/>
  <c r="P558" i="1"/>
  <c r="P525" i="1"/>
  <c r="P498" i="1"/>
  <c r="P426" i="1"/>
  <c r="P354" i="1"/>
  <c r="P199" i="1"/>
  <c r="P121" i="1"/>
  <c r="P29" i="1"/>
  <c r="Q1021" i="1"/>
  <c r="Q662" i="1"/>
  <c r="R652" i="1"/>
  <c r="R1226" i="1"/>
  <c r="Q1226" i="1"/>
  <c r="Q1214" i="1"/>
  <c r="R1214" i="1"/>
  <c r="R1202" i="1"/>
  <c r="Q1202" i="1"/>
  <c r="R1190" i="1"/>
  <c r="Q1190" i="1"/>
  <c r="R1178" i="1"/>
  <c r="Q1178" i="1"/>
  <c r="R1166" i="1"/>
  <c r="Q1166" i="1"/>
  <c r="R1154" i="1"/>
  <c r="Q1154" i="1"/>
  <c r="R1130" i="1"/>
  <c r="Q1130" i="1"/>
  <c r="R1106" i="1"/>
  <c r="Q1106" i="1"/>
  <c r="R1094" i="1"/>
  <c r="Q1094" i="1"/>
  <c r="R1082" i="1"/>
  <c r="Q1082" i="1"/>
  <c r="R1070" i="1"/>
  <c r="Q1070" i="1"/>
  <c r="Q1058" i="1"/>
  <c r="R1058" i="1"/>
  <c r="R1046" i="1"/>
  <c r="Q1046" i="1"/>
  <c r="R1034" i="1"/>
  <c r="Q1034" i="1"/>
  <c r="R1022" i="1"/>
  <c r="Q1022" i="1"/>
  <c r="R1010" i="1"/>
  <c r="Q1010" i="1"/>
  <c r="R998" i="1"/>
  <c r="Q998" i="1"/>
  <c r="Q986" i="1"/>
  <c r="R986" i="1"/>
  <c r="R974" i="1"/>
  <c r="Q974" i="1"/>
  <c r="R962" i="1"/>
  <c r="Q962" i="1"/>
  <c r="R950" i="1"/>
  <c r="Q950" i="1"/>
  <c r="R938" i="1"/>
  <c r="Q938" i="1"/>
  <c r="R926" i="1"/>
  <c r="Q926" i="1"/>
  <c r="Q914" i="1"/>
  <c r="R914" i="1"/>
  <c r="R902" i="1"/>
  <c r="Q902" i="1"/>
  <c r="R890" i="1"/>
  <c r="Q890" i="1"/>
  <c r="R878" i="1"/>
  <c r="Q878" i="1"/>
  <c r="Q866" i="1"/>
  <c r="R866" i="1"/>
  <c r="R854" i="1"/>
  <c r="Q854" i="1"/>
  <c r="Q842" i="1"/>
  <c r="R842" i="1"/>
  <c r="Q830" i="1"/>
  <c r="R830" i="1"/>
  <c r="R818" i="1"/>
  <c r="Q818" i="1"/>
  <c r="R806" i="1"/>
  <c r="Q806" i="1"/>
  <c r="R794" i="1"/>
  <c r="Q794" i="1"/>
  <c r="R782" i="1"/>
  <c r="Q782" i="1"/>
  <c r="R770" i="1"/>
  <c r="Q770" i="1"/>
  <c r="R758" i="1"/>
  <c r="Q758" i="1"/>
  <c r="Q746" i="1"/>
  <c r="R746" i="1"/>
  <c r="Q734" i="1"/>
  <c r="R734" i="1"/>
  <c r="Q722" i="1"/>
  <c r="R722" i="1"/>
  <c r="Q710" i="1"/>
  <c r="R710" i="1"/>
  <c r="R698" i="1"/>
  <c r="Q698" i="1"/>
  <c r="R686" i="1"/>
  <c r="Q686" i="1"/>
  <c r="Q674" i="1"/>
  <c r="R674" i="1"/>
  <c r="R650" i="1"/>
  <c r="Q650" i="1"/>
  <c r="R638" i="1"/>
  <c r="Q638" i="1"/>
  <c r="R626" i="1"/>
  <c r="Q626" i="1"/>
  <c r="R614" i="1"/>
  <c r="Q614" i="1"/>
  <c r="R602" i="1"/>
  <c r="Q602" i="1"/>
  <c r="R590" i="1"/>
  <c r="Q590" i="1"/>
  <c r="Q578" i="1"/>
  <c r="R578" i="1"/>
  <c r="Q566" i="1"/>
  <c r="R566" i="1"/>
  <c r="R554" i="1"/>
  <c r="Q554" i="1"/>
  <c r="R542" i="1"/>
  <c r="Q542" i="1"/>
  <c r="R530" i="1"/>
  <c r="Q530" i="1"/>
  <c r="R518" i="1"/>
  <c r="Q518" i="1"/>
  <c r="Q506" i="1"/>
  <c r="R506" i="1"/>
  <c r="R494" i="1"/>
  <c r="Q494" i="1"/>
  <c r="P487" i="1"/>
  <c r="Q482" i="1"/>
  <c r="R482" i="1"/>
  <c r="P475" i="1"/>
  <c r="R470" i="1"/>
  <c r="Q470" i="1"/>
  <c r="P463" i="1"/>
  <c r="R458" i="1"/>
  <c r="Q458" i="1"/>
  <c r="P451" i="1"/>
  <c r="R446" i="1"/>
  <c r="Q446" i="1"/>
  <c r="P439" i="1"/>
  <c r="Q434" i="1"/>
  <c r="R434" i="1"/>
  <c r="P427" i="1"/>
  <c r="Q422" i="1"/>
  <c r="R422" i="1"/>
  <c r="P415" i="1"/>
  <c r="Q410" i="1"/>
  <c r="R410" i="1"/>
  <c r="P403" i="1"/>
  <c r="R398" i="1"/>
  <c r="Q398" i="1"/>
  <c r="P391" i="1"/>
  <c r="R386" i="1"/>
  <c r="Q386" i="1"/>
  <c r="P379" i="1"/>
  <c r="Q374" i="1"/>
  <c r="R374" i="1"/>
  <c r="P367" i="1"/>
  <c r="R362" i="1"/>
  <c r="Q362" i="1"/>
  <c r="P355" i="1"/>
  <c r="R350" i="1"/>
  <c r="Q350" i="1"/>
  <c r="P343" i="1"/>
  <c r="Q338" i="1"/>
  <c r="R338" i="1"/>
  <c r="P331" i="1"/>
  <c r="R326" i="1"/>
  <c r="Q326" i="1"/>
  <c r="P319" i="1"/>
  <c r="R314" i="1"/>
  <c r="Q314" i="1"/>
  <c r="P307" i="1"/>
  <c r="R302" i="1"/>
  <c r="Q302" i="1"/>
  <c r="R290" i="1"/>
  <c r="Q290" i="1"/>
  <c r="P283" i="1"/>
  <c r="R278" i="1"/>
  <c r="Q278" i="1"/>
  <c r="P271" i="1"/>
  <c r="P259" i="1"/>
  <c r="P235" i="1"/>
  <c r="P211" i="1"/>
  <c r="P175" i="1"/>
  <c r="P163" i="1"/>
  <c r="P115" i="1"/>
  <c r="P103" i="1"/>
  <c r="P91" i="1"/>
  <c r="P79" i="1"/>
  <c r="P43" i="1"/>
  <c r="P1220" i="1"/>
  <c r="P1184" i="1"/>
  <c r="P1148" i="1"/>
  <c r="P1112" i="1"/>
  <c r="P1076" i="1"/>
  <c r="P1040" i="1"/>
  <c r="P1004" i="1"/>
  <c r="P982" i="1"/>
  <c r="P958" i="1"/>
  <c r="P934" i="1"/>
  <c r="P910" i="1"/>
  <c r="P886" i="1"/>
  <c r="P862" i="1"/>
  <c r="P838" i="1"/>
  <c r="P812" i="1"/>
  <c r="P786" i="1"/>
  <c r="P753" i="1"/>
  <c r="P727" i="1"/>
  <c r="P694" i="1"/>
  <c r="P668" i="1"/>
  <c r="P642" i="1"/>
  <c r="P609" i="1"/>
  <c r="P583" i="1"/>
  <c r="P550" i="1"/>
  <c r="P524" i="1"/>
  <c r="P490" i="1"/>
  <c r="P418" i="1"/>
  <c r="P346" i="1"/>
  <c r="P269" i="1"/>
  <c r="P191" i="1"/>
  <c r="P18" i="1"/>
  <c r="Q1008" i="1"/>
  <c r="Q857" i="1"/>
  <c r="R545" i="1"/>
  <c r="R1225" i="1"/>
  <c r="Q1225" i="1"/>
  <c r="R1213" i="1"/>
  <c r="Q1213" i="1"/>
  <c r="R1201" i="1"/>
  <c r="Q1201" i="1"/>
  <c r="R1189" i="1"/>
  <c r="Q1189" i="1"/>
  <c r="R1177" i="1"/>
  <c r="Q1177" i="1"/>
  <c r="R1165" i="1"/>
  <c r="Q1165" i="1"/>
  <c r="Q1141" i="1"/>
  <c r="R1129" i="1"/>
  <c r="Q1129" i="1"/>
  <c r="R1117" i="1"/>
  <c r="Q1117" i="1"/>
  <c r="R1105" i="1"/>
  <c r="Q1105" i="1"/>
  <c r="Q1093" i="1"/>
  <c r="R1093" i="1"/>
  <c r="R1081" i="1"/>
  <c r="Q1081" i="1"/>
  <c r="R1057" i="1"/>
  <c r="Q1057" i="1"/>
  <c r="R1045" i="1"/>
  <c r="Q1045" i="1"/>
  <c r="R1033" i="1"/>
  <c r="Q1033" i="1"/>
  <c r="R1009" i="1"/>
  <c r="Q1009" i="1"/>
  <c r="R997" i="1"/>
  <c r="Q997" i="1"/>
  <c r="Q985" i="1"/>
  <c r="R985" i="1"/>
  <c r="R973" i="1"/>
  <c r="Q973" i="1"/>
  <c r="R961" i="1"/>
  <c r="Q961" i="1"/>
  <c r="R949" i="1"/>
  <c r="Q949" i="1"/>
  <c r="Q757" i="1"/>
  <c r="Q745" i="1"/>
  <c r="P258" i="1"/>
  <c r="P234" i="1"/>
  <c r="P114" i="1"/>
  <c r="P102" i="1"/>
  <c r="P1219" i="1"/>
  <c r="P1183" i="1"/>
  <c r="P1147" i="1"/>
  <c r="P1111" i="1"/>
  <c r="P1075" i="1"/>
  <c r="P1039" i="1"/>
  <c r="P1003" i="1"/>
  <c r="P981" i="1"/>
  <c r="P957" i="1"/>
  <c r="P933" i="1"/>
  <c r="P909" i="1"/>
  <c r="P885" i="1"/>
  <c r="P861" i="1"/>
  <c r="P837" i="1"/>
  <c r="P811" i="1"/>
  <c r="P778" i="1"/>
  <c r="P752" i="1"/>
  <c r="P726" i="1"/>
  <c r="P693" i="1"/>
  <c r="P667" i="1"/>
  <c r="P634" i="1"/>
  <c r="P608" i="1"/>
  <c r="P582" i="1"/>
  <c r="P549" i="1"/>
  <c r="P523" i="1"/>
  <c r="P486" i="1"/>
  <c r="P414" i="1"/>
  <c r="P342" i="1"/>
  <c r="P265" i="1"/>
  <c r="P186" i="1"/>
  <c r="P108" i="1"/>
  <c r="Q1118" i="1"/>
  <c r="Q1001" i="1"/>
  <c r="Q845" i="1"/>
  <c r="Q616" i="1"/>
  <c r="Q229" i="1"/>
  <c r="R1224" i="1"/>
  <c r="Q1224" i="1"/>
  <c r="R1212" i="1"/>
  <c r="Q1212" i="1"/>
  <c r="R1200" i="1"/>
  <c r="Q1200" i="1"/>
  <c r="R1164" i="1"/>
  <c r="Q1164" i="1"/>
  <c r="R1152" i="1"/>
  <c r="Q1152" i="1"/>
  <c r="R1140" i="1"/>
  <c r="Q1140" i="1"/>
  <c r="R1128" i="1"/>
  <c r="Q1128" i="1"/>
  <c r="R1116" i="1"/>
  <c r="Q1116" i="1"/>
  <c r="R1104" i="1"/>
  <c r="Q1104" i="1"/>
  <c r="Q1092" i="1"/>
  <c r="R1092" i="1"/>
  <c r="R1080" i="1"/>
  <c r="Q1080" i="1"/>
  <c r="R1068" i="1"/>
  <c r="Q1068" i="1"/>
  <c r="R1056" i="1"/>
  <c r="Q1056" i="1"/>
  <c r="R1044" i="1"/>
  <c r="Q1044" i="1"/>
  <c r="R1032" i="1"/>
  <c r="Q1032" i="1"/>
  <c r="R1020" i="1"/>
  <c r="Q1020" i="1"/>
  <c r="R996" i="1"/>
  <c r="Q996" i="1"/>
  <c r="R984" i="1"/>
  <c r="Q984" i="1"/>
  <c r="Q972" i="1"/>
  <c r="R972" i="1"/>
  <c r="R960" i="1"/>
  <c r="Q960" i="1"/>
  <c r="Q948" i="1"/>
  <c r="R948" i="1"/>
  <c r="Q936" i="1"/>
  <c r="R936" i="1"/>
  <c r="R924" i="1"/>
  <c r="Q924" i="1"/>
  <c r="R912" i="1"/>
  <c r="Q912" i="1"/>
  <c r="R900" i="1"/>
  <c r="Q900" i="1"/>
  <c r="R888" i="1"/>
  <c r="Q888" i="1"/>
  <c r="R876" i="1"/>
  <c r="Q876" i="1"/>
  <c r="R864" i="1"/>
  <c r="Q864" i="1"/>
  <c r="R852" i="1"/>
  <c r="Q852" i="1"/>
  <c r="R840" i="1"/>
  <c r="Q840" i="1"/>
  <c r="P833" i="1"/>
  <c r="Q828" i="1"/>
  <c r="R828" i="1"/>
  <c r="P821" i="1"/>
  <c r="R816" i="1"/>
  <c r="Q816" i="1"/>
  <c r="P809" i="1"/>
  <c r="R804" i="1"/>
  <c r="Q804" i="1"/>
  <c r="P797" i="1"/>
  <c r="R792" i="1"/>
  <c r="Q792" i="1"/>
  <c r="P785" i="1"/>
  <c r="R780" i="1"/>
  <c r="P773" i="1"/>
  <c r="Q780" i="1"/>
  <c r="R768" i="1"/>
  <c r="Q768" i="1"/>
  <c r="P761" i="1"/>
  <c r="R756" i="1"/>
  <c r="P749" i="1"/>
  <c r="R744" i="1"/>
  <c r="Q744" i="1"/>
  <c r="P737" i="1"/>
  <c r="R732" i="1"/>
  <c r="Q732" i="1"/>
  <c r="P725" i="1"/>
  <c r="Q720" i="1"/>
  <c r="R720" i="1"/>
  <c r="P713" i="1"/>
  <c r="R708" i="1"/>
  <c r="P701" i="1"/>
  <c r="Q708" i="1"/>
  <c r="Q696" i="1"/>
  <c r="R696" i="1"/>
  <c r="P689" i="1"/>
  <c r="Q684" i="1"/>
  <c r="R684" i="1"/>
  <c r="P677" i="1"/>
  <c r="Q672" i="1"/>
  <c r="R672" i="1"/>
  <c r="P665" i="1"/>
  <c r="R660" i="1"/>
  <c r="Q660" i="1"/>
  <c r="P653" i="1"/>
  <c r="R648" i="1"/>
  <c r="Q648" i="1"/>
  <c r="P641" i="1"/>
  <c r="R636" i="1"/>
  <c r="Q636" i="1"/>
  <c r="P629" i="1"/>
  <c r="R624" i="1"/>
  <c r="Q624" i="1"/>
  <c r="P617" i="1"/>
  <c r="R612" i="1"/>
  <c r="Q612" i="1"/>
  <c r="P605" i="1"/>
  <c r="Q600" i="1"/>
  <c r="R600" i="1"/>
  <c r="P593" i="1"/>
  <c r="R588" i="1"/>
  <c r="P581" i="1"/>
  <c r="Q588" i="1"/>
  <c r="Q576" i="1"/>
  <c r="R576" i="1"/>
  <c r="P569" i="1"/>
  <c r="Q564" i="1"/>
  <c r="R564" i="1"/>
  <c r="P557" i="1"/>
  <c r="Q552" i="1"/>
  <c r="R552" i="1"/>
  <c r="P545" i="1"/>
  <c r="Q540" i="1"/>
  <c r="R540" i="1"/>
  <c r="P533" i="1"/>
  <c r="R528" i="1"/>
  <c r="Q528" i="1"/>
  <c r="P521" i="1"/>
  <c r="R516" i="1"/>
  <c r="Q516" i="1"/>
  <c r="P509" i="1"/>
  <c r="R504" i="1"/>
  <c r="P497" i="1"/>
  <c r="Q504" i="1"/>
  <c r="R492" i="1"/>
  <c r="Q492" i="1"/>
  <c r="P485" i="1"/>
  <c r="R480" i="1"/>
  <c r="Q480" i="1"/>
  <c r="P473" i="1"/>
  <c r="Q468" i="1"/>
  <c r="R468" i="1"/>
  <c r="P461" i="1"/>
  <c r="R456" i="1"/>
  <c r="P449" i="1"/>
  <c r="Q456" i="1"/>
  <c r="R444" i="1"/>
  <c r="Q444" i="1"/>
  <c r="P437" i="1"/>
  <c r="R432" i="1"/>
  <c r="Q432" i="1"/>
  <c r="P425" i="1"/>
  <c r="R420" i="1"/>
  <c r="Q420" i="1"/>
  <c r="P413" i="1"/>
  <c r="Q408" i="1"/>
  <c r="R408" i="1"/>
  <c r="P401" i="1"/>
  <c r="Q396" i="1"/>
  <c r="R396" i="1"/>
  <c r="P389" i="1"/>
  <c r="R384" i="1"/>
  <c r="P377" i="1"/>
  <c r="R372" i="1"/>
  <c r="Q372" i="1"/>
  <c r="P365" i="1"/>
  <c r="Q360" i="1"/>
  <c r="R360" i="1"/>
  <c r="P353" i="1"/>
  <c r="R348" i="1"/>
  <c r="Q348" i="1"/>
  <c r="P341" i="1"/>
  <c r="R336" i="1"/>
  <c r="P329" i="1"/>
  <c r="R324" i="1"/>
  <c r="Q324" i="1"/>
  <c r="Q312" i="1"/>
  <c r="P305" i="1"/>
  <c r="R300" i="1"/>
  <c r="Q300" i="1"/>
  <c r="P293" i="1"/>
  <c r="Q288" i="1"/>
  <c r="R288" i="1"/>
  <c r="P281" i="1"/>
  <c r="R276" i="1"/>
  <c r="Q276" i="1"/>
  <c r="Q264" i="1"/>
  <c r="R264" i="1"/>
  <c r="P257" i="1"/>
  <c r="Q252" i="1"/>
  <c r="R252" i="1"/>
  <c r="P245" i="1"/>
  <c r="R240" i="1"/>
  <c r="Q240" i="1"/>
  <c r="P233" i="1"/>
  <c r="R228" i="1"/>
  <c r="Q228" i="1"/>
  <c r="P221" i="1"/>
  <c r="Q216" i="1"/>
  <c r="R216" i="1"/>
  <c r="P209" i="1"/>
  <c r="R204" i="1"/>
  <c r="Q204" i="1"/>
  <c r="P197" i="1"/>
  <c r="R192" i="1"/>
  <c r="Q192" i="1"/>
  <c r="P185" i="1"/>
  <c r="Q180" i="1"/>
  <c r="R180" i="1"/>
  <c r="Q168" i="1"/>
  <c r="R168" i="1"/>
  <c r="P161" i="1"/>
  <c r="R156" i="1"/>
  <c r="Q156" i="1"/>
  <c r="P149" i="1"/>
  <c r="R144" i="1"/>
  <c r="Q144" i="1"/>
  <c r="P137" i="1"/>
  <c r="R132" i="1"/>
  <c r="Q132" i="1"/>
  <c r="Q120" i="1"/>
  <c r="R120" i="1"/>
  <c r="P113" i="1"/>
  <c r="Q108" i="1"/>
  <c r="R108" i="1"/>
  <c r="P101" i="1"/>
  <c r="R96" i="1"/>
  <c r="P89" i="1"/>
  <c r="Q96" i="1"/>
  <c r="Q84" i="1"/>
  <c r="R84" i="1"/>
  <c r="P77" i="1"/>
  <c r="R72" i="1"/>
  <c r="Q72" i="1"/>
  <c r="P65" i="1"/>
  <c r="R60" i="1"/>
  <c r="Q60" i="1"/>
  <c r="P53" i="1"/>
  <c r="Q48" i="1"/>
  <c r="R48" i="1"/>
  <c r="P41" i="1"/>
  <c r="R36" i="1"/>
  <c r="Q36" i="1"/>
  <c r="Q24" i="1"/>
  <c r="P17" i="1"/>
  <c r="R24" i="1"/>
  <c r="P1218" i="1"/>
  <c r="P1198" i="1"/>
  <c r="P1182" i="1"/>
  <c r="P1162" i="1"/>
  <c r="P1146" i="1"/>
  <c r="P1126" i="1"/>
  <c r="P1110" i="1"/>
  <c r="P1090" i="1"/>
  <c r="P1074" i="1"/>
  <c r="P1054" i="1"/>
  <c r="P1038" i="1"/>
  <c r="P1018" i="1"/>
  <c r="P1002" i="1"/>
  <c r="P980" i="1"/>
  <c r="P956" i="1"/>
  <c r="P932" i="1"/>
  <c r="P908" i="1"/>
  <c r="P884" i="1"/>
  <c r="P860" i="1"/>
  <c r="P836" i="1"/>
  <c r="P810" i="1"/>
  <c r="P777" i="1"/>
  <c r="P751" i="1"/>
  <c r="P718" i="1"/>
  <c r="P692" i="1"/>
  <c r="P666" i="1"/>
  <c r="P633" i="1"/>
  <c r="P607" i="1"/>
  <c r="P574" i="1"/>
  <c r="P548" i="1"/>
  <c r="P522" i="1"/>
  <c r="P478" i="1"/>
  <c r="P406" i="1"/>
  <c r="P334" i="1"/>
  <c r="P178" i="1"/>
  <c r="Q1107" i="1"/>
  <c r="Q987" i="1"/>
  <c r="Q823" i="1"/>
  <c r="Q589" i="1"/>
  <c r="Q853" i="1"/>
  <c r="Q793" i="1"/>
  <c r="Q64" i="1"/>
  <c r="R745" i="1"/>
  <c r="P187" i="1"/>
  <c r="Q925" i="1"/>
  <c r="Q817" i="1"/>
  <c r="Q661" i="1"/>
  <c r="Q112" i="1"/>
  <c r="W1219" i="1"/>
  <c r="W1207" i="1"/>
  <c r="W1195" i="1"/>
  <c r="W1183" i="1"/>
  <c r="W1171" i="1"/>
  <c r="W1159" i="1"/>
  <c r="W1147" i="1"/>
  <c r="W1135" i="1"/>
  <c r="P223" i="1"/>
  <c r="Q493" i="1"/>
  <c r="Q205" i="1"/>
  <c r="Q148" i="1"/>
  <c r="Q97" i="1"/>
  <c r="R109" i="1"/>
  <c r="P105" i="1"/>
  <c r="Q865" i="1"/>
  <c r="Q613" i="1"/>
  <c r="Q145" i="1"/>
  <c r="Q37" i="1"/>
  <c r="R124" i="1"/>
  <c r="Q124" i="1"/>
  <c r="R100" i="1"/>
  <c r="Q100" i="1"/>
  <c r="R88" i="1"/>
  <c r="P81" i="1"/>
  <c r="R76" i="1"/>
  <c r="Q76" i="1"/>
  <c r="R52" i="1"/>
  <c r="P45" i="1"/>
  <c r="Q52" i="1"/>
  <c r="R40" i="1"/>
  <c r="P33" i="1"/>
  <c r="Q40" i="1"/>
  <c r="R28" i="1"/>
  <c r="Q28" i="1"/>
  <c r="P21" i="1"/>
  <c r="P247" i="1"/>
  <c r="P117" i="1"/>
  <c r="Q685" i="1"/>
  <c r="Q445" i="1"/>
  <c r="Q254" i="1"/>
  <c r="Q88" i="1"/>
  <c r="R315" i="1"/>
  <c r="P308" i="1"/>
  <c r="Q315" i="1"/>
  <c r="R303" i="1"/>
  <c r="Q303" i="1"/>
  <c r="P296" i="1"/>
  <c r="Q291" i="1"/>
  <c r="P284" i="1"/>
  <c r="R279" i="1"/>
  <c r="Q279" i="1"/>
  <c r="P272" i="1"/>
  <c r="P260" i="1"/>
  <c r="Q267" i="1"/>
  <c r="R267" i="1"/>
  <c r="R255" i="1"/>
  <c r="P248" i="1"/>
  <c r="R243" i="1"/>
  <c r="P236" i="1"/>
  <c r="Q243" i="1"/>
  <c r="Q231" i="1"/>
  <c r="P224" i="1"/>
  <c r="R219" i="1"/>
  <c r="P212" i="1"/>
  <c r="Q219" i="1"/>
  <c r="P200" i="1"/>
  <c r="Q207" i="1"/>
  <c r="P188" i="1"/>
  <c r="R195" i="1"/>
  <c r="Q195" i="1"/>
  <c r="Q183" i="1"/>
  <c r="P176" i="1"/>
  <c r="R183" i="1"/>
  <c r="P164" i="1"/>
  <c r="Q171" i="1"/>
  <c r="R171" i="1"/>
  <c r="Q159" i="1"/>
  <c r="P152" i="1"/>
  <c r="R159" i="1"/>
  <c r="R147" i="1"/>
  <c r="Q147" i="1"/>
  <c r="P140" i="1"/>
  <c r="P128" i="1"/>
  <c r="R135" i="1"/>
  <c r="Q135" i="1"/>
  <c r="R123" i="1"/>
  <c r="P116" i="1"/>
  <c r="Q123" i="1"/>
  <c r="P104" i="1"/>
  <c r="R111" i="1"/>
  <c r="Q111" i="1"/>
  <c r="P92" i="1"/>
  <c r="R99" i="1"/>
  <c r="Q99" i="1"/>
  <c r="R87" i="1"/>
  <c r="P80" i="1"/>
  <c r="R75" i="1"/>
  <c r="P68" i="1"/>
  <c r="Q75" i="1"/>
  <c r="P56" i="1"/>
  <c r="R63" i="1"/>
  <c r="P44" i="1"/>
  <c r="R51" i="1"/>
  <c r="Q51" i="1"/>
  <c r="P32" i="1"/>
  <c r="P20" i="1"/>
  <c r="R27" i="1"/>
  <c r="Q27" i="1"/>
  <c r="P246" i="1"/>
  <c r="P129" i="1"/>
  <c r="P57" i="1"/>
  <c r="Q805" i="1"/>
  <c r="Q253" i="1"/>
  <c r="Q194" i="1"/>
  <c r="Q87" i="1"/>
  <c r="Q266" i="1"/>
  <c r="R266" i="1"/>
  <c r="R242" i="1"/>
  <c r="Q242" i="1"/>
  <c r="Q230" i="1"/>
  <c r="R218" i="1"/>
  <c r="Q218" i="1"/>
  <c r="Q206" i="1"/>
  <c r="R206" i="1"/>
  <c r="R182" i="1"/>
  <c r="Q182" i="1"/>
  <c r="Q170" i="1"/>
  <c r="R170" i="1"/>
  <c r="R158" i="1"/>
  <c r="Q158" i="1"/>
  <c r="R146" i="1"/>
  <c r="Q146" i="1"/>
  <c r="Q134" i="1"/>
  <c r="R134" i="1"/>
  <c r="R122" i="1"/>
  <c r="Q122" i="1"/>
  <c r="Q110" i="1"/>
  <c r="R110" i="1"/>
  <c r="R98" i="1"/>
  <c r="Q98" i="1"/>
  <c r="R86" i="1"/>
  <c r="Q86" i="1"/>
  <c r="R74" i="1"/>
  <c r="Q74" i="1"/>
  <c r="P67" i="1"/>
  <c r="Q62" i="1"/>
  <c r="R62" i="1"/>
  <c r="R50" i="1"/>
  <c r="Q50" i="1"/>
  <c r="R38" i="1"/>
  <c r="Q38" i="1"/>
  <c r="P31" i="1"/>
  <c r="R26" i="1"/>
  <c r="Q26" i="1"/>
  <c r="P141" i="1"/>
  <c r="P127" i="1"/>
  <c r="P55" i="1"/>
  <c r="Q637" i="1"/>
  <c r="Q301" i="1"/>
  <c r="Q193" i="1"/>
  <c r="Q85" i="1"/>
  <c r="R937" i="1"/>
  <c r="Q937" i="1"/>
  <c r="R913" i="1"/>
  <c r="Q913" i="1"/>
  <c r="R889" i="1"/>
  <c r="Q889" i="1"/>
  <c r="Q841" i="1"/>
  <c r="R841" i="1"/>
  <c r="R829" i="1"/>
  <c r="Q829" i="1"/>
  <c r="R781" i="1"/>
  <c r="Q781" i="1"/>
  <c r="R769" i="1"/>
  <c r="Q769" i="1"/>
  <c r="Q733" i="1"/>
  <c r="R733" i="1"/>
  <c r="Q721" i="1"/>
  <c r="R721" i="1"/>
  <c r="Q709" i="1"/>
  <c r="R709" i="1"/>
  <c r="Q697" i="1"/>
  <c r="R697" i="1"/>
  <c r="Q673" i="1"/>
  <c r="R673" i="1"/>
  <c r="R649" i="1"/>
  <c r="Q649" i="1"/>
  <c r="R625" i="1"/>
  <c r="Q625" i="1"/>
  <c r="R601" i="1"/>
  <c r="Q601" i="1"/>
  <c r="Q577" i="1"/>
  <c r="R577" i="1"/>
  <c r="Q565" i="1"/>
  <c r="R565" i="1"/>
  <c r="Q553" i="1"/>
  <c r="R553" i="1"/>
  <c r="R529" i="1"/>
  <c r="Q529" i="1"/>
  <c r="R517" i="1"/>
  <c r="Q517" i="1"/>
  <c r="R505" i="1"/>
  <c r="Q505" i="1"/>
  <c r="R481" i="1"/>
  <c r="Q481" i="1"/>
  <c r="Q469" i="1"/>
  <c r="R469" i="1"/>
  <c r="R457" i="1"/>
  <c r="Q457" i="1"/>
  <c r="R433" i="1"/>
  <c r="Q433" i="1"/>
  <c r="Q421" i="1"/>
  <c r="R421" i="1"/>
  <c r="Q409" i="1"/>
  <c r="Q397" i="1"/>
  <c r="R385" i="1"/>
  <c r="Q385" i="1"/>
  <c r="Q373" i="1"/>
  <c r="Q361" i="1"/>
  <c r="R349" i="1"/>
  <c r="Q349" i="1"/>
  <c r="Q337" i="1"/>
  <c r="R337" i="1"/>
  <c r="R325" i="1"/>
  <c r="Q325" i="1"/>
  <c r="Q313" i="1"/>
  <c r="R313" i="1"/>
  <c r="R289" i="1"/>
  <c r="Q289" i="1"/>
  <c r="R277" i="1"/>
  <c r="Q277" i="1"/>
  <c r="Q265" i="1"/>
  <c r="R265" i="1"/>
  <c r="R241" i="1"/>
  <c r="Q241" i="1"/>
  <c r="Q217" i="1"/>
  <c r="R217" i="1"/>
  <c r="R181" i="1"/>
  <c r="Q181" i="1"/>
  <c r="Q169" i="1"/>
  <c r="R169" i="1"/>
  <c r="R157" i="1"/>
  <c r="Q157" i="1"/>
  <c r="R133" i="1"/>
  <c r="Q133" i="1"/>
  <c r="Q121" i="1"/>
  <c r="R121" i="1"/>
  <c r="Q109" i="1"/>
  <c r="R73" i="1"/>
  <c r="Q73" i="1"/>
  <c r="R61" i="1"/>
  <c r="Q61" i="1"/>
  <c r="P54" i="1"/>
  <c r="R49" i="1"/>
  <c r="Q49" i="1"/>
  <c r="Q25" i="1"/>
  <c r="P270" i="1"/>
  <c r="P139" i="1"/>
  <c r="P126" i="1"/>
  <c r="P19" i="1"/>
  <c r="Q136" i="1"/>
  <c r="R207" i="1"/>
  <c r="W1123" i="1"/>
  <c r="W1111" i="1"/>
  <c r="W1099" i="1"/>
  <c r="W1087" i="1"/>
  <c r="W1075" i="1"/>
  <c r="W1063" i="1"/>
  <c r="W1051" i="1"/>
  <c r="W1039" i="1"/>
  <c r="W1027" i="1"/>
  <c r="W1015" i="1"/>
  <c r="W1003" i="1"/>
  <c r="W991" i="1"/>
  <c r="W979" i="1"/>
  <c r="W967" i="1"/>
  <c r="W955" i="1"/>
  <c r="W943" i="1"/>
  <c r="W931" i="1"/>
  <c r="W919" i="1"/>
  <c r="W907" i="1"/>
  <c r="W895" i="1"/>
  <c r="W883" i="1"/>
  <c r="W871" i="1"/>
  <c r="W859" i="1"/>
  <c r="W847" i="1"/>
  <c r="W835" i="1"/>
  <c r="W823" i="1"/>
  <c r="W811" i="1"/>
  <c r="W799" i="1"/>
  <c r="W787" i="1"/>
  <c r="W775" i="1"/>
  <c r="W763" i="1"/>
  <c r="W751" i="1"/>
  <c r="W739" i="1"/>
  <c r="W1218" i="1"/>
  <c r="W1206" i="1"/>
  <c r="W1194" i="1"/>
  <c r="W1182" i="1"/>
  <c r="W1170" i="1"/>
  <c r="W1122" i="1"/>
  <c r="W990" i="1"/>
  <c r="W1217" i="1"/>
  <c r="W1205" i="1"/>
  <c r="W1193" i="1"/>
  <c r="W1181" i="1"/>
  <c r="W1169" i="1"/>
  <c r="W1157" i="1"/>
  <c r="W1145" i="1"/>
  <c r="W1133" i="1"/>
  <c r="W1121" i="1"/>
  <c r="W1216" i="1"/>
  <c r="W1204" i="1"/>
  <c r="W1192" i="1"/>
  <c r="W1215" i="1"/>
  <c r="W1203" i="1"/>
  <c r="W1191" i="1"/>
  <c r="W1179" i="1"/>
  <c r="W1167" i="1"/>
  <c r="W1155" i="1"/>
  <c r="W1143" i="1"/>
  <c r="W1131" i="1"/>
  <c r="W1119" i="1"/>
  <c r="W1107" i="1"/>
  <c r="W1095" i="1"/>
  <c r="W1083" i="1"/>
  <c r="W1226" i="1"/>
  <c r="W1214" i="1"/>
  <c r="W1202" i="1"/>
  <c r="W1190" i="1"/>
  <c r="W1178" i="1"/>
  <c r="W1166" i="1"/>
  <c r="W1154" i="1"/>
  <c r="W1142" i="1"/>
  <c r="W1130" i="1"/>
  <c r="W1118" i="1"/>
  <c r="W1106" i="1"/>
  <c r="W1094" i="1"/>
  <c r="W1082" i="1"/>
  <c r="W1070" i="1"/>
  <c r="W1058" i="1"/>
  <c r="W1046" i="1"/>
  <c r="W1034" i="1"/>
  <c r="W1022" i="1"/>
  <c r="W1010" i="1"/>
  <c r="W998" i="1"/>
  <c r="W986" i="1"/>
  <c r="W974" i="1"/>
  <c r="W962" i="1"/>
  <c r="W950" i="1"/>
  <c r="W938" i="1"/>
  <c r="W926" i="1"/>
  <c r="W914" i="1"/>
  <c r="W1225" i="1"/>
  <c r="W1213" i="1"/>
  <c r="W1201" i="1"/>
  <c r="W1189" i="1"/>
  <c r="W1177" i="1"/>
  <c r="W1165" i="1"/>
  <c r="W1153" i="1"/>
  <c r="W1105" i="1"/>
  <c r="W727" i="1"/>
  <c r="W715" i="1"/>
  <c r="W703" i="1"/>
  <c r="W691" i="1"/>
  <c r="W679" i="1"/>
  <c r="W667" i="1"/>
  <c r="W655" i="1"/>
  <c r="W643" i="1"/>
  <c r="W631" i="1"/>
  <c r="W619" i="1"/>
  <c r="W607" i="1"/>
  <c r="W595" i="1"/>
  <c r="W583" i="1"/>
  <c r="W571" i="1"/>
  <c r="W559" i="1"/>
  <c r="W547" i="1"/>
  <c r="W535" i="1"/>
  <c r="W523" i="1"/>
  <c r="W511" i="1"/>
  <c r="W499" i="1"/>
  <c r="W379" i="1"/>
  <c r="W1158" i="1"/>
  <c r="W1146" i="1"/>
  <c r="W1134" i="1"/>
  <c r="W1110" i="1"/>
  <c r="W1098" i="1"/>
  <c r="W1086" i="1"/>
  <c r="W1074" i="1"/>
  <c r="W1062" i="1"/>
  <c r="W1050" i="1"/>
  <c r="W1038" i="1"/>
  <c r="W1026" i="1"/>
  <c r="W1014" i="1"/>
  <c r="W1002" i="1"/>
  <c r="W978" i="1"/>
  <c r="W966" i="1"/>
  <c r="W954" i="1"/>
  <c r="W942" i="1"/>
  <c r="W894" i="1"/>
  <c r="W798" i="1"/>
  <c r="W1109" i="1"/>
  <c r="W1097" i="1"/>
  <c r="W1085" i="1"/>
  <c r="W1073" i="1"/>
  <c r="W1061" i="1"/>
  <c r="W1049" i="1"/>
  <c r="W1037" i="1"/>
  <c r="W1025" i="1"/>
  <c r="W1013" i="1"/>
  <c r="W1001" i="1"/>
  <c r="W989" i="1"/>
  <c r="W977" i="1"/>
  <c r="W965" i="1"/>
  <c r="W953" i="1"/>
  <c r="W941" i="1"/>
  <c r="W929" i="1"/>
  <c r="W917" i="1"/>
  <c r="W653" i="1"/>
  <c r="W1180" i="1"/>
  <c r="W1168" i="1"/>
  <c r="W1156" i="1"/>
  <c r="W1144" i="1"/>
  <c r="W1132" i="1"/>
  <c r="W1120" i="1"/>
  <c r="W1108" i="1"/>
  <c r="W1096" i="1"/>
  <c r="W1084" i="1"/>
  <c r="W1072" i="1"/>
  <c r="W1060" i="1"/>
  <c r="W1048" i="1"/>
  <c r="W1036" i="1"/>
  <c r="W1024" i="1"/>
  <c r="W1012" i="1"/>
  <c r="W1000" i="1"/>
  <c r="W988" i="1"/>
  <c r="W976" i="1"/>
  <c r="W964" i="1"/>
  <c r="W952" i="1"/>
  <c r="W1071" i="1"/>
  <c r="W1059" i="1"/>
  <c r="W1047" i="1"/>
  <c r="W1035" i="1"/>
  <c r="W1023" i="1"/>
  <c r="W1011" i="1"/>
  <c r="W999" i="1"/>
  <c r="W987" i="1"/>
  <c r="W975" i="1"/>
  <c r="W963" i="1"/>
  <c r="W951" i="1"/>
  <c r="W939" i="1"/>
  <c r="W927" i="1"/>
  <c r="W915" i="1"/>
  <c r="W903" i="1"/>
  <c r="W891" i="1"/>
  <c r="W747" i="1"/>
  <c r="W723" i="1"/>
  <c r="W675" i="1"/>
  <c r="W902" i="1"/>
  <c r="W890" i="1"/>
  <c r="W878" i="1"/>
  <c r="W866" i="1"/>
  <c r="W854" i="1"/>
  <c r="W842" i="1"/>
  <c r="W830" i="1"/>
  <c r="W818" i="1"/>
  <c r="W806" i="1"/>
  <c r="W794" i="1"/>
  <c r="W782" i="1"/>
  <c r="W770" i="1"/>
  <c r="W758" i="1"/>
  <c r="W746" i="1"/>
  <c r="W734" i="1"/>
  <c r="W722" i="1"/>
  <c r="W710" i="1"/>
  <c r="W698" i="1"/>
  <c r="W686" i="1"/>
  <c r="W674" i="1"/>
  <c r="W470" i="1"/>
  <c r="W969" i="1"/>
  <c r="W1141" i="1"/>
  <c r="W1129" i="1"/>
  <c r="W1117" i="1"/>
  <c r="W1093" i="1"/>
  <c r="W1081" i="1"/>
  <c r="W1069" i="1"/>
  <c r="W1057" i="1"/>
  <c r="W1045" i="1"/>
  <c r="W1033" i="1"/>
  <c r="W1021" i="1"/>
  <c r="W1009" i="1"/>
  <c r="W997" i="1"/>
  <c r="W985" i="1"/>
  <c r="W973" i="1"/>
  <c r="W961" i="1"/>
  <c r="W949" i="1"/>
  <c r="W937" i="1"/>
  <c r="W925" i="1"/>
  <c r="W913" i="1"/>
  <c r="W901" i="1"/>
  <c r="W889" i="1"/>
  <c r="W877" i="1"/>
  <c r="W865" i="1"/>
  <c r="W853" i="1"/>
  <c r="W841" i="1"/>
  <c r="W829" i="1"/>
  <c r="W817" i="1"/>
  <c r="W805" i="1"/>
  <c r="W793" i="1"/>
  <c r="W781" i="1"/>
  <c r="W769" i="1"/>
  <c r="W757" i="1"/>
  <c r="W745" i="1"/>
  <c r="W733" i="1"/>
  <c r="W721" i="1"/>
  <c r="W709" i="1"/>
  <c r="W697" i="1"/>
  <c r="W625" i="1"/>
  <c r="W601" i="1"/>
  <c r="W469" i="1"/>
  <c r="W1224" i="1"/>
  <c r="W1212" i="1"/>
  <c r="W1200" i="1"/>
  <c r="W1188" i="1"/>
  <c r="W1176" i="1"/>
  <c r="W1164" i="1"/>
  <c r="W1152" i="1"/>
  <c r="W1140" i="1"/>
  <c r="W1128" i="1"/>
  <c r="W1116" i="1"/>
  <c r="W1104" i="1"/>
  <c r="W1092" i="1"/>
  <c r="W1080" i="1"/>
  <c r="W696" i="1"/>
  <c r="W846" i="1"/>
  <c r="W825" i="1"/>
  <c r="W487" i="1"/>
  <c r="W475" i="1"/>
  <c r="W463" i="1"/>
  <c r="W451" i="1"/>
  <c r="W439" i="1"/>
  <c r="W427" i="1"/>
  <c r="W415" i="1"/>
  <c r="W403" i="1"/>
  <c r="W391" i="1"/>
  <c r="W367" i="1"/>
  <c r="W355" i="1"/>
  <c r="W343" i="1"/>
  <c r="W331" i="1"/>
  <c r="W319" i="1"/>
  <c r="W307" i="1"/>
  <c r="W295" i="1"/>
  <c r="W283" i="1"/>
  <c r="W271" i="1"/>
  <c r="W259" i="1"/>
  <c r="W247" i="1"/>
  <c r="W235" i="1"/>
  <c r="W223" i="1"/>
  <c r="W211" i="1"/>
  <c r="W199" i="1"/>
  <c r="W187" i="1"/>
  <c r="W175" i="1"/>
  <c r="W163" i="1"/>
  <c r="W151" i="1"/>
  <c r="W139" i="1"/>
  <c r="W127" i="1"/>
  <c r="W115" i="1"/>
  <c r="W103" i="1"/>
  <c r="W91" i="1"/>
  <c r="W79" i="1"/>
  <c r="W67" i="1"/>
  <c r="W55" i="1"/>
  <c r="W43" i="1"/>
  <c r="W31" i="1"/>
  <c r="W19" i="1"/>
  <c r="W573" i="1"/>
  <c r="W930" i="1"/>
  <c r="W918" i="1"/>
  <c r="W906" i="1"/>
  <c r="W882" i="1"/>
  <c r="W870" i="1"/>
  <c r="W858" i="1"/>
  <c r="W834" i="1"/>
  <c r="W822" i="1"/>
  <c r="W810" i="1"/>
  <c r="W786" i="1"/>
  <c r="W774" i="1"/>
  <c r="W762" i="1"/>
  <c r="W750" i="1"/>
  <c r="W738" i="1"/>
  <c r="W726" i="1"/>
  <c r="W714" i="1"/>
  <c r="W702" i="1"/>
  <c r="W690" i="1"/>
  <c r="W678" i="1"/>
  <c r="W666" i="1"/>
  <c r="W654" i="1"/>
  <c r="W642" i="1"/>
  <c r="W630" i="1"/>
  <c r="W618" i="1"/>
  <c r="W606" i="1"/>
  <c r="W594" i="1"/>
  <c r="W582" i="1"/>
  <c r="W570" i="1"/>
  <c r="W558" i="1"/>
  <c r="W546" i="1"/>
  <c r="W534" i="1"/>
  <c r="W1209" i="1"/>
  <c r="W504" i="1"/>
  <c r="W288" i="1"/>
  <c r="W41" i="1"/>
  <c r="W905" i="1"/>
  <c r="W893" i="1"/>
  <c r="W881" i="1"/>
  <c r="W869" i="1"/>
  <c r="W857" i="1"/>
  <c r="W845" i="1"/>
  <c r="W833" i="1"/>
  <c r="W821" i="1"/>
  <c r="W809" i="1"/>
  <c r="W797" i="1"/>
  <c r="W785" i="1"/>
  <c r="W773" i="1"/>
  <c r="W761" i="1"/>
  <c r="W749" i="1"/>
  <c r="W737" i="1"/>
  <c r="W725" i="1"/>
  <c r="W713" i="1"/>
  <c r="W701" i="1"/>
  <c r="W689" i="1"/>
  <c r="W677" i="1"/>
  <c r="W665" i="1"/>
  <c r="W641" i="1"/>
  <c r="W629" i="1"/>
  <c r="W617" i="1"/>
  <c r="W605" i="1"/>
  <c r="W569" i="1"/>
  <c r="W557" i="1"/>
  <c r="W533" i="1"/>
  <c r="W521" i="1"/>
  <c r="W485" i="1"/>
  <c r="W461" i="1"/>
  <c r="W425" i="1"/>
  <c r="W353" i="1"/>
  <c r="W329" i="1"/>
  <c r="W695" i="1"/>
  <c r="W645" i="1"/>
  <c r="W501" i="1"/>
  <c r="W940" i="1"/>
  <c r="W928" i="1"/>
  <c r="W916" i="1"/>
  <c r="W904" i="1"/>
  <c r="W892" i="1"/>
  <c r="W880" i="1"/>
  <c r="W868" i="1"/>
  <c r="W856" i="1"/>
  <c r="W844" i="1"/>
  <c r="W832" i="1"/>
  <c r="W820" i="1"/>
  <c r="W808" i="1"/>
  <c r="W796" i="1"/>
  <c r="W784" i="1"/>
  <c r="W772" i="1"/>
  <c r="W760" i="1"/>
  <c r="W748" i="1"/>
  <c r="W736" i="1"/>
  <c r="W724" i="1"/>
  <c r="W712" i="1"/>
  <c r="W700" i="1"/>
  <c r="W688" i="1"/>
  <c r="W676" i="1"/>
  <c r="W664" i="1"/>
  <c r="W640" i="1"/>
  <c r="W628" i="1"/>
  <c r="W604" i="1"/>
  <c r="W592" i="1"/>
  <c r="W556" i="1"/>
  <c r="W520" i="1"/>
  <c r="W496" i="1"/>
  <c r="W484" i="1"/>
  <c r="W448" i="1"/>
  <c r="W412" i="1"/>
  <c r="W352" i="1"/>
  <c r="W921" i="1"/>
  <c r="W879" i="1"/>
  <c r="W867" i="1"/>
  <c r="W855" i="1"/>
  <c r="W843" i="1"/>
  <c r="W831" i="1"/>
  <c r="W819" i="1"/>
  <c r="W807" i="1"/>
  <c r="W795" i="1"/>
  <c r="W783" i="1"/>
  <c r="W771" i="1"/>
  <c r="W759" i="1"/>
  <c r="W735" i="1"/>
  <c r="W711" i="1"/>
  <c r="W699" i="1"/>
  <c r="W687" i="1"/>
  <c r="W663" i="1"/>
  <c r="W651" i="1"/>
  <c r="W639" i="1"/>
  <c r="W627" i="1"/>
  <c r="W615" i="1"/>
  <c r="W603" i="1"/>
  <c r="W591" i="1"/>
  <c r="W579" i="1"/>
  <c r="W567" i="1"/>
  <c r="W531" i="1"/>
  <c r="W507" i="1"/>
  <c r="W483" i="1"/>
  <c r="W459" i="1"/>
  <c r="W447" i="1"/>
  <c r="W303" i="1"/>
  <c r="W623" i="1"/>
  <c r="W551" i="1"/>
  <c r="W216" i="1"/>
  <c r="W662" i="1"/>
  <c r="W650" i="1"/>
  <c r="W638" i="1"/>
  <c r="W626" i="1"/>
  <c r="W614" i="1"/>
  <c r="W602" i="1"/>
  <c r="W590" i="1"/>
  <c r="W578" i="1"/>
  <c r="W566" i="1"/>
  <c r="W554" i="1"/>
  <c r="W542" i="1"/>
  <c r="W530" i="1"/>
  <c r="W518" i="1"/>
  <c r="W506" i="1"/>
  <c r="W494" i="1"/>
  <c r="W482" i="1"/>
  <c r="W458" i="1"/>
  <c r="W446" i="1"/>
  <c r="W434" i="1"/>
  <c r="W422" i="1"/>
  <c r="W410" i="1"/>
  <c r="W398" i="1"/>
  <c r="W386" i="1"/>
  <c r="W374" i="1"/>
  <c r="W362" i="1"/>
  <c r="W350" i="1"/>
  <c r="W338" i="1"/>
  <c r="W326" i="1"/>
  <c r="W314" i="1"/>
  <c r="W302" i="1"/>
  <c r="W242" i="1"/>
  <c r="W182" i="1"/>
  <c r="W158" i="1"/>
  <c r="W408" i="1"/>
  <c r="W328" i="1"/>
  <c r="W213" i="1"/>
  <c r="W685" i="1"/>
  <c r="W673" i="1"/>
  <c r="W661" i="1"/>
  <c r="W649" i="1"/>
  <c r="W637" i="1"/>
  <c r="W613" i="1"/>
  <c r="W589" i="1"/>
  <c r="W577" i="1"/>
  <c r="W565" i="1"/>
  <c r="W553" i="1"/>
  <c r="W541" i="1"/>
  <c r="W529" i="1"/>
  <c r="W517" i="1"/>
  <c r="W505" i="1"/>
  <c r="W493" i="1"/>
  <c r="W481" i="1"/>
  <c r="W457" i="1"/>
  <c r="W433" i="1"/>
  <c r="W421" i="1"/>
  <c r="W397" i="1"/>
  <c r="W385" i="1"/>
  <c r="W373" i="1"/>
  <c r="W361" i="1"/>
  <c r="W349" i="1"/>
  <c r="W337" i="1"/>
  <c r="W325" i="1"/>
  <c r="W313" i="1"/>
  <c r="W301" i="1"/>
  <c r="W277" i="1"/>
  <c r="W265" i="1"/>
  <c r="W253" i="1"/>
  <c r="W241" i="1"/>
  <c r="W229" i="1"/>
  <c r="W217" i="1"/>
  <c r="W205" i="1"/>
  <c r="W169" i="1"/>
  <c r="W145" i="1"/>
  <c r="W121" i="1"/>
  <c r="W327" i="1"/>
  <c r="W1068" i="1"/>
  <c r="W1056" i="1"/>
  <c r="W1044" i="1"/>
  <c r="W1032" i="1"/>
  <c r="W1020" i="1"/>
  <c r="W1008" i="1"/>
  <c r="W996" i="1"/>
  <c r="W984" i="1"/>
  <c r="W972" i="1"/>
  <c r="W960" i="1"/>
  <c r="W948" i="1"/>
  <c r="W936" i="1"/>
  <c r="W924" i="1"/>
  <c r="W912" i="1"/>
  <c r="W900" i="1"/>
  <c r="W888" i="1"/>
  <c r="W876" i="1"/>
  <c r="W864" i="1"/>
  <c r="W852" i="1"/>
  <c r="W840" i="1"/>
  <c r="W828" i="1"/>
  <c r="W816" i="1"/>
  <c r="W804" i="1"/>
  <c r="W792" i="1"/>
  <c r="W780" i="1"/>
  <c r="W768" i="1"/>
  <c r="W756" i="1"/>
  <c r="W744" i="1"/>
  <c r="W732" i="1"/>
  <c r="W720" i="1"/>
  <c r="W708" i="1"/>
  <c r="W684" i="1"/>
  <c r="W672" i="1"/>
  <c r="W660" i="1"/>
  <c r="W648" i="1"/>
  <c r="W636" i="1"/>
  <c r="W624" i="1"/>
  <c r="W612" i="1"/>
  <c r="W600" i="1"/>
  <c r="W588" i="1"/>
  <c r="W576" i="1"/>
  <c r="W564" i="1"/>
  <c r="W540" i="1"/>
  <c r="W528" i="1"/>
  <c r="W516" i="1"/>
  <c r="W492" i="1"/>
  <c r="W480" i="1"/>
  <c r="W468" i="1"/>
  <c r="W456" i="1"/>
  <c r="W444" i="1"/>
  <c r="W432" i="1"/>
  <c r="W420" i="1"/>
  <c r="W396" i="1"/>
  <c r="W384" i="1"/>
  <c r="W372" i="1"/>
  <c r="W360" i="1"/>
  <c r="W348" i="1"/>
  <c r="W336" i="1"/>
  <c r="W324" i="1"/>
  <c r="W312" i="1"/>
  <c r="W300" i="1"/>
  <c r="W276" i="1"/>
  <c r="W264" i="1"/>
  <c r="W252" i="1"/>
  <c r="W240" i="1"/>
  <c r="W228" i="1"/>
  <c r="W204" i="1"/>
  <c r="W144" i="1"/>
  <c r="W120" i="1"/>
  <c r="W1017" i="1"/>
  <c r="W873" i="1"/>
  <c r="W1223" i="1"/>
  <c r="W1211" i="1"/>
  <c r="W1199" i="1"/>
  <c r="W1187" i="1"/>
  <c r="W1175" i="1"/>
  <c r="W1163" i="1"/>
  <c r="W1151" i="1"/>
  <c r="W1139" i="1"/>
  <c r="W1127" i="1"/>
  <c r="W1115" i="1"/>
  <c r="W1103" i="1"/>
  <c r="W1091" i="1"/>
  <c r="W1079" i="1"/>
  <c r="W1067" i="1"/>
  <c r="W1055" i="1"/>
  <c r="W1043" i="1"/>
  <c r="W1031" i="1"/>
  <c r="W1019" i="1"/>
  <c r="W1007" i="1"/>
  <c r="W995" i="1"/>
  <c r="W983" i="1"/>
  <c r="W971" i="1"/>
  <c r="W959" i="1"/>
  <c r="W947" i="1"/>
  <c r="W935" i="1"/>
  <c r="W923" i="1"/>
  <c r="W911" i="1"/>
  <c r="W899" i="1"/>
  <c r="W887" i="1"/>
  <c r="W875" i="1"/>
  <c r="W863" i="1"/>
  <c r="W851" i="1"/>
  <c r="W839" i="1"/>
  <c r="W827" i="1"/>
  <c r="W815" i="1"/>
  <c r="W803" i="1"/>
  <c r="W779" i="1"/>
  <c r="W767" i="1"/>
  <c r="W743" i="1"/>
  <c r="W731" i="1"/>
  <c r="W707" i="1"/>
  <c r="W671" i="1"/>
  <c r="W587" i="1"/>
  <c r="W575" i="1"/>
  <c r="W539" i="1"/>
  <c r="W431" i="1"/>
  <c r="W407" i="1"/>
  <c r="W383" i="1"/>
  <c r="W287" i="1"/>
  <c r="W263" i="1"/>
  <c r="W239" i="1"/>
  <c r="W143" i="1"/>
  <c r="W262" i="1"/>
  <c r="W730" i="1"/>
  <c r="W261" i="1"/>
  <c r="W522" i="1"/>
  <c r="W510" i="1"/>
  <c r="W498" i="1"/>
  <c r="W486" i="1"/>
  <c r="W474" i="1"/>
  <c r="W462" i="1"/>
  <c r="W450" i="1"/>
  <c r="W438" i="1"/>
  <c r="W426" i="1"/>
  <c r="W414" i="1"/>
  <c r="W402" i="1"/>
  <c r="W390" i="1"/>
  <c r="W378" i="1"/>
  <c r="W366" i="1"/>
  <c r="W354" i="1"/>
  <c r="W342" i="1"/>
  <c r="W330" i="1"/>
  <c r="W318" i="1"/>
  <c r="W306" i="1"/>
  <c r="W294" i="1"/>
  <c r="W282" i="1"/>
  <c r="W270" i="1"/>
  <c r="W54" i="1"/>
  <c r="W717" i="1"/>
  <c r="W694" i="1"/>
  <c r="W622" i="1"/>
  <c r="W550" i="1"/>
  <c r="W137" i="1"/>
  <c r="W39" i="1"/>
  <c r="W593" i="1"/>
  <c r="W581" i="1"/>
  <c r="W545" i="1"/>
  <c r="W509" i="1"/>
  <c r="W497" i="1"/>
  <c r="W473" i="1"/>
  <c r="W449" i="1"/>
  <c r="W437" i="1"/>
  <c r="W413" i="1"/>
  <c r="W401" i="1"/>
  <c r="W389" i="1"/>
  <c r="W377" i="1"/>
  <c r="W365" i="1"/>
  <c r="W341" i="1"/>
  <c r="W317" i="1"/>
  <c r="W305" i="1"/>
  <c r="W293" i="1"/>
  <c r="W221" i="1"/>
  <c r="W197" i="1"/>
  <c r="W173" i="1"/>
  <c r="W65" i="1"/>
  <c r="W693" i="1"/>
  <c r="W670" i="1"/>
  <c r="W549" i="1"/>
  <c r="W406" i="1"/>
  <c r="W652" i="1"/>
  <c r="W616" i="1"/>
  <c r="W580" i="1"/>
  <c r="W568" i="1"/>
  <c r="W544" i="1"/>
  <c r="W532" i="1"/>
  <c r="W508" i="1"/>
  <c r="W472" i="1"/>
  <c r="W460" i="1"/>
  <c r="W436" i="1"/>
  <c r="W424" i="1"/>
  <c r="W400" i="1"/>
  <c r="W388" i="1"/>
  <c r="W376" i="1"/>
  <c r="W364" i="1"/>
  <c r="W340" i="1"/>
  <c r="W316" i="1"/>
  <c r="W196" i="1"/>
  <c r="W172" i="1"/>
  <c r="W766" i="1"/>
  <c r="W465" i="1"/>
  <c r="W405" i="1"/>
  <c r="W357" i="1"/>
  <c r="W209" i="1"/>
  <c r="W82" i="1"/>
  <c r="W555" i="1"/>
  <c r="W543" i="1"/>
  <c r="W519" i="1"/>
  <c r="W495" i="1"/>
  <c r="W471" i="1"/>
  <c r="W435" i="1"/>
  <c r="W423" i="1"/>
  <c r="W411" i="1"/>
  <c r="W399" i="1"/>
  <c r="W387" i="1"/>
  <c r="W375" i="1"/>
  <c r="W363" i="1"/>
  <c r="W351" i="1"/>
  <c r="W339" i="1"/>
  <c r="W315" i="1"/>
  <c r="W291" i="1"/>
  <c r="W279" i="1"/>
  <c r="W255" i="1"/>
  <c r="W195" i="1"/>
  <c r="W171" i="1"/>
  <c r="W147" i="1"/>
  <c r="W281" i="1"/>
  <c r="W208" i="1"/>
  <c r="W160" i="1"/>
  <c r="W81" i="1"/>
  <c r="W22" i="1"/>
  <c r="W290" i="1"/>
  <c r="W278" i="1"/>
  <c r="W266" i="1"/>
  <c r="W254" i="1"/>
  <c r="W230" i="1"/>
  <c r="W218" i="1"/>
  <c r="W206" i="1"/>
  <c r="W194" i="1"/>
  <c r="W170" i="1"/>
  <c r="W146" i="1"/>
  <c r="W134" i="1"/>
  <c r="W122" i="1"/>
  <c r="W110" i="1"/>
  <c r="W98" i="1"/>
  <c r="W86" i="1"/>
  <c r="W74" i="1"/>
  <c r="W62" i="1"/>
  <c r="W50" i="1"/>
  <c r="W38" i="1"/>
  <c r="W26" i="1"/>
  <c r="W14" i="1"/>
  <c r="W610" i="1"/>
  <c r="W538" i="1"/>
  <c r="W430" i="1"/>
  <c r="W238" i="1"/>
  <c r="Y238" i="1" s="1"/>
  <c r="W190" i="1"/>
  <c r="W159" i="1"/>
  <c r="W193" i="1"/>
  <c r="W181" i="1"/>
  <c r="W157" i="1"/>
  <c r="W133" i="1"/>
  <c r="W109" i="1"/>
  <c r="W97" i="1"/>
  <c r="W85" i="1"/>
  <c r="W73" i="1"/>
  <c r="W61" i="1"/>
  <c r="W49" i="1"/>
  <c r="W37" i="1"/>
  <c r="W25" i="1"/>
  <c r="W13" i="1"/>
  <c r="W609" i="1"/>
  <c r="W537" i="1"/>
  <c r="W429" i="1"/>
  <c r="W237" i="1"/>
  <c r="W119" i="1"/>
  <c r="W11" i="1"/>
  <c r="W180" i="1"/>
  <c r="W168" i="1"/>
  <c r="W156" i="1"/>
  <c r="W132" i="1"/>
  <c r="W36" i="1"/>
  <c r="W681" i="1"/>
  <c r="W658" i="1"/>
  <c r="W586" i="1"/>
  <c r="W514" i="1"/>
  <c r="W304" i="1"/>
  <c r="W268" i="1"/>
  <c r="W185" i="1"/>
  <c r="W118" i="1"/>
  <c r="W10" i="1"/>
  <c r="Y310" i="1"/>
  <c r="W791" i="1"/>
  <c r="W755" i="1"/>
  <c r="W719" i="1"/>
  <c r="W683" i="1"/>
  <c r="W659" i="1"/>
  <c r="W647" i="1"/>
  <c r="W635" i="1"/>
  <c r="W611" i="1"/>
  <c r="W599" i="1"/>
  <c r="W563" i="1"/>
  <c r="W527" i="1"/>
  <c r="W515" i="1"/>
  <c r="W503" i="1"/>
  <c r="W491" i="1"/>
  <c r="W479" i="1"/>
  <c r="W467" i="1"/>
  <c r="W455" i="1"/>
  <c r="W419" i="1"/>
  <c r="W395" i="1"/>
  <c r="W371" i="1"/>
  <c r="W359" i="1"/>
  <c r="W347" i="1"/>
  <c r="W335" i="1"/>
  <c r="W323" i="1"/>
  <c r="W311" i="1"/>
  <c r="W299" i="1"/>
  <c r="W275" i="1"/>
  <c r="W251" i="1"/>
  <c r="W227" i="1"/>
  <c r="W215" i="1"/>
  <c r="W203" i="1"/>
  <c r="W191" i="1"/>
  <c r="W179" i="1"/>
  <c r="W167" i="1"/>
  <c r="W155" i="1"/>
  <c r="W131" i="1"/>
  <c r="W107" i="1"/>
  <c r="W95" i="1"/>
  <c r="W83" i="1"/>
  <c r="W71" i="1"/>
  <c r="W59" i="1"/>
  <c r="W47" i="1"/>
  <c r="W35" i="1"/>
  <c r="W23" i="1"/>
  <c r="W706" i="1"/>
  <c r="W657" i="1"/>
  <c r="W513" i="1"/>
  <c r="W382" i="1"/>
  <c r="W334" i="1"/>
  <c r="W184" i="1"/>
  <c r="W1222" i="1"/>
  <c r="W1210" i="1"/>
  <c r="W1198" i="1"/>
  <c r="W1186" i="1"/>
  <c r="W1174" i="1"/>
  <c r="W1162" i="1"/>
  <c r="W1150" i="1"/>
  <c r="W1138" i="1"/>
  <c r="W1126" i="1"/>
  <c r="W1114" i="1"/>
  <c r="W1102" i="1"/>
  <c r="W1090" i="1"/>
  <c r="W1078" i="1"/>
  <c r="W1066" i="1"/>
  <c r="W1054" i="1"/>
  <c r="W1042" i="1"/>
  <c r="W1030" i="1"/>
  <c r="W1018" i="1"/>
  <c r="W1006" i="1"/>
  <c r="W994" i="1"/>
  <c r="W982" i="1"/>
  <c r="W970" i="1"/>
  <c r="W958" i="1"/>
  <c r="W946" i="1"/>
  <c r="W934" i="1"/>
  <c r="W922" i="1"/>
  <c r="W910" i="1"/>
  <c r="W898" i="1"/>
  <c r="W886" i="1"/>
  <c r="W874" i="1"/>
  <c r="W862" i="1"/>
  <c r="W850" i="1"/>
  <c r="W838" i="1"/>
  <c r="W826" i="1"/>
  <c r="W814" i="1"/>
  <c r="W802" i="1"/>
  <c r="W790" i="1"/>
  <c r="W778" i="1"/>
  <c r="W754" i="1"/>
  <c r="W742" i="1"/>
  <c r="W718" i="1"/>
  <c r="W646" i="1"/>
  <c r="W634" i="1"/>
  <c r="W598" i="1"/>
  <c r="W502" i="1"/>
  <c r="W490" i="1"/>
  <c r="W454" i="1"/>
  <c r="W358" i="1"/>
  <c r="W346" i="1"/>
  <c r="W310" i="1"/>
  <c r="W214" i="1"/>
  <c r="W202" i="1"/>
  <c r="W166" i="1"/>
  <c r="Y166" i="1" s="1"/>
  <c r="W70" i="1"/>
  <c r="W46" i="1"/>
  <c r="W381" i="1"/>
  <c r="W183" i="1"/>
  <c r="W52" i="1"/>
  <c r="W1185" i="1"/>
  <c r="W1173" i="1"/>
  <c r="W1113" i="1"/>
  <c r="W1101" i="1"/>
  <c r="W1041" i="1"/>
  <c r="W1029" i="1"/>
  <c r="W981" i="1"/>
  <c r="W933" i="1"/>
  <c r="W885" i="1"/>
  <c r="W837" i="1"/>
  <c r="W789" i="1"/>
  <c r="W777" i="1"/>
  <c r="W765" i="1"/>
  <c r="W753" i="1"/>
  <c r="W729" i="1"/>
  <c r="W633" i="1"/>
  <c r="W621" i="1"/>
  <c r="W585" i="1"/>
  <c r="W489" i="1"/>
  <c r="W477" i="1"/>
  <c r="W441" i="1"/>
  <c r="W345" i="1"/>
  <c r="W333" i="1"/>
  <c r="W297" i="1"/>
  <c r="W201" i="1"/>
  <c r="W189" i="1"/>
  <c r="W153" i="1"/>
  <c r="W57" i="1"/>
  <c r="W478" i="1"/>
  <c r="W51" i="1"/>
  <c r="Y214" i="1"/>
  <c r="AA214" i="1" s="1"/>
  <c r="Y82" i="1"/>
  <c r="AA82" i="1" s="1"/>
  <c r="W69" i="1"/>
  <c r="W370" i="1"/>
  <c r="W321" i="1"/>
  <c r="W226" i="1"/>
  <c r="Y226" i="1" s="1"/>
  <c r="W177" i="1"/>
  <c r="W106" i="1"/>
  <c r="W258" i="1"/>
  <c r="W246" i="1"/>
  <c r="W234" i="1"/>
  <c r="W222" i="1"/>
  <c r="W210" i="1"/>
  <c r="W198" i="1"/>
  <c r="W186" i="1"/>
  <c r="W174" i="1"/>
  <c r="W162" i="1"/>
  <c r="W150" i="1"/>
  <c r="W138" i="1"/>
  <c r="W126" i="1"/>
  <c r="W114" i="1"/>
  <c r="W102" i="1"/>
  <c r="W90" i="1"/>
  <c r="W78" i="1"/>
  <c r="W66" i="1"/>
  <c r="W42" i="1"/>
  <c r="W30" i="1"/>
  <c r="W18" i="1"/>
  <c r="W705" i="1"/>
  <c r="W669" i="1"/>
  <c r="W442" i="1"/>
  <c r="W369" i="1"/>
  <c r="W225" i="1"/>
  <c r="W105" i="1"/>
  <c r="W269" i="1"/>
  <c r="W257" i="1"/>
  <c r="W245" i="1"/>
  <c r="W233" i="1"/>
  <c r="W161" i="1"/>
  <c r="W149" i="1"/>
  <c r="W125" i="1"/>
  <c r="W113" i="1"/>
  <c r="W101" i="1"/>
  <c r="W89" i="1"/>
  <c r="W77" i="1"/>
  <c r="W53" i="1"/>
  <c r="W29" i="1"/>
  <c r="W17" i="1"/>
  <c r="W394" i="1"/>
  <c r="W250" i="1"/>
  <c r="W292" i="1"/>
  <c r="W280" i="1"/>
  <c r="W256" i="1"/>
  <c r="W244" i="1"/>
  <c r="W232" i="1"/>
  <c r="W220" i="1"/>
  <c r="W148" i="1"/>
  <c r="W136" i="1"/>
  <c r="W124" i="1"/>
  <c r="W112" i="1"/>
  <c r="W100" i="1"/>
  <c r="W88" i="1"/>
  <c r="W76" i="1"/>
  <c r="W64" i="1"/>
  <c r="W40" i="1"/>
  <c r="W28" i="1"/>
  <c r="W16" i="1"/>
  <c r="W597" i="1"/>
  <c r="W562" i="1"/>
  <c r="W526" i="1"/>
  <c r="W418" i="1"/>
  <c r="W393" i="1"/>
  <c r="W274" i="1"/>
  <c r="W249" i="1"/>
  <c r="W94" i="1"/>
  <c r="W267" i="1"/>
  <c r="W243" i="1"/>
  <c r="W231" i="1"/>
  <c r="W219" i="1"/>
  <c r="W207" i="1"/>
  <c r="W135" i="1"/>
  <c r="W123" i="1"/>
  <c r="W111" i="1"/>
  <c r="W99" i="1"/>
  <c r="W87" i="1"/>
  <c r="W75" i="1"/>
  <c r="W63" i="1"/>
  <c r="W27" i="1"/>
  <c r="W15" i="1"/>
  <c r="W682" i="1"/>
  <c r="W561" i="1"/>
  <c r="W525" i="1"/>
  <c r="W93" i="1"/>
  <c r="W130" i="1"/>
  <c r="W117" i="1"/>
  <c r="W21" i="1"/>
  <c r="W417" i="1"/>
  <c r="W286" i="1"/>
  <c r="Y286" i="1" s="1"/>
  <c r="W273" i="1"/>
  <c r="W142" i="1"/>
  <c r="W129" i="1"/>
  <c r="W34" i="1"/>
  <c r="W298" i="1"/>
  <c r="Y298" i="1" s="1"/>
  <c r="W285" i="1"/>
  <c r="W154" i="1"/>
  <c r="Y154" i="1" s="1"/>
  <c r="W141" i="1"/>
  <c r="W33" i="1"/>
  <c r="W466" i="1"/>
  <c r="W453" i="1"/>
  <c r="W322" i="1"/>
  <c r="W309" i="1"/>
  <c r="W178" i="1"/>
  <c r="W165" i="1"/>
  <c r="W45" i="1"/>
  <c r="X423" i="1"/>
  <c r="X411" i="1"/>
  <c r="X399" i="1"/>
  <c r="X387" i="1"/>
  <c r="Y387" i="1" s="1"/>
  <c r="X375" i="1"/>
  <c r="Y375" i="1" s="1"/>
  <c r="W58" i="1"/>
  <c r="X1226" i="1"/>
  <c r="X1214" i="1"/>
  <c r="Y1214" i="1" s="1"/>
  <c r="AA1214" i="1" s="1"/>
  <c r="X1202" i="1"/>
  <c r="Y1202" i="1" s="1"/>
  <c r="X1190" i="1"/>
  <c r="Y1190" i="1" s="1"/>
  <c r="AA1190" i="1" s="1"/>
  <c r="X1178" i="1"/>
  <c r="Y1178" i="1" s="1"/>
  <c r="X1166" i="1"/>
  <c r="Y1166" i="1" s="1"/>
  <c r="AA1166" i="1" s="1"/>
  <c r="X1154" i="1"/>
  <c r="Y1154" i="1" s="1"/>
  <c r="X1142" i="1"/>
  <c r="X1130" i="1"/>
  <c r="Y1130" i="1" s="1"/>
  <c r="X1118" i="1"/>
  <c r="Y1118" i="1" s="1"/>
  <c r="X1106" i="1"/>
  <c r="Y1106" i="1" s="1"/>
  <c r="AA1106" i="1" s="1"/>
  <c r="X1094" i="1"/>
  <c r="Y1094" i="1" s="1"/>
  <c r="X1082" i="1"/>
  <c r="X1070" i="1"/>
  <c r="Y1070" i="1" s="1"/>
  <c r="AA1070" i="1" s="1"/>
  <c r="X1058" i="1"/>
  <c r="Y1058" i="1" s="1"/>
  <c r="X1046" i="1"/>
  <c r="Y1046" i="1" s="1"/>
  <c r="AA1046" i="1" s="1"/>
  <c r="X1034" i="1"/>
  <c r="Y1034" i="1" s="1"/>
  <c r="X1022" i="1"/>
  <c r="Y1022" i="1" s="1"/>
  <c r="AA1022" i="1" s="1"/>
  <c r="X1010" i="1"/>
  <c r="Y1010" i="1" s="1"/>
  <c r="X998" i="1"/>
  <c r="X986" i="1"/>
  <c r="Y986" i="1" s="1"/>
  <c r="X974" i="1"/>
  <c r="Y974" i="1" s="1"/>
  <c r="X962" i="1"/>
  <c r="Y962" i="1" s="1"/>
  <c r="AA962" i="1" s="1"/>
  <c r="X950" i="1"/>
  <c r="Y950" i="1" s="1"/>
  <c r="X938" i="1"/>
  <c r="X926" i="1"/>
  <c r="Y926" i="1" s="1"/>
  <c r="AA926" i="1" s="1"/>
  <c r="X914" i="1"/>
  <c r="Y914" i="1" s="1"/>
  <c r="X902" i="1"/>
  <c r="X890" i="1"/>
  <c r="Y890" i="1" s="1"/>
  <c r="X878" i="1"/>
  <c r="Y878" i="1" s="1"/>
  <c r="AA878" i="1" s="1"/>
  <c r="X866" i="1"/>
  <c r="X854" i="1"/>
  <c r="Y854" i="1" s="1"/>
  <c r="X842" i="1"/>
  <c r="Y842" i="1" s="1"/>
  <c r="X830" i="1"/>
  <c r="Y830" i="1" s="1"/>
  <c r="X818" i="1"/>
  <c r="X806" i="1"/>
  <c r="Y806" i="1" s="1"/>
  <c r="X794" i="1"/>
  <c r="Y794" i="1" s="1"/>
  <c r="X782" i="1"/>
  <c r="Y782" i="1" s="1"/>
  <c r="AA782" i="1" s="1"/>
  <c r="X770" i="1"/>
  <c r="Y770" i="1" s="1"/>
  <c r="X758" i="1"/>
  <c r="X746" i="1"/>
  <c r="Y746" i="1" s="1"/>
  <c r="X379" i="1"/>
  <c r="Y379" i="1" s="1"/>
  <c r="AA379" i="1" s="1"/>
  <c r="X367" i="1"/>
  <c r="X355" i="1"/>
  <c r="Y355" i="1" s="1"/>
  <c r="X307" i="1"/>
  <c r="Y307" i="1" s="1"/>
  <c r="X295" i="1"/>
  <c r="Y295" i="1" s="1"/>
  <c r="X283" i="1"/>
  <c r="Y283" i="1" s="1"/>
  <c r="Z283" i="1" s="1"/>
  <c r="X235" i="1"/>
  <c r="Y235" i="1" s="1"/>
  <c r="X223" i="1"/>
  <c r="X211" i="1"/>
  <c r="Y211" i="1" s="1"/>
  <c r="Z211" i="1" s="1"/>
  <c r="X197" i="1"/>
  <c r="X151" i="1"/>
  <c r="Y151" i="1" s="1"/>
  <c r="X139" i="1"/>
  <c r="Y139" i="1" s="1"/>
  <c r="X79" i="1"/>
  <c r="Y79" i="1" s="1"/>
  <c r="AA79" i="1" s="1"/>
  <c r="X438" i="1"/>
  <c r="Y438" i="1" s="1"/>
  <c r="X426" i="1"/>
  <c r="X414" i="1"/>
  <c r="X366" i="1"/>
  <c r="Y366" i="1" s="1"/>
  <c r="X354" i="1"/>
  <c r="Y354" i="1" s="1"/>
  <c r="X342" i="1"/>
  <c r="X294" i="1"/>
  <c r="Y294" i="1" s="1"/>
  <c r="X282" i="1"/>
  <c r="Y282" i="1" s="1"/>
  <c r="X270" i="1"/>
  <c r="Y270" i="1" s="1"/>
  <c r="X222" i="1"/>
  <c r="X210" i="1"/>
  <c r="Y210" i="1" s="1"/>
  <c r="X150" i="1"/>
  <c r="Y150" i="1" s="1"/>
  <c r="AA150" i="1" s="1"/>
  <c r="X138" i="1"/>
  <c r="Y138" i="1" s="1"/>
  <c r="X66" i="1"/>
  <c r="Y66" i="1" s="1"/>
  <c r="X437" i="1"/>
  <c r="X425" i="1"/>
  <c r="Y425" i="1" s="1"/>
  <c r="X413" i="1"/>
  <c r="Y413" i="1" s="1"/>
  <c r="X365" i="1"/>
  <c r="Y365" i="1" s="1"/>
  <c r="X353" i="1"/>
  <c r="Y353" i="1" s="1"/>
  <c r="X341" i="1"/>
  <c r="Y341" i="1" s="1"/>
  <c r="X293" i="1"/>
  <c r="Y293" i="1" s="1"/>
  <c r="X281" i="1"/>
  <c r="Y281" i="1" s="1"/>
  <c r="X269" i="1"/>
  <c r="X221" i="1"/>
  <c r="Y221" i="1" s="1"/>
  <c r="Z221" i="1" s="1"/>
  <c r="X209" i="1"/>
  <c r="Y209" i="1" s="1"/>
  <c r="X137" i="1"/>
  <c r="X65" i="1"/>
  <c r="X424" i="1"/>
  <c r="Y424" i="1" s="1"/>
  <c r="X412" i="1"/>
  <c r="X400" i="1"/>
  <c r="Y400" i="1" s="1"/>
  <c r="X352" i="1"/>
  <c r="Y352" i="1" s="1"/>
  <c r="X340" i="1"/>
  <c r="Y340" i="1" s="1"/>
  <c r="X328" i="1"/>
  <c r="Y328" i="1" s="1"/>
  <c r="X280" i="1"/>
  <c r="Y280" i="1" s="1"/>
  <c r="X268" i="1"/>
  <c r="Y268" i="1" s="1"/>
  <c r="X256" i="1"/>
  <c r="Y256" i="1" s="1"/>
  <c r="AA256" i="1" s="1"/>
  <c r="X208" i="1"/>
  <c r="Y208" i="1" s="1"/>
  <c r="X196" i="1"/>
  <c r="X184" i="1"/>
  <c r="X136" i="1"/>
  <c r="Y136" i="1" s="1"/>
  <c r="X124" i="1"/>
  <c r="Y124" i="1" s="1"/>
  <c r="AA124" i="1" s="1"/>
  <c r="X52" i="1"/>
  <c r="Y52" i="1" s="1"/>
  <c r="X363" i="1"/>
  <c r="Y363" i="1" s="1"/>
  <c r="X351" i="1"/>
  <c r="Y351" i="1" s="1"/>
  <c r="X339" i="1"/>
  <c r="X327" i="1"/>
  <c r="Y327" i="1" s="1"/>
  <c r="X315" i="1"/>
  <c r="Y315" i="1" s="1"/>
  <c r="X303" i="1"/>
  <c r="Y303" i="1" s="1"/>
  <c r="AA303" i="1" s="1"/>
  <c r="X291" i="1"/>
  <c r="Y291" i="1" s="1"/>
  <c r="X279" i="1"/>
  <c r="X267" i="1"/>
  <c r="X255" i="1"/>
  <c r="X243" i="1"/>
  <c r="Y243" i="1" s="1"/>
  <c r="X231" i="1"/>
  <c r="X219" i="1"/>
  <c r="Y219" i="1" s="1"/>
  <c r="X207" i="1"/>
  <c r="Y207" i="1" s="1"/>
  <c r="X195" i="1"/>
  <c r="Y195" i="1" s="1"/>
  <c r="X183" i="1"/>
  <c r="Y183" i="1" s="1"/>
  <c r="X171" i="1"/>
  <c r="Y171" i="1" s="1"/>
  <c r="X159" i="1"/>
  <c r="Y159" i="1" s="1"/>
  <c r="AA159" i="1" s="1"/>
  <c r="X147" i="1"/>
  <c r="X135" i="1"/>
  <c r="Y135" i="1" s="1"/>
  <c r="X123" i="1"/>
  <c r="Y123" i="1" s="1"/>
  <c r="X111" i="1"/>
  <c r="X99" i="1"/>
  <c r="Y99" i="1" s="1"/>
  <c r="X87" i="1"/>
  <c r="Y87" i="1" s="1"/>
  <c r="X75" i="1"/>
  <c r="X63" i="1"/>
  <c r="Y63" i="1" s="1"/>
  <c r="X51" i="1"/>
  <c r="Y51" i="1" s="1"/>
  <c r="X39" i="1"/>
  <c r="Y39" i="1" s="1"/>
  <c r="X27" i="1"/>
  <c r="Y27" i="1" s="1"/>
  <c r="X15" i="1"/>
  <c r="Y15" i="1" s="1"/>
  <c r="AA15" i="1" s="1"/>
  <c r="X734" i="1"/>
  <c r="Y734" i="1" s="1"/>
  <c r="X722" i="1"/>
  <c r="X710" i="1"/>
  <c r="Y710" i="1" s="1"/>
  <c r="X698" i="1"/>
  <c r="Y698" i="1" s="1"/>
  <c r="X686" i="1"/>
  <c r="Y686" i="1" s="1"/>
  <c r="AA686" i="1" s="1"/>
  <c r="X674" i="1"/>
  <c r="X662" i="1"/>
  <c r="X650" i="1"/>
  <c r="Y650" i="1" s="1"/>
  <c r="AA650" i="1" s="1"/>
  <c r="X638" i="1"/>
  <c r="Y638" i="1" s="1"/>
  <c r="AA638" i="1" s="1"/>
  <c r="X626" i="1"/>
  <c r="Y626" i="1" s="1"/>
  <c r="X614" i="1"/>
  <c r="Y614" i="1" s="1"/>
  <c r="AA614" i="1" s="1"/>
  <c r="X602" i="1"/>
  <c r="Y602" i="1" s="1"/>
  <c r="AA602" i="1" s="1"/>
  <c r="X590" i="1"/>
  <c r="X578" i="1"/>
  <c r="Y578" i="1" s="1"/>
  <c r="X566" i="1"/>
  <c r="X554" i="1"/>
  <c r="Y554" i="1" s="1"/>
  <c r="X542" i="1"/>
  <c r="Y542" i="1" s="1"/>
  <c r="AA542" i="1" s="1"/>
  <c r="X530" i="1"/>
  <c r="Y530" i="1" s="1"/>
  <c r="X518" i="1"/>
  <c r="X506" i="1"/>
  <c r="Y506" i="1" s="1"/>
  <c r="AA506" i="1" s="1"/>
  <c r="X494" i="1"/>
  <c r="Y494" i="1" s="1"/>
  <c r="AA494" i="1" s="1"/>
  <c r="X482" i="1"/>
  <c r="Y482" i="1" s="1"/>
  <c r="X470" i="1"/>
  <c r="Y470" i="1" s="1"/>
  <c r="AA470" i="1" s="1"/>
  <c r="X458" i="1"/>
  <c r="Y458" i="1" s="1"/>
  <c r="AA458" i="1" s="1"/>
  <c r="X446" i="1"/>
  <c r="X434" i="1"/>
  <c r="X422" i="1"/>
  <c r="Y422" i="1" s="1"/>
  <c r="X410" i="1"/>
  <c r="X398" i="1"/>
  <c r="Y398" i="1" s="1"/>
  <c r="AA398" i="1" s="1"/>
  <c r="X386" i="1"/>
  <c r="Y386" i="1" s="1"/>
  <c r="X374" i="1"/>
  <c r="Y374" i="1" s="1"/>
  <c r="X362" i="1"/>
  <c r="X350" i="1"/>
  <c r="Y350" i="1" s="1"/>
  <c r="X338" i="1"/>
  <c r="Y338" i="1" s="1"/>
  <c r="AA338" i="1" s="1"/>
  <c r="X326" i="1"/>
  <c r="Y326" i="1" s="1"/>
  <c r="X314" i="1"/>
  <c r="Y314" i="1" s="1"/>
  <c r="AA314" i="1" s="1"/>
  <c r="X302" i="1"/>
  <c r="X290" i="1"/>
  <c r="X278" i="1"/>
  <c r="Y278" i="1" s="1"/>
  <c r="X266" i="1"/>
  <c r="X254" i="1"/>
  <c r="Y254" i="1" s="1"/>
  <c r="AA254" i="1" s="1"/>
  <c r="X242" i="1"/>
  <c r="Y242" i="1" s="1"/>
  <c r="AA242" i="1" s="1"/>
  <c r="X230" i="1"/>
  <c r="Y230" i="1" s="1"/>
  <c r="X218" i="1"/>
  <c r="Y218" i="1" s="1"/>
  <c r="X206" i="1"/>
  <c r="X194" i="1"/>
  <c r="Y194" i="1" s="1"/>
  <c r="AA194" i="1" s="1"/>
  <c r="X182" i="1"/>
  <c r="Y182" i="1" s="1"/>
  <c r="X170" i="1"/>
  <c r="Y170" i="1" s="1"/>
  <c r="AA170" i="1" s="1"/>
  <c r="X158" i="1"/>
  <c r="X146" i="1"/>
  <c r="Y146" i="1" s="1"/>
  <c r="X134" i="1"/>
  <c r="Y134" i="1" s="1"/>
  <c r="X122" i="1"/>
  <c r="X110" i="1"/>
  <c r="Y110" i="1" s="1"/>
  <c r="AA110" i="1" s="1"/>
  <c r="X98" i="1"/>
  <c r="Y98" i="1" s="1"/>
  <c r="X86" i="1"/>
  <c r="AD1232" i="1"/>
  <c r="AD1229" i="1"/>
  <c r="AD1228" i="1"/>
  <c r="AD1230" i="1"/>
  <c r="AD1227" i="1"/>
  <c r="AD1252" i="1"/>
  <c r="AD1255" i="1"/>
  <c r="P1231" i="1"/>
  <c r="P1228" i="1"/>
  <c r="P1247" i="1"/>
  <c r="Q1248" i="1"/>
  <c r="Q1254" i="1"/>
  <c r="R1254" i="1"/>
  <c r="Q1251" i="1"/>
  <c r="Q1249" i="1"/>
  <c r="X1243" i="1"/>
  <c r="X1240" i="1"/>
  <c r="P1254" i="1"/>
  <c r="X1254" i="1"/>
  <c r="J1246" i="1"/>
  <c r="Q1250" i="1"/>
  <c r="X1248" i="1"/>
  <c r="P1237" i="1"/>
  <c r="P1244" i="1"/>
  <c r="Q1244" i="1"/>
  <c r="R1244" i="1"/>
  <c r="P1234" i="1"/>
  <c r="Q1235" i="1"/>
  <c r="Q1238" i="1"/>
  <c r="Q1239" i="1"/>
  <c r="Q1237" i="1"/>
  <c r="Q1236" i="1"/>
  <c r="P1241" i="1"/>
  <c r="Q1241" i="1"/>
  <c r="Q1240" i="1"/>
  <c r="R1241" i="1"/>
  <c r="X1252" i="1"/>
  <c r="X1241" i="1"/>
  <c r="Y1241" i="1" s="1"/>
  <c r="X1244" i="1"/>
  <c r="W1241" i="1"/>
  <c r="X74" i="1"/>
  <c r="Y74" i="1" s="1"/>
  <c r="AA74" i="1" s="1"/>
  <c r="X62" i="1"/>
  <c r="Y62" i="1" s="1"/>
  <c r="X50" i="1"/>
  <c r="Y50" i="1" s="1"/>
  <c r="X38" i="1"/>
  <c r="X26" i="1"/>
  <c r="Y26" i="1" s="1"/>
  <c r="X14" i="1"/>
  <c r="Y14" i="1" s="1"/>
  <c r="AA14" i="1" s="1"/>
  <c r="AD1231" i="1"/>
  <c r="X1255" i="1"/>
  <c r="P1227" i="1"/>
  <c r="X337" i="1"/>
  <c r="X325" i="1"/>
  <c r="Y325" i="1" s="1"/>
  <c r="Z325" i="1" s="1"/>
  <c r="X313" i="1"/>
  <c r="Y313" i="1" s="1"/>
  <c r="Z313" i="1" s="1"/>
  <c r="X265" i="1"/>
  <c r="Y265" i="1" s="1"/>
  <c r="AA265" i="1" s="1"/>
  <c r="X253" i="1"/>
  <c r="X241" i="1"/>
  <c r="Y241" i="1" s="1"/>
  <c r="X193" i="1"/>
  <c r="X181" i="1"/>
  <c r="Y181" i="1" s="1"/>
  <c r="X169" i="1"/>
  <c r="Y169" i="1" s="1"/>
  <c r="AA169" i="1" s="1"/>
  <c r="X109" i="1"/>
  <c r="Y109" i="1" s="1"/>
  <c r="AA109" i="1" s="1"/>
  <c r="X324" i="1"/>
  <c r="Y324" i="1" s="1"/>
  <c r="X312" i="1"/>
  <c r="Y312" i="1" s="1"/>
  <c r="AA312" i="1" s="1"/>
  <c r="X300" i="1"/>
  <c r="Y300" i="1" s="1"/>
  <c r="AA300" i="1" s="1"/>
  <c r="X252" i="1"/>
  <c r="Y252" i="1" s="1"/>
  <c r="X240" i="1"/>
  <c r="Y240" i="1" s="1"/>
  <c r="X228" i="1"/>
  <c r="Y228" i="1" s="1"/>
  <c r="AA228" i="1" s="1"/>
  <c r="X180" i="1"/>
  <c r="Y180" i="1" s="1"/>
  <c r="X168" i="1"/>
  <c r="X96" i="1"/>
  <c r="Y96" i="1" s="1"/>
  <c r="J1234" i="1"/>
  <c r="X323" i="1"/>
  <c r="Y323" i="1" s="1"/>
  <c r="Z323" i="1" s="1"/>
  <c r="X311" i="1"/>
  <c r="Y311" i="1" s="1"/>
  <c r="X299" i="1"/>
  <c r="X251" i="1"/>
  <c r="Y251" i="1" s="1"/>
  <c r="Z251" i="1" s="1"/>
  <c r="X239" i="1"/>
  <c r="Y239" i="1" s="1"/>
  <c r="Z239" i="1" s="1"/>
  <c r="X227" i="1"/>
  <c r="Y227" i="1" s="1"/>
  <c r="X179" i="1"/>
  <c r="Y179" i="1" s="1"/>
  <c r="X167" i="1"/>
  <c r="Y167" i="1" s="1"/>
  <c r="AA167" i="1" s="1"/>
  <c r="X155" i="1"/>
  <c r="X95" i="1"/>
  <c r="X1253" i="1"/>
  <c r="AD1243" i="1"/>
  <c r="AD1249" i="1"/>
  <c r="AD1246" i="1"/>
  <c r="X1247" i="1"/>
  <c r="X1245" i="1"/>
  <c r="X1250" i="1"/>
  <c r="X1227" i="1"/>
  <c r="AQ1249" i="1"/>
  <c r="AJ1248" i="1"/>
  <c r="X1251" i="1"/>
  <c r="W1250" i="1"/>
  <c r="AQ1240" i="1"/>
  <c r="AJ1239" i="1"/>
  <c r="X1236" i="1"/>
  <c r="X1235" i="1"/>
  <c r="X1234" i="1"/>
  <c r="W1227" i="1"/>
  <c r="Y1227" i="1" s="1"/>
  <c r="J1251" i="1"/>
  <c r="J1239" i="1"/>
  <c r="W1251" i="1"/>
  <c r="Y1251" i="1" s="1"/>
  <c r="Q1242" i="1"/>
  <c r="AD1236" i="1"/>
  <c r="AD1233" i="1"/>
  <c r="X1237" i="1"/>
  <c r="AQ1251" i="1"/>
  <c r="AJ1249" i="1"/>
  <c r="AD1248" i="1"/>
  <c r="AQ1242" i="1"/>
  <c r="AJ1240" i="1"/>
  <c r="AD1238" i="1"/>
  <c r="X1242" i="1"/>
  <c r="X1239" i="1"/>
  <c r="X1238" i="1"/>
  <c r="W1236" i="1"/>
  <c r="R1253" i="1"/>
  <c r="Q1252" i="1"/>
  <c r="AJ1250" i="1"/>
  <c r="AD1251" i="1"/>
  <c r="Q1243" i="1"/>
  <c r="AD1239" i="1"/>
  <c r="W1238" i="1"/>
  <c r="W1237" i="1"/>
  <c r="Y1237" i="1" s="1"/>
  <c r="AA1237" i="1" s="1"/>
  <c r="Q1253" i="1"/>
  <c r="AQ1252" i="1"/>
  <c r="AJ1251" i="1"/>
  <c r="AQ1247" i="1"/>
  <c r="R1245" i="1"/>
  <c r="AQ1243" i="1"/>
  <c r="AJ1242" i="1"/>
  <c r="AQ1238" i="1"/>
  <c r="W1239" i="1"/>
  <c r="AJ1244" i="1"/>
  <c r="AD1240" i="1"/>
  <c r="P1230" i="1"/>
  <c r="AJ1229" i="1"/>
  <c r="AQ1228" i="1"/>
  <c r="R1255" i="1"/>
  <c r="AD1253" i="1"/>
  <c r="R1246" i="1"/>
  <c r="AD1242" i="1"/>
  <c r="AQ1231" i="1"/>
  <c r="P1229" i="1"/>
  <c r="AJ1253" i="1"/>
  <c r="AD1254" i="1"/>
  <c r="X1246" i="1"/>
  <c r="P1233" i="1"/>
  <c r="AJ1232" i="1"/>
  <c r="AQ1255" i="1"/>
  <c r="AQ1250" i="1"/>
  <c r="Q1247" i="1"/>
  <c r="AQ1246" i="1"/>
  <c r="AQ1241" i="1"/>
  <c r="Q1234" i="1"/>
  <c r="P1232" i="1"/>
  <c r="AJ1238" i="1"/>
  <c r="AQ1237" i="1"/>
  <c r="AJ1235" i="1"/>
  <c r="AQ1234" i="1"/>
  <c r="AQ1239" i="1"/>
  <c r="W1249" i="1"/>
  <c r="Y1249" i="1" s="1"/>
  <c r="W1235" i="1"/>
  <c r="Y1236" i="1"/>
  <c r="W1230" i="1"/>
  <c r="W1233" i="1"/>
  <c r="W1229" i="1"/>
  <c r="W1232" i="1"/>
  <c r="W1228" i="1"/>
  <c r="W1231" i="1"/>
  <c r="W1234" i="1"/>
  <c r="Y1234" i="1" s="1"/>
  <c r="W1253" i="1"/>
  <c r="Y1253" i="1" s="1"/>
  <c r="Y1239" i="1"/>
  <c r="AQ1227" i="1"/>
  <c r="W1254" i="1"/>
  <c r="Y1254" i="1" s="1"/>
  <c r="W1252" i="1"/>
  <c r="W1244" i="1"/>
  <c r="Y1244" i="1" s="1"/>
  <c r="AQ1230" i="1"/>
  <c r="AQ1254" i="1"/>
  <c r="AQ1245" i="1"/>
  <c r="W1242" i="1"/>
  <c r="W1243" i="1"/>
  <c r="W1240" i="1"/>
  <c r="W1247" i="1"/>
  <c r="Y1247" i="1" s="1"/>
  <c r="AQ1236" i="1"/>
  <c r="AQ1233" i="1"/>
  <c r="W1255" i="1"/>
  <c r="Y1255" i="1" s="1"/>
  <c r="W1248" i="1"/>
  <c r="W1245" i="1"/>
  <c r="W1246" i="1"/>
  <c r="Y1246" i="1" s="1"/>
  <c r="AD1250" i="1"/>
  <c r="AD1247" i="1"/>
  <c r="AD1244" i="1"/>
  <c r="AD1241" i="1"/>
  <c r="X1231" i="1"/>
  <c r="X1228" i="1"/>
  <c r="AJ1231" i="1"/>
  <c r="AJ1228" i="1"/>
  <c r="X1232" i="1"/>
  <c r="X1229" i="1"/>
  <c r="X1233" i="1"/>
  <c r="X1230" i="1"/>
  <c r="AA1202" i="1"/>
  <c r="Z1202" i="1"/>
  <c r="Z1190" i="1"/>
  <c r="AA1178" i="1"/>
  <c r="Z1178" i="1"/>
  <c r="Z1166" i="1"/>
  <c r="AA1154" i="1"/>
  <c r="Z1154" i="1"/>
  <c r="AA1130" i="1"/>
  <c r="Z1130" i="1"/>
  <c r="AA1118" i="1"/>
  <c r="Z1118" i="1"/>
  <c r="AA1094" i="1"/>
  <c r="Z1094" i="1"/>
  <c r="AA1058" i="1"/>
  <c r="Z1058" i="1"/>
  <c r="Z1046" i="1"/>
  <c r="AA1034" i="1"/>
  <c r="Z1034" i="1"/>
  <c r="Z1022" i="1"/>
  <c r="AA1010" i="1"/>
  <c r="Z1010" i="1"/>
  <c r="AA986" i="1"/>
  <c r="Z986" i="1"/>
  <c r="AA974" i="1"/>
  <c r="Z974" i="1"/>
  <c r="AA950" i="1"/>
  <c r="Z950" i="1"/>
  <c r="AA914" i="1"/>
  <c r="Z914" i="1"/>
  <c r="AA890" i="1"/>
  <c r="Z890" i="1"/>
  <c r="Z878" i="1"/>
  <c r="AA854" i="1"/>
  <c r="Z854" i="1"/>
  <c r="AA842" i="1"/>
  <c r="Z842" i="1"/>
  <c r="AA830" i="1"/>
  <c r="Z830" i="1"/>
  <c r="AA806" i="1"/>
  <c r="Z806" i="1"/>
  <c r="AA794" i="1"/>
  <c r="Z794" i="1"/>
  <c r="AA770" i="1"/>
  <c r="Z770" i="1"/>
  <c r="AA746" i="1"/>
  <c r="Z746" i="1"/>
  <c r="AA734" i="1"/>
  <c r="Z734" i="1"/>
  <c r="AA710" i="1"/>
  <c r="Z710" i="1"/>
  <c r="AA698" i="1"/>
  <c r="Z698" i="1"/>
  <c r="Z686" i="1"/>
  <c r="AA626" i="1"/>
  <c r="Z626" i="1"/>
  <c r="Z614" i="1"/>
  <c r="AA578" i="1"/>
  <c r="Z578" i="1"/>
  <c r="AA554" i="1"/>
  <c r="Z554" i="1"/>
  <c r="Z542" i="1"/>
  <c r="AA530" i="1"/>
  <c r="Z530" i="1"/>
  <c r="AA482" i="1"/>
  <c r="Z482" i="1"/>
  <c r="Z470" i="1"/>
  <c r="AA422" i="1"/>
  <c r="Z422" i="1"/>
  <c r="Z398" i="1"/>
  <c r="AA386" i="1"/>
  <c r="Z386" i="1"/>
  <c r="AA374" i="1"/>
  <c r="Z374" i="1"/>
  <c r="AA326" i="1"/>
  <c r="Z326" i="1"/>
  <c r="Z254" i="1"/>
  <c r="AA182" i="1"/>
  <c r="Z182" i="1"/>
  <c r="X1225" i="1"/>
  <c r="Y1225" i="1" s="1"/>
  <c r="X1213" i="1"/>
  <c r="Y1213" i="1" s="1"/>
  <c r="X1201" i="1"/>
  <c r="Y1201" i="1" s="1"/>
  <c r="X1189" i="1"/>
  <c r="Y1189" i="1" s="1"/>
  <c r="X1177" i="1"/>
  <c r="X1165" i="1"/>
  <c r="Y1165" i="1" s="1"/>
  <c r="X1153" i="1"/>
  <c r="Y1153" i="1" s="1"/>
  <c r="X1141" i="1"/>
  <c r="Y1141" i="1" s="1"/>
  <c r="X1129" i="1"/>
  <c r="Y1129" i="1" s="1"/>
  <c r="X1117" i="1"/>
  <c r="Y1117" i="1" s="1"/>
  <c r="X1105" i="1"/>
  <c r="Y1105" i="1" s="1"/>
  <c r="X1093" i="1"/>
  <c r="Y1093" i="1" s="1"/>
  <c r="X1081" i="1"/>
  <c r="Y1081" i="1" s="1"/>
  <c r="X1069" i="1"/>
  <c r="Y1069" i="1" s="1"/>
  <c r="X1057" i="1"/>
  <c r="Y1057" i="1" s="1"/>
  <c r="X1045" i="1"/>
  <c r="Y1045" i="1" s="1"/>
  <c r="X1033" i="1"/>
  <c r="Y1033" i="1" s="1"/>
  <c r="X1021" i="1"/>
  <c r="X1009" i="1"/>
  <c r="Y1009" i="1" s="1"/>
  <c r="X997" i="1"/>
  <c r="Y997" i="1" s="1"/>
  <c r="X985" i="1"/>
  <c r="Y985" i="1" s="1"/>
  <c r="X973" i="1"/>
  <c r="Y973" i="1" s="1"/>
  <c r="X961" i="1"/>
  <c r="Y961" i="1" s="1"/>
  <c r="X949" i="1"/>
  <c r="Y949" i="1" s="1"/>
  <c r="X937" i="1"/>
  <c r="Y937" i="1" s="1"/>
  <c r="X925" i="1"/>
  <c r="Y925" i="1" s="1"/>
  <c r="X913" i="1"/>
  <c r="Y913" i="1" s="1"/>
  <c r="X901" i="1"/>
  <c r="Y901" i="1" s="1"/>
  <c r="X889" i="1"/>
  <c r="Y889" i="1" s="1"/>
  <c r="X877" i="1"/>
  <c r="X865" i="1"/>
  <c r="Y865" i="1" s="1"/>
  <c r="X853" i="1"/>
  <c r="Y853" i="1" s="1"/>
  <c r="X841" i="1"/>
  <c r="Y841" i="1" s="1"/>
  <c r="X829" i="1"/>
  <c r="Y829" i="1" s="1"/>
  <c r="X817" i="1"/>
  <c r="Y817" i="1" s="1"/>
  <c r="X805" i="1"/>
  <c r="Y805" i="1" s="1"/>
  <c r="X793" i="1"/>
  <c r="Y793" i="1" s="1"/>
  <c r="X781" i="1"/>
  <c r="Y781" i="1" s="1"/>
  <c r="X769" i="1"/>
  <c r="Y769" i="1" s="1"/>
  <c r="X757" i="1"/>
  <c r="Y757" i="1" s="1"/>
  <c r="X745" i="1"/>
  <c r="Y745" i="1" s="1"/>
  <c r="X733" i="1"/>
  <c r="X721" i="1"/>
  <c r="Y721" i="1" s="1"/>
  <c r="X709" i="1"/>
  <c r="Y709" i="1" s="1"/>
  <c r="X697" i="1"/>
  <c r="Y697" i="1" s="1"/>
  <c r="X685" i="1"/>
  <c r="X673" i="1"/>
  <c r="Y673" i="1" s="1"/>
  <c r="X661" i="1"/>
  <c r="Y661" i="1" s="1"/>
  <c r="X649" i="1"/>
  <c r="Y649" i="1" s="1"/>
  <c r="X637" i="1"/>
  <c r="Y637" i="1" s="1"/>
  <c r="X625" i="1"/>
  <c r="Y625" i="1" s="1"/>
  <c r="X613" i="1"/>
  <c r="X601" i="1"/>
  <c r="X589" i="1"/>
  <c r="Y589" i="1" s="1"/>
  <c r="X577" i="1"/>
  <c r="Y577" i="1" s="1"/>
  <c r="X565" i="1"/>
  <c r="Y565" i="1" s="1"/>
  <c r="X553" i="1"/>
  <c r="Y553" i="1" s="1"/>
  <c r="X541" i="1"/>
  <c r="Y541" i="1" s="1"/>
  <c r="X529" i="1"/>
  <c r="Y529" i="1" s="1"/>
  <c r="X517" i="1"/>
  <c r="X505" i="1"/>
  <c r="Y505" i="1" s="1"/>
  <c r="X493" i="1"/>
  <c r="Y493" i="1" s="1"/>
  <c r="X481" i="1"/>
  <c r="Y481" i="1" s="1"/>
  <c r="X469" i="1"/>
  <c r="Y469" i="1" s="1"/>
  <c r="X457" i="1"/>
  <c r="Y457" i="1" s="1"/>
  <c r="X445" i="1"/>
  <c r="Y445" i="1" s="1"/>
  <c r="X433" i="1"/>
  <c r="Y433" i="1" s="1"/>
  <c r="X421" i="1"/>
  <c r="Y421" i="1" s="1"/>
  <c r="X409" i="1"/>
  <c r="Y409" i="1" s="1"/>
  <c r="X397" i="1"/>
  <c r="Y397" i="1" s="1"/>
  <c r="X385" i="1"/>
  <c r="Y385" i="1" s="1"/>
  <c r="AA325" i="1"/>
  <c r="AA313" i="1"/>
  <c r="AA241" i="1"/>
  <c r="Z241" i="1"/>
  <c r="AA181" i="1"/>
  <c r="Z181" i="1"/>
  <c r="Z109" i="1"/>
  <c r="X1224" i="1"/>
  <c r="Y1224" i="1" s="1"/>
  <c r="X1212" i="1"/>
  <c r="Y1212" i="1" s="1"/>
  <c r="X1200" i="1"/>
  <c r="Y1200" i="1" s="1"/>
  <c r="X1188" i="1"/>
  <c r="Y1188" i="1" s="1"/>
  <c r="X1176" i="1"/>
  <c r="Y1176" i="1" s="1"/>
  <c r="X1164" i="1"/>
  <c r="X1152" i="1"/>
  <c r="Y1152" i="1" s="1"/>
  <c r="X1140" i="1"/>
  <c r="Y1140" i="1" s="1"/>
  <c r="X1128" i="1"/>
  <c r="Y1128" i="1" s="1"/>
  <c r="X1116" i="1"/>
  <c r="Y1116" i="1" s="1"/>
  <c r="X1104" i="1"/>
  <c r="Y1104" i="1" s="1"/>
  <c r="X1092" i="1"/>
  <c r="Y1092" i="1" s="1"/>
  <c r="X1080" i="1"/>
  <c r="Y1080" i="1" s="1"/>
  <c r="X1068" i="1"/>
  <c r="Y1068" i="1" s="1"/>
  <c r="X1056" i="1"/>
  <c r="Y1056" i="1" s="1"/>
  <c r="X1044" i="1"/>
  <c r="Y1044" i="1" s="1"/>
  <c r="X1032" i="1"/>
  <c r="Y1032" i="1" s="1"/>
  <c r="X1020" i="1"/>
  <c r="Y1020" i="1" s="1"/>
  <c r="X1008" i="1"/>
  <c r="Y1008" i="1" s="1"/>
  <c r="X996" i="1"/>
  <c r="Y996" i="1" s="1"/>
  <c r="X984" i="1"/>
  <c r="Y984" i="1" s="1"/>
  <c r="X972" i="1"/>
  <c r="Y972" i="1" s="1"/>
  <c r="X960" i="1"/>
  <c r="X948" i="1"/>
  <c r="Y948" i="1" s="1"/>
  <c r="X936" i="1"/>
  <c r="Y936" i="1" s="1"/>
  <c r="X924" i="1"/>
  <c r="Y924" i="1" s="1"/>
  <c r="X912" i="1"/>
  <c r="Y912" i="1" s="1"/>
  <c r="X900" i="1"/>
  <c r="Y900" i="1" s="1"/>
  <c r="X888" i="1"/>
  <c r="Y888" i="1" s="1"/>
  <c r="X876" i="1"/>
  <c r="Y876" i="1" s="1"/>
  <c r="X864" i="1"/>
  <c r="Y864" i="1" s="1"/>
  <c r="X852" i="1"/>
  <c r="Y852" i="1" s="1"/>
  <c r="X840" i="1"/>
  <c r="Y840" i="1" s="1"/>
  <c r="X828" i="1"/>
  <c r="Y828" i="1" s="1"/>
  <c r="X816" i="1"/>
  <c r="X804" i="1"/>
  <c r="Y804" i="1" s="1"/>
  <c r="X792" i="1"/>
  <c r="Y792" i="1" s="1"/>
  <c r="X780" i="1"/>
  <c r="Y780" i="1" s="1"/>
  <c r="X768" i="1"/>
  <c r="Y768" i="1" s="1"/>
  <c r="X756" i="1"/>
  <c r="Y756" i="1" s="1"/>
  <c r="X744" i="1"/>
  <c r="Y744" i="1" s="1"/>
  <c r="X732" i="1"/>
  <c r="Y732" i="1" s="1"/>
  <c r="X720" i="1"/>
  <c r="Y720" i="1" s="1"/>
  <c r="X708" i="1"/>
  <c r="Y708" i="1" s="1"/>
  <c r="X696" i="1"/>
  <c r="Y696" i="1" s="1"/>
  <c r="X684" i="1"/>
  <c r="Y684" i="1" s="1"/>
  <c r="X672" i="1"/>
  <c r="Y672" i="1" s="1"/>
  <c r="X660" i="1"/>
  <c r="X648" i="1"/>
  <c r="Y648" i="1" s="1"/>
  <c r="X636" i="1"/>
  <c r="Y636" i="1" s="1"/>
  <c r="X624" i="1"/>
  <c r="Y624" i="1" s="1"/>
  <c r="X612" i="1"/>
  <c r="Y612" i="1" s="1"/>
  <c r="X600" i="1"/>
  <c r="Y600" i="1" s="1"/>
  <c r="X588" i="1"/>
  <c r="Y588" i="1" s="1"/>
  <c r="X576" i="1"/>
  <c r="Y576" i="1" s="1"/>
  <c r="X564" i="1"/>
  <c r="Y564" i="1" s="1"/>
  <c r="X552" i="1"/>
  <c r="Y552" i="1" s="1"/>
  <c r="X540" i="1"/>
  <c r="Y540" i="1" s="1"/>
  <c r="X528" i="1"/>
  <c r="Y528" i="1" s="1"/>
  <c r="X516" i="1"/>
  <c r="Y516" i="1" s="1"/>
  <c r="X396" i="1"/>
  <c r="Y396" i="1" s="1"/>
  <c r="X384" i="1"/>
  <c r="Y384" i="1" s="1"/>
  <c r="X372" i="1"/>
  <c r="Y372" i="1" s="1"/>
  <c r="AA324" i="1"/>
  <c r="Z324" i="1"/>
  <c r="Z312" i="1"/>
  <c r="AA252" i="1"/>
  <c r="Z252" i="1"/>
  <c r="AA240" i="1"/>
  <c r="Z240" i="1"/>
  <c r="AA180" i="1"/>
  <c r="Z180" i="1"/>
  <c r="AA96" i="1"/>
  <c r="Z96" i="1"/>
  <c r="X1223" i="1"/>
  <c r="Y1223" i="1" s="1"/>
  <c r="X1211" i="1"/>
  <c r="Y1211" i="1" s="1"/>
  <c r="X1199" i="1"/>
  <c r="Y1199" i="1" s="1"/>
  <c r="X1187" i="1"/>
  <c r="Y1187" i="1" s="1"/>
  <c r="X1175" i="1"/>
  <c r="Y1175" i="1" s="1"/>
  <c r="X1163" i="1"/>
  <c r="Y1163" i="1" s="1"/>
  <c r="X1151" i="1"/>
  <c r="Y1151" i="1" s="1"/>
  <c r="X1139" i="1"/>
  <c r="Y1139" i="1" s="1"/>
  <c r="X1127" i="1"/>
  <c r="Y1127" i="1" s="1"/>
  <c r="X1115" i="1"/>
  <c r="Y1115" i="1" s="1"/>
  <c r="X1103" i="1"/>
  <c r="X1091" i="1"/>
  <c r="Y1091" i="1" s="1"/>
  <c r="X1079" i="1"/>
  <c r="Y1079" i="1" s="1"/>
  <c r="X1067" i="1"/>
  <c r="Y1067" i="1" s="1"/>
  <c r="X1055" i="1"/>
  <c r="Y1055" i="1" s="1"/>
  <c r="X1043" i="1"/>
  <c r="Y1043" i="1" s="1"/>
  <c r="X1031" i="1"/>
  <c r="Y1031" i="1" s="1"/>
  <c r="X1019" i="1"/>
  <c r="Y1019" i="1" s="1"/>
  <c r="X1007" i="1"/>
  <c r="Y1007" i="1" s="1"/>
  <c r="X995" i="1"/>
  <c r="Y995" i="1" s="1"/>
  <c r="X983" i="1"/>
  <c r="Y983" i="1" s="1"/>
  <c r="X971" i="1"/>
  <c r="Y971" i="1" s="1"/>
  <c r="X959" i="1"/>
  <c r="X947" i="1"/>
  <c r="Y947" i="1" s="1"/>
  <c r="X935" i="1"/>
  <c r="Y935" i="1" s="1"/>
  <c r="X923" i="1"/>
  <c r="Y923" i="1" s="1"/>
  <c r="X911" i="1"/>
  <c r="Y911" i="1" s="1"/>
  <c r="X899" i="1"/>
  <c r="Y899" i="1" s="1"/>
  <c r="X887" i="1"/>
  <c r="Y887" i="1" s="1"/>
  <c r="X875" i="1"/>
  <c r="Y875" i="1" s="1"/>
  <c r="X863" i="1"/>
  <c r="Y863" i="1" s="1"/>
  <c r="X851" i="1"/>
  <c r="Y851" i="1" s="1"/>
  <c r="X839" i="1"/>
  <c r="Y839" i="1" s="1"/>
  <c r="X827" i="1"/>
  <c r="Y827" i="1" s="1"/>
  <c r="X815" i="1"/>
  <c r="X803" i="1"/>
  <c r="Y803" i="1" s="1"/>
  <c r="X791" i="1"/>
  <c r="Y791" i="1" s="1"/>
  <c r="X779" i="1"/>
  <c r="Y779" i="1" s="1"/>
  <c r="X767" i="1"/>
  <c r="Y767" i="1" s="1"/>
  <c r="X755" i="1"/>
  <c r="X743" i="1"/>
  <c r="Y743" i="1" s="1"/>
  <c r="X731" i="1"/>
  <c r="Y731" i="1" s="1"/>
  <c r="X719" i="1"/>
  <c r="Y719" i="1" s="1"/>
  <c r="X707" i="1"/>
  <c r="Y707" i="1" s="1"/>
  <c r="X695" i="1"/>
  <c r="X683" i="1"/>
  <c r="Y683" i="1" s="1"/>
  <c r="X671" i="1"/>
  <c r="Y671" i="1" s="1"/>
  <c r="X659" i="1"/>
  <c r="Y659" i="1" s="1"/>
  <c r="X647" i="1"/>
  <c r="Y647" i="1" s="1"/>
  <c r="X635" i="1"/>
  <c r="X623" i="1"/>
  <c r="Y623" i="1" s="1"/>
  <c r="X611" i="1"/>
  <c r="Y611" i="1" s="1"/>
  <c r="X599" i="1"/>
  <c r="Y599" i="1" s="1"/>
  <c r="X587" i="1"/>
  <c r="Y587" i="1" s="1"/>
  <c r="X575" i="1"/>
  <c r="Y575" i="1" s="1"/>
  <c r="X563" i="1"/>
  <c r="Y563" i="1" s="1"/>
  <c r="X551" i="1"/>
  <c r="Y551" i="1" s="1"/>
  <c r="X539" i="1"/>
  <c r="Y539" i="1" s="1"/>
  <c r="X527" i="1"/>
  <c r="Y527" i="1" s="1"/>
  <c r="X515" i="1"/>
  <c r="Y515" i="1" s="1"/>
  <c r="X503" i="1"/>
  <c r="Y503" i="1" s="1"/>
  <c r="X491" i="1"/>
  <c r="X395" i="1"/>
  <c r="Y395" i="1" s="1"/>
  <c r="X383" i="1"/>
  <c r="Y383" i="1" s="1"/>
  <c r="X371" i="1"/>
  <c r="Y371" i="1" s="1"/>
  <c r="AA323" i="1"/>
  <c r="AA311" i="1"/>
  <c r="Z311" i="1"/>
  <c r="AA239" i="1"/>
  <c r="AA227" i="1"/>
  <c r="Z227" i="1"/>
  <c r="AA179" i="1"/>
  <c r="Z179" i="1"/>
  <c r="X1222" i="1"/>
  <c r="Y1222" i="1" s="1"/>
  <c r="X1210" i="1"/>
  <c r="Y1210" i="1" s="1"/>
  <c r="X1198" i="1"/>
  <c r="Y1198" i="1" s="1"/>
  <c r="X1186" i="1"/>
  <c r="Y1186" i="1" s="1"/>
  <c r="X1174" i="1"/>
  <c r="Y1174" i="1" s="1"/>
  <c r="X1162" i="1"/>
  <c r="Y1162" i="1" s="1"/>
  <c r="X1150" i="1"/>
  <c r="Y1150" i="1" s="1"/>
  <c r="X1138" i="1"/>
  <c r="Y1138" i="1" s="1"/>
  <c r="X1126" i="1"/>
  <c r="Y1126" i="1" s="1"/>
  <c r="X1114" i="1"/>
  <c r="Y1114" i="1" s="1"/>
  <c r="X1102" i="1"/>
  <c r="Y1102" i="1" s="1"/>
  <c r="X1090" i="1"/>
  <c r="X1078" i="1"/>
  <c r="Y1078" i="1" s="1"/>
  <c r="X1066" i="1"/>
  <c r="Y1066" i="1" s="1"/>
  <c r="X1054" i="1"/>
  <c r="Y1054" i="1" s="1"/>
  <c r="X1042" i="1"/>
  <c r="Y1042" i="1" s="1"/>
  <c r="X1030" i="1"/>
  <c r="Y1030" i="1" s="1"/>
  <c r="X1018" i="1"/>
  <c r="Y1018" i="1" s="1"/>
  <c r="X1006" i="1"/>
  <c r="Y1006" i="1" s="1"/>
  <c r="X994" i="1"/>
  <c r="Y994" i="1" s="1"/>
  <c r="X982" i="1"/>
  <c r="Y982" i="1" s="1"/>
  <c r="X970" i="1"/>
  <c r="Y970" i="1" s="1"/>
  <c r="X958" i="1"/>
  <c r="Y958" i="1" s="1"/>
  <c r="X946" i="1"/>
  <c r="X934" i="1"/>
  <c r="Y934" i="1" s="1"/>
  <c r="X922" i="1"/>
  <c r="Y922" i="1" s="1"/>
  <c r="X910" i="1"/>
  <c r="Y910" i="1" s="1"/>
  <c r="X898" i="1"/>
  <c r="Y898" i="1" s="1"/>
  <c r="X886" i="1"/>
  <c r="Y886" i="1" s="1"/>
  <c r="X874" i="1"/>
  <c r="Y874" i="1" s="1"/>
  <c r="X862" i="1"/>
  <c r="Y862" i="1" s="1"/>
  <c r="X850" i="1"/>
  <c r="Y850" i="1" s="1"/>
  <c r="X838" i="1"/>
  <c r="Y838" i="1" s="1"/>
  <c r="X826" i="1"/>
  <c r="Y826" i="1" s="1"/>
  <c r="X814" i="1"/>
  <c r="Y814" i="1" s="1"/>
  <c r="X802" i="1"/>
  <c r="X790" i="1"/>
  <c r="Y790" i="1" s="1"/>
  <c r="X778" i="1"/>
  <c r="Y778" i="1" s="1"/>
  <c r="X766" i="1"/>
  <c r="Y766" i="1" s="1"/>
  <c r="X754" i="1"/>
  <c r="Y754" i="1" s="1"/>
  <c r="X742" i="1"/>
  <c r="Y742" i="1" s="1"/>
  <c r="X730" i="1"/>
  <c r="Y730" i="1" s="1"/>
  <c r="X718" i="1"/>
  <c r="Y718" i="1" s="1"/>
  <c r="X706" i="1"/>
  <c r="Y706" i="1" s="1"/>
  <c r="X694" i="1"/>
  <c r="Y694" i="1" s="1"/>
  <c r="X682" i="1"/>
  <c r="X670" i="1"/>
  <c r="X658" i="1"/>
  <c r="Y658" i="1" s="1"/>
  <c r="X646" i="1"/>
  <c r="Y646" i="1" s="1"/>
  <c r="X634" i="1"/>
  <c r="Y634" i="1" s="1"/>
  <c r="X622" i="1"/>
  <c r="Y622" i="1" s="1"/>
  <c r="X610" i="1"/>
  <c r="Y610" i="1" s="1"/>
  <c r="X598" i="1"/>
  <c r="Y598" i="1" s="1"/>
  <c r="X586" i="1"/>
  <c r="Y586" i="1" s="1"/>
  <c r="X574" i="1"/>
  <c r="Y574" i="1" s="1"/>
  <c r="X562" i="1"/>
  <c r="Y562" i="1" s="1"/>
  <c r="X550" i="1"/>
  <c r="Y550" i="1" s="1"/>
  <c r="X538" i="1"/>
  <c r="Y538" i="1" s="1"/>
  <c r="X526" i="1"/>
  <c r="Y526" i="1" s="1"/>
  <c r="X514" i="1"/>
  <c r="X502" i="1"/>
  <c r="Y502" i="1" s="1"/>
  <c r="X490" i="1"/>
  <c r="Y490" i="1" s="1"/>
  <c r="X382" i="1"/>
  <c r="Y382" i="1" s="1"/>
  <c r="X370" i="1"/>
  <c r="Y370" i="1" s="1"/>
  <c r="X358" i="1"/>
  <c r="AA310" i="1"/>
  <c r="Z310" i="1"/>
  <c r="Z214" i="1"/>
  <c r="X1221" i="1"/>
  <c r="Y1221" i="1" s="1"/>
  <c r="X1209" i="1"/>
  <c r="Y1209" i="1" s="1"/>
  <c r="X1197" i="1"/>
  <c r="Y1197" i="1" s="1"/>
  <c r="X1185" i="1"/>
  <c r="Y1185" i="1" s="1"/>
  <c r="X1173" i="1"/>
  <c r="X1161" i="1"/>
  <c r="Y1161" i="1" s="1"/>
  <c r="X1149" i="1"/>
  <c r="Y1149" i="1" s="1"/>
  <c r="X1137" i="1"/>
  <c r="Y1137" i="1" s="1"/>
  <c r="X1125" i="1"/>
  <c r="Y1125" i="1" s="1"/>
  <c r="X1113" i="1"/>
  <c r="Y1113" i="1" s="1"/>
  <c r="X1101" i="1"/>
  <c r="Y1101" i="1" s="1"/>
  <c r="X1089" i="1"/>
  <c r="Y1089" i="1" s="1"/>
  <c r="X1077" i="1"/>
  <c r="Y1077" i="1" s="1"/>
  <c r="X1065" i="1"/>
  <c r="Y1065" i="1" s="1"/>
  <c r="X1053" i="1"/>
  <c r="Y1053" i="1" s="1"/>
  <c r="X1041" i="1"/>
  <c r="Y1041" i="1" s="1"/>
  <c r="X1029" i="1"/>
  <c r="Y1029" i="1" s="1"/>
  <c r="X1017" i="1"/>
  <c r="X1005" i="1"/>
  <c r="Y1005" i="1" s="1"/>
  <c r="X993" i="1"/>
  <c r="Y993" i="1" s="1"/>
  <c r="X981" i="1"/>
  <c r="Y981" i="1" s="1"/>
  <c r="X969" i="1"/>
  <c r="Y969" i="1" s="1"/>
  <c r="X957" i="1"/>
  <c r="Y957" i="1" s="1"/>
  <c r="X945" i="1"/>
  <c r="Y945" i="1" s="1"/>
  <c r="X933" i="1"/>
  <c r="Y933" i="1" s="1"/>
  <c r="X921" i="1"/>
  <c r="Y921" i="1" s="1"/>
  <c r="X909" i="1"/>
  <c r="Y909" i="1" s="1"/>
  <c r="X897" i="1"/>
  <c r="Y897" i="1" s="1"/>
  <c r="X885" i="1"/>
  <c r="Y885" i="1" s="1"/>
  <c r="X873" i="1"/>
  <c r="Y873" i="1" s="1"/>
  <c r="X861" i="1"/>
  <c r="Y861" i="1" s="1"/>
  <c r="X849" i="1"/>
  <c r="Y849" i="1" s="1"/>
  <c r="X837" i="1"/>
  <c r="Y837" i="1" s="1"/>
  <c r="X825" i="1"/>
  <c r="Y825" i="1" s="1"/>
  <c r="X813" i="1"/>
  <c r="Y813" i="1" s="1"/>
  <c r="X801" i="1"/>
  <c r="Y801" i="1" s="1"/>
  <c r="X789" i="1"/>
  <c r="Y789" i="1" s="1"/>
  <c r="X777" i="1"/>
  <c r="Y777" i="1" s="1"/>
  <c r="X765" i="1"/>
  <c r="Y765" i="1" s="1"/>
  <c r="X753" i="1"/>
  <c r="X741" i="1"/>
  <c r="Y741" i="1" s="1"/>
  <c r="X729" i="1"/>
  <c r="Y729" i="1" s="1"/>
  <c r="X717" i="1"/>
  <c r="Y717" i="1" s="1"/>
  <c r="X705" i="1"/>
  <c r="Y705" i="1" s="1"/>
  <c r="X693" i="1"/>
  <c r="Y693" i="1" s="1"/>
  <c r="X681" i="1"/>
  <c r="Y681" i="1" s="1"/>
  <c r="X669" i="1"/>
  <c r="X657" i="1"/>
  <c r="Y657" i="1" s="1"/>
  <c r="X645" i="1"/>
  <c r="Y645" i="1" s="1"/>
  <c r="X633" i="1"/>
  <c r="Y633" i="1" s="1"/>
  <c r="X621" i="1"/>
  <c r="Y621" i="1" s="1"/>
  <c r="X609" i="1"/>
  <c r="Y609" i="1" s="1"/>
  <c r="X597" i="1"/>
  <c r="Y597" i="1" s="1"/>
  <c r="X585" i="1"/>
  <c r="Y585" i="1" s="1"/>
  <c r="X573" i="1"/>
  <c r="Y573" i="1" s="1"/>
  <c r="X561" i="1"/>
  <c r="Y561" i="1" s="1"/>
  <c r="X549" i="1"/>
  <c r="Y549" i="1" s="1"/>
  <c r="X537" i="1"/>
  <c r="Y537" i="1" s="1"/>
  <c r="X525" i="1"/>
  <c r="Y525" i="1" s="1"/>
  <c r="X513" i="1"/>
  <c r="Y513" i="1" s="1"/>
  <c r="X501" i="1"/>
  <c r="Y501" i="1" s="1"/>
  <c r="X489" i="1"/>
  <c r="X477" i="1"/>
  <c r="Y477" i="1" s="1"/>
  <c r="X465" i="1"/>
  <c r="Y465" i="1" s="1"/>
  <c r="X453" i="1"/>
  <c r="Y453" i="1" s="1"/>
  <c r="X441" i="1"/>
  <c r="Y441" i="1" s="1"/>
  <c r="X1220" i="1"/>
  <c r="Y1220" i="1" s="1"/>
  <c r="X1208" i="1"/>
  <c r="Y1208" i="1" s="1"/>
  <c r="X1196" i="1"/>
  <c r="Y1196" i="1" s="1"/>
  <c r="X1184" i="1"/>
  <c r="Y1184" i="1" s="1"/>
  <c r="X1172" i="1"/>
  <c r="Y1172" i="1" s="1"/>
  <c r="X1160" i="1"/>
  <c r="Y1160" i="1" s="1"/>
  <c r="X1148" i="1"/>
  <c r="Y1148" i="1" s="1"/>
  <c r="X1136" i="1"/>
  <c r="Y1136" i="1" s="1"/>
  <c r="X1124" i="1"/>
  <c r="Y1124" i="1" s="1"/>
  <c r="X1112" i="1"/>
  <c r="Y1112" i="1" s="1"/>
  <c r="X1100" i="1"/>
  <c r="Y1100" i="1" s="1"/>
  <c r="X1088" i="1"/>
  <c r="Y1088" i="1" s="1"/>
  <c r="X1076" i="1"/>
  <c r="Y1076" i="1" s="1"/>
  <c r="X1064" i="1"/>
  <c r="Y1064" i="1" s="1"/>
  <c r="X1052" i="1"/>
  <c r="Y1052" i="1" s="1"/>
  <c r="X1040" i="1"/>
  <c r="Y1040" i="1" s="1"/>
  <c r="X1028" i="1"/>
  <c r="Y1028" i="1" s="1"/>
  <c r="X1016" i="1"/>
  <c r="Y1016" i="1" s="1"/>
  <c r="X1004" i="1"/>
  <c r="Y1004" i="1" s="1"/>
  <c r="X992" i="1"/>
  <c r="Y992" i="1" s="1"/>
  <c r="X980" i="1"/>
  <c r="Y980" i="1" s="1"/>
  <c r="X968" i="1"/>
  <c r="Y968" i="1" s="1"/>
  <c r="X956" i="1"/>
  <c r="Y956" i="1" s="1"/>
  <c r="X944" i="1"/>
  <c r="Y944" i="1" s="1"/>
  <c r="X932" i="1"/>
  <c r="Y932" i="1" s="1"/>
  <c r="X920" i="1"/>
  <c r="Y920" i="1" s="1"/>
  <c r="X908" i="1"/>
  <c r="Y908" i="1" s="1"/>
  <c r="X896" i="1"/>
  <c r="Y896" i="1" s="1"/>
  <c r="X884" i="1"/>
  <c r="Y884" i="1" s="1"/>
  <c r="X872" i="1"/>
  <c r="Y872" i="1" s="1"/>
  <c r="X860" i="1"/>
  <c r="Y860" i="1" s="1"/>
  <c r="X848" i="1"/>
  <c r="Y848" i="1" s="1"/>
  <c r="X836" i="1"/>
  <c r="Y836" i="1" s="1"/>
  <c r="X824" i="1"/>
  <c r="Y824" i="1" s="1"/>
  <c r="X812" i="1"/>
  <c r="Y812" i="1" s="1"/>
  <c r="X800" i="1"/>
  <c r="Y800" i="1" s="1"/>
  <c r="X788" i="1"/>
  <c r="Y788" i="1" s="1"/>
  <c r="X776" i="1"/>
  <c r="Y776" i="1" s="1"/>
  <c r="X764" i="1"/>
  <c r="Y764" i="1" s="1"/>
  <c r="X752" i="1"/>
  <c r="Y752" i="1" s="1"/>
  <c r="X740" i="1"/>
  <c r="Y740" i="1" s="1"/>
  <c r="X728" i="1"/>
  <c r="Y728" i="1" s="1"/>
  <c r="X716" i="1"/>
  <c r="Y716" i="1" s="1"/>
  <c r="X704" i="1"/>
  <c r="Y704" i="1" s="1"/>
  <c r="X692" i="1"/>
  <c r="Y692" i="1" s="1"/>
  <c r="X680" i="1"/>
  <c r="Y680" i="1" s="1"/>
  <c r="X668" i="1"/>
  <c r="Y668" i="1" s="1"/>
  <c r="X656" i="1"/>
  <c r="Y656" i="1" s="1"/>
  <c r="X644" i="1"/>
  <c r="Y644" i="1" s="1"/>
  <c r="X632" i="1"/>
  <c r="Y632" i="1" s="1"/>
  <c r="X620" i="1"/>
  <c r="Y620" i="1" s="1"/>
  <c r="X608" i="1"/>
  <c r="Y608" i="1" s="1"/>
  <c r="X596" i="1"/>
  <c r="Y596" i="1" s="1"/>
  <c r="X584" i="1"/>
  <c r="Y584" i="1" s="1"/>
  <c r="X572" i="1"/>
  <c r="Y572" i="1" s="1"/>
  <c r="X560" i="1"/>
  <c r="Y560" i="1" s="1"/>
  <c r="X548" i="1"/>
  <c r="Y548" i="1" s="1"/>
  <c r="X536" i="1"/>
  <c r="Y536" i="1" s="1"/>
  <c r="X524" i="1"/>
  <c r="Y524" i="1" s="1"/>
  <c r="X512" i="1"/>
  <c r="Y512" i="1" s="1"/>
  <c r="X500" i="1"/>
  <c r="Y500" i="1" s="1"/>
  <c r="X488" i="1"/>
  <c r="Y488" i="1" s="1"/>
  <c r="X476" i="1"/>
  <c r="Y476" i="1" s="1"/>
  <c r="X464" i="1"/>
  <c r="Y464" i="1" s="1"/>
  <c r="X1219" i="1"/>
  <c r="Y1219" i="1" s="1"/>
  <c r="X1207" i="1"/>
  <c r="Y1207" i="1" s="1"/>
  <c r="X1195" i="1"/>
  <c r="Y1195" i="1" s="1"/>
  <c r="X1183" i="1"/>
  <c r="Y1183" i="1" s="1"/>
  <c r="X1171" i="1"/>
  <c r="Y1171" i="1" s="1"/>
  <c r="X1159" i="1"/>
  <c r="Y1159" i="1" s="1"/>
  <c r="X1147" i="1"/>
  <c r="Y1147" i="1" s="1"/>
  <c r="X1135" i="1"/>
  <c r="Y1135" i="1" s="1"/>
  <c r="X1123" i="1"/>
  <c r="Y1123" i="1" s="1"/>
  <c r="X1111" i="1"/>
  <c r="Y1111" i="1" s="1"/>
  <c r="X1099" i="1"/>
  <c r="Y1099" i="1" s="1"/>
  <c r="X1087" i="1"/>
  <c r="Y1087" i="1" s="1"/>
  <c r="X1075" i="1"/>
  <c r="Y1075" i="1" s="1"/>
  <c r="AA355" i="1"/>
  <c r="Z355" i="1"/>
  <c r="AA307" i="1"/>
  <c r="Z307" i="1"/>
  <c r="AA295" i="1"/>
  <c r="Z295" i="1"/>
  <c r="AA283" i="1"/>
  <c r="AA235" i="1"/>
  <c r="Z235" i="1"/>
  <c r="AA211" i="1"/>
  <c r="AA151" i="1"/>
  <c r="Z151" i="1"/>
  <c r="AA139" i="1"/>
  <c r="Z139" i="1"/>
  <c r="X1218" i="1"/>
  <c r="Y1218" i="1" s="1"/>
  <c r="X1206" i="1"/>
  <c r="Y1206" i="1" s="1"/>
  <c r="X1194" i="1"/>
  <c r="X1182" i="1"/>
  <c r="Y1182" i="1" s="1"/>
  <c r="X1170" i="1"/>
  <c r="Y1170" i="1" s="1"/>
  <c r="X1158" i="1"/>
  <c r="Y1158" i="1" s="1"/>
  <c r="X1146" i="1"/>
  <c r="Y1146" i="1" s="1"/>
  <c r="X1134" i="1"/>
  <c r="Y1134" i="1" s="1"/>
  <c r="X1122" i="1"/>
  <c r="Y1122" i="1" s="1"/>
  <c r="X1110" i="1"/>
  <c r="Y1110" i="1" s="1"/>
  <c r="X1098" i="1"/>
  <c r="Y1098" i="1" s="1"/>
  <c r="X1086" i="1"/>
  <c r="Y1086" i="1" s="1"/>
  <c r="X1074" i="1"/>
  <c r="Y1074" i="1" s="1"/>
  <c r="X1062" i="1"/>
  <c r="Y1062" i="1" s="1"/>
  <c r="X1050" i="1"/>
  <c r="Y1050" i="1" s="1"/>
  <c r="X1038" i="1"/>
  <c r="Y1038" i="1" s="1"/>
  <c r="X1026" i="1"/>
  <c r="Y1026" i="1" s="1"/>
  <c r="X1014" i="1"/>
  <c r="X1002" i="1"/>
  <c r="Y1002" i="1" s="1"/>
  <c r="X990" i="1"/>
  <c r="Y990" i="1" s="1"/>
  <c r="X978" i="1"/>
  <c r="Y978" i="1" s="1"/>
  <c r="X966" i="1"/>
  <c r="Y966" i="1" s="1"/>
  <c r="X954" i="1"/>
  <c r="Y954" i="1" s="1"/>
  <c r="X942" i="1"/>
  <c r="Y942" i="1" s="1"/>
  <c r="X930" i="1"/>
  <c r="Y930" i="1" s="1"/>
  <c r="X918" i="1"/>
  <c r="Y918" i="1" s="1"/>
  <c r="X906" i="1"/>
  <c r="Y906" i="1" s="1"/>
  <c r="X894" i="1"/>
  <c r="Y894" i="1" s="1"/>
  <c r="X882" i="1"/>
  <c r="Y882" i="1" s="1"/>
  <c r="X870" i="1"/>
  <c r="Y870" i="1" s="1"/>
  <c r="X858" i="1"/>
  <c r="Y858" i="1" s="1"/>
  <c r="X846" i="1"/>
  <c r="Y846" i="1" s="1"/>
  <c r="X834" i="1"/>
  <c r="Y834" i="1" s="1"/>
  <c r="X822" i="1"/>
  <c r="Y822" i="1" s="1"/>
  <c r="X810" i="1"/>
  <c r="Y810" i="1" s="1"/>
  <c r="X798" i="1"/>
  <c r="Y798" i="1" s="1"/>
  <c r="X786" i="1"/>
  <c r="X774" i="1"/>
  <c r="Y774" i="1" s="1"/>
  <c r="X762" i="1"/>
  <c r="Y762" i="1" s="1"/>
  <c r="X750" i="1"/>
  <c r="Y750" i="1" s="1"/>
  <c r="X738" i="1"/>
  <c r="Y738" i="1" s="1"/>
  <c r="X726" i="1"/>
  <c r="Y726" i="1" s="1"/>
  <c r="X714" i="1"/>
  <c r="Y714" i="1" s="1"/>
  <c r="X702" i="1"/>
  <c r="Y702" i="1" s="1"/>
  <c r="X690" i="1"/>
  <c r="Y690" i="1" s="1"/>
  <c r="X678" i="1"/>
  <c r="Y678" i="1" s="1"/>
  <c r="X666" i="1"/>
  <c r="Y666" i="1" s="1"/>
  <c r="X654" i="1"/>
  <c r="Y654" i="1" s="1"/>
  <c r="X642" i="1"/>
  <c r="X630" i="1"/>
  <c r="Y630" i="1" s="1"/>
  <c r="X618" i="1"/>
  <c r="Y618" i="1" s="1"/>
  <c r="X606" i="1"/>
  <c r="Y606" i="1" s="1"/>
  <c r="X594" i="1"/>
  <c r="Y594" i="1" s="1"/>
  <c r="X582" i="1"/>
  <c r="Y582" i="1" s="1"/>
  <c r="X570" i="1"/>
  <c r="Y570" i="1" s="1"/>
  <c r="X558" i="1"/>
  <c r="Y558" i="1" s="1"/>
  <c r="X546" i="1"/>
  <c r="Y546" i="1" s="1"/>
  <c r="X534" i="1"/>
  <c r="Y534" i="1" s="1"/>
  <c r="X522" i="1"/>
  <c r="Y522" i="1" s="1"/>
  <c r="X510" i="1"/>
  <c r="Y510" i="1" s="1"/>
  <c r="X498" i="1"/>
  <c r="Y498" i="1" s="1"/>
  <c r="X486" i="1"/>
  <c r="X474" i="1"/>
  <c r="Y474" i="1" s="1"/>
  <c r="X462" i="1"/>
  <c r="Y462" i="1" s="1"/>
  <c r="X450" i="1"/>
  <c r="Y450" i="1" s="1"/>
  <c r="AA438" i="1"/>
  <c r="Z438" i="1"/>
  <c r="AA366" i="1"/>
  <c r="Z366" i="1"/>
  <c r="AA354" i="1"/>
  <c r="Z354" i="1"/>
  <c r="AA294" i="1"/>
  <c r="Z294" i="1"/>
  <c r="AA282" i="1"/>
  <c r="Z282" i="1"/>
  <c r="AA270" i="1"/>
  <c r="Z270" i="1"/>
  <c r="AA210" i="1"/>
  <c r="Z210" i="1"/>
  <c r="AA138" i="1"/>
  <c r="Z138" i="1"/>
  <c r="AA66" i="1"/>
  <c r="Z66" i="1"/>
  <c r="X1217" i="1"/>
  <c r="Y1217" i="1" s="1"/>
  <c r="X1205" i="1"/>
  <c r="Y1205" i="1" s="1"/>
  <c r="X1193" i="1"/>
  <c r="Y1193" i="1" s="1"/>
  <c r="X1181" i="1"/>
  <c r="Y1181" i="1" s="1"/>
  <c r="X1169" i="1"/>
  <c r="Y1169" i="1" s="1"/>
  <c r="X1157" i="1"/>
  <c r="Y1157" i="1" s="1"/>
  <c r="X1145" i="1"/>
  <c r="Y1145" i="1" s="1"/>
  <c r="X1133" i="1"/>
  <c r="Y1133" i="1" s="1"/>
  <c r="X1121" i="1"/>
  <c r="Y1121" i="1" s="1"/>
  <c r="X1109" i="1"/>
  <c r="Y1109" i="1" s="1"/>
  <c r="X1097" i="1"/>
  <c r="Y1097" i="1" s="1"/>
  <c r="X1085" i="1"/>
  <c r="Y1085" i="1" s="1"/>
  <c r="X1073" i="1"/>
  <c r="Y1073" i="1" s="1"/>
  <c r="X1061" i="1"/>
  <c r="X1049" i="1"/>
  <c r="Y1049" i="1" s="1"/>
  <c r="X1037" i="1"/>
  <c r="Y1037" i="1" s="1"/>
  <c r="X1025" i="1"/>
  <c r="Y1025" i="1" s="1"/>
  <c r="X1013" i="1"/>
  <c r="Y1013" i="1" s="1"/>
  <c r="X1001" i="1"/>
  <c r="Y1001" i="1" s="1"/>
  <c r="X989" i="1"/>
  <c r="Y989" i="1" s="1"/>
  <c r="X977" i="1"/>
  <c r="Y977" i="1" s="1"/>
  <c r="X965" i="1"/>
  <c r="Y965" i="1" s="1"/>
  <c r="X953" i="1"/>
  <c r="Y953" i="1" s="1"/>
  <c r="X941" i="1"/>
  <c r="Y941" i="1" s="1"/>
  <c r="X929" i="1"/>
  <c r="Y929" i="1" s="1"/>
  <c r="X917" i="1"/>
  <c r="X905" i="1"/>
  <c r="Y905" i="1" s="1"/>
  <c r="X893" i="1"/>
  <c r="Y893" i="1" s="1"/>
  <c r="X881" i="1"/>
  <c r="Y881" i="1" s="1"/>
  <c r="X869" i="1"/>
  <c r="Y869" i="1" s="1"/>
  <c r="X857" i="1"/>
  <c r="Y857" i="1" s="1"/>
  <c r="X845" i="1"/>
  <c r="Y845" i="1" s="1"/>
  <c r="X833" i="1"/>
  <c r="Y833" i="1" s="1"/>
  <c r="X821" i="1"/>
  <c r="Y821" i="1" s="1"/>
  <c r="X809" i="1"/>
  <c r="Y809" i="1" s="1"/>
  <c r="X797" i="1"/>
  <c r="Y797" i="1" s="1"/>
  <c r="X785" i="1"/>
  <c r="X773" i="1"/>
  <c r="Y773" i="1" s="1"/>
  <c r="X761" i="1"/>
  <c r="Y761" i="1" s="1"/>
  <c r="X749" i="1"/>
  <c r="Y749" i="1" s="1"/>
  <c r="X737" i="1"/>
  <c r="Y737" i="1" s="1"/>
  <c r="X725" i="1"/>
  <c r="Y725" i="1" s="1"/>
  <c r="X713" i="1"/>
  <c r="Y713" i="1" s="1"/>
  <c r="X701" i="1"/>
  <c r="Y701" i="1" s="1"/>
  <c r="X689" i="1"/>
  <c r="Y689" i="1" s="1"/>
  <c r="X677" i="1"/>
  <c r="Y677" i="1" s="1"/>
  <c r="X665" i="1"/>
  <c r="Y665" i="1" s="1"/>
  <c r="X653" i="1"/>
  <c r="Y653" i="1" s="1"/>
  <c r="X641" i="1"/>
  <c r="Y641" i="1" s="1"/>
  <c r="X629" i="1"/>
  <c r="X617" i="1"/>
  <c r="Y617" i="1" s="1"/>
  <c r="X605" i="1"/>
  <c r="Y605" i="1" s="1"/>
  <c r="X593" i="1"/>
  <c r="Y593" i="1" s="1"/>
  <c r="X581" i="1"/>
  <c r="Y581" i="1" s="1"/>
  <c r="X569" i="1"/>
  <c r="Y569" i="1" s="1"/>
  <c r="X557" i="1"/>
  <c r="Y557" i="1" s="1"/>
  <c r="X545" i="1"/>
  <c r="Y545" i="1" s="1"/>
  <c r="X533" i="1"/>
  <c r="Y533" i="1" s="1"/>
  <c r="X521" i="1"/>
  <c r="Y521" i="1" s="1"/>
  <c r="X509" i="1"/>
  <c r="Y509" i="1" s="1"/>
  <c r="X497" i="1"/>
  <c r="Y497" i="1" s="1"/>
  <c r="X485" i="1"/>
  <c r="Y485" i="1" s="1"/>
  <c r="X473" i="1"/>
  <c r="Y473" i="1" s="1"/>
  <c r="X461" i="1"/>
  <c r="Y461" i="1" s="1"/>
  <c r="X449" i="1"/>
  <c r="Y449" i="1" s="1"/>
  <c r="AA425" i="1"/>
  <c r="Z425" i="1"/>
  <c r="AA413" i="1"/>
  <c r="Z413" i="1"/>
  <c r="AA365" i="1"/>
  <c r="Z365" i="1"/>
  <c r="AA353" i="1"/>
  <c r="Z353" i="1"/>
  <c r="AA341" i="1"/>
  <c r="Z341" i="1"/>
  <c r="AA293" i="1"/>
  <c r="Z293" i="1"/>
  <c r="AA281" i="1"/>
  <c r="Z281" i="1"/>
  <c r="AA221" i="1"/>
  <c r="AA209" i="1"/>
  <c r="Z209" i="1"/>
  <c r="X1216" i="1"/>
  <c r="Y1216" i="1" s="1"/>
  <c r="X1204" i="1"/>
  <c r="Y1204" i="1" s="1"/>
  <c r="X1192" i="1"/>
  <c r="Y1192" i="1" s="1"/>
  <c r="X1180" i="1"/>
  <c r="Y1180" i="1" s="1"/>
  <c r="X1168" i="1"/>
  <c r="Y1168" i="1" s="1"/>
  <c r="X1156" i="1"/>
  <c r="Y1156" i="1" s="1"/>
  <c r="X1144" i="1"/>
  <c r="Y1144" i="1" s="1"/>
  <c r="X1132" i="1"/>
  <c r="Y1132" i="1" s="1"/>
  <c r="X1120" i="1"/>
  <c r="Y1120" i="1" s="1"/>
  <c r="X1108" i="1"/>
  <c r="Y1108" i="1" s="1"/>
  <c r="X1096" i="1"/>
  <c r="Y1096" i="1" s="1"/>
  <c r="X1084" i="1"/>
  <c r="Y1084" i="1" s="1"/>
  <c r="X1072" i="1"/>
  <c r="Y1072" i="1" s="1"/>
  <c r="X1060" i="1"/>
  <c r="X1048" i="1"/>
  <c r="Y1048" i="1" s="1"/>
  <c r="X1036" i="1"/>
  <c r="Y1036" i="1" s="1"/>
  <c r="X1024" i="1"/>
  <c r="Y1024" i="1" s="1"/>
  <c r="X1012" i="1"/>
  <c r="Y1012" i="1" s="1"/>
  <c r="X1000" i="1"/>
  <c r="Y1000" i="1" s="1"/>
  <c r="X988" i="1"/>
  <c r="Y988" i="1" s="1"/>
  <c r="X976" i="1"/>
  <c r="Y976" i="1" s="1"/>
  <c r="X964" i="1"/>
  <c r="Y964" i="1" s="1"/>
  <c r="X952" i="1"/>
  <c r="Y952" i="1" s="1"/>
  <c r="X940" i="1"/>
  <c r="Y940" i="1" s="1"/>
  <c r="X928" i="1"/>
  <c r="Y928" i="1" s="1"/>
  <c r="X916" i="1"/>
  <c r="Y916" i="1" s="1"/>
  <c r="X904" i="1"/>
  <c r="Y904" i="1" s="1"/>
  <c r="X892" i="1"/>
  <c r="Y892" i="1" s="1"/>
  <c r="X880" i="1"/>
  <c r="Y880" i="1" s="1"/>
  <c r="X868" i="1"/>
  <c r="Y868" i="1" s="1"/>
  <c r="X856" i="1"/>
  <c r="Y856" i="1" s="1"/>
  <c r="X844" i="1"/>
  <c r="Y844" i="1" s="1"/>
  <c r="X832" i="1"/>
  <c r="X820" i="1"/>
  <c r="Y820" i="1" s="1"/>
  <c r="X808" i="1"/>
  <c r="Y808" i="1" s="1"/>
  <c r="X796" i="1"/>
  <c r="Y796" i="1" s="1"/>
  <c r="X784" i="1"/>
  <c r="Y784" i="1" s="1"/>
  <c r="X772" i="1"/>
  <c r="Y772" i="1" s="1"/>
  <c r="X760" i="1"/>
  <c r="Y760" i="1" s="1"/>
  <c r="X748" i="1"/>
  <c r="Y748" i="1" s="1"/>
  <c r="X736" i="1"/>
  <c r="Y736" i="1" s="1"/>
  <c r="X724" i="1"/>
  <c r="Y724" i="1" s="1"/>
  <c r="X712" i="1"/>
  <c r="Y712" i="1" s="1"/>
  <c r="X700" i="1"/>
  <c r="Y700" i="1" s="1"/>
  <c r="X688" i="1"/>
  <c r="X676" i="1"/>
  <c r="Y676" i="1" s="1"/>
  <c r="X664" i="1"/>
  <c r="Y664" i="1" s="1"/>
  <c r="X652" i="1"/>
  <c r="Y652" i="1" s="1"/>
  <c r="X640" i="1"/>
  <c r="Y640" i="1" s="1"/>
  <c r="X628" i="1"/>
  <c r="Y628" i="1" s="1"/>
  <c r="X616" i="1"/>
  <c r="Y616" i="1" s="1"/>
  <c r="X604" i="1"/>
  <c r="Y604" i="1" s="1"/>
  <c r="X592" i="1"/>
  <c r="Y592" i="1" s="1"/>
  <c r="X580" i="1"/>
  <c r="Y580" i="1" s="1"/>
  <c r="X568" i="1"/>
  <c r="Y568" i="1" s="1"/>
  <c r="X556" i="1"/>
  <c r="Y556" i="1" s="1"/>
  <c r="X544" i="1"/>
  <c r="Y544" i="1" s="1"/>
  <c r="X532" i="1"/>
  <c r="Y532" i="1" s="1"/>
  <c r="X520" i="1"/>
  <c r="Y520" i="1" s="1"/>
  <c r="X508" i="1"/>
  <c r="Y508" i="1" s="1"/>
  <c r="X496" i="1"/>
  <c r="Y496" i="1" s="1"/>
  <c r="X484" i="1"/>
  <c r="Y484" i="1" s="1"/>
  <c r="X472" i="1"/>
  <c r="Y472" i="1" s="1"/>
  <c r="X460" i="1"/>
  <c r="Y460" i="1" s="1"/>
  <c r="X448" i="1"/>
  <c r="Y448" i="1" s="1"/>
  <c r="X436" i="1"/>
  <c r="AA424" i="1"/>
  <c r="Z424" i="1"/>
  <c r="AA400" i="1"/>
  <c r="Z400" i="1"/>
  <c r="AA352" i="1"/>
  <c r="Z352" i="1"/>
  <c r="AA340" i="1"/>
  <c r="Z340" i="1"/>
  <c r="AA328" i="1"/>
  <c r="Z328" i="1"/>
  <c r="AA280" i="1"/>
  <c r="Z280" i="1"/>
  <c r="AA268" i="1"/>
  <c r="Z268" i="1"/>
  <c r="AA208" i="1"/>
  <c r="Z208" i="1"/>
  <c r="AA136" i="1"/>
  <c r="Z136" i="1"/>
  <c r="Z124" i="1"/>
  <c r="AA52" i="1"/>
  <c r="Z52" i="1"/>
  <c r="X1215" i="1"/>
  <c r="Y1215" i="1" s="1"/>
  <c r="X1203" i="1"/>
  <c r="Y1203" i="1" s="1"/>
  <c r="X1191" i="1"/>
  <c r="Y1191" i="1" s="1"/>
  <c r="X1179" i="1"/>
  <c r="Y1179" i="1" s="1"/>
  <c r="X1167" i="1"/>
  <c r="Y1167" i="1" s="1"/>
  <c r="X1155" i="1"/>
  <c r="Y1155" i="1" s="1"/>
  <c r="X1143" i="1"/>
  <c r="Y1143" i="1" s="1"/>
  <c r="X1131" i="1"/>
  <c r="X1119" i="1"/>
  <c r="Y1119" i="1" s="1"/>
  <c r="X1107" i="1"/>
  <c r="Y1107" i="1" s="1"/>
  <c r="X1095" i="1"/>
  <c r="Y1095" i="1" s="1"/>
  <c r="X1083" i="1"/>
  <c r="Y1083" i="1" s="1"/>
  <c r="X1071" i="1"/>
  <c r="Y1071" i="1" s="1"/>
  <c r="X1059" i="1"/>
  <c r="Y1059" i="1" s="1"/>
  <c r="X1047" i="1"/>
  <c r="X1035" i="1"/>
  <c r="Y1035" i="1" s="1"/>
  <c r="X1023" i="1"/>
  <c r="Y1023" i="1" s="1"/>
  <c r="X1011" i="1"/>
  <c r="Y1011" i="1" s="1"/>
  <c r="X999" i="1"/>
  <c r="Y999" i="1" s="1"/>
  <c r="X987" i="1"/>
  <c r="Y987" i="1" s="1"/>
  <c r="X975" i="1"/>
  <c r="Y975" i="1" s="1"/>
  <c r="X963" i="1"/>
  <c r="Y963" i="1" s="1"/>
  <c r="X951" i="1"/>
  <c r="Y951" i="1" s="1"/>
  <c r="X939" i="1"/>
  <c r="Y939" i="1" s="1"/>
  <c r="X927" i="1"/>
  <c r="Y927" i="1" s="1"/>
  <c r="X915" i="1"/>
  <c r="Y915" i="1" s="1"/>
  <c r="X903" i="1"/>
  <c r="X891" i="1"/>
  <c r="Y891" i="1" s="1"/>
  <c r="X879" i="1"/>
  <c r="Y879" i="1" s="1"/>
  <c r="X867" i="1"/>
  <c r="Y867" i="1" s="1"/>
  <c r="X855" i="1"/>
  <c r="Y855" i="1" s="1"/>
  <c r="X843" i="1"/>
  <c r="Y843" i="1" s="1"/>
  <c r="X831" i="1"/>
  <c r="Y831" i="1" s="1"/>
  <c r="X819" i="1"/>
  <c r="Y819" i="1" s="1"/>
  <c r="X807" i="1"/>
  <c r="Y807" i="1" s="1"/>
  <c r="X795" i="1"/>
  <c r="Y795" i="1" s="1"/>
  <c r="X783" i="1"/>
  <c r="Y783" i="1" s="1"/>
  <c r="X771" i="1"/>
  <c r="X759" i="1"/>
  <c r="Y759" i="1" s="1"/>
  <c r="X747" i="1"/>
  <c r="Y747" i="1" s="1"/>
  <c r="X735" i="1"/>
  <c r="Y735" i="1" s="1"/>
  <c r="X723" i="1"/>
  <c r="Y723" i="1" s="1"/>
  <c r="X711" i="1"/>
  <c r="Y711" i="1" s="1"/>
  <c r="X699" i="1"/>
  <c r="Y699" i="1" s="1"/>
  <c r="X687" i="1"/>
  <c r="Y687" i="1" s="1"/>
  <c r="X675" i="1"/>
  <c r="Y675" i="1" s="1"/>
  <c r="X663" i="1"/>
  <c r="Y663" i="1" s="1"/>
  <c r="X651" i="1"/>
  <c r="Y651" i="1" s="1"/>
  <c r="X639" i="1"/>
  <c r="Y639" i="1" s="1"/>
  <c r="X627" i="1"/>
  <c r="Y627" i="1" s="1"/>
  <c r="X615" i="1"/>
  <c r="Y615" i="1" s="1"/>
  <c r="X603" i="1"/>
  <c r="Y603" i="1" s="1"/>
  <c r="X591" i="1"/>
  <c r="Y591" i="1" s="1"/>
  <c r="X579" i="1"/>
  <c r="Y579" i="1" s="1"/>
  <c r="X567" i="1"/>
  <c r="Y567" i="1" s="1"/>
  <c r="X555" i="1"/>
  <c r="Y555" i="1" s="1"/>
  <c r="X543" i="1"/>
  <c r="Y543" i="1" s="1"/>
  <c r="X531" i="1"/>
  <c r="Y531" i="1" s="1"/>
  <c r="X519" i="1"/>
  <c r="Y519" i="1" s="1"/>
  <c r="X507" i="1"/>
  <c r="Y507" i="1" s="1"/>
  <c r="X495" i="1"/>
  <c r="Y495" i="1" s="1"/>
  <c r="X483" i="1"/>
  <c r="Y483" i="1" s="1"/>
  <c r="X471" i="1"/>
  <c r="Y471" i="1" s="1"/>
  <c r="X459" i="1"/>
  <c r="Y459" i="1" s="1"/>
  <c r="X447" i="1"/>
  <c r="Y447" i="1" s="1"/>
  <c r="X435" i="1"/>
  <c r="Y435" i="1" s="1"/>
  <c r="AA387" i="1"/>
  <c r="Z387" i="1"/>
  <c r="AA375" i="1"/>
  <c r="Z375" i="1"/>
  <c r="AA363" i="1"/>
  <c r="Z363" i="1"/>
  <c r="AA351" i="1"/>
  <c r="Z351" i="1"/>
  <c r="AA327" i="1"/>
  <c r="Z327" i="1"/>
  <c r="AA207" i="1"/>
  <c r="Z207" i="1"/>
  <c r="AA195" i="1"/>
  <c r="Z195" i="1"/>
  <c r="AA183" i="1"/>
  <c r="Z183" i="1"/>
  <c r="AA123" i="1"/>
  <c r="Z123" i="1"/>
  <c r="AA51" i="1"/>
  <c r="Z51" i="1"/>
  <c r="AA315" i="1"/>
  <c r="Z315" i="1"/>
  <c r="AA291" i="1"/>
  <c r="Z291" i="1"/>
  <c r="AA243" i="1"/>
  <c r="Z243" i="1"/>
  <c r="AA219" i="1"/>
  <c r="Z219" i="1"/>
  <c r="AA171" i="1"/>
  <c r="Z171" i="1"/>
  <c r="AA135" i="1"/>
  <c r="Z135" i="1"/>
  <c r="AA99" i="1"/>
  <c r="Z99" i="1"/>
  <c r="AA87" i="1"/>
  <c r="Z87" i="1"/>
  <c r="AA63" i="1"/>
  <c r="Z63" i="1"/>
  <c r="AA39" i="1"/>
  <c r="Z39" i="1"/>
  <c r="AA27" i="1"/>
  <c r="Z27" i="1"/>
  <c r="X198" i="1"/>
  <c r="Y198" i="1" s="1"/>
  <c r="AA350" i="1"/>
  <c r="Z350" i="1"/>
  <c r="AA278" i="1"/>
  <c r="Z278" i="1"/>
  <c r="AA230" i="1"/>
  <c r="Z230" i="1"/>
  <c r="AA218" i="1"/>
  <c r="Z218" i="1"/>
  <c r="AA146" i="1"/>
  <c r="Z146" i="1"/>
  <c r="AA134" i="1"/>
  <c r="Z134" i="1"/>
  <c r="AA98" i="1"/>
  <c r="Z98" i="1"/>
  <c r="AA62" i="1"/>
  <c r="Z62" i="1"/>
  <c r="AA50" i="1"/>
  <c r="Z50" i="1"/>
  <c r="AA26" i="1"/>
  <c r="Z26" i="1"/>
  <c r="X373" i="1"/>
  <c r="Y373" i="1" s="1"/>
  <c r="X361" i="1"/>
  <c r="Y361" i="1" s="1"/>
  <c r="X349" i="1"/>
  <c r="Y349" i="1" s="1"/>
  <c r="X301" i="1"/>
  <c r="Y301" i="1" s="1"/>
  <c r="X289" i="1"/>
  <c r="Y289" i="1" s="1"/>
  <c r="X277" i="1"/>
  <c r="Y277" i="1" s="1"/>
  <c r="X229" i="1"/>
  <c r="Y229" i="1" s="1"/>
  <c r="X217" i="1"/>
  <c r="Y217" i="1" s="1"/>
  <c r="X205" i="1"/>
  <c r="Y205" i="1" s="1"/>
  <c r="X157" i="1"/>
  <c r="Y157" i="1" s="1"/>
  <c r="X145" i="1"/>
  <c r="X133" i="1"/>
  <c r="X121" i="1"/>
  <c r="Y121" i="1" s="1"/>
  <c r="X97" i="1"/>
  <c r="Y97" i="1" s="1"/>
  <c r="X85" i="1"/>
  <c r="Y85" i="1" s="1"/>
  <c r="X73" i="1"/>
  <c r="Y73" i="1" s="1"/>
  <c r="X61" i="1"/>
  <c r="Y61" i="1" s="1"/>
  <c r="X49" i="1"/>
  <c r="Y49" i="1" s="1"/>
  <c r="X37" i="1"/>
  <c r="Y37" i="1" s="1"/>
  <c r="X25" i="1"/>
  <c r="Y25" i="1" s="1"/>
  <c r="X13" i="1"/>
  <c r="Y13" i="1" s="1"/>
  <c r="X504" i="1"/>
  <c r="Y504" i="1" s="1"/>
  <c r="X492" i="1"/>
  <c r="X480" i="1"/>
  <c r="Y480" i="1" s="1"/>
  <c r="X468" i="1"/>
  <c r="Y468" i="1" s="1"/>
  <c r="X456" i="1"/>
  <c r="Y456" i="1" s="1"/>
  <c r="X444" i="1"/>
  <c r="Y444" i="1" s="1"/>
  <c r="X432" i="1"/>
  <c r="Y432" i="1" s="1"/>
  <c r="X420" i="1"/>
  <c r="Y420" i="1" s="1"/>
  <c r="X408" i="1"/>
  <c r="Y408" i="1" s="1"/>
  <c r="X360" i="1"/>
  <c r="Y360" i="1" s="1"/>
  <c r="X348" i="1"/>
  <c r="Y348" i="1" s="1"/>
  <c r="X336" i="1"/>
  <c r="X288" i="1"/>
  <c r="Y288" i="1" s="1"/>
  <c r="X276" i="1"/>
  <c r="Y276" i="1" s="1"/>
  <c r="X264" i="1"/>
  <c r="Y264" i="1" s="1"/>
  <c r="X216" i="1"/>
  <c r="Y216" i="1" s="1"/>
  <c r="X204" i="1"/>
  <c r="Y204" i="1" s="1"/>
  <c r="X192" i="1"/>
  <c r="Y192" i="1" s="1"/>
  <c r="X156" i="1"/>
  <c r="Y156" i="1" s="1"/>
  <c r="X144" i="1"/>
  <c r="Y144" i="1" s="1"/>
  <c r="X132" i="1"/>
  <c r="Y132" i="1" s="1"/>
  <c r="X120" i="1"/>
  <c r="Y120" i="1" s="1"/>
  <c r="X108" i="1"/>
  <c r="Y108" i="1" s="1"/>
  <c r="X84" i="1"/>
  <c r="Y84" i="1" s="1"/>
  <c r="X72" i="1"/>
  <c r="Y72" i="1" s="1"/>
  <c r="X60" i="1"/>
  <c r="Y60" i="1" s="1"/>
  <c r="X48" i="1"/>
  <c r="Y48" i="1" s="1"/>
  <c r="X36" i="1"/>
  <c r="Y36" i="1" s="1"/>
  <c r="X24" i="1"/>
  <c r="Y24" i="1" s="1"/>
  <c r="X12" i="1"/>
  <c r="Y12" i="1" s="1"/>
  <c r="X479" i="1"/>
  <c r="Y479" i="1" s="1"/>
  <c r="X467" i="1"/>
  <c r="Y467" i="1" s="1"/>
  <c r="X455" i="1"/>
  <c r="Y455" i="1" s="1"/>
  <c r="X443" i="1"/>
  <c r="Y443" i="1" s="1"/>
  <c r="X431" i="1"/>
  <c r="Y431" i="1" s="1"/>
  <c r="X419" i="1"/>
  <c r="Y419" i="1" s="1"/>
  <c r="X407" i="1"/>
  <c r="Y407" i="1" s="1"/>
  <c r="X359" i="1"/>
  <c r="Y359" i="1" s="1"/>
  <c r="X347" i="1"/>
  <c r="Y347" i="1" s="1"/>
  <c r="X335" i="1"/>
  <c r="Y335" i="1" s="1"/>
  <c r="X287" i="1"/>
  <c r="Y287" i="1" s="1"/>
  <c r="X275" i="1"/>
  <c r="Y275" i="1" s="1"/>
  <c r="X263" i="1"/>
  <c r="Y263" i="1" s="1"/>
  <c r="X215" i="1"/>
  <c r="Y215" i="1" s="1"/>
  <c r="X203" i="1"/>
  <c r="Y203" i="1" s="1"/>
  <c r="X191" i="1"/>
  <c r="Y191" i="1" s="1"/>
  <c r="X143" i="1"/>
  <c r="Y143" i="1" s="1"/>
  <c r="X131" i="1"/>
  <c r="Y131" i="1" s="1"/>
  <c r="X119" i="1"/>
  <c r="Y119" i="1" s="1"/>
  <c r="X107" i="1"/>
  <c r="Y107" i="1" s="1"/>
  <c r="X83" i="1"/>
  <c r="Y83" i="1" s="1"/>
  <c r="X71" i="1"/>
  <c r="Y71" i="1" s="1"/>
  <c r="X59" i="1"/>
  <c r="Y59" i="1" s="1"/>
  <c r="X47" i="1"/>
  <c r="Y47" i="1" s="1"/>
  <c r="X35" i="1"/>
  <c r="Y35" i="1" s="1"/>
  <c r="X23" i="1"/>
  <c r="Y23" i="1" s="1"/>
  <c r="X11" i="1"/>
  <c r="Y11" i="1" s="1"/>
  <c r="X478" i="1"/>
  <c r="Y478" i="1" s="1"/>
  <c r="X466" i="1"/>
  <c r="Y466" i="1" s="1"/>
  <c r="X454" i="1"/>
  <c r="Y454" i="1" s="1"/>
  <c r="X442" i="1"/>
  <c r="Y442" i="1" s="1"/>
  <c r="X430" i="1"/>
  <c r="Y430" i="1" s="1"/>
  <c r="X418" i="1"/>
  <c r="Y418" i="1" s="1"/>
  <c r="X406" i="1"/>
  <c r="Y406" i="1" s="1"/>
  <c r="X394" i="1"/>
  <c r="Y394" i="1" s="1"/>
  <c r="X346" i="1"/>
  <c r="Y346" i="1" s="1"/>
  <c r="X334" i="1"/>
  <c r="Y334" i="1" s="1"/>
  <c r="X322" i="1"/>
  <c r="Y322" i="1" s="1"/>
  <c r="X274" i="1"/>
  <c r="Y274" i="1" s="1"/>
  <c r="X262" i="1"/>
  <c r="Y262" i="1" s="1"/>
  <c r="X250" i="1"/>
  <c r="Y250" i="1" s="1"/>
  <c r="X202" i="1"/>
  <c r="Y202" i="1" s="1"/>
  <c r="X190" i="1"/>
  <c r="Y190" i="1" s="1"/>
  <c r="X178" i="1"/>
  <c r="Y178" i="1" s="1"/>
  <c r="X142" i="1"/>
  <c r="Y142" i="1" s="1"/>
  <c r="X130" i="1"/>
  <c r="Y130" i="1" s="1"/>
  <c r="X118" i="1"/>
  <c r="Y118" i="1" s="1"/>
  <c r="X106" i="1"/>
  <c r="Y106" i="1" s="1"/>
  <c r="X94" i="1"/>
  <c r="Y94" i="1" s="1"/>
  <c r="X70" i="1"/>
  <c r="Y70" i="1" s="1"/>
  <c r="X58" i="1"/>
  <c r="Y58" i="1" s="1"/>
  <c r="X46" i="1"/>
  <c r="Y46" i="1" s="1"/>
  <c r="X34" i="1"/>
  <c r="X22" i="1"/>
  <c r="Y22" i="1" s="1"/>
  <c r="X10" i="1"/>
  <c r="Y10" i="1" s="1"/>
  <c r="X429" i="1"/>
  <c r="X417" i="1"/>
  <c r="Y417" i="1" s="1"/>
  <c r="X405" i="1"/>
  <c r="X393" i="1"/>
  <c r="Y393" i="1" s="1"/>
  <c r="X381" i="1"/>
  <c r="Y381" i="1" s="1"/>
  <c r="X369" i="1"/>
  <c r="Y369" i="1" s="1"/>
  <c r="X357" i="1"/>
  <c r="Y357" i="1" s="1"/>
  <c r="X345" i="1"/>
  <c r="Y345" i="1" s="1"/>
  <c r="X333" i="1"/>
  <c r="Y333" i="1" s="1"/>
  <c r="X321" i="1"/>
  <c r="Y321" i="1" s="1"/>
  <c r="X309" i="1"/>
  <c r="Y309" i="1" s="1"/>
  <c r="X297" i="1"/>
  <c r="Y297" i="1" s="1"/>
  <c r="X285" i="1"/>
  <c r="Y285" i="1" s="1"/>
  <c r="X273" i="1"/>
  <c r="Y273" i="1" s="1"/>
  <c r="X261" i="1"/>
  <c r="Y261" i="1" s="1"/>
  <c r="X249" i="1"/>
  <c r="Y249" i="1" s="1"/>
  <c r="X237" i="1"/>
  <c r="Y237" i="1" s="1"/>
  <c r="X225" i="1"/>
  <c r="Y225" i="1" s="1"/>
  <c r="X213" i="1"/>
  <c r="Y213" i="1" s="1"/>
  <c r="X201" i="1"/>
  <c r="Y201" i="1" s="1"/>
  <c r="X189" i="1"/>
  <c r="X177" i="1"/>
  <c r="Y177" i="1" s="1"/>
  <c r="X165" i="1"/>
  <c r="Y165" i="1" s="1"/>
  <c r="X153" i="1"/>
  <c r="Y153" i="1" s="1"/>
  <c r="X141" i="1"/>
  <c r="Y141" i="1" s="1"/>
  <c r="X129" i="1"/>
  <c r="Y129" i="1" s="1"/>
  <c r="X117" i="1"/>
  <c r="Y117" i="1" s="1"/>
  <c r="X105" i="1"/>
  <c r="Y105" i="1" s="1"/>
  <c r="X93" i="1"/>
  <c r="Y93" i="1" s="1"/>
  <c r="X81" i="1"/>
  <c r="Y81" i="1" s="1"/>
  <c r="X69" i="1"/>
  <c r="Y69" i="1" s="1"/>
  <c r="X57" i="1"/>
  <c r="Y57" i="1" s="1"/>
  <c r="X45" i="1"/>
  <c r="X33" i="1"/>
  <c r="Y33" i="1" s="1"/>
  <c r="X21" i="1"/>
  <c r="Y21" i="1" s="1"/>
  <c r="X452" i="1"/>
  <c r="Y452" i="1" s="1"/>
  <c r="X440" i="1"/>
  <c r="Y440" i="1" s="1"/>
  <c r="X428" i="1"/>
  <c r="Y428" i="1" s="1"/>
  <c r="X416" i="1"/>
  <c r="Y416" i="1" s="1"/>
  <c r="X404" i="1"/>
  <c r="Y404" i="1" s="1"/>
  <c r="X392" i="1"/>
  <c r="Y392" i="1" s="1"/>
  <c r="X380" i="1"/>
  <c r="Y380" i="1" s="1"/>
  <c r="X368" i="1"/>
  <c r="Y368" i="1" s="1"/>
  <c r="X356" i="1"/>
  <c r="Y356" i="1" s="1"/>
  <c r="X344" i="1"/>
  <c r="Y344" i="1" s="1"/>
  <c r="X332" i="1"/>
  <c r="Y332" i="1" s="1"/>
  <c r="X320" i="1"/>
  <c r="Y320" i="1" s="1"/>
  <c r="X308" i="1"/>
  <c r="Y308" i="1" s="1"/>
  <c r="X296" i="1"/>
  <c r="Y296" i="1" s="1"/>
  <c r="X284" i="1"/>
  <c r="Y284" i="1" s="1"/>
  <c r="X272" i="1"/>
  <c r="Y272" i="1" s="1"/>
  <c r="X260" i="1"/>
  <c r="Y260" i="1" s="1"/>
  <c r="X248" i="1"/>
  <c r="Y248" i="1" s="1"/>
  <c r="X236" i="1"/>
  <c r="Y236" i="1" s="1"/>
  <c r="X224" i="1"/>
  <c r="Y224" i="1" s="1"/>
  <c r="X212" i="1"/>
  <c r="Y212" i="1" s="1"/>
  <c r="X200" i="1"/>
  <c r="Y200" i="1" s="1"/>
  <c r="X188" i="1"/>
  <c r="Y188" i="1" s="1"/>
  <c r="X176" i="1"/>
  <c r="Y176" i="1" s="1"/>
  <c r="X164" i="1"/>
  <c r="Y164" i="1" s="1"/>
  <c r="X152" i="1"/>
  <c r="Y152" i="1" s="1"/>
  <c r="X140" i="1"/>
  <c r="Y140" i="1" s="1"/>
  <c r="X128" i="1"/>
  <c r="Y128" i="1" s="1"/>
  <c r="X116" i="1"/>
  <c r="Y116" i="1" s="1"/>
  <c r="X104" i="1"/>
  <c r="Y104" i="1" s="1"/>
  <c r="X92" i="1"/>
  <c r="Y92" i="1" s="1"/>
  <c r="X80" i="1"/>
  <c r="Y80" i="1" s="1"/>
  <c r="X68" i="1"/>
  <c r="Y68" i="1" s="1"/>
  <c r="X56" i="1"/>
  <c r="Y56" i="1" s="1"/>
  <c r="X44" i="1"/>
  <c r="Y44" i="1" s="1"/>
  <c r="X32" i="1"/>
  <c r="Y32" i="1" s="1"/>
  <c r="X20" i="1"/>
  <c r="Y20" i="1" s="1"/>
  <c r="X1063" i="1"/>
  <c r="Y1063" i="1" s="1"/>
  <c r="X1051" i="1"/>
  <c r="Y1051" i="1" s="1"/>
  <c r="X1039" i="1"/>
  <c r="Y1039" i="1" s="1"/>
  <c r="X1027" i="1"/>
  <c r="Y1027" i="1" s="1"/>
  <c r="X1015" i="1"/>
  <c r="Y1015" i="1" s="1"/>
  <c r="X1003" i="1"/>
  <c r="Y1003" i="1" s="1"/>
  <c r="X991" i="1"/>
  <c r="X979" i="1"/>
  <c r="Y979" i="1" s="1"/>
  <c r="X967" i="1"/>
  <c r="Y967" i="1" s="1"/>
  <c r="X955" i="1"/>
  <c r="Y955" i="1" s="1"/>
  <c r="X943" i="1"/>
  <c r="Y943" i="1" s="1"/>
  <c r="X931" i="1"/>
  <c r="Y931" i="1" s="1"/>
  <c r="X919" i="1"/>
  <c r="Y919" i="1" s="1"/>
  <c r="X907" i="1"/>
  <c r="Y907" i="1" s="1"/>
  <c r="X895" i="1"/>
  <c r="Y895" i="1" s="1"/>
  <c r="X883" i="1"/>
  <c r="Y883" i="1" s="1"/>
  <c r="X871" i="1"/>
  <c r="Y871" i="1" s="1"/>
  <c r="X859" i="1"/>
  <c r="Y859" i="1" s="1"/>
  <c r="X847" i="1"/>
  <c r="X835" i="1"/>
  <c r="Y835" i="1" s="1"/>
  <c r="X823" i="1"/>
  <c r="Y823" i="1" s="1"/>
  <c r="X811" i="1"/>
  <c r="Y811" i="1" s="1"/>
  <c r="X799" i="1"/>
  <c r="Y799" i="1" s="1"/>
  <c r="X787" i="1"/>
  <c r="Y787" i="1" s="1"/>
  <c r="X775" i="1"/>
  <c r="Y775" i="1" s="1"/>
  <c r="X763" i="1"/>
  <c r="Y763" i="1" s="1"/>
  <c r="X751" i="1"/>
  <c r="Y751" i="1" s="1"/>
  <c r="X739" i="1"/>
  <c r="Y739" i="1" s="1"/>
  <c r="X727" i="1"/>
  <c r="Y727" i="1" s="1"/>
  <c r="X715" i="1"/>
  <c r="Y715" i="1" s="1"/>
  <c r="X703" i="1"/>
  <c r="Y703" i="1" s="1"/>
  <c r="X691" i="1"/>
  <c r="Y691" i="1" s="1"/>
  <c r="X679" i="1"/>
  <c r="Y679" i="1" s="1"/>
  <c r="X667" i="1"/>
  <c r="Y667" i="1" s="1"/>
  <c r="X655" i="1"/>
  <c r="Y655" i="1" s="1"/>
  <c r="X643" i="1"/>
  <c r="Y643" i="1" s="1"/>
  <c r="X631" i="1"/>
  <c r="X619" i="1"/>
  <c r="Y619" i="1" s="1"/>
  <c r="X607" i="1"/>
  <c r="Y607" i="1" s="1"/>
  <c r="X595" i="1"/>
  <c r="Y595" i="1" s="1"/>
  <c r="X583" i="1"/>
  <c r="Y583" i="1" s="1"/>
  <c r="X571" i="1"/>
  <c r="Y571" i="1" s="1"/>
  <c r="X559" i="1"/>
  <c r="Y559" i="1" s="1"/>
  <c r="X547" i="1"/>
  <c r="Y547" i="1" s="1"/>
  <c r="X535" i="1"/>
  <c r="Y535" i="1" s="1"/>
  <c r="X523" i="1"/>
  <c r="Y523" i="1" s="1"/>
  <c r="X511" i="1"/>
  <c r="Y511" i="1" s="1"/>
  <c r="X499" i="1"/>
  <c r="Y499" i="1" s="1"/>
  <c r="X487" i="1"/>
  <c r="Y487" i="1" s="1"/>
  <c r="X475" i="1"/>
  <c r="X463" i="1"/>
  <c r="Y463" i="1" s="1"/>
  <c r="X451" i="1"/>
  <c r="Y451" i="1" s="1"/>
  <c r="X439" i="1"/>
  <c r="Y439" i="1" s="1"/>
  <c r="X427" i="1"/>
  <c r="Y427" i="1" s="1"/>
  <c r="X415" i="1"/>
  <c r="Y415" i="1" s="1"/>
  <c r="X403" i="1"/>
  <c r="Y403" i="1" s="1"/>
  <c r="X391" i="1"/>
  <c r="Y391" i="1" s="1"/>
  <c r="X343" i="1"/>
  <c r="Y343" i="1" s="1"/>
  <c r="X331" i="1"/>
  <c r="Y331" i="1" s="1"/>
  <c r="X319" i="1"/>
  <c r="Y319" i="1" s="1"/>
  <c r="X271" i="1"/>
  <c r="Y271" i="1" s="1"/>
  <c r="X259" i="1"/>
  <c r="Y259" i="1" s="1"/>
  <c r="X247" i="1"/>
  <c r="Y247" i="1" s="1"/>
  <c r="X199" i="1"/>
  <c r="Y199" i="1" s="1"/>
  <c r="X187" i="1"/>
  <c r="Y187" i="1" s="1"/>
  <c r="X175" i="1"/>
  <c r="Y175" i="1" s="1"/>
  <c r="X163" i="1"/>
  <c r="Y163" i="1" s="1"/>
  <c r="X127" i="1"/>
  <c r="Y127" i="1" s="1"/>
  <c r="X115" i="1"/>
  <c r="Y115" i="1" s="1"/>
  <c r="X103" i="1"/>
  <c r="Y103" i="1" s="1"/>
  <c r="X91" i="1"/>
  <c r="Y91" i="1" s="1"/>
  <c r="X67" i="1"/>
  <c r="Y67" i="1" s="1"/>
  <c r="X55" i="1"/>
  <c r="Y55" i="1" s="1"/>
  <c r="X43" i="1"/>
  <c r="Y43" i="1" s="1"/>
  <c r="X31" i="1"/>
  <c r="X19" i="1"/>
  <c r="Y19" i="1" s="1"/>
  <c r="X402" i="1"/>
  <c r="Y402" i="1" s="1"/>
  <c r="X390" i="1"/>
  <c r="Y390" i="1" s="1"/>
  <c r="X378" i="1"/>
  <c r="Y378" i="1" s="1"/>
  <c r="X330" i="1"/>
  <c r="Y330" i="1" s="1"/>
  <c r="X318" i="1"/>
  <c r="Y318" i="1" s="1"/>
  <c r="X306" i="1"/>
  <c r="Y306" i="1" s="1"/>
  <c r="X258" i="1"/>
  <c r="Y258" i="1" s="1"/>
  <c r="X246" i="1"/>
  <c r="Y246" i="1" s="1"/>
  <c r="X234" i="1"/>
  <c r="Y234" i="1" s="1"/>
  <c r="X186" i="1"/>
  <c r="Y186" i="1" s="1"/>
  <c r="X174" i="1"/>
  <c r="Y174" i="1" s="1"/>
  <c r="X162" i="1"/>
  <c r="Y162" i="1" s="1"/>
  <c r="X126" i="1"/>
  <c r="Y126" i="1" s="1"/>
  <c r="X114" i="1"/>
  <c r="Y114" i="1" s="1"/>
  <c r="X102" i="1"/>
  <c r="Y102" i="1" s="1"/>
  <c r="X90" i="1"/>
  <c r="Y90" i="1" s="1"/>
  <c r="X78" i="1"/>
  <c r="Y78" i="1" s="1"/>
  <c r="X54" i="1"/>
  <c r="Y54" i="1" s="1"/>
  <c r="X42" i="1"/>
  <c r="Y42" i="1" s="1"/>
  <c r="X30" i="1"/>
  <c r="Y30" i="1" s="1"/>
  <c r="X18" i="1"/>
  <c r="Y18" i="1" s="1"/>
  <c r="X401" i="1"/>
  <c r="Y401" i="1" s="1"/>
  <c r="X389" i="1"/>
  <c r="X377" i="1"/>
  <c r="Y377" i="1" s="1"/>
  <c r="X329" i="1"/>
  <c r="Y329" i="1" s="1"/>
  <c r="X317" i="1"/>
  <c r="Y317" i="1" s="1"/>
  <c r="X305" i="1"/>
  <c r="Y305" i="1" s="1"/>
  <c r="X257" i="1"/>
  <c r="Y257" i="1" s="1"/>
  <c r="X245" i="1"/>
  <c r="Y245" i="1" s="1"/>
  <c r="X233" i="1"/>
  <c r="Y233" i="1" s="1"/>
  <c r="X185" i="1"/>
  <c r="Y185" i="1" s="1"/>
  <c r="X173" i="1"/>
  <c r="Y173" i="1" s="1"/>
  <c r="X161" i="1"/>
  <c r="Y161" i="1" s="1"/>
  <c r="X149" i="1"/>
  <c r="Y149" i="1" s="1"/>
  <c r="X125" i="1"/>
  <c r="Y125" i="1" s="1"/>
  <c r="X113" i="1"/>
  <c r="X101" i="1"/>
  <c r="Y101" i="1" s="1"/>
  <c r="X89" i="1"/>
  <c r="Y89" i="1" s="1"/>
  <c r="X77" i="1"/>
  <c r="Y77" i="1" s="1"/>
  <c r="X53" i="1"/>
  <c r="Y53" i="1" s="1"/>
  <c r="X41" i="1"/>
  <c r="Y41" i="1" s="1"/>
  <c r="X29" i="1"/>
  <c r="Y29" i="1" s="1"/>
  <c r="X17" i="1"/>
  <c r="Y17" i="1" s="1"/>
  <c r="X388" i="1"/>
  <c r="Y388" i="1" s="1"/>
  <c r="X376" i="1"/>
  <c r="Y376" i="1" s="1"/>
  <c r="X364" i="1"/>
  <c r="Y364" i="1" s="1"/>
  <c r="X316" i="1"/>
  <c r="Y316" i="1" s="1"/>
  <c r="X304" i="1"/>
  <c r="Y304" i="1" s="1"/>
  <c r="X292" i="1"/>
  <c r="Y292" i="1" s="1"/>
  <c r="X244" i="1"/>
  <c r="X232" i="1"/>
  <c r="Y232" i="1" s="1"/>
  <c r="X220" i="1"/>
  <c r="Y220" i="1" s="1"/>
  <c r="X172" i="1"/>
  <c r="Y172" i="1" s="1"/>
  <c r="X160" i="1"/>
  <c r="Y160" i="1" s="1"/>
  <c r="X148" i="1"/>
  <c r="Y148" i="1" s="1"/>
  <c r="X112" i="1"/>
  <c r="Y112" i="1" s="1"/>
  <c r="X100" i="1"/>
  <c r="Y100" i="1" s="1"/>
  <c r="X88" i="1"/>
  <c r="Y88" i="1" s="1"/>
  <c r="X76" i="1"/>
  <c r="Y76" i="1" s="1"/>
  <c r="X64" i="1"/>
  <c r="Y64" i="1" s="1"/>
  <c r="X40" i="1"/>
  <c r="Y40" i="1" s="1"/>
  <c r="X28" i="1"/>
  <c r="X16" i="1"/>
  <c r="Y16" i="1" s="1"/>
  <c r="AO4" i="1"/>
  <c r="AP4" i="1" s="1"/>
  <c r="AO5" i="1"/>
  <c r="AP5" i="1" s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O50" i="1"/>
  <c r="AP50" i="1" s="1"/>
  <c r="AO51" i="1"/>
  <c r="AP51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73" i="1"/>
  <c r="AP73" i="1" s="1"/>
  <c r="AO74" i="1"/>
  <c r="AP74" i="1" s="1"/>
  <c r="AO75" i="1"/>
  <c r="AP75" i="1" s="1"/>
  <c r="AO76" i="1"/>
  <c r="AP76" i="1" s="1"/>
  <c r="AO77" i="1"/>
  <c r="AP77" i="1" s="1"/>
  <c r="AO78" i="1"/>
  <c r="AP78" i="1" s="1"/>
  <c r="AO79" i="1"/>
  <c r="AP79" i="1" s="1"/>
  <c r="AO80" i="1"/>
  <c r="AP80" i="1" s="1"/>
  <c r="AO81" i="1"/>
  <c r="AP81" i="1" s="1"/>
  <c r="AO82" i="1"/>
  <c r="AP82" i="1" s="1"/>
  <c r="AO83" i="1"/>
  <c r="AP83" i="1" s="1"/>
  <c r="AO84" i="1"/>
  <c r="AP84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98" i="1"/>
  <c r="AP98" i="1" s="1"/>
  <c r="AO99" i="1"/>
  <c r="AP99" i="1" s="1"/>
  <c r="AO100" i="1"/>
  <c r="AP100" i="1" s="1"/>
  <c r="AO101" i="1"/>
  <c r="AP101" i="1" s="1"/>
  <c r="AO102" i="1"/>
  <c r="AP102" i="1" s="1"/>
  <c r="AO103" i="1"/>
  <c r="AP103" i="1" s="1"/>
  <c r="AO104" i="1"/>
  <c r="AP104" i="1" s="1"/>
  <c r="AO105" i="1"/>
  <c r="AP105" i="1" s="1"/>
  <c r="AO106" i="1"/>
  <c r="AP106" i="1" s="1"/>
  <c r="AO107" i="1"/>
  <c r="AP107" i="1" s="1"/>
  <c r="AO108" i="1"/>
  <c r="AP108" i="1" s="1"/>
  <c r="AO109" i="1"/>
  <c r="AP109" i="1" s="1"/>
  <c r="AO110" i="1"/>
  <c r="AP110" i="1" s="1"/>
  <c r="AO111" i="1"/>
  <c r="AP111" i="1" s="1"/>
  <c r="AO112" i="1"/>
  <c r="AP112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O262" i="1" s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7" i="1"/>
  <c r="AP317" i="1" s="1"/>
  <c r="AO318" i="1"/>
  <c r="AO319" i="1" s="1"/>
  <c r="AP319" i="1" s="1"/>
  <c r="AO320" i="1"/>
  <c r="AP320" i="1" s="1"/>
  <c r="AO321" i="1"/>
  <c r="AP321" i="1" s="1"/>
  <c r="AO322" i="1"/>
  <c r="AP322" i="1" s="1"/>
  <c r="AO323" i="1"/>
  <c r="AP323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7" i="1"/>
  <c r="AO348" i="1" s="1"/>
  <c r="AP348" i="1" s="1"/>
  <c r="AO349" i="1"/>
  <c r="AP349" i="1" s="1"/>
  <c r="AO350" i="1"/>
  <c r="AP350" i="1" s="1"/>
  <c r="AO351" i="1"/>
  <c r="AP351" i="1" s="1"/>
  <c r="AO352" i="1"/>
  <c r="AP352" i="1" s="1"/>
  <c r="AO353" i="1"/>
  <c r="AP353" i="1" s="1"/>
  <c r="AO354" i="1"/>
  <c r="AP354" i="1" s="1"/>
  <c r="AO355" i="1"/>
  <c r="AP355" i="1" s="1"/>
  <c r="AO356" i="1"/>
  <c r="AP356" i="1" s="1"/>
  <c r="AO357" i="1"/>
  <c r="AP357" i="1" s="1"/>
  <c r="AO358" i="1"/>
  <c r="AP358" i="1" s="1"/>
  <c r="AO359" i="1"/>
  <c r="AP359" i="1" s="1"/>
  <c r="AO360" i="1"/>
  <c r="AP360" i="1" s="1"/>
  <c r="AO361" i="1"/>
  <c r="AP361" i="1" s="1"/>
  <c r="AO362" i="1"/>
  <c r="AP362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0" i="1"/>
  <c r="AP370" i="1" s="1"/>
  <c r="AO371" i="1"/>
  <c r="AP371" i="1" s="1"/>
  <c r="AO372" i="1"/>
  <c r="AP372" i="1" s="1"/>
  <c r="AO373" i="1"/>
  <c r="AP373" i="1" s="1"/>
  <c r="AO374" i="1"/>
  <c r="AP374" i="1" s="1"/>
  <c r="AO375" i="1"/>
  <c r="AP375" i="1" s="1"/>
  <c r="AO376" i="1"/>
  <c r="AP376" i="1" s="1"/>
  <c r="AO377" i="1"/>
  <c r="AP377" i="1" s="1"/>
  <c r="AO378" i="1"/>
  <c r="AP378" i="1" s="1"/>
  <c r="AO379" i="1"/>
  <c r="AP379" i="1" s="1"/>
  <c r="AO380" i="1"/>
  <c r="AP380" i="1" s="1"/>
  <c r="AO381" i="1"/>
  <c r="AP381" i="1" s="1"/>
  <c r="AO382" i="1"/>
  <c r="AP382" i="1" s="1"/>
  <c r="AO383" i="1"/>
  <c r="AP383" i="1" s="1"/>
  <c r="AO384" i="1"/>
  <c r="AP384" i="1" s="1"/>
  <c r="AO385" i="1"/>
  <c r="AP385" i="1" s="1"/>
  <c r="AO386" i="1"/>
  <c r="AP386" i="1" s="1"/>
  <c r="AO388" i="1"/>
  <c r="AP388" i="1" s="1"/>
  <c r="AO389" i="1"/>
  <c r="AP389" i="1" s="1"/>
  <c r="AO390" i="1"/>
  <c r="AP390" i="1" s="1"/>
  <c r="AO391" i="1"/>
  <c r="AP391" i="1" s="1"/>
  <c r="AO392" i="1"/>
  <c r="AP392" i="1" s="1"/>
  <c r="AO393" i="1"/>
  <c r="AP393" i="1" s="1"/>
  <c r="AO394" i="1"/>
  <c r="AP394" i="1" s="1"/>
  <c r="AO395" i="1"/>
  <c r="AP395" i="1" s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P403" i="1" s="1"/>
  <c r="AO404" i="1"/>
  <c r="AP404" i="1" s="1"/>
  <c r="AO405" i="1"/>
  <c r="AP405" i="1" s="1"/>
  <c r="AO406" i="1"/>
  <c r="AP406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3" i="1"/>
  <c r="AO414" i="1" s="1"/>
  <c r="AP414" i="1" s="1"/>
  <c r="AO415" i="1"/>
  <c r="AP415" i="1" s="1"/>
  <c r="AO416" i="1"/>
  <c r="AP416" i="1" s="1"/>
  <c r="AO417" i="1"/>
  <c r="AP417" i="1" s="1"/>
  <c r="AO418" i="1"/>
  <c r="AP418" i="1" s="1"/>
  <c r="AO420" i="1"/>
  <c r="AP420" i="1" s="1"/>
  <c r="AO421" i="1"/>
  <c r="AP421" i="1" s="1"/>
  <c r="AO422" i="1"/>
  <c r="AP422" i="1" s="1"/>
  <c r="AO423" i="1"/>
  <c r="AP423" i="1" s="1"/>
  <c r="AO424" i="1"/>
  <c r="AP424" i="1" s="1"/>
  <c r="AO425" i="1"/>
  <c r="AP425" i="1" s="1"/>
  <c r="AO426" i="1"/>
  <c r="AP426" i="1" s="1"/>
  <c r="AO427" i="1"/>
  <c r="AP427" i="1" s="1"/>
  <c r="AO428" i="1"/>
  <c r="AP428" i="1" s="1"/>
  <c r="AO429" i="1"/>
  <c r="AP429" i="1" s="1"/>
  <c r="AO430" i="1"/>
  <c r="AP430" i="1" s="1"/>
  <c r="AO431" i="1"/>
  <c r="AP431" i="1" s="1"/>
  <c r="AO432" i="1"/>
  <c r="AP432" i="1" s="1"/>
  <c r="AO433" i="1"/>
  <c r="AP433" i="1" s="1"/>
  <c r="AO434" i="1"/>
  <c r="AP434" i="1" s="1"/>
  <c r="AO435" i="1"/>
  <c r="AP435" i="1" s="1"/>
  <c r="AO436" i="1"/>
  <c r="AP436" i="1" s="1"/>
  <c r="AO437" i="1"/>
  <c r="AP437" i="1" s="1"/>
  <c r="AO438" i="1"/>
  <c r="AP438" i="1" s="1"/>
  <c r="AO439" i="1"/>
  <c r="AP439" i="1" s="1"/>
  <c r="AO440" i="1"/>
  <c r="AP440" i="1" s="1"/>
  <c r="AO441" i="1"/>
  <c r="AP441" i="1" s="1"/>
  <c r="AO442" i="1"/>
  <c r="AP442" i="1" s="1"/>
  <c r="AO443" i="1"/>
  <c r="AP443" i="1" s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59" i="1"/>
  <c r="AP459" i="1" s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P467" i="1" s="1"/>
  <c r="AO468" i="1"/>
  <c r="AP468" i="1" s="1"/>
  <c r="AO469" i="1"/>
  <c r="AP469" i="1" s="1"/>
  <c r="AO470" i="1"/>
  <c r="AP470" i="1" s="1"/>
  <c r="AO471" i="1"/>
  <c r="AP471" i="1" s="1"/>
  <c r="AO472" i="1"/>
  <c r="AP472" i="1" s="1"/>
  <c r="AO473" i="1"/>
  <c r="AP473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79" i="1"/>
  <c r="AP479" i="1" s="1"/>
  <c r="AO480" i="1"/>
  <c r="AP480" i="1" s="1"/>
  <c r="AO481" i="1"/>
  <c r="AP481" i="1" s="1"/>
  <c r="AO482" i="1"/>
  <c r="AP482" i="1" s="1"/>
  <c r="AO483" i="1"/>
  <c r="AP483" i="1" s="1"/>
  <c r="AO484" i="1"/>
  <c r="AP484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P499" i="1" s="1"/>
  <c r="AO500" i="1"/>
  <c r="AP500" i="1" s="1"/>
  <c r="AO501" i="1"/>
  <c r="AP501" i="1" s="1"/>
  <c r="AO502" i="1"/>
  <c r="AP502" i="1" s="1"/>
  <c r="AO503" i="1"/>
  <c r="AP503" i="1" s="1"/>
  <c r="AO504" i="1"/>
  <c r="AP504" i="1" s="1"/>
  <c r="AO505" i="1"/>
  <c r="AP505" i="1" s="1"/>
  <c r="AO506" i="1"/>
  <c r="AP506" i="1" s="1"/>
  <c r="AO508" i="1"/>
  <c r="AP508" i="1" s="1"/>
  <c r="AO509" i="1"/>
  <c r="AP509" i="1" s="1"/>
  <c r="AO510" i="1"/>
  <c r="AP510" i="1" s="1"/>
  <c r="AO511" i="1"/>
  <c r="AP511" i="1" s="1"/>
  <c r="AO512" i="1"/>
  <c r="AP512" i="1" s="1"/>
  <c r="AO513" i="1"/>
  <c r="AP513" i="1" s="1"/>
  <c r="AO514" i="1"/>
  <c r="AP514" i="1" s="1"/>
  <c r="AO515" i="1"/>
  <c r="AP515" i="1" s="1"/>
  <c r="AO516" i="1"/>
  <c r="AP516" i="1" s="1"/>
  <c r="AO517" i="1"/>
  <c r="AP517" i="1" s="1"/>
  <c r="AO518" i="1"/>
  <c r="AP518" i="1" s="1"/>
  <c r="AO519" i="1"/>
  <c r="AP519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5" i="1"/>
  <c r="AP525" i="1" s="1"/>
  <c r="AO526" i="1"/>
  <c r="AP526" i="1" s="1"/>
  <c r="AO527" i="1"/>
  <c r="AP527" i="1" s="1"/>
  <c r="AO528" i="1"/>
  <c r="AP528" i="1" s="1"/>
  <c r="AO529" i="1"/>
  <c r="AP529" i="1" s="1"/>
  <c r="AO530" i="1"/>
  <c r="AP530" i="1" s="1"/>
  <c r="AO531" i="1"/>
  <c r="AP531" i="1" s="1"/>
  <c r="AO532" i="1"/>
  <c r="AP532" i="1" s="1"/>
  <c r="AO533" i="1"/>
  <c r="AP533" i="1" s="1"/>
  <c r="AO534" i="1"/>
  <c r="AP534" i="1" s="1"/>
  <c r="AO535" i="1"/>
  <c r="AP535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1" i="1"/>
  <c r="AP541" i="1" s="1"/>
  <c r="AO542" i="1"/>
  <c r="AP542" i="1" s="1"/>
  <c r="AO543" i="1"/>
  <c r="AP543" i="1" s="1"/>
  <c r="AO544" i="1"/>
  <c r="AP544" i="1" s="1"/>
  <c r="AO545" i="1"/>
  <c r="AP545" i="1" s="1"/>
  <c r="AO546" i="1"/>
  <c r="AP546" i="1" s="1"/>
  <c r="AO547" i="1"/>
  <c r="AP547" i="1" s="1"/>
  <c r="AO548" i="1"/>
  <c r="AP548" i="1" s="1"/>
  <c r="AO549" i="1"/>
  <c r="AP549" i="1" s="1"/>
  <c r="AO550" i="1"/>
  <c r="AP550" i="1" s="1"/>
  <c r="AO551" i="1"/>
  <c r="AP551" i="1" s="1"/>
  <c r="AO552" i="1"/>
  <c r="AP552" i="1" s="1"/>
  <c r="AO553" i="1"/>
  <c r="AP553" i="1" s="1"/>
  <c r="AO554" i="1"/>
  <c r="AP554" i="1" s="1"/>
  <c r="AO555" i="1"/>
  <c r="AO557" i="1"/>
  <c r="AP557" i="1" s="1"/>
  <c r="AO558" i="1"/>
  <c r="AP558" i="1" s="1"/>
  <c r="AO559" i="1"/>
  <c r="AP559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5" i="1"/>
  <c r="AP565" i="1" s="1"/>
  <c r="AO566" i="1"/>
  <c r="AP566" i="1" s="1"/>
  <c r="AO567" i="1"/>
  <c r="AP567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4" i="1"/>
  <c r="AP574" i="1" s="1"/>
  <c r="AO575" i="1"/>
  <c r="AP575" i="1" s="1"/>
  <c r="AO576" i="1"/>
  <c r="AP576" i="1" s="1"/>
  <c r="AO577" i="1"/>
  <c r="AP577" i="1" s="1"/>
  <c r="AO578" i="1"/>
  <c r="AP578" i="1" s="1"/>
  <c r="AO579" i="1"/>
  <c r="AP579" i="1" s="1"/>
  <c r="AO580" i="1"/>
  <c r="AP580" i="1" s="1"/>
  <c r="AO581" i="1"/>
  <c r="AP581" i="1" s="1"/>
  <c r="AO582" i="1"/>
  <c r="AP582" i="1" s="1"/>
  <c r="AO583" i="1"/>
  <c r="AP583" i="1" s="1"/>
  <c r="AO584" i="1"/>
  <c r="AO585" i="1" s="1"/>
  <c r="AP585" i="1" s="1"/>
  <c r="AO586" i="1"/>
  <c r="AP586" i="1" s="1"/>
  <c r="AO587" i="1"/>
  <c r="AP587" i="1" s="1"/>
  <c r="AO588" i="1"/>
  <c r="AP588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4" i="1"/>
  <c r="AP594" i="1" s="1"/>
  <c r="AO595" i="1"/>
  <c r="AP595" i="1" s="1"/>
  <c r="AO596" i="1"/>
  <c r="AP596" i="1" s="1"/>
  <c r="AO597" i="1"/>
  <c r="AP597" i="1" s="1"/>
  <c r="AO598" i="1"/>
  <c r="AP598" i="1" s="1"/>
  <c r="AO599" i="1"/>
  <c r="AP599" i="1" s="1"/>
  <c r="AO600" i="1"/>
  <c r="AP600" i="1" s="1"/>
  <c r="AO601" i="1"/>
  <c r="AP601" i="1" s="1"/>
  <c r="AO602" i="1"/>
  <c r="AP602" i="1" s="1"/>
  <c r="AO603" i="1"/>
  <c r="AP603" i="1" s="1"/>
  <c r="AO604" i="1"/>
  <c r="AP604" i="1" s="1"/>
  <c r="AO605" i="1"/>
  <c r="AP605" i="1" s="1"/>
  <c r="AO606" i="1"/>
  <c r="AP606" i="1" s="1"/>
  <c r="AO607" i="1"/>
  <c r="AP607" i="1" s="1"/>
  <c r="AO608" i="1"/>
  <c r="AP608" i="1" s="1"/>
  <c r="AO609" i="1"/>
  <c r="AP609" i="1" s="1"/>
  <c r="AO610" i="1"/>
  <c r="AP610" i="1" s="1"/>
  <c r="AO611" i="1"/>
  <c r="AP611" i="1" s="1"/>
  <c r="AO612" i="1"/>
  <c r="AP612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8" i="1"/>
  <c r="AP618" i="1" s="1"/>
  <c r="AO619" i="1"/>
  <c r="AP619" i="1" s="1"/>
  <c r="AO620" i="1"/>
  <c r="AP620" i="1" s="1"/>
  <c r="AO621" i="1"/>
  <c r="AP621" i="1" s="1"/>
  <c r="AO622" i="1"/>
  <c r="AP622" i="1" s="1"/>
  <c r="AO623" i="1"/>
  <c r="AP623" i="1" s="1"/>
  <c r="AO624" i="1"/>
  <c r="AP624" i="1" s="1"/>
  <c r="AO625" i="1"/>
  <c r="AP625" i="1" s="1"/>
  <c r="AO626" i="1"/>
  <c r="AP626" i="1" s="1"/>
  <c r="AO627" i="1"/>
  <c r="AP627" i="1" s="1"/>
  <c r="AO628" i="1"/>
  <c r="AP628" i="1" s="1"/>
  <c r="AO629" i="1"/>
  <c r="AP629" i="1" s="1"/>
  <c r="AO630" i="1"/>
  <c r="AP630" i="1" s="1"/>
  <c r="AO631" i="1"/>
  <c r="AP631" i="1" s="1"/>
  <c r="AO632" i="1"/>
  <c r="AP632" i="1" s="1"/>
  <c r="AO633" i="1"/>
  <c r="AP633" i="1" s="1"/>
  <c r="AO634" i="1"/>
  <c r="AP634" i="1" s="1"/>
  <c r="AO636" i="1"/>
  <c r="AP636" i="1" s="1"/>
  <c r="AO637" i="1"/>
  <c r="AP637" i="1" s="1"/>
  <c r="AO638" i="1"/>
  <c r="AP638" i="1" s="1"/>
  <c r="AO639" i="1"/>
  <c r="AP639" i="1" s="1"/>
  <c r="AO640" i="1"/>
  <c r="AP640" i="1" s="1"/>
  <c r="AO641" i="1"/>
  <c r="AP641" i="1" s="1"/>
  <c r="AO642" i="1"/>
  <c r="AP642" i="1" s="1"/>
  <c r="AO643" i="1"/>
  <c r="AP643" i="1" s="1"/>
  <c r="AO644" i="1"/>
  <c r="AP644" i="1" s="1"/>
  <c r="AO645" i="1"/>
  <c r="AP645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1" i="1"/>
  <c r="AP651" i="1" s="1"/>
  <c r="AO652" i="1"/>
  <c r="AP652" i="1" s="1"/>
  <c r="AO653" i="1"/>
  <c r="AP653" i="1" s="1"/>
  <c r="AO654" i="1"/>
  <c r="AP654" i="1" s="1"/>
  <c r="AO655" i="1"/>
  <c r="AP655" i="1" s="1"/>
  <c r="AO656" i="1"/>
  <c r="AP656" i="1" s="1"/>
  <c r="AO657" i="1"/>
  <c r="AP657" i="1" s="1"/>
  <c r="AO659" i="1"/>
  <c r="AP659" i="1" s="1"/>
  <c r="AO660" i="1"/>
  <c r="AP660" i="1" s="1"/>
  <c r="AO661" i="1"/>
  <c r="AP661" i="1" s="1"/>
  <c r="AO662" i="1"/>
  <c r="AP662" i="1" s="1"/>
  <c r="AO663" i="1"/>
  <c r="AP663" i="1" s="1"/>
  <c r="AO664" i="1"/>
  <c r="AP664" i="1" s="1"/>
  <c r="AO665" i="1"/>
  <c r="AP665" i="1" s="1"/>
  <c r="AO666" i="1"/>
  <c r="AP666" i="1" s="1"/>
  <c r="AO667" i="1"/>
  <c r="AP667" i="1" s="1"/>
  <c r="AO668" i="1"/>
  <c r="AP668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4" i="1"/>
  <c r="AP674" i="1" s="1"/>
  <c r="AO675" i="1"/>
  <c r="AP675" i="1" s="1"/>
  <c r="AO676" i="1"/>
  <c r="AP676" i="1" s="1"/>
  <c r="AO677" i="1"/>
  <c r="AP677" i="1" s="1"/>
  <c r="AO678" i="1"/>
  <c r="AP678" i="1" s="1"/>
  <c r="AO679" i="1"/>
  <c r="AP679" i="1" s="1"/>
  <c r="AO680" i="1"/>
  <c r="AP680" i="1" s="1"/>
  <c r="AO681" i="1"/>
  <c r="AP681" i="1" s="1"/>
  <c r="AO682" i="1"/>
  <c r="AP682" i="1" s="1"/>
  <c r="AO683" i="1"/>
  <c r="AP683" i="1" s="1"/>
  <c r="AO684" i="1"/>
  <c r="AP684" i="1" s="1"/>
  <c r="AO685" i="1"/>
  <c r="AO687" i="1"/>
  <c r="AP687" i="1" s="1"/>
  <c r="AO688" i="1"/>
  <c r="AP688" i="1" s="1"/>
  <c r="AO689" i="1"/>
  <c r="AP689" i="1" s="1"/>
  <c r="AO690" i="1"/>
  <c r="AP690" i="1" s="1"/>
  <c r="AO691" i="1"/>
  <c r="AP691" i="1" s="1"/>
  <c r="AO692" i="1"/>
  <c r="AP692" i="1" s="1"/>
  <c r="AO693" i="1"/>
  <c r="AP693" i="1" s="1"/>
  <c r="AO694" i="1"/>
  <c r="AP694" i="1" s="1"/>
  <c r="AO695" i="1"/>
  <c r="AP695" i="1" s="1"/>
  <c r="AO696" i="1"/>
  <c r="AP696" i="1" s="1"/>
  <c r="AO697" i="1"/>
  <c r="AP697" i="1" s="1"/>
  <c r="AO698" i="1"/>
  <c r="AP698" i="1" s="1"/>
  <c r="AO699" i="1"/>
  <c r="AP699" i="1" s="1"/>
  <c r="AO700" i="1"/>
  <c r="AP700" i="1" s="1"/>
  <c r="AO701" i="1"/>
  <c r="AP701" i="1" s="1"/>
  <c r="AO702" i="1"/>
  <c r="AP702" i="1" s="1"/>
  <c r="AO703" i="1"/>
  <c r="AP703" i="1" s="1"/>
  <c r="AO704" i="1"/>
  <c r="AP704" i="1" s="1"/>
  <c r="AO705" i="1"/>
  <c r="AP705" i="1" s="1"/>
  <c r="AO706" i="1"/>
  <c r="AP706" i="1" s="1"/>
  <c r="AO707" i="1"/>
  <c r="AP707" i="1" s="1"/>
  <c r="AO708" i="1"/>
  <c r="AP708" i="1" s="1"/>
  <c r="AO709" i="1"/>
  <c r="AP709" i="1" s="1"/>
  <c r="AO710" i="1"/>
  <c r="AP710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7" i="1"/>
  <c r="AP717" i="1" s="1"/>
  <c r="AO718" i="1"/>
  <c r="AP718" i="1" s="1"/>
  <c r="AO719" i="1"/>
  <c r="AP719" i="1" s="1"/>
  <c r="AO720" i="1"/>
  <c r="AP720" i="1" s="1"/>
  <c r="AO721" i="1"/>
  <c r="AP721" i="1" s="1"/>
  <c r="AO722" i="1"/>
  <c r="AP722" i="1" s="1"/>
  <c r="AO723" i="1"/>
  <c r="AP723" i="1" s="1"/>
  <c r="AO724" i="1"/>
  <c r="AP724" i="1" s="1"/>
  <c r="AO725" i="1"/>
  <c r="AP725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3" i="1"/>
  <c r="AP733" i="1" s="1"/>
  <c r="AO734" i="1"/>
  <c r="AP734" i="1" s="1"/>
  <c r="AO735" i="1"/>
  <c r="AP735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6" i="1"/>
  <c r="AP746" i="1" s="1"/>
  <c r="AO747" i="1"/>
  <c r="AP747" i="1" s="1"/>
  <c r="AO748" i="1"/>
  <c r="AP748" i="1" s="1"/>
  <c r="AO749" i="1"/>
  <c r="AP749" i="1" s="1"/>
  <c r="AO750" i="1"/>
  <c r="AP750" i="1" s="1"/>
  <c r="AO751" i="1"/>
  <c r="AP751" i="1" s="1"/>
  <c r="AO752" i="1"/>
  <c r="AP752" i="1" s="1"/>
  <c r="AO753" i="1"/>
  <c r="AP753" i="1" s="1"/>
  <c r="AO754" i="1"/>
  <c r="AP754" i="1" s="1"/>
  <c r="AO756" i="1"/>
  <c r="AP756" i="1" s="1"/>
  <c r="AO757" i="1"/>
  <c r="AP757" i="1" s="1"/>
  <c r="AO758" i="1"/>
  <c r="AP758" i="1" s="1"/>
  <c r="AO759" i="1"/>
  <c r="AP759" i="1" s="1"/>
  <c r="AO760" i="1"/>
  <c r="AP760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69" i="1"/>
  <c r="AP769" i="1" s="1"/>
  <c r="AO770" i="1"/>
  <c r="AP770" i="1" s="1"/>
  <c r="AO771" i="1"/>
  <c r="AP771" i="1" s="1"/>
  <c r="AO772" i="1"/>
  <c r="AP772" i="1" s="1"/>
  <c r="AO773" i="1"/>
  <c r="AP773" i="1" s="1"/>
  <c r="AO774" i="1"/>
  <c r="AP774" i="1" s="1"/>
  <c r="AO775" i="1"/>
  <c r="AP775" i="1" s="1"/>
  <c r="AO776" i="1"/>
  <c r="AP776" i="1" s="1"/>
  <c r="AO777" i="1"/>
  <c r="AP777" i="1" s="1"/>
  <c r="AO778" i="1"/>
  <c r="AP778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4" i="1"/>
  <c r="AP784" i="1" s="1"/>
  <c r="AO785" i="1"/>
  <c r="AP785" i="1" s="1"/>
  <c r="AO786" i="1"/>
  <c r="AP786" i="1" s="1"/>
  <c r="AO787" i="1"/>
  <c r="AP787" i="1" s="1"/>
  <c r="AO788" i="1"/>
  <c r="AP788" i="1" s="1"/>
  <c r="AO789" i="1"/>
  <c r="AP789" i="1" s="1"/>
  <c r="AO790" i="1"/>
  <c r="AP790" i="1" s="1"/>
  <c r="AO791" i="1"/>
  <c r="AP791" i="1" s="1"/>
  <c r="AO792" i="1"/>
  <c r="AP792" i="1" s="1"/>
  <c r="AO793" i="1"/>
  <c r="AP793" i="1" s="1"/>
  <c r="AO794" i="1"/>
  <c r="AP794" i="1" s="1"/>
  <c r="AO795" i="1"/>
  <c r="AP795" i="1" s="1"/>
  <c r="AO796" i="1"/>
  <c r="AP796" i="1" s="1"/>
  <c r="AO797" i="1"/>
  <c r="AP797" i="1" s="1"/>
  <c r="AO798" i="1"/>
  <c r="AP798" i="1" s="1"/>
  <c r="AO799" i="1"/>
  <c r="AP799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6" i="1"/>
  <c r="AP806" i="1" s="1"/>
  <c r="AO807" i="1"/>
  <c r="AP807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6" i="1"/>
  <c r="AP816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2" i="1"/>
  <c r="AP822" i="1" s="1"/>
  <c r="AO823" i="1"/>
  <c r="AP823" i="1" s="1"/>
  <c r="AO824" i="1"/>
  <c r="AP824" i="1" s="1"/>
  <c r="AO825" i="1"/>
  <c r="AP825" i="1" s="1"/>
  <c r="AO826" i="1"/>
  <c r="AP826" i="1" s="1"/>
  <c r="AO827" i="1"/>
  <c r="AO828" i="1" s="1"/>
  <c r="AP828" i="1" s="1"/>
  <c r="AO829" i="1"/>
  <c r="AP829" i="1" s="1"/>
  <c r="AO830" i="1"/>
  <c r="AP830" i="1" s="1"/>
  <c r="AO831" i="1"/>
  <c r="AP831" i="1" s="1"/>
  <c r="AO832" i="1"/>
  <c r="AP832" i="1" s="1"/>
  <c r="AO833" i="1"/>
  <c r="AP833" i="1" s="1"/>
  <c r="AO834" i="1"/>
  <c r="AP834" i="1" s="1"/>
  <c r="AO835" i="1"/>
  <c r="AP835" i="1" s="1"/>
  <c r="AO836" i="1"/>
  <c r="AP836" i="1" s="1"/>
  <c r="AO837" i="1"/>
  <c r="AP837" i="1" s="1"/>
  <c r="AO838" i="1"/>
  <c r="AP838" i="1" s="1"/>
  <c r="AO839" i="1"/>
  <c r="AP839" i="1" s="1"/>
  <c r="AO840" i="1"/>
  <c r="AP840" i="1" s="1"/>
  <c r="AO841" i="1"/>
  <c r="AP841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49" i="1"/>
  <c r="AP849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5" i="1"/>
  <c r="AP855" i="1" s="1"/>
  <c r="AO856" i="1"/>
  <c r="AP856" i="1" s="1"/>
  <c r="AO857" i="1"/>
  <c r="AP857" i="1" s="1"/>
  <c r="AO858" i="1"/>
  <c r="AP858" i="1" s="1"/>
  <c r="AO859" i="1"/>
  <c r="AP859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P869" i="1" s="1"/>
  <c r="AO870" i="1"/>
  <c r="AP870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O881" i="1" s="1"/>
  <c r="AP881" i="1" s="1"/>
  <c r="AO882" i="1"/>
  <c r="AP882" i="1" s="1"/>
  <c r="AO883" i="1"/>
  <c r="AP883" i="1" s="1"/>
  <c r="AO884" i="1"/>
  <c r="AP884" i="1" s="1"/>
  <c r="AO885" i="1"/>
  <c r="AP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6" i="1"/>
  <c r="AP896" i="1" s="1"/>
  <c r="AO897" i="1"/>
  <c r="AP897" i="1" s="1"/>
  <c r="AO898" i="1"/>
  <c r="AP898" i="1" s="1"/>
  <c r="AO899" i="1"/>
  <c r="AP899" i="1" s="1"/>
  <c r="AO900" i="1"/>
  <c r="AP900" i="1" s="1"/>
  <c r="AO901" i="1"/>
  <c r="AP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O908" i="1" s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O927" i="1"/>
  <c r="AO928" i="1" s="1"/>
  <c r="AP928" i="1" s="1"/>
  <c r="AO929" i="1"/>
  <c r="AP929" i="1" s="1"/>
  <c r="AO930" i="1"/>
  <c r="AP930" i="1" s="1"/>
  <c r="AO931" i="1"/>
  <c r="AP931" i="1" s="1"/>
  <c r="AO932" i="1"/>
  <c r="AP932" i="1" s="1"/>
  <c r="AO933" i="1"/>
  <c r="AP933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O939" i="1"/>
  <c r="AP939" i="1" s="1"/>
  <c r="AO940" i="1"/>
  <c r="AP940" i="1" s="1"/>
  <c r="AO941" i="1"/>
  <c r="AP941" i="1" s="1"/>
  <c r="AO942" i="1"/>
  <c r="AP942" i="1" s="1"/>
  <c r="AO943" i="1"/>
  <c r="AP943" i="1" s="1"/>
  <c r="AO944" i="1"/>
  <c r="AP944" i="1" s="1"/>
  <c r="AO945" i="1"/>
  <c r="AP945" i="1" s="1"/>
  <c r="AO946" i="1"/>
  <c r="AP946" i="1" s="1"/>
  <c r="AO947" i="1"/>
  <c r="AP947" i="1" s="1"/>
  <c r="AO948" i="1"/>
  <c r="AP948" i="1" s="1"/>
  <c r="AO949" i="1"/>
  <c r="AP949" i="1" s="1"/>
  <c r="AO950" i="1"/>
  <c r="AP950" i="1" s="1"/>
  <c r="AO951" i="1"/>
  <c r="AP951" i="1" s="1"/>
  <c r="AO952" i="1"/>
  <c r="AP952" i="1" s="1"/>
  <c r="AO953" i="1"/>
  <c r="AP953" i="1" s="1"/>
  <c r="AO954" i="1"/>
  <c r="AP954" i="1" s="1"/>
  <c r="AO955" i="1"/>
  <c r="AP955" i="1" s="1"/>
  <c r="AO956" i="1"/>
  <c r="AP956" i="1" s="1"/>
  <c r="AO957" i="1"/>
  <c r="AP957" i="1" s="1"/>
  <c r="AO958" i="1"/>
  <c r="AP958" i="1" s="1"/>
  <c r="AO959" i="1"/>
  <c r="AP959" i="1" s="1"/>
  <c r="AO960" i="1"/>
  <c r="AP960" i="1" s="1"/>
  <c r="AO961" i="1"/>
  <c r="AP961" i="1" s="1"/>
  <c r="AO962" i="1"/>
  <c r="AP962" i="1" s="1"/>
  <c r="AO963" i="1"/>
  <c r="AP963" i="1" s="1"/>
  <c r="AO964" i="1"/>
  <c r="AP964" i="1" s="1"/>
  <c r="AO965" i="1"/>
  <c r="AP965" i="1" s="1"/>
  <c r="AO966" i="1"/>
  <c r="AP966" i="1" s="1"/>
  <c r="AO967" i="1"/>
  <c r="AP967" i="1" s="1"/>
  <c r="AO968" i="1"/>
  <c r="AP968" i="1" s="1"/>
  <c r="AO969" i="1"/>
  <c r="AP969" i="1" s="1"/>
  <c r="AO970" i="1"/>
  <c r="AP970" i="1" s="1"/>
  <c r="AO971" i="1"/>
  <c r="AP971" i="1" s="1"/>
  <c r="AO972" i="1"/>
  <c r="AP972" i="1" s="1"/>
  <c r="AO973" i="1"/>
  <c r="AP973" i="1" s="1"/>
  <c r="AO974" i="1"/>
  <c r="AP974" i="1" s="1"/>
  <c r="AO975" i="1"/>
  <c r="AP975" i="1" s="1"/>
  <c r="AO976" i="1"/>
  <c r="AP976" i="1" s="1"/>
  <c r="AO977" i="1"/>
  <c r="AP977" i="1" s="1"/>
  <c r="AO978" i="1"/>
  <c r="AP978" i="1" s="1"/>
  <c r="AO979" i="1"/>
  <c r="AP979" i="1" s="1"/>
  <c r="AO980" i="1"/>
  <c r="AP980" i="1" s="1"/>
  <c r="AO981" i="1"/>
  <c r="AP981" i="1" s="1"/>
  <c r="AO982" i="1"/>
  <c r="AP982" i="1" s="1"/>
  <c r="AO983" i="1"/>
  <c r="AP983" i="1" s="1"/>
  <c r="AO984" i="1"/>
  <c r="AP984" i="1" s="1"/>
  <c r="AO985" i="1"/>
  <c r="AP985" i="1" s="1"/>
  <c r="AO986" i="1"/>
  <c r="AP986" i="1" s="1"/>
  <c r="AO987" i="1"/>
  <c r="AP987" i="1" s="1"/>
  <c r="AO988" i="1"/>
  <c r="AP988" i="1" s="1"/>
  <c r="AO989" i="1"/>
  <c r="AP989" i="1" s="1"/>
  <c r="AO990" i="1"/>
  <c r="AP990" i="1" s="1"/>
  <c r="AO991" i="1"/>
  <c r="AP991" i="1" s="1"/>
  <c r="AO992" i="1"/>
  <c r="AP992" i="1" s="1"/>
  <c r="AO993" i="1"/>
  <c r="AP993" i="1" s="1"/>
  <c r="AO994" i="1"/>
  <c r="AP994" i="1" s="1"/>
  <c r="AO995" i="1"/>
  <c r="AP995" i="1" s="1"/>
  <c r="AO996" i="1"/>
  <c r="AP996" i="1" s="1"/>
  <c r="AO997" i="1"/>
  <c r="AP997" i="1" s="1"/>
  <c r="AO998" i="1"/>
  <c r="AP998" i="1" s="1"/>
  <c r="AO999" i="1"/>
  <c r="AP999" i="1" s="1"/>
  <c r="AO1000" i="1"/>
  <c r="AP1000" i="1" s="1"/>
  <c r="AO1001" i="1"/>
  <c r="AP1001" i="1" s="1"/>
  <c r="AO1002" i="1"/>
  <c r="AP1002" i="1" s="1"/>
  <c r="AO1003" i="1"/>
  <c r="AP1003" i="1" s="1"/>
  <c r="AO1004" i="1"/>
  <c r="AO1005" i="1" s="1"/>
  <c r="AP1005" i="1" s="1"/>
  <c r="AO1006" i="1"/>
  <c r="AP1006" i="1" s="1"/>
  <c r="AO1007" i="1"/>
  <c r="AP1007" i="1" s="1"/>
  <c r="AO1008" i="1"/>
  <c r="AP1008" i="1" s="1"/>
  <c r="AO1009" i="1"/>
  <c r="AP1009" i="1" s="1"/>
  <c r="AO1010" i="1"/>
  <c r="AP1010" i="1" s="1"/>
  <c r="AO1011" i="1"/>
  <c r="AP1011" i="1" s="1"/>
  <c r="AO1012" i="1"/>
  <c r="AP1012" i="1" s="1"/>
  <c r="AO1013" i="1"/>
  <c r="AP1013" i="1" s="1"/>
  <c r="AO1014" i="1"/>
  <c r="AP1014" i="1" s="1"/>
  <c r="AO1015" i="1"/>
  <c r="AP1015" i="1" s="1"/>
  <c r="AO1016" i="1"/>
  <c r="AP1016" i="1" s="1"/>
  <c r="AO1017" i="1"/>
  <c r="AP1017" i="1" s="1"/>
  <c r="AO1018" i="1"/>
  <c r="AP1018" i="1" s="1"/>
  <c r="AO1019" i="1"/>
  <c r="AP1019" i="1" s="1"/>
  <c r="AO1020" i="1"/>
  <c r="AP1020" i="1" s="1"/>
  <c r="AO1021" i="1"/>
  <c r="AP1021" i="1" s="1"/>
  <c r="AO1022" i="1"/>
  <c r="AP1022" i="1" s="1"/>
  <c r="AO1023" i="1"/>
  <c r="AP1023" i="1" s="1"/>
  <c r="AO1024" i="1"/>
  <c r="AP1024" i="1" s="1"/>
  <c r="AO1025" i="1"/>
  <c r="AP1025" i="1" s="1"/>
  <c r="AO1026" i="1"/>
  <c r="AP1026" i="1" s="1"/>
  <c r="AO1027" i="1"/>
  <c r="AP1027" i="1" s="1"/>
  <c r="AO1028" i="1"/>
  <c r="AP1028" i="1" s="1"/>
  <c r="AO1029" i="1"/>
  <c r="AP1029" i="1" s="1"/>
  <c r="AO1030" i="1"/>
  <c r="AP1030" i="1" s="1"/>
  <c r="AO1031" i="1"/>
  <c r="AP1031" i="1" s="1"/>
  <c r="AO1032" i="1"/>
  <c r="AP1032" i="1" s="1"/>
  <c r="AO1033" i="1"/>
  <c r="AP1033" i="1" s="1"/>
  <c r="AO1034" i="1"/>
  <c r="AP1034" i="1" s="1"/>
  <c r="AO1035" i="1"/>
  <c r="AP1035" i="1" s="1"/>
  <c r="AO1036" i="1"/>
  <c r="AP1036" i="1" s="1"/>
  <c r="AO1037" i="1"/>
  <c r="AP1037" i="1" s="1"/>
  <c r="AO1038" i="1"/>
  <c r="AP1038" i="1" s="1"/>
  <c r="AO1039" i="1"/>
  <c r="AP1039" i="1" s="1"/>
  <c r="AO1040" i="1"/>
  <c r="AP1040" i="1" s="1"/>
  <c r="AO1041" i="1"/>
  <c r="AP1041" i="1" s="1"/>
  <c r="AO1042" i="1"/>
  <c r="AP1042" i="1" s="1"/>
  <c r="AO1043" i="1"/>
  <c r="AP1043" i="1" s="1"/>
  <c r="AO1044" i="1"/>
  <c r="AP1044" i="1" s="1"/>
  <c r="AO1045" i="1"/>
  <c r="AP1045" i="1" s="1"/>
  <c r="AO1046" i="1"/>
  <c r="AP1046" i="1" s="1"/>
  <c r="AO1047" i="1"/>
  <c r="AP1047" i="1" s="1"/>
  <c r="AO1048" i="1"/>
  <c r="AP1048" i="1" s="1"/>
  <c r="AO1049" i="1"/>
  <c r="AP1049" i="1" s="1"/>
  <c r="AO1050" i="1"/>
  <c r="AP1050" i="1" s="1"/>
  <c r="AO1051" i="1"/>
  <c r="AP1051" i="1" s="1"/>
  <c r="AO1052" i="1"/>
  <c r="AP1052" i="1" s="1"/>
  <c r="AO1053" i="1"/>
  <c r="AP1053" i="1" s="1"/>
  <c r="AO1054" i="1"/>
  <c r="AP1054" i="1" s="1"/>
  <c r="AO1055" i="1"/>
  <c r="AP1055" i="1" s="1"/>
  <c r="AO1056" i="1"/>
  <c r="AP1056" i="1" s="1"/>
  <c r="AO1057" i="1"/>
  <c r="AO1058" i="1" s="1"/>
  <c r="AP1058" i="1" s="1"/>
  <c r="AO1059" i="1"/>
  <c r="AP1059" i="1" s="1"/>
  <c r="AO1060" i="1"/>
  <c r="AP1060" i="1" s="1"/>
  <c r="AO1061" i="1"/>
  <c r="AP1061" i="1" s="1"/>
  <c r="AO1062" i="1"/>
  <c r="AP1062" i="1" s="1"/>
  <c r="AO1063" i="1"/>
  <c r="AP1063" i="1" s="1"/>
  <c r="AO1064" i="1"/>
  <c r="AP1064" i="1" s="1"/>
  <c r="AO1065" i="1"/>
  <c r="AP1065" i="1" s="1"/>
  <c r="AO1066" i="1"/>
  <c r="AO1067" i="1" s="1"/>
  <c r="AP1067" i="1" s="1"/>
  <c r="AO1068" i="1"/>
  <c r="AP1068" i="1" s="1"/>
  <c r="AO1069" i="1"/>
  <c r="AP1069" i="1" s="1"/>
  <c r="AO1070" i="1"/>
  <c r="AP1070" i="1" s="1"/>
  <c r="AO1071" i="1"/>
  <c r="AP1071" i="1" s="1"/>
  <c r="AO1072" i="1"/>
  <c r="AP1072" i="1" s="1"/>
  <c r="AO1073" i="1"/>
  <c r="AP1073" i="1" s="1"/>
  <c r="AO1074" i="1"/>
  <c r="AP1074" i="1" s="1"/>
  <c r="AO1075" i="1"/>
  <c r="AP1075" i="1" s="1"/>
  <c r="AO1076" i="1"/>
  <c r="AP1076" i="1" s="1"/>
  <c r="AO1077" i="1"/>
  <c r="AP1077" i="1" s="1"/>
  <c r="AO1078" i="1"/>
  <c r="AP1078" i="1" s="1"/>
  <c r="AO1079" i="1"/>
  <c r="AP1079" i="1" s="1"/>
  <c r="AO1080" i="1"/>
  <c r="AP1080" i="1" s="1"/>
  <c r="AO1081" i="1"/>
  <c r="AP1081" i="1" s="1"/>
  <c r="AO1082" i="1"/>
  <c r="AP1082" i="1" s="1"/>
  <c r="AO1083" i="1"/>
  <c r="AP1083" i="1" s="1"/>
  <c r="AO1084" i="1"/>
  <c r="AP1084" i="1" s="1"/>
  <c r="AO1085" i="1"/>
  <c r="AP1085" i="1" s="1"/>
  <c r="AO1086" i="1"/>
  <c r="AP1086" i="1" s="1"/>
  <c r="AO1087" i="1"/>
  <c r="AP1087" i="1" s="1"/>
  <c r="AO1088" i="1"/>
  <c r="AP1088" i="1" s="1"/>
  <c r="AO1089" i="1"/>
  <c r="AP1089" i="1" s="1"/>
  <c r="AO1090" i="1"/>
  <c r="AP1090" i="1" s="1"/>
  <c r="AO1091" i="1"/>
  <c r="AP1091" i="1" s="1"/>
  <c r="AO1092" i="1"/>
  <c r="AP1092" i="1" s="1"/>
  <c r="AO1093" i="1"/>
  <c r="AP1093" i="1" s="1"/>
  <c r="AO1094" i="1"/>
  <c r="AP1094" i="1" s="1"/>
  <c r="AO1095" i="1"/>
  <c r="AP1095" i="1" s="1"/>
  <c r="AO1096" i="1"/>
  <c r="AP1096" i="1" s="1"/>
  <c r="AO1097" i="1"/>
  <c r="AP1097" i="1" s="1"/>
  <c r="AO1098" i="1"/>
  <c r="AP1098" i="1" s="1"/>
  <c r="AO1099" i="1"/>
  <c r="AP1099" i="1" s="1"/>
  <c r="AO1100" i="1"/>
  <c r="AP1100" i="1" s="1"/>
  <c r="AO1101" i="1"/>
  <c r="AP1101" i="1" s="1"/>
  <c r="AO1102" i="1"/>
  <c r="AP1102" i="1" s="1"/>
  <c r="AO1103" i="1"/>
  <c r="AP1103" i="1" s="1"/>
  <c r="AO1104" i="1"/>
  <c r="AP1104" i="1" s="1"/>
  <c r="AO1105" i="1"/>
  <c r="AP1105" i="1" s="1"/>
  <c r="AO1106" i="1"/>
  <c r="AP1106" i="1" s="1"/>
  <c r="AO1107" i="1"/>
  <c r="AP1107" i="1" s="1"/>
  <c r="AO1108" i="1"/>
  <c r="AP1108" i="1" s="1"/>
  <c r="AO1109" i="1"/>
  <c r="AP1109" i="1" s="1"/>
  <c r="AO1110" i="1"/>
  <c r="AP1110" i="1" s="1"/>
  <c r="AO1111" i="1"/>
  <c r="AP1111" i="1" s="1"/>
  <c r="AO1112" i="1"/>
  <c r="AP1112" i="1" s="1"/>
  <c r="AO1113" i="1"/>
  <c r="AP1113" i="1" s="1"/>
  <c r="AO1114" i="1"/>
  <c r="AP1114" i="1" s="1"/>
  <c r="AO1115" i="1"/>
  <c r="AP1115" i="1" s="1"/>
  <c r="AO1116" i="1"/>
  <c r="AP1116" i="1" s="1"/>
  <c r="AO1117" i="1"/>
  <c r="AP1117" i="1" s="1"/>
  <c r="AO1118" i="1"/>
  <c r="AP1118" i="1" s="1"/>
  <c r="AO1119" i="1"/>
  <c r="AP1119" i="1" s="1"/>
  <c r="AO1120" i="1"/>
  <c r="AP1120" i="1" s="1"/>
  <c r="AO1121" i="1"/>
  <c r="AP1121" i="1" s="1"/>
  <c r="AO1122" i="1"/>
  <c r="AP1122" i="1" s="1"/>
  <c r="AO1123" i="1"/>
  <c r="AP1123" i="1" s="1"/>
  <c r="AO1124" i="1"/>
  <c r="AP1124" i="1" s="1"/>
  <c r="AO1125" i="1"/>
  <c r="AP1125" i="1" s="1"/>
  <c r="AO1126" i="1"/>
  <c r="AP1126" i="1" s="1"/>
  <c r="AO1127" i="1"/>
  <c r="AP1127" i="1" s="1"/>
  <c r="AO1128" i="1"/>
  <c r="AP1128" i="1" s="1"/>
  <c r="AO1130" i="1"/>
  <c r="AP1130" i="1" s="1"/>
  <c r="AO1131" i="1"/>
  <c r="AP1131" i="1" s="1"/>
  <c r="AO1132" i="1"/>
  <c r="AP1132" i="1" s="1"/>
  <c r="AO1133" i="1"/>
  <c r="AP1133" i="1" s="1"/>
  <c r="AO1134" i="1"/>
  <c r="AP1134" i="1" s="1"/>
  <c r="AO1135" i="1"/>
  <c r="AP1135" i="1" s="1"/>
  <c r="AO1136" i="1"/>
  <c r="AP1136" i="1" s="1"/>
  <c r="AO1137" i="1"/>
  <c r="AP1137" i="1" s="1"/>
  <c r="AO1138" i="1"/>
  <c r="AP1138" i="1" s="1"/>
  <c r="AO1139" i="1"/>
  <c r="AP1139" i="1" s="1"/>
  <c r="AO1140" i="1"/>
  <c r="AP1140" i="1" s="1"/>
  <c r="AO1141" i="1"/>
  <c r="AP1141" i="1" s="1"/>
  <c r="AO1142" i="1"/>
  <c r="AP1142" i="1" s="1"/>
  <c r="AO1143" i="1"/>
  <c r="AP1143" i="1" s="1"/>
  <c r="AO1144" i="1"/>
  <c r="AP1144" i="1" s="1"/>
  <c r="AO1145" i="1"/>
  <c r="AP1145" i="1" s="1"/>
  <c r="AO1146" i="1"/>
  <c r="AP1146" i="1" s="1"/>
  <c r="AO1147" i="1"/>
  <c r="AP1147" i="1" s="1"/>
  <c r="AO1148" i="1"/>
  <c r="AP1148" i="1" s="1"/>
  <c r="AO1149" i="1"/>
  <c r="AP1149" i="1" s="1"/>
  <c r="AO1150" i="1"/>
  <c r="AP1150" i="1" s="1"/>
  <c r="AO1151" i="1"/>
  <c r="AP1151" i="1" s="1"/>
  <c r="AO1152" i="1"/>
  <c r="AP1152" i="1" s="1"/>
  <c r="AO1153" i="1"/>
  <c r="AP1153" i="1" s="1"/>
  <c r="AO1154" i="1"/>
  <c r="AP1154" i="1" s="1"/>
  <c r="AO1155" i="1"/>
  <c r="AO1156" i="1" s="1"/>
  <c r="AP1156" i="1" s="1"/>
  <c r="AO1157" i="1"/>
  <c r="AP1157" i="1" s="1"/>
  <c r="AO1158" i="1"/>
  <c r="AP1158" i="1" s="1"/>
  <c r="AO1159" i="1"/>
  <c r="AP1159" i="1" s="1"/>
  <c r="AO1160" i="1"/>
  <c r="AP1160" i="1" s="1"/>
  <c r="AO1161" i="1"/>
  <c r="AP1161" i="1" s="1"/>
  <c r="AO1162" i="1"/>
  <c r="AP1162" i="1" s="1"/>
  <c r="AO1163" i="1"/>
  <c r="AP1163" i="1" s="1"/>
  <c r="AO1164" i="1"/>
  <c r="AP1164" i="1" s="1"/>
  <c r="AO1165" i="1"/>
  <c r="AP1165" i="1" s="1"/>
  <c r="AO1166" i="1"/>
  <c r="AP1166" i="1" s="1"/>
  <c r="AO1167" i="1"/>
  <c r="AP1167" i="1" s="1"/>
  <c r="AO1168" i="1"/>
  <c r="AP1168" i="1" s="1"/>
  <c r="AO1169" i="1"/>
  <c r="AP1169" i="1" s="1"/>
  <c r="AO1170" i="1"/>
  <c r="AP1170" i="1" s="1"/>
  <c r="AO1171" i="1"/>
  <c r="AP1171" i="1" s="1"/>
  <c r="AO1172" i="1"/>
  <c r="AP1172" i="1" s="1"/>
  <c r="AO1173" i="1"/>
  <c r="AP1173" i="1" s="1"/>
  <c r="AO1174" i="1"/>
  <c r="AP1174" i="1" s="1"/>
  <c r="AO1175" i="1"/>
  <c r="AP1175" i="1" s="1"/>
  <c r="AO1176" i="1"/>
  <c r="AP1176" i="1" s="1"/>
  <c r="AO1177" i="1"/>
  <c r="AP1177" i="1" s="1"/>
  <c r="AO1178" i="1"/>
  <c r="AP1178" i="1" s="1"/>
  <c r="AO1179" i="1"/>
  <c r="AP1179" i="1" s="1"/>
  <c r="AO1180" i="1"/>
  <c r="AP1180" i="1" s="1"/>
  <c r="AO1181" i="1"/>
  <c r="AP1181" i="1" s="1"/>
  <c r="AO1182" i="1"/>
  <c r="AP1182" i="1" s="1"/>
  <c r="AO1183" i="1"/>
  <c r="AP1183" i="1" s="1"/>
  <c r="AO1184" i="1"/>
  <c r="AP1184" i="1" s="1"/>
  <c r="AO1185" i="1"/>
  <c r="AP1185" i="1" s="1"/>
  <c r="AO1186" i="1"/>
  <c r="AP1186" i="1" s="1"/>
  <c r="AO1187" i="1"/>
  <c r="AP1187" i="1" s="1"/>
  <c r="AO1188" i="1"/>
  <c r="AP1188" i="1" s="1"/>
  <c r="AO1189" i="1"/>
  <c r="AP1189" i="1" s="1"/>
  <c r="AO1190" i="1"/>
  <c r="AP1190" i="1" s="1"/>
  <c r="AO1191" i="1"/>
  <c r="AP1191" i="1" s="1"/>
  <c r="AO1192" i="1"/>
  <c r="AP1192" i="1" s="1"/>
  <c r="AO1193" i="1"/>
  <c r="AP1193" i="1" s="1"/>
  <c r="AO1194" i="1"/>
  <c r="AP1194" i="1" s="1"/>
  <c r="AO1195" i="1"/>
  <c r="AP1195" i="1" s="1"/>
  <c r="AO1196" i="1"/>
  <c r="AP1196" i="1" s="1"/>
  <c r="AO1197" i="1"/>
  <c r="AP1197" i="1" s="1"/>
  <c r="AO1198" i="1"/>
  <c r="AP1198" i="1" s="1"/>
  <c r="AO1199" i="1"/>
  <c r="AP1199" i="1" s="1"/>
  <c r="AO1200" i="1"/>
  <c r="AP1200" i="1" s="1"/>
  <c r="AO1201" i="1"/>
  <c r="AP1201" i="1" s="1"/>
  <c r="AO1202" i="1"/>
  <c r="AP1202" i="1" s="1"/>
  <c r="AO1203" i="1"/>
  <c r="AP1203" i="1" s="1"/>
  <c r="AO1204" i="1"/>
  <c r="AP1204" i="1" s="1"/>
  <c r="AO1205" i="1"/>
  <c r="AP1205" i="1" s="1"/>
  <c r="AO1206" i="1"/>
  <c r="AP1206" i="1" s="1"/>
  <c r="AO1207" i="1"/>
  <c r="AP1207" i="1" s="1"/>
  <c r="AO1208" i="1"/>
  <c r="AP1208" i="1" s="1"/>
  <c r="AO1209" i="1"/>
  <c r="AP1209" i="1" s="1"/>
  <c r="AO1210" i="1"/>
  <c r="AP1210" i="1" s="1"/>
  <c r="AO1211" i="1"/>
  <c r="AP1211" i="1" s="1"/>
  <c r="AO1212" i="1"/>
  <c r="AP1212" i="1" s="1"/>
  <c r="AO1213" i="1"/>
  <c r="AP1213" i="1" s="1"/>
  <c r="AO1214" i="1"/>
  <c r="AP1214" i="1" s="1"/>
  <c r="AO1215" i="1"/>
  <c r="AP1215" i="1" s="1"/>
  <c r="AO1216" i="1"/>
  <c r="AP1216" i="1" s="1"/>
  <c r="AO1217" i="1"/>
  <c r="AP1217" i="1" s="1"/>
  <c r="AO1218" i="1"/>
  <c r="AP1218" i="1" s="1"/>
  <c r="AO1219" i="1"/>
  <c r="AP1219" i="1" s="1"/>
  <c r="AO1220" i="1"/>
  <c r="AP1220" i="1" s="1"/>
  <c r="AO1221" i="1"/>
  <c r="AP1221" i="1" s="1"/>
  <c r="AO1222" i="1"/>
  <c r="AP1222" i="1" s="1"/>
  <c r="AO1223" i="1"/>
  <c r="AP1223" i="1" s="1"/>
  <c r="AO1224" i="1"/>
  <c r="AP1224" i="1" s="1"/>
  <c r="AO1225" i="1"/>
  <c r="AP1225" i="1" s="1"/>
  <c r="AO1226" i="1"/>
  <c r="AP1226" i="1" s="1"/>
  <c r="AO3" i="1"/>
  <c r="AP3" i="1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 s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 s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 s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 s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 s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 s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 s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 s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 s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 s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 s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 s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 s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 s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 s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 s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 s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 s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 s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 s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 s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 s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 s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 s="1"/>
  <c r="AN1059" i="1"/>
  <c r="AN1060" i="1"/>
  <c r="AN1061" i="1"/>
  <c r="AN1062" i="1"/>
  <c r="AN1063" i="1"/>
  <c r="AN1064" i="1"/>
  <c r="AN1065" i="1"/>
  <c r="AN1066" i="1"/>
  <c r="AN1067" i="1" s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 s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 s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 s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 s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 s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 s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 s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 s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 s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 s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 s="1"/>
  <c r="AM415" i="1"/>
  <c r="AM416" i="1"/>
  <c r="AM417" i="1"/>
  <c r="AM418" i="1"/>
  <c r="AM419" i="1" s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 s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 s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 s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 s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 s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 s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 s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 s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 s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 s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 s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 s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 s="1"/>
  <c r="AM1059" i="1"/>
  <c r="AM1060" i="1"/>
  <c r="AM1061" i="1"/>
  <c r="AM1062" i="1"/>
  <c r="AM1063" i="1"/>
  <c r="AM1064" i="1"/>
  <c r="AM1065" i="1"/>
  <c r="AM1066" i="1"/>
  <c r="AM1067" i="1" s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 s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 s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 s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 s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 s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 s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 s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 s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 s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 s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 s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 s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 s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 s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 s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 s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 s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 s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 s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 s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 s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 s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 s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 s="1"/>
  <c r="AL1059" i="1"/>
  <c r="AL1060" i="1"/>
  <c r="AL1061" i="1"/>
  <c r="AL1062" i="1"/>
  <c r="AL1063" i="1"/>
  <c r="AL1064" i="1"/>
  <c r="AL1065" i="1"/>
  <c r="AL1066" i="1"/>
  <c r="AL1067" i="1" s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 s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 s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 s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 s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 s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 s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 s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 s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 s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 s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 s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 s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 s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 s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 s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 s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 s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 s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 s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 s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 s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 s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 s="1"/>
  <c r="AK1059" i="1"/>
  <c r="AK1060" i="1"/>
  <c r="AK1061" i="1"/>
  <c r="AK1062" i="1"/>
  <c r="AK1063" i="1"/>
  <c r="AK1064" i="1"/>
  <c r="AK1065" i="1"/>
  <c r="AK1066" i="1"/>
  <c r="AK1067" i="1" s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 s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 s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 s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 s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3" i="1"/>
  <c r="AG4" i="1"/>
  <c r="AQ4" i="1" s="1"/>
  <c r="AG5" i="1"/>
  <c r="AQ5" i="1" s="1"/>
  <c r="AG6" i="1"/>
  <c r="AQ6" i="1" s="1"/>
  <c r="AG7" i="1"/>
  <c r="AQ7" i="1" s="1"/>
  <c r="AG8" i="1"/>
  <c r="AQ8" i="1" s="1"/>
  <c r="AG9" i="1"/>
  <c r="AQ9" i="1" s="1"/>
  <c r="AG10" i="1"/>
  <c r="AQ10" i="1" s="1"/>
  <c r="AG11" i="1"/>
  <c r="AQ11" i="1" s="1"/>
  <c r="AG12" i="1"/>
  <c r="AQ12" i="1" s="1"/>
  <c r="AG13" i="1"/>
  <c r="AQ13" i="1" s="1"/>
  <c r="AG14" i="1"/>
  <c r="AQ14" i="1" s="1"/>
  <c r="AG15" i="1"/>
  <c r="AG16" i="1"/>
  <c r="AG17" i="1"/>
  <c r="AQ17" i="1" s="1"/>
  <c r="AG18" i="1"/>
  <c r="AQ18" i="1" s="1"/>
  <c r="AG19" i="1"/>
  <c r="AQ19" i="1" s="1"/>
  <c r="AG20" i="1"/>
  <c r="AQ20" i="1" s="1"/>
  <c r="AG21" i="1"/>
  <c r="AQ21" i="1" s="1"/>
  <c r="AG22" i="1"/>
  <c r="AQ22" i="1" s="1"/>
  <c r="AG23" i="1"/>
  <c r="AQ23" i="1" s="1"/>
  <c r="AG24" i="1"/>
  <c r="AQ24" i="1" s="1"/>
  <c r="AG25" i="1"/>
  <c r="AQ25" i="1" s="1"/>
  <c r="AG26" i="1"/>
  <c r="AQ26" i="1" s="1"/>
  <c r="AG27" i="1"/>
  <c r="AQ27" i="1" s="1"/>
  <c r="AG28" i="1"/>
  <c r="AQ28" i="1" s="1"/>
  <c r="AG29" i="1"/>
  <c r="AQ29" i="1" s="1"/>
  <c r="AG30" i="1"/>
  <c r="AQ30" i="1" s="1"/>
  <c r="AG31" i="1"/>
  <c r="AQ31" i="1" s="1"/>
  <c r="AG32" i="1"/>
  <c r="AQ32" i="1" s="1"/>
  <c r="AG33" i="1"/>
  <c r="AQ33" i="1" s="1"/>
  <c r="AG34" i="1"/>
  <c r="AQ34" i="1" s="1"/>
  <c r="AG35" i="1"/>
  <c r="AQ35" i="1" s="1"/>
  <c r="AG36" i="1"/>
  <c r="AQ36" i="1" s="1"/>
  <c r="AG37" i="1"/>
  <c r="AQ37" i="1" s="1"/>
  <c r="AG38" i="1"/>
  <c r="AQ38" i="1" s="1"/>
  <c r="AG39" i="1"/>
  <c r="AQ39" i="1" s="1"/>
  <c r="AG40" i="1"/>
  <c r="AQ40" i="1" s="1"/>
  <c r="AG41" i="1"/>
  <c r="AQ41" i="1" s="1"/>
  <c r="AG42" i="1"/>
  <c r="AQ42" i="1" s="1"/>
  <c r="AG43" i="1"/>
  <c r="AQ43" i="1" s="1"/>
  <c r="AG44" i="1"/>
  <c r="AQ44" i="1" s="1"/>
  <c r="AG45" i="1"/>
  <c r="AQ45" i="1" s="1"/>
  <c r="AG46" i="1"/>
  <c r="AQ46" i="1" s="1"/>
  <c r="AG47" i="1"/>
  <c r="AQ47" i="1" s="1"/>
  <c r="AG48" i="1"/>
  <c r="AQ48" i="1" s="1"/>
  <c r="AG49" i="1"/>
  <c r="AQ49" i="1" s="1"/>
  <c r="AG50" i="1"/>
  <c r="AQ50" i="1" s="1"/>
  <c r="AG51" i="1"/>
  <c r="AQ51" i="1" s="1"/>
  <c r="AG52" i="1"/>
  <c r="AQ52" i="1" s="1"/>
  <c r="AG53" i="1"/>
  <c r="AQ53" i="1" s="1"/>
  <c r="AG54" i="1"/>
  <c r="AQ54" i="1" s="1"/>
  <c r="AG55" i="1"/>
  <c r="AQ55" i="1" s="1"/>
  <c r="AG56" i="1"/>
  <c r="AQ56" i="1" s="1"/>
  <c r="AG57" i="1"/>
  <c r="AQ57" i="1" s="1"/>
  <c r="AG58" i="1"/>
  <c r="AG60" i="1"/>
  <c r="AQ60" i="1" s="1"/>
  <c r="AG61" i="1"/>
  <c r="AQ61" i="1" s="1"/>
  <c r="AG62" i="1"/>
  <c r="AQ62" i="1" s="1"/>
  <c r="AG63" i="1"/>
  <c r="AQ63" i="1" s="1"/>
  <c r="AG64" i="1"/>
  <c r="AQ64" i="1" s="1"/>
  <c r="AG65" i="1"/>
  <c r="AQ65" i="1" s="1"/>
  <c r="AG66" i="1"/>
  <c r="AQ66" i="1" s="1"/>
  <c r="AG67" i="1"/>
  <c r="AQ67" i="1" s="1"/>
  <c r="AG68" i="1"/>
  <c r="AQ68" i="1" s="1"/>
  <c r="AG69" i="1"/>
  <c r="AQ69" i="1" s="1"/>
  <c r="AG70" i="1"/>
  <c r="AQ70" i="1" s="1"/>
  <c r="AG71" i="1"/>
  <c r="AQ71" i="1" s="1"/>
  <c r="AG72" i="1"/>
  <c r="AQ72" i="1" s="1"/>
  <c r="AG73" i="1"/>
  <c r="AQ73" i="1" s="1"/>
  <c r="AG74" i="1"/>
  <c r="AQ74" i="1" s="1"/>
  <c r="AG75" i="1"/>
  <c r="AQ75" i="1" s="1"/>
  <c r="AG76" i="1"/>
  <c r="AQ76" i="1" s="1"/>
  <c r="AG77" i="1"/>
  <c r="AQ77" i="1" s="1"/>
  <c r="AG78" i="1"/>
  <c r="AQ78" i="1" s="1"/>
  <c r="AG79" i="1"/>
  <c r="AQ79" i="1" s="1"/>
  <c r="AG80" i="1"/>
  <c r="AQ80" i="1" s="1"/>
  <c r="AG81" i="1"/>
  <c r="AQ81" i="1" s="1"/>
  <c r="AG82" i="1"/>
  <c r="AQ82" i="1" s="1"/>
  <c r="AG83" i="1"/>
  <c r="AQ83" i="1" s="1"/>
  <c r="AG84" i="1"/>
  <c r="AQ84" i="1" s="1"/>
  <c r="AG85" i="1"/>
  <c r="AQ85" i="1" s="1"/>
  <c r="AG86" i="1"/>
  <c r="AQ86" i="1" s="1"/>
  <c r="AG87" i="1"/>
  <c r="AQ87" i="1" s="1"/>
  <c r="AG88" i="1"/>
  <c r="AQ88" i="1" s="1"/>
  <c r="AG89" i="1"/>
  <c r="AQ89" i="1" s="1"/>
  <c r="AG90" i="1"/>
  <c r="AQ90" i="1" s="1"/>
  <c r="AG91" i="1"/>
  <c r="AQ91" i="1" s="1"/>
  <c r="AG92" i="1"/>
  <c r="AQ92" i="1" s="1"/>
  <c r="AG93" i="1"/>
  <c r="AQ93" i="1" s="1"/>
  <c r="AG94" i="1"/>
  <c r="AQ94" i="1" s="1"/>
  <c r="AG95" i="1"/>
  <c r="AQ95" i="1" s="1"/>
  <c r="AG96" i="1"/>
  <c r="AQ96" i="1" s="1"/>
  <c r="AG97" i="1"/>
  <c r="AQ97" i="1" s="1"/>
  <c r="AG98" i="1"/>
  <c r="AQ98" i="1" s="1"/>
  <c r="AG99" i="1"/>
  <c r="AQ99" i="1" s="1"/>
  <c r="AG100" i="1"/>
  <c r="AQ100" i="1" s="1"/>
  <c r="AG101" i="1"/>
  <c r="AQ101" i="1" s="1"/>
  <c r="AG102" i="1"/>
  <c r="AQ102" i="1" s="1"/>
  <c r="AG103" i="1"/>
  <c r="AQ103" i="1" s="1"/>
  <c r="AG104" i="1"/>
  <c r="AQ104" i="1" s="1"/>
  <c r="AG105" i="1"/>
  <c r="AQ105" i="1" s="1"/>
  <c r="AG106" i="1"/>
  <c r="AQ106" i="1" s="1"/>
  <c r="AG107" i="1"/>
  <c r="AQ107" i="1" s="1"/>
  <c r="AG108" i="1"/>
  <c r="AQ108" i="1" s="1"/>
  <c r="AG109" i="1"/>
  <c r="AQ109" i="1" s="1"/>
  <c r="AG110" i="1"/>
  <c r="AQ110" i="1" s="1"/>
  <c r="AG111" i="1"/>
  <c r="AQ111" i="1" s="1"/>
  <c r="AG112" i="1"/>
  <c r="AQ112" i="1" s="1"/>
  <c r="AG113" i="1"/>
  <c r="AQ113" i="1" s="1"/>
  <c r="AG114" i="1"/>
  <c r="AQ114" i="1" s="1"/>
  <c r="AG115" i="1"/>
  <c r="AQ115" i="1" s="1"/>
  <c r="AG116" i="1"/>
  <c r="AQ116" i="1" s="1"/>
  <c r="AG117" i="1"/>
  <c r="AQ117" i="1" s="1"/>
  <c r="AG118" i="1"/>
  <c r="AQ118" i="1" s="1"/>
  <c r="AG119" i="1"/>
  <c r="AQ119" i="1" s="1"/>
  <c r="AG120" i="1"/>
  <c r="AQ120" i="1" s="1"/>
  <c r="AG121" i="1"/>
  <c r="AQ121" i="1" s="1"/>
  <c r="AG122" i="1"/>
  <c r="AQ122" i="1" s="1"/>
  <c r="AG123" i="1"/>
  <c r="AQ123" i="1" s="1"/>
  <c r="AG124" i="1"/>
  <c r="AQ124" i="1" s="1"/>
  <c r="AG125" i="1"/>
  <c r="AQ125" i="1" s="1"/>
  <c r="AG126" i="1"/>
  <c r="AQ126" i="1" s="1"/>
  <c r="AG127" i="1"/>
  <c r="AQ127" i="1" s="1"/>
  <c r="AG128" i="1"/>
  <c r="AQ128" i="1" s="1"/>
  <c r="AG129" i="1"/>
  <c r="AQ129" i="1" s="1"/>
  <c r="AG130" i="1"/>
  <c r="AQ130" i="1" s="1"/>
  <c r="AG131" i="1"/>
  <c r="AQ131" i="1" s="1"/>
  <c r="AG132" i="1"/>
  <c r="AQ132" i="1" s="1"/>
  <c r="AG133" i="1"/>
  <c r="AQ133" i="1" s="1"/>
  <c r="AG134" i="1"/>
  <c r="AQ134" i="1" s="1"/>
  <c r="AG135" i="1"/>
  <c r="AQ135" i="1" s="1"/>
  <c r="AG136" i="1"/>
  <c r="AQ136" i="1" s="1"/>
  <c r="AG137" i="1"/>
  <c r="AQ137" i="1" s="1"/>
  <c r="AG138" i="1"/>
  <c r="AQ138" i="1" s="1"/>
  <c r="AG139" i="1"/>
  <c r="AQ139" i="1" s="1"/>
  <c r="AG140" i="1"/>
  <c r="AQ140" i="1" s="1"/>
  <c r="AG141" i="1"/>
  <c r="AQ141" i="1" s="1"/>
  <c r="AG142" i="1"/>
  <c r="AQ142" i="1" s="1"/>
  <c r="AG143" i="1"/>
  <c r="AQ143" i="1" s="1"/>
  <c r="AG144" i="1"/>
  <c r="AQ144" i="1" s="1"/>
  <c r="AG145" i="1"/>
  <c r="AG146" i="1"/>
  <c r="AQ146" i="1" s="1"/>
  <c r="AG147" i="1"/>
  <c r="AQ147" i="1" s="1"/>
  <c r="AG148" i="1"/>
  <c r="AQ148" i="1" s="1"/>
  <c r="AG149" i="1"/>
  <c r="AQ149" i="1" s="1"/>
  <c r="AG150" i="1"/>
  <c r="AQ150" i="1" s="1"/>
  <c r="AG151" i="1"/>
  <c r="AQ151" i="1" s="1"/>
  <c r="AG152" i="1"/>
  <c r="AQ152" i="1" s="1"/>
  <c r="AG153" i="1"/>
  <c r="AQ153" i="1" s="1"/>
  <c r="AG154" i="1"/>
  <c r="AQ154" i="1" s="1"/>
  <c r="AG155" i="1"/>
  <c r="AQ155" i="1" s="1"/>
  <c r="AG156" i="1"/>
  <c r="AQ156" i="1" s="1"/>
  <c r="AG157" i="1"/>
  <c r="AQ157" i="1" s="1"/>
  <c r="AG158" i="1"/>
  <c r="AQ158" i="1" s="1"/>
  <c r="AG159" i="1"/>
  <c r="AQ159" i="1" s="1"/>
  <c r="AG160" i="1"/>
  <c r="AQ160" i="1" s="1"/>
  <c r="AG161" i="1"/>
  <c r="AQ161" i="1" s="1"/>
  <c r="AG162" i="1"/>
  <c r="AQ162" i="1" s="1"/>
  <c r="AG163" i="1"/>
  <c r="AQ163" i="1" s="1"/>
  <c r="AG164" i="1"/>
  <c r="AQ164" i="1" s="1"/>
  <c r="AG165" i="1"/>
  <c r="AQ165" i="1" s="1"/>
  <c r="AG166" i="1"/>
  <c r="AQ166" i="1" s="1"/>
  <c r="AG167" i="1"/>
  <c r="AG168" i="1"/>
  <c r="AQ168" i="1" s="1"/>
  <c r="AG169" i="1"/>
  <c r="AQ169" i="1" s="1"/>
  <c r="AG170" i="1"/>
  <c r="AQ170" i="1" s="1"/>
  <c r="AG171" i="1"/>
  <c r="AQ171" i="1" s="1"/>
  <c r="AG172" i="1"/>
  <c r="AQ172" i="1" s="1"/>
  <c r="AG173" i="1"/>
  <c r="AQ173" i="1" s="1"/>
  <c r="AG174" i="1"/>
  <c r="AQ174" i="1" s="1"/>
  <c r="AG175" i="1"/>
  <c r="AQ175" i="1" s="1"/>
  <c r="AG176" i="1"/>
  <c r="AQ176" i="1" s="1"/>
  <c r="AG177" i="1"/>
  <c r="AQ177" i="1" s="1"/>
  <c r="AG178" i="1"/>
  <c r="AQ178" i="1" s="1"/>
  <c r="AG179" i="1"/>
  <c r="AQ179" i="1" s="1"/>
  <c r="AG180" i="1"/>
  <c r="AQ180" i="1" s="1"/>
  <c r="AG181" i="1"/>
  <c r="AQ181" i="1" s="1"/>
  <c r="AG182" i="1"/>
  <c r="AQ182" i="1" s="1"/>
  <c r="AG183" i="1"/>
  <c r="AQ183" i="1" s="1"/>
  <c r="AG184" i="1"/>
  <c r="AQ184" i="1" s="1"/>
  <c r="AG185" i="1"/>
  <c r="AQ185" i="1" s="1"/>
  <c r="AG187" i="1"/>
  <c r="AQ187" i="1" s="1"/>
  <c r="AG188" i="1"/>
  <c r="AQ188" i="1" s="1"/>
  <c r="AG189" i="1"/>
  <c r="AQ189" i="1" s="1"/>
  <c r="AG190" i="1"/>
  <c r="AQ190" i="1" s="1"/>
  <c r="AG191" i="1"/>
  <c r="AQ191" i="1" s="1"/>
  <c r="AG192" i="1"/>
  <c r="AQ192" i="1" s="1"/>
  <c r="AG193" i="1"/>
  <c r="AQ193" i="1" s="1"/>
  <c r="AG194" i="1"/>
  <c r="AQ194" i="1" s="1"/>
  <c r="AG195" i="1"/>
  <c r="AQ195" i="1" s="1"/>
  <c r="AG196" i="1"/>
  <c r="AQ196" i="1" s="1"/>
  <c r="AG197" i="1"/>
  <c r="AQ197" i="1" s="1"/>
  <c r="AG198" i="1"/>
  <c r="AQ198" i="1" s="1"/>
  <c r="AG199" i="1"/>
  <c r="AQ199" i="1" s="1"/>
  <c r="AG200" i="1"/>
  <c r="AQ200" i="1" s="1"/>
  <c r="AG201" i="1"/>
  <c r="AQ201" i="1" s="1"/>
  <c r="AG202" i="1"/>
  <c r="AQ202" i="1" s="1"/>
  <c r="AG203" i="1"/>
  <c r="AQ203" i="1" s="1"/>
  <c r="AG204" i="1"/>
  <c r="AQ204" i="1" s="1"/>
  <c r="AG205" i="1"/>
  <c r="AQ205" i="1" s="1"/>
  <c r="AG206" i="1"/>
  <c r="AQ206" i="1" s="1"/>
  <c r="AG207" i="1"/>
  <c r="AQ207" i="1" s="1"/>
  <c r="AG208" i="1"/>
  <c r="AQ208" i="1" s="1"/>
  <c r="AG209" i="1"/>
  <c r="AQ209" i="1" s="1"/>
  <c r="AG210" i="1"/>
  <c r="AQ210" i="1" s="1"/>
  <c r="AG211" i="1"/>
  <c r="AQ211" i="1" s="1"/>
  <c r="AG212" i="1"/>
  <c r="AQ212" i="1" s="1"/>
  <c r="AG213" i="1"/>
  <c r="AQ213" i="1" s="1"/>
  <c r="AG214" i="1"/>
  <c r="AQ214" i="1" s="1"/>
  <c r="AG215" i="1"/>
  <c r="AQ215" i="1" s="1"/>
  <c r="AG216" i="1"/>
  <c r="AQ216" i="1" s="1"/>
  <c r="AG217" i="1"/>
  <c r="AQ217" i="1" s="1"/>
  <c r="AG218" i="1"/>
  <c r="AQ218" i="1" s="1"/>
  <c r="AG219" i="1"/>
  <c r="AQ219" i="1" s="1"/>
  <c r="AG220" i="1"/>
  <c r="AQ220" i="1" s="1"/>
  <c r="AG221" i="1"/>
  <c r="AQ221" i="1" s="1"/>
  <c r="AG222" i="1"/>
  <c r="AQ222" i="1" s="1"/>
  <c r="AG223" i="1"/>
  <c r="AQ223" i="1" s="1"/>
  <c r="AG224" i="1"/>
  <c r="AQ224" i="1" s="1"/>
  <c r="AG225" i="1"/>
  <c r="AQ225" i="1" s="1"/>
  <c r="AG226" i="1"/>
  <c r="AQ226" i="1" s="1"/>
  <c r="AG227" i="1"/>
  <c r="AQ227" i="1" s="1"/>
  <c r="AG228" i="1"/>
  <c r="AQ228" i="1" s="1"/>
  <c r="AG229" i="1"/>
  <c r="AQ229" i="1" s="1"/>
  <c r="AG230" i="1"/>
  <c r="AQ230" i="1" s="1"/>
  <c r="AG231" i="1"/>
  <c r="AQ231" i="1" s="1"/>
  <c r="AG232" i="1"/>
  <c r="AQ232" i="1" s="1"/>
  <c r="AG233" i="1"/>
  <c r="AQ233" i="1" s="1"/>
  <c r="AG234" i="1"/>
  <c r="AQ234" i="1" s="1"/>
  <c r="AG235" i="1"/>
  <c r="AQ235" i="1" s="1"/>
  <c r="AG236" i="1"/>
  <c r="AQ236" i="1" s="1"/>
  <c r="AG237" i="1"/>
  <c r="AQ237" i="1" s="1"/>
  <c r="AG238" i="1"/>
  <c r="AQ238" i="1" s="1"/>
  <c r="AG239" i="1"/>
  <c r="AQ239" i="1" s="1"/>
  <c r="AG240" i="1"/>
  <c r="AQ240" i="1" s="1"/>
  <c r="AG241" i="1"/>
  <c r="AQ241" i="1" s="1"/>
  <c r="AG242" i="1"/>
  <c r="AQ242" i="1" s="1"/>
  <c r="AG243" i="1"/>
  <c r="AQ243" i="1" s="1"/>
  <c r="AG244" i="1"/>
  <c r="AQ244" i="1" s="1"/>
  <c r="AG245" i="1"/>
  <c r="AQ245" i="1" s="1"/>
  <c r="AG246" i="1"/>
  <c r="AQ246" i="1" s="1"/>
  <c r="AG247" i="1"/>
  <c r="AQ247" i="1" s="1"/>
  <c r="AG248" i="1"/>
  <c r="AQ248" i="1" s="1"/>
  <c r="AG249" i="1"/>
  <c r="AQ249" i="1" s="1"/>
  <c r="AG250" i="1"/>
  <c r="AQ250" i="1" s="1"/>
  <c r="AG251" i="1"/>
  <c r="AG252" i="1"/>
  <c r="AQ252" i="1" s="1"/>
  <c r="AG253" i="1"/>
  <c r="AQ253" i="1" s="1"/>
  <c r="AG254" i="1"/>
  <c r="AQ254" i="1" s="1"/>
  <c r="AG255" i="1"/>
  <c r="AQ255" i="1" s="1"/>
  <c r="AG256" i="1"/>
  <c r="AQ256" i="1" s="1"/>
  <c r="AG257" i="1"/>
  <c r="AQ257" i="1" s="1"/>
  <c r="AG258" i="1"/>
  <c r="AQ258" i="1" s="1"/>
  <c r="AG259" i="1"/>
  <c r="AQ259" i="1" s="1"/>
  <c r="AG260" i="1"/>
  <c r="AQ260" i="1" s="1"/>
  <c r="AG261" i="1"/>
  <c r="AG262" i="1"/>
  <c r="AQ262" i="1" s="1"/>
  <c r="AG263" i="1"/>
  <c r="AQ263" i="1" s="1"/>
  <c r="AG264" i="1"/>
  <c r="AQ264" i="1" s="1"/>
  <c r="AG265" i="1"/>
  <c r="AQ265" i="1" s="1"/>
  <c r="AG266" i="1"/>
  <c r="AQ266" i="1" s="1"/>
  <c r="AG267" i="1"/>
  <c r="AQ267" i="1" s="1"/>
  <c r="AG268" i="1"/>
  <c r="AQ268" i="1" s="1"/>
  <c r="AG269" i="1"/>
  <c r="AQ269" i="1" s="1"/>
  <c r="AG270" i="1"/>
  <c r="AQ270" i="1" s="1"/>
  <c r="AG271" i="1"/>
  <c r="AQ271" i="1" s="1"/>
  <c r="AG272" i="1"/>
  <c r="AQ272" i="1" s="1"/>
  <c r="AG273" i="1"/>
  <c r="AQ273" i="1" s="1"/>
  <c r="AG274" i="1"/>
  <c r="AQ274" i="1" s="1"/>
  <c r="AG275" i="1"/>
  <c r="AQ275" i="1" s="1"/>
  <c r="AG276" i="1"/>
  <c r="AQ276" i="1" s="1"/>
  <c r="AG277" i="1"/>
  <c r="AQ277" i="1" s="1"/>
  <c r="AG278" i="1"/>
  <c r="AQ278" i="1" s="1"/>
  <c r="AG279" i="1"/>
  <c r="AQ279" i="1" s="1"/>
  <c r="AG280" i="1"/>
  <c r="AQ280" i="1" s="1"/>
  <c r="AG281" i="1"/>
  <c r="AQ281" i="1" s="1"/>
  <c r="AG282" i="1"/>
  <c r="AQ282" i="1" s="1"/>
  <c r="AG283" i="1"/>
  <c r="AQ283" i="1" s="1"/>
  <c r="AG284" i="1"/>
  <c r="AQ284" i="1" s="1"/>
  <c r="AG285" i="1"/>
  <c r="AQ285" i="1" s="1"/>
  <c r="AG286" i="1"/>
  <c r="AQ286" i="1" s="1"/>
  <c r="AG287" i="1"/>
  <c r="AQ287" i="1" s="1"/>
  <c r="AG288" i="1"/>
  <c r="AQ288" i="1" s="1"/>
  <c r="AG289" i="1"/>
  <c r="AQ289" i="1" s="1"/>
  <c r="AG290" i="1"/>
  <c r="AQ290" i="1" s="1"/>
  <c r="AG291" i="1"/>
  <c r="AQ291" i="1" s="1"/>
  <c r="AG292" i="1"/>
  <c r="AQ292" i="1" s="1"/>
  <c r="AG293" i="1"/>
  <c r="AQ293" i="1" s="1"/>
  <c r="AG294" i="1"/>
  <c r="AQ294" i="1" s="1"/>
  <c r="AG295" i="1"/>
  <c r="AQ295" i="1" s="1"/>
  <c r="AG296" i="1"/>
  <c r="AQ296" i="1" s="1"/>
  <c r="AG297" i="1"/>
  <c r="AQ297" i="1" s="1"/>
  <c r="AG298" i="1"/>
  <c r="AQ298" i="1" s="1"/>
  <c r="AG299" i="1"/>
  <c r="AQ299" i="1" s="1"/>
  <c r="AG300" i="1"/>
  <c r="AQ300" i="1" s="1"/>
  <c r="AG301" i="1"/>
  <c r="AQ301" i="1" s="1"/>
  <c r="AG302" i="1"/>
  <c r="AQ302" i="1" s="1"/>
  <c r="AG303" i="1"/>
  <c r="AQ303" i="1" s="1"/>
  <c r="AG304" i="1"/>
  <c r="AQ304" i="1" s="1"/>
  <c r="AG305" i="1"/>
  <c r="AQ305" i="1" s="1"/>
  <c r="AG306" i="1"/>
  <c r="AQ306" i="1" s="1"/>
  <c r="AG307" i="1"/>
  <c r="AQ307" i="1" s="1"/>
  <c r="AG308" i="1"/>
  <c r="AQ308" i="1" s="1"/>
  <c r="AG309" i="1"/>
  <c r="AQ309" i="1" s="1"/>
  <c r="AG310" i="1"/>
  <c r="AQ310" i="1" s="1"/>
  <c r="AG311" i="1"/>
  <c r="AQ311" i="1" s="1"/>
  <c r="AG312" i="1"/>
  <c r="AQ312" i="1" s="1"/>
  <c r="AG313" i="1"/>
  <c r="AQ313" i="1" s="1"/>
  <c r="AG314" i="1"/>
  <c r="AQ314" i="1" s="1"/>
  <c r="AG315" i="1"/>
  <c r="AQ315" i="1" s="1"/>
  <c r="AG316" i="1"/>
  <c r="AQ316" i="1" s="1"/>
  <c r="AG317" i="1"/>
  <c r="AG318" i="1"/>
  <c r="AG320" i="1"/>
  <c r="AQ320" i="1" s="1"/>
  <c r="AG321" i="1"/>
  <c r="AQ321" i="1" s="1"/>
  <c r="AG322" i="1"/>
  <c r="AQ322" i="1" s="1"/>
  <c r="AG323" i="1"/>
  <c r="AQ323" i="1" s="1"/>
  <c r="AG324" i="1"/>
  <c r="AQ324" i="1" s="1"/>
  <c r="AG325" i="1"/>
  <c r="AQ325" i="1" s="1"/>
  <c r="AG326" i="1"/>
  <c r="AQ326" i="1" s="1"/>
  <c r="AG327" i="1"/>
  <c r="AQ327" i="1" s="1"/>
  <c r="AG328" i="1"/>
  <c r="AQ328" i="1" s="1"/>
  <c r="AG329" i="1"/>
  <c r="AQ329" i="1" s="1"/>
  <c r="AG330" i="1"/>
  <c r="AG331" i="1"/>
  <c r="AQ331" i="1" s="1"/>
  <c r="AG332" i="1"/>
  <c r="AQ332" i="1" s="1"/>
  <c r="AG333" i="1"/>
  <c r="AQ333" i="1" s="1"/>
  <c r="AG334" i="1"/>
  <c r="AQ334" i="1" s="1"/>
  <c r="AG335" i="1"/>
  <c r="AQ335" i="1" s="1"/>
  <c r="AG336" i="1"/>
  <c r="AQ336" i="1" s="1"/>
  <c r="AG337" i="1"/>
  <c r="AQ337" i="1" s="1"/>
  <c r="AG338" i="1"/>
  <c r="AQ338" i="1" s="1"/>
  <c r="AG339" i="1"/>
  <c r="AQ339" i="1" s="1"/>
  <c r="AG340" i="1"/>
  <c r="AQ340" i="1" s="1"/>
  <c r="AG341" i="1"/>
  <c r="AQ341" i="1" s="1"/>
  <c r="AG342" i="1"/>
  <c r="AQ342" i="1" s="1"/>
  <c r="AG343" i="1"/>
  <c r="AQ343" i="1" s="1"/>
  <c r="AG344" i="1"/>
  <c r="AQ344" i="1" s="1"/>
  <c r="AG345" i="1"/>
  <c r="AQ345" i="1" s="1"/>
  <c r="AG346" i="1"/>
  <c r="AQ346" i="1" s="1"/>
  <c r="AG347" i="1"/>
  <c r="AG349" i="1"/>
  <c r="AQ349" i="1" s="1"/>
  <c r="AG350" i="1"/>
  <c r="AQ350" i="1" s="1"/>
  <c r="AG351" i="1"/>
  <c r="AQ351" i="1" s="1"/>
  <c r="AG352" i="1"/>
  <c r="AQ352" i="1" s="1"/>
  <c r="AG353" i="1"/>
  <c r="AQ353" i="1" s="1"/>
  <c r="AG354" i="1"/>
  <c r="AG355" i="1"/>
  <c r="AQ355" i="1" s="1"/>
  <c r="AG356" i="1"/>
  <c r="AG357" i="1"/>
  <c r="AQ357" i="1" s="1"/>
  <c r="AG358" i="1"/>
  <c r="AQ358" i="1" s="1"/>
  <c r="AG359" i="1"/>
  <c r="AQ359" i="1" s="1"/>
  <c r="AG360" i="1"/>
  <c r="AQ360" i="1" s="1"/>
  <c r="AG361" i="1"/>
  <c r="AQ361" i="1" s="1"/>
  <c r="AG362" i="1"/>
  <c r="AQ362" i="1" s="1"/>
  <c r="AG363" i="1"/>
  <c r="AQ363" i="1" s="1"/>
  <c r="AG364" i="1"/>
  <c r="AQ364" i="1" s="1"/>
  <c r="AG365" i="1"/>
  <c r="AQ365" i="1" s="1"/>
  <c r="AG366" i="1"/>
  <c r="AG367" i="1"/>
  <c r="AQ367" i="1" s="1"/>
  <c r="AG368" i="1"/>
  <c r="AQ368" i="1" s="1"/>
  <c r="AG369" i="1"/>
  <c r="AQ369" i="1" s="1"/>
  <c r="AG370" i="1"/>
  <c r="AQ370" i="1" s="1"/>
  <c r="AG371" i="1"/>
  <c r="AQ371" i="1" s="1"/>
  <c r="AG372" i="1"/>
  <c r="AQ372" i="1" s="1"/>
  <c r="AG373" i="1"/>
  <c r="AQ373" i="1" s="1"/>
  <c r="AG374" i="1"/>
  <c r="AQ374" i="1" s="1"/>
  <c r="AG375" i="1"/>
  <c r="AQ375" i="1" s="1"/>
  <c r="AG376" i="1"/>
  <c r="AQ376" i="1" s="1"/>
  <c r="AG377" i="1"/>
  <c r="AQ377" i="1" s="1"/>
  <c r="AG378" i="1"/>
  <c r="AG379" i="1"/>
  <c r="AQ379" i="1" s="1"/>
  <c r="AG380" i="1"/>
  <c r="AQ380" i="1" s="1"/>
  <c r="AG381" i="1"/>
  <c r="AQ381" i="1" s="1"/>
  <c r="AG382" i="1"/>
  <c r="AQ382" i="1" s="1"/>
  <c r="AG383" i="1"/>
  <c r="AQ383" i="1" s="1"/>
  <c r="AG384" i="1"/>
  <c r="AQ384" i="1" s="1"/>
  <c r="AG385" i="1"/>
  <c r="AQ385" i="1" s="1"/>
  <c r="AG386" i="1"/>
  <c r="AQ386" i="1" s="1"/>
  <c r="AG387" i="1"/>
  <c r="AG388" i="1"/>
  <c r="AQ388" i="1" s="1"/>
  <c r="AG389" i="1"/>
  <c r="AQ389" i="1" s="1"/>
  <c r="AG390" i="1"/>
  <c r="AG391" i="1"/>
  <c r="AQ391" i="1" s="1"/>
  <c r="AG392" i="1"/>
  <c r="AQ392" i="1" s="1"/>
  <c r="AG393" i="1"/>
  <c r="AQ393" i="1" s="1"/>
  <c r="AG394" i="1"/>
  <c r="AQ394" i="1" s="1"/>
  <c r="AG395" i="1"/>
  <c r="AG396" i="1"/>
  <c r="AQ396" i="1" s="1"/>
  <c r="AG397" i="1"/>
  <c r="AQ397" i="1" s="1"/>
  <c r="AG398" i="1"/>
  <c r="AQ398" i="1" s="1"/>
  <c r="AG399" i="1"/>
  <c r="AQ399" i="1" s="1"/>
  <c r="AG400" i="1"/>
  <c r="AQ400" i="1" s="1"/>
  <c r="AG401" i="1"/>
  <c r="AQ401" i="1" s="1"/>
  <c r="AG402" i="1"/>
  <c r="AG403" i="1"/>
  <c r="AQ403" i="1" s="1"/>
  <c r="AG404" i="1"/>
  <c r="AQ404" i="1" s="1"/>
  <c r="AG405" i="1"/>
  <c r="AQ405" i="1" s="1"/>
  <c r="AG406" i="1"/>
  <c r="AQ406" i="1" s="1"/>
  <c r="AG407" i="1"/>
  <c r="AQ407" i="1" s="1"/>
  <c r="AG408" i="1"/>
  <c r="AQ408" i="1" s="1"/>
  <c r="AG409" i="1"/>
  <c r="AQ409" i="1" s="1"/>
  <c r="AG410" i="1"/>
  <c r="AQ410" i="1" s="1"/>
  <c r="AG411" i="1"/>
  <c r="AQ411" i="1" s="1"/>
  <c r="AG412" i="1"/>
  <c r="AQ412" i="1" s="1"/>
  <c r="AG413" i="1"/>
  <c r="AG414" i="1"/>
  <c r="AQ414" i="1" s="1"/>
  <c r="AG415" i="1"/>
  <c r="AQ415" i="1" s="1"/>
  <c r="AG416" i="1"/>
  <c r="AQ416" i="1" s="1"/>
  <c r="AG417" i="1"/>
  <c r="AQ417" i="1" s="1"/>
  <c r="AG418" i="1"/>
  <c r="AQ418" i="1" s="1"/>
  <c r="AG419" i="1"/>
  <c r="AG420" i="1"/>
  <c r="AQ420" i="1" s="1"/>
  <c r="AG421" i="1"/>
  <c r="AQ421" i="1" s="1"/>
  <c r="AG422" i="1"/>
  <c r="AQ422" i="1" s="1"/>
  <c r="AG423" i="1"/>
  <c r="AQ423" i="1" s="1"/>
  <c r="AG424" i="1"/>
  <c r="AQ424" i="1" s="1"/>
  <c r="AG425" i="1"/>
  <c r="AQ425" i="1" s="1"/>
  <c r="AG426" i="1"/>
  <c r="AG427" i="1"/>
  <c r="AQ427" i="1" s="1"/>
  <c r="AG428" i="1"/>
  <c r="AQ428" i="1" s="1"/>
  <c r="AG429" i="1"/>
  <c r="AQ429" i="1" s="1"/>
  <c r="AG430" i="1"/>
  <c r="AQ430" i="1" s="1"/>
  <c r="AG431" i="1"/>
  <c r="AQ431" i="1" s="1"/>
  <c r="AG432" i="1"/>
  <c r="AQ432" i="1" s="1"/>
  <c r="AG433" i="1"/>
  <c r="AQ433" i="1" s="1"/>
  <c r="AG434" i="1"/>
  <c r="AQ434" i="1" s="1"/>
  <c r="AG435" i="1"/>
  <c r="AQ435" i="1" s="1"/>
  <c r="AG436" i="1"/>
  <c r="AQ436" i="1" s="1"/>
  <c r="AG437" i="1"/>
  <c r="AQ437" i="1" s="1"/>
  <c r="AG438" i="1"/>
  <c r="AG439" i="1"/>
  <c r="AQ439" i="1" s="1"/>
  <c r="AG440" i="1"/>
  <c r="AQ440" i="1" s="1"/>
  <c r="AG441" i="1"/>
  <c r="AQ441" i="1" s="1"/>
  <c r="AG442" i="1"/>
  <c r="AQ442" i="1" s="1"/>
  <c r="AG443" i="1"/>
  <c r="AQ443" i="1" s="1"/>
  <c r="AG444" i="1"/>
  <c r="AQ444" i="1" s="1"/>
  <c r="AG445" i="1"/>
  <c r="AQ445" i="1" s="1"/>
  <c r="AG446" i="1"/>
  <c r="AQ446" i="1" s="1"/>
  <c r="AG447" i="1"/>
  <c r="AQ447" i="1" s="1"/>
  <c r="AG448" i="1"/>
  <c r="AQ448" i="1" s="1"/>
  <c r="AG449" i="1"/>
  <c r="AQ449" i="1" s="1"/>
  <c r="AG450" i="1"/>
  <c r="AG451" i="1"/>
  <c r="AQ451" i="1" s="1"/>
  <c r="AG452" i="1"/>
  <c r="AQ452" i="1" s="1"/>
  <c r="AG453" i="1"/>
  <c r="AQ453" i="1" s="1"/>
  <c r="AG454" i="1"/>
  <c r="AQ454" i="1" s="1"/>
  <c r="AG455" i="1"/>
  <c r="AQ455" i="1" s="1"/>
  <c r="AG456" i="1"/>
  <c r="AQ456" i="1" s="1"/>
  <c r="AG457" i="1"/>
  <c r="AQ457" i="1" s="1"/>
  <c r="AG458" i="1"/>
  <c r="AQ458" i="1" s="1"/>
  <c r="AG459" i="1"/>
  <c r="AQ459" i="1" s="1"/>
  <c r="AG460" i="1"/>
  <c r="AQ460" i="1" s="1"/>
  <c r="AG461" i="1"/>
  <c r="AQ461" i="1" s="1"/>
  <c r="AG462" i="1"/>
  <c r="AG463" i="1"/>
  <c r="AQ463" i="1" s="1"/>
  <c r="AG464" i="1"/>
  <c r="AQ464" i="1" s="1"/>
  <c r="AG465" i="1"/>
  <c r="AQ465" i="1" s="1"/>
  <c r="AG466" i="1"/>
  <c r="AQ466" i="1" s="1"/>
  <c r="AG467" i="1"/>
  <c r="AQ467" i="1" s="1"/>
  <c r="AG468" i="1"/>
  <c r="AQ468" i="1" s="1"/>
  <c r="AG469" i="1"/>
  <c r="AQ469" i="1" s="1"/>
  <c r="AG470" i="1"/>
  <c r="AQ470" i="1" s="1"/>
  <c r="AG471" i="1"/>
  <c r="AQ471" i="1" s="1"/>
  <c r="AG472" i="1"/>
  <c r="AQ472" i="1" s="1"/>
  <c r="AG473" i="1"/>
  <c r="AQ473" i="1" s="1"/>
  <c r="AG474" i="1"/>
  <c r="AG475" i="1"/>
  <c r="AQ475" i="1" s="1"/>
  <c r="AG476" i="1"/>
  <c r="AQ476" i="1" s="1"/>
  <c r="AG477" i="1"/>
  <c r="AQ477" i="1" s="1"/>
  <c r="AG478" i="1"/>
  <c r="AQ478" i="1" s="1"/>
  <c r="AG479" i="1"/>
  <c r="AQ479" i="1" s="1"/>
  <c r="AG480" i="1"/>
  <c r="AQ480" i="1" s="1"/>
  <c r="AG481" i="1"/>
  <c r="AQ481" i="1" s="1"/>
  <c r="AG482" i="1"/>
  <c r="AQ482" i="1" s="1"/>
  <c r="AG483" i="1"/>
  <c r="AQ483" i="1" s="1"/>
  <c r="AG484" i="1"/>
  <c r="AQ484" i="1" s="1"/>
  <c r="AG485" i="1"/>
  <c r="AQ485" i="1" s="1"/>
  <c r="AG486" i="1"/>
  <c r="AG487" i="1"/>
  <c r="AQ487" i="1" s="1"/>
  <c r="AG488" i="1"/>
  <c r="AQ488" i="1" s="1"/>
  <c r="AG489" i="1"/>
  <c r="AQ489" i="1" s="1"/>
  <c r="AG490" i="1"/>
  <c r="AQ490" i="1" s="1"/>
  <c r="AG491" i="1"/>
  <c r="AQ491" i="1" s="1"/>
  <c r="AG492" i="1"/>
  <c r="AQ492" i="1" s="1"/>
  <c r="AG493" i="1"/>
  <c r="AQ493" i="1" s="1"/>
  <c r="AG494" i="1"/>
  <c r="AQ494" i="1" s="1"/>
  <c r="AG495" i="1"/>
  <c r="AQ495" i="1" s="1"/>
  <c r="AG496" i="1"/>
  <c r="AQ496" i="1" s="1"/>
  <c r="AG497" i="1"/>
  <c r="AQ497" i="1" s="1"/>
  <c r="AG498" i="1"/>
  <c r="AG499" i="1"/>
  <c r="AQ499" i="1" s="1"/>
  <c r="AG500" i="1"/>
  <c r="AG501" i="1"/>
  <c r="AQ501" i="1" s="1"/>
  <c r="AG502" i="1"/>
  <c r="AQ502" i="1" s="1"/>
  <c r="AG503" i="1"/>
  <c r="AQ503" i="1" s="1"/>
  <c r="AG504" i="1"/>
  <c r="AQ504" i="1" s="1"/>
  <c r="AG505" i="1"/>
  <c r="AQ505" i="1" s="1"/>
  <c r="AG506" i="1"/>
  <c r="AQ506" i="1" s="1"/>
  <c r="AG507" i="1"/>
  <c r="AG508" i="1"/>
  <c r="AQ508" i="1" s="1"/>
  <c r="AG509" i="1"/>
  <c r="AQ509" i="1" s="1"/>
  <c r="AG510" i="1"/>
  <c r="AQ510" i="1" s="1"/>
  <c r="AG511" i="1"/>
  <c r="AQ511" i="1" s="1"/>
  <c r="AG512" i="1"/>
  <c r="AQ512" i="1" s="1"/>
  <c r="AG513" i="1"/>
  <c r="AQ513" i="1" s="1"/>
  <c r="AG514" i="1"/>
  <c r="AQ514" i="1" s="1"/>
  <c r="AG515" i="1"/>
  <c r="AQ515" i="1" s="1"/>
  <c r="AG516" i="1"/>
  <c r="AQ516" i="1" s="1"/>
  <c r="AG517" i="1"/>
  <c r="AQ517" i="1" s="1"/>
  <c r="AG518" i="1"/>
  <c r="AQ518" i="1" s="1"/>
  <c r="AG519" i="1"/>
  <c r="AQ519" i="1" s="1"/>
  <c r="AG520" i="1"/>
  <c r="AQ520" i="1" s="1"/>
  <c r="AG521" i="1"/>
  <c r="AQ521" i="1" s="1"/>
  <c r="AG522" i="1"/>
  <c r="AG523" i="1"/>
  <c r="AQ523" i="1" s="1"/>
  <c r="AG524" i="1"/>
  <c r="AQ524" i="1" s="1"/>
  <c r="AG525" i="1"/>
  <c r="AQ525" i="1" s="1"/>
  <c r="AG526" i="1"/>
  <c r="AQ526" i="1" s="1"/>
  <c r="AG527" i="1"/>
  <c r="AQ527" i="1" s="1"/>
  <c r="AG528" i="1"/>
  <c r="AQ528" i="1" s="1"/>
  <c r="AG529" i="1"/>
  <c r="AQ529" i="1" s="1"/>
  <c r="AG530" i="1"/>
  <c r="AQ530" i="1" s="1"/>
  <c r="AG531" i="1"/>
  <c r="AQ531" i="1" s="1"/>
  <c r="AG532" i="1"/>
  <c r="AQ532" i="1" s="1"/>
  <c r="AG533" i="1"/>
  <c r="AQ533" i="1" s="1"/>
  <c r="AG534" i="1"/>
  <c r="AG535" i="1"/>
  <c r="AQ535" i="1" s="1"/>
  <c r="AG536" i="1"/>
  <c r="AQ536" i="1" s="1"/>
  <c r="AG537" i="1"/>
  <c r="AQ537" i="1" s="1"/>
  <c r="AG538" i="1"/>
  <c r="AQ538" i="1" s="1"/>
  <c r="AG539" i="1"/>
  <c r="AG540" i="1"/>
  <c r="AQ540" i="1" s="1"/>
  <c r="AG541" i="1"/>
  <c r="AQ541" i="1" s="1"/>
  <c r="AG542" i="1"/>
  <c r="AQ542" i="1" s="1"/>
  <c r="AG543" i="1"/>
  <c r="AQ543" i="1" s="1"/>
  <c r="AG544" i="1"/>
  <c r="AQ544" i="1" s="1"/>
  <c r="AG545" i="1"/>
  <c r="AQ545" i="1" s="1"/>
  <c r="AG546" i="1"/>
  <c r="AG547" i="1"/>
  <c r="AQ547" i="1" s="1"/>
  <c r="AG548" i="1"/>
  <c r="AQ548" i="1" s="1"/>
  <c r="AG549" i="1"/>
  <c r="AQ549" i="1" s="1"/>
  <c r="AG550" i="1"/>
  <c r="AQ550" i="1" s="1"/>
  <c r="AG551" i="1"/>
  <c r="AQ551" i="1" s="1"/>
  <c r="AG552" i="1"/>
  <c r="AQ552" i="1" s="1"/>
  <c r="AG553" i="1"/>
  <c r="AQ553" i="1" s="1"/>
  <c r="AG554" i="1"/>
  <c r="AQ554" i="1" s="1"/>
  <c r="AG555" i="1"/>
  <c r="AG557" i="1"/>
  <c r="AQ557" i="1" s="1"/>
  <c r="AG558" i="1"/>
  <c r="AG559" i="1"/>
  <c r="AQ559" i="1" s="1"/>
  <c r="AG560" i="1"/>
  <c r="AQ560" i="1" s="1"/>
  <c r="AG561" i="1"/>
  <c r="AQ561" i="1" s="1"/>
  <c r="AG562" i="1"/>
  <c r="AQ562" i="1" s="1"/>
  <c r="AG563" i="1"/>
  <c r="AQ563" i="1" s="1"/>
  <c r="AG564" i="1"/>
  <c r="AQ564" i="1" s="1"/>
  <c r="AG565" i="1"/>
  <c r="AQ565" i="1" s="1"/>
  <c r="AG566" i="1"/>
  <c r="AQ566" i="1" s="1"/>
  <c r="AG567" i="1"/>
  <c r="AQ567" i="1" s="1"/>
  <c r="AG568" i="1"/>
  <c r="AQ568" i="1" s="1"/>
  <c r="AG569" i="1"/>
  <c r="AQ569" i="1" s="1"/>
  <c r="AG570" i="1"/>
  <c r="AG571" i="1"/>
  <c r="AQ571" i="1" s="1"/>
  <c r="AG572" i="1"/>
  <c r="AQ572" i="1" s="1"/>
  <c r="AG573" i="1"/>
  <c r="AQ573" i="1" s="1"/>
  <c r="AG574" i="1"/>
  <c r="AQ574" i="1" s="1"/>
  <c r="AG575" i="1"/>
  <c r="AQ575" i="1" s="1"/>
  <c r="AG576" i="1"/>
  <c r="AQ576" i="1" s="1"/>
  <c r="AG577" i="1"/>
  <c r="AQ577" i="1" s="1"/>
  <c r="AG578" i="1"/>
  <c r="AQ578" i="1" s="1"/>
  <c r="AG579" i="1"/>
  <c r="AQ579" i="1" s="1"/>
  <c r="AG580" i="1"/>
  <c r="AQ580" i="1" s="1"/>
  <c r="AG581" i="1"/>
  <c r="AQ581" i="1" s="1"/>
  <c r="AG582" i="1"/>
  <c r="AG583" i="1"/>
  <c r="AQ583" i="1" s="1"/>
  <c r="AG584" i="1"/>
  <c r="AG586" i="1"/>
  <c r="AQ586" i="1" s="1"/>
  <c r="AG587" i="1"/>
  <c r="AQ587" i="1" s="1"/>
  <c r="AG588" i="1"/>
  <c r="AQ588" i="1" s="1"/>
  <c r="AG589" i="1"/>
  <c r="AQ589" i="1" s="1"/>
  <c r="AG590" i="1"/>
  <c r="AQ590" i="1" s="1"/>
  <c r="AG591" i="1"/>
  <c r="AQ591" i="1" s="1"/>
  <c r="AG592" i="1"/>
  <c r="AQ592" i="1" s="1"/>
  <c r="AG593" i="1"/>
  <c r="AQ593" i="1" s="1"/>
  <c r="AG594" i="1"/>
  <c r="AG595" i="1"/>
  <c r="AQ595" i="1" s="1"/>
  <c r="AG596" i="1"/>
  <c r="AQ596" i="1" s="1"/>
  <c r="AG597" i="1"/>
  <c r="AQ597" i="1" s="1"/>
  <c r="AG598" i="1"/>
  <c r="AQ598" i="1" s="1"/>
  <c r="AG599" i="1"/>
  <c r="AQ599" i="1" s="1"/>
  <c r="AG600" i="1"/>
  <c r="AQ600" i="1" s="1"/>
  <c r="AG601" i="1"/>
  <c r="AQ601" i="1" s="1"/>
  <c r="AG602" i="1"/>
  <c r="AQ602" i="1" s="1"/>
  <c r="AG603" i="1"/>
  <c r="AQ603" i="1" s="1"/>
  <c r="AG604" i="1"/>
  <c r="AQ604" i="1" s="1"/>
  <c r="AG605" i="1"/>
  <c r="AG606" i="1"/>
  <c r="AG607" i="1"/>
  <c r="AQ607" i="1" s="1"/>
  <c r="AG608" i="1"/>
  <c r="AQ608" i="1" s="1"/>
  <c r="AG609" i="1"/>
  <c r="AQ609" i="1" s="1"/>
  <c r="AG610" i="1"/>
  <c r="AQ610" i="1" s="1"/>
  <c r="AG611" i="1"/>
  <c r="AQ611" i="1" s="1"/>
  <c r="AG612" i="1"/>
  <c r="AQ612" i="1" s="1"/>
  <c r="AG613" i="1"/>
  <c r="AQ613" i="1" s="1"/>
  <c r="AG614" i="1"/>
  <c r="AQ614" i="1" s="1"/>
  <c r="AG615" i="1"/>
  <c r="AQ615" i="1" s="1"/>
  <c r="AG616" i="1"/>
  <c r="AQ616" i="1" s="1"/>
  <c r="AG617" i="1"/>
  <c r="AQ617" i="1" s="1"/>
  <c r="AG618" i="1"/>
  <c r="AG619" i="1"/>
  <c r="AQ619" i="1" s="1"/>
  <c r="AG620" i="1"/>
  <c r="AQ620" i="1" s="1"/>
  <c r="AG621" i="1"/>
  <c r="AQ621" i="1" s="1"/>
  <c r="AG622" i="1"/>
  <c r="AQ622" i="1" s="1"/>
  <c r="AG623" i="1"/>
  <c r="AQ623" i="1" s="1"/>
  <c r="AG624" i="1"/>
  <c r="AQ624" i="1" s="1"/>
  <c r="AG625" i="1"/>
  <c r="AQ625" i="1" s="1"/>
  <c r="AG626" i="1"/>
  <c r="AQ626" i="1" s="1"/>
  <c r="AG627" i="1"/>
  <c r="AQ627" i="1" s="1"/>
  <c r="AG628" i="1"/>
  <c r="AQ628" i="1" s="1"/>
  <c r="AG629" i="1"/>
  <c r="AQ629" i="1" s="1"/>
  <c r="AG630" i="1"/>
  <c r="AQ630" i="1" s="1"/>
  <c r="AG631" i="1"/>
  <c r="AQ631" i="1" s="1"/>
  <c r="AG632" i="1"/>
  <c r="AQ632" i="1" s="1"/>
  <c r="AG633" i="1"/>
  <c r="AQ633" i="1" s="1"/>
  <c r="AG634" i="1"/>
  <c r="AQ634" i="1" s="1"/>
  <c r="AG635" i="1"/>
  <c r="AG636" i="1"/>
  <c r="AQ636" i="1" s="1"/>
  <c r="AG637" i="1"/>
  <c r="AQ637" i="1" s="1"/>
  <c r="AG638" i="1"/>
  <c r="AQ638" i="1" s="1"/>
  <c r="AG639" i="1"/>
  <c r="AQ639" i="1" s="1"/>
  <c r="AG640" i="1"/>
  <c r="AQ640" i="1" s="1"/>
  <c r="AG641" i="1"/>
  <c r="AQ641" i="1" s="1"/>
  <c r="AG642" i="1"/>
  <c r="AG643" i="1"/>
  <c r="AQ643" i="1" s="1"/>
  <c r="AG644" i="1"/>
  <c r="AG645" i="1"/>
  <c r="AQ645" i="1" s="1"/>
  <c r="AG646" i="1"/>
  <c r="AQ646" i="1" s="1"/>
  <c r="AG647" i="1"/>
  <c r="AQ647" i="1" s="1"/>
  <c r="AG648" i="1"/>
  <c r="AQ648" i="1" s="1"/>
  <c r="AG649" i="1"/>
  <c r="AQ649" i="1" s="1"/>
  <c r="AG650" i="1"/>
  <c r="AQ650" i="1" s="1"/>
  <c r="AG651" i="1"/>
  <c r="AQ651" i="1" s="1"/>
  <c r="AG652" i="1"/>
  <c r="AQ652" i="1" s="1"/>
  <c r="AG653" i="1"/>
  <c r="AQ653" i="1" s="1"/>
  <c r="AG654" i="1"/>
  <c r="AG655" i="1"/>
  <c r="AQ655" i="1" s="1"/>
  <c r="AG656" i="1"/>
  <c r="AQ656" i="1" s="1"/>
  <c r="AG657" i="1"/>
  <c r="AQ657" i="1" s="1"/>
  <c r="AG658" i="1"/>
  <c r="AG659" i="1"/>
  <c r="AQ659" i="1" s="1"/>
  <c r="AG660" i="1"/>
  <c r="AQ660" i="1" s="1"/>
  <c r="AG661" i="1"/>
  <c r="AQ661" i="1" s="1"/>
  <c r="AG662" i="1"/>
  <c r="AQ662" i="1" s="1"/>
  <c r="AG663" i="1"/>
  <c r="AQ663" i="1" s="1"/>
  <c r="AG664" i="1"/>
  <c r="AQ664" i="1" s="1"/>
  <c r="AG665" i="1"/>
  <c r="AQ665" i="1" s="1"/>
  <c r="AG666" i="1"/>
  <c r="AG667" i="1"/>
  <c r="AQ667" i="1" s="1"/>
  <c r="AG668" i="1"/>
  <c r="AQ668" i="1" s="1"/>
  <c r="AG669" i="1"/>
  <c r="AQ669" i="1" s="1"/>
  <c r="AG670" i="1"/>
  <c r="AQ670" i="1" s="1"/>
  <c r="AG671" i="1"/>
  <c r="AQ671" i="1" s="1"/>
  <c r="AG672" i="1"/>
  <c r="AQ672" i="1" s="1"/>
  <c r="AG673" i="1"/>
  <c r="AQ673" i="1" s="1"/>
  <c r="AG674" i="1"/>
  <c r="AQ674" i="1" s="1"/>
  <c r="AG675" i="1"/>
  <c r="AQ675" i="1" s="1"/>
  <c r="AG676" i="1"/>
  <c r="AQ676" i="1" s="1"/>
  <c r="AG677" i="1"/>
  <c r="AG678" i="1"/>
  <c r="AG679" i="1"/>
  <c r="AQ679" i="1" s="1"/>
  <c r="AG680" i="1"/>
  <c r="AQ680" i="1" s="1"/>
  <c r="AG681" i="1"/>
  <c r="AQ681" i="1" s="1"/>
  <c r="AG682" i="1"/>
  <c r="AQ682" i="1" s="1"/>
  <c r="AG683" i="1"/>
  <c r="AG684" i="1"/>
  <c r="AQ684" i="1" s="1"/>
  <c r="AG685" i="1"/>
  <c r="AJ685" i="1" s="1"/>
  <c r="AG686" i="1"/>
  <c r="AG687" i="1"/>
  <c r="AQ687" i="1" s="1"/>
  <c r="AG688" i="1"/>
  <c r="AQ688" i="1" s="1"/>
  <c r="AG689" i="1"/>
  <c r="AG690" i="1"/>
  <c r="AG691" i="1"/>
  <c r="AQ691" i="1" s="1"/>
  <c r="AG692" i="1"/>
  <c r="AQ692" i="1" s="1"/>
  <c r="AG693" i="1"/>
  <c r="AQ693" i="1" s="1"/>
  <c r="AG694" i="1"/>
  <c r="AQ694" i="1" s="1"/>
  <c r="AG695" i="1"/>
  <c r="AQ695" i="1" s="1"/>
  <c r="AG696" i="1"/>
  <c r="AQ696" i="1" s="1"/>
  <c r="AG697" i="1"/>
  <c r="AQ697" i="1" s="1"/>
  <c r="AG698" i="1"/>
  <c r="AQ698" i="1" s="1"/>
  <c r="AG699" i="1"/>
  <c r="AQ699" i="1" s="1"/>
  <c r="AG700" i="1"/>
  <c r="AQ700" i="1" s="1"/>
  <c r="AG701" i="1"/>
  <c r="AG702" i="1"/>
  <c r="AG703" i="1"/>
  <c r="AQ703" i="1" s="1"/>
  <c r="AG704" i="1"/>
  <c r="AG705" i="1"/>
  <c r="AQ705" i="1" s="1"/>
  <c r="AG706" i="1"/>
  <c r="AQ706" i="1" s="1"/>
  <c r="AG707" i="1"/>
  <c r="AQ707" i="1" s="1"/>
  <c r="AG708" i="1"/>
  <c r="AQ708" i="1" s="1"/>
  <c r="AG709" i="1"/>
  <c r="AQ709" i="1" s="1"/>
  <c r="AG710" i="1"/>
  <c r="AQ710" i="1" s="1"/>
  <c r="AG711" i="1"/>
  <c r="AQ711" i="1" s="1"/>
  <c r="AG712" i="1"/>
  <c r="AQ712" i="1" s="1"/>
  <c r="AG713" i="1"/>
  <c r="AQ713" i="1" s="1"/>
  <c r="AG714" i="1"/>
  <c r="AG715" i="1"/>
  <c r="AQ715" i="1" s="1"/>
  <c r="AG716" i="1"/>
  <c r="AG717" i="1"/>
  <c r="AQ717" i="1" s="1"/>
  <c r="AG718" i="1"/>
  <c r="AQ718" i="1" s="1"/>
  <c r="AG719" i="1"/>
  <c r="AQ719" i="1" s="1"/>
  <c r="AG720" i="1"/>
  <c r="AQ720" i="1" s="1"/>
  <c r="AG721" i="1"/>
  <c r="AQ721" i="1" s="1"/>
  <c r="AG722" i="1"/>
  <c r="AQ722" i="1" s="1"/>
  <c r="AG723" i="1"/>
  <c r="AQ723" i="1" s="1"/>
  <c r="AG724" i="1"/>
  <c r="AQ724" i="1" s="1"/>
  <c r="AG725" i="1"/>
  <c r="AQ725" i="1" s="1"/>
  <c r="AG726" i="1"/>
  <c r="AQ726" i="1" s="1"/>
  <c r="AG727" i="1"/>
  <c r="AQ727" i="1" s="1"/>
  <c r="AG728" i="1"/>
  <c r="AG729" i="1"/>
  <c r="AQ729" i="1" s="1"/>
  <c r="AG730" i="1"/>
  <c r="AQ730" i="1" s="1"/>
  <c r="AG731" i="1"/>
  <c r="AQ731" i="1" s="1"/>
  <c r="AG732" i="1"/>
  <c r="AQ732" i="1" s="1"/>
  <c r="AG733" i="1"/>
  <c r="AQ733" i="1" s="1"/>
  <c r="AG734" i="1"/>
  <c r="AQ734" i="1" s="1"/>
  <c r="AG735" i="1"/>
  <c r="AQ735" i="1" s="1"/>
  <c r="AG736" i="1"/>
  <c r="AQ736" i="1" s="1"/>
  <c r="AG737" i="1"/>
  <c r="AQ737" i="1" s="1"/>
  <c r="AG738" i="1"/>
  <c r="AQ738" i="1" s="1"/>
  <c r="AG739" i="1"/>
  <c r="AQ739" i="1" s="1"/>
  <c r="AG740" i="1"/>
  <c r="AQ740" i="1" s="1"/>
  <c r="AG741" i="1"/>
  <c r="AQ741" i="1" s="1"/>
  <c r="AG742" i="1"/>
  <c r="AQ742" i="1" s="1"/>
  <c r="AG743" i="1"/>
  <c r="AQ743" i="1" s="1"/>
  <c r="AG744" i="1"/>
  <c r="AQ744" i="1" s="1"/>
  <c r="AG745" i="1"/>
  <c r="AQ745" i="1" s="1"/>
  <c r="AG746" i="1"/>
  <c r="AQ746" i="1" s="1"/>
  <c r="AG747" i="1"/>
  <c r="AQ747" i="1" s="1"/>
  <c r="AG748" i="1"/>
  <c r="AQ748" i="1" s="1"/>
  <c r="AG749" i="1"/>
  <c r="AG750" i="1"/>
  <c r="AG751" i="1"/>
  <c r="AQ751" i="1" s="1"/>
  <c r="AG752" i="1"/>
  <c r="AG753" i="1"/>
  <c r="AQ753" i="1" s="1"/>
  <c r="AG754" i="1"/>
  <c r="AQ754" i="1" s="1"/>
  <c r="AG755" i="1"/>
  <c r="AG756" i="1"/>
  <c r="AQ756" i="1" s="1"/>
  <c r="AG757" i="1"/>
  <c r="AQ757" i="1" s="1"/>
  <c r="AG758" i="1"/>
  <c r="AQ758" i="1" s="1"/>
  <c r="AG759" i="1"/>
  <c r="AQ759" i="1" s="1"/>
  <c r="AG760" i="1"/>
  <c r="AQ760" i="1" s="1"/>
  <c r="AG761" i="1"/>
  <c r="AG762" i="1"/>
  <c r="AG763" i="1"/>
  <c r="AQ763" i="1" s="1"/>
  <c r="AG764" i="1"/>
  <c r="AG765" i="1"/>
  <c r="AQ765" i="1" s="1"/>
  <c r="AG766" i="1"/>
  <c r="AQ766" i="1" s="1"/>
  <c r="AG767" i="1"/>
  <c r="AQ767" i="1" s="1"/>
  <c r="AG768" i="1"/>
  <c r="AQ768" i="1" s="1"/>
  <c r="AG769" i="1"/>
  <c r="AQ769" i="1" s="1"/>
  <c r="AG770" i="1"/>
  <c r="AQ770" i="1" s="1"/>
  <c r="AG771" i="1"/>
  <c r="AQ771" i="1" s="1"/>
  <c r="AG772" i="1"/>
  <c r="AQ772" i="1" s="1"/>
  <c r="AG773" i="1"/>
  <c r="AG774" i="1"/>
  <c r="AG775" i="1"/>
  <c r="AQ775" i="1" s="1"/>
  <c r="AG776" i="1"/>
  <c r="AG777" i="1"/>
  <c r="AQ777" i="1" s="1"/>
  <c r="AG778" i="1"/>
  <c r="AQ778" i="1" s="1"/>
  <c r="AG779" i="1"/>
  <c r="AQ779" i="1" s="1"/>
  <c r="AG780" i="1"/>
  <c r="AQ780" i="1" s="1"/>
  <c r="AG781" i="1"/>
  <c r="AQ781" i="1" s="1"/>
  <c r="AG782" i="1"/>
  <c r="AQ782" i="1" s="1"/>
  <c r="AG783" i="1"/>
  <c r="AQ783" i="1" s="1"/>
  <c r="AG784" i="1"/>
  <c r="AQ784" i="1" s="1"/>
  <c r="AG785" i="1"/>
  <c r="AG786" i="1"/>
  <c r="AG787" i="1"/>
  <c r="AQ787" i="1" s="1"/>
  <c r="AG788" i="1"/>
  <c r="AG789" i="1"/>
  <c r="AQ789" i="1" s="1"/>
  <c r="AG790" i="1"/>
  <c r="AQ790" i="1" s="1"/>
  <c r="AG791" i="1"/>
  <c r="AQ791" i="1" s="1"/>
  <c r="AG792" i="1"/>
  <c r="AQ792" i="1" s="1"/>
  <c r="AG793" i="1"/>
  <c r="AQ793" i="1" s="1"/>
  <c r="AG794" i="1"/>
  <c r="AQ794" i="1" s="1"/>
  <c r="AG795" i="1"/>
  <c r="AQ795" i="1" s="1"/>
  <c r="AG796" i="1"/>
  <c r="AQ796" i="1" s="1"/>
  <c r="AG797" i="1"/>
  <c r="AQ797" i="1" s="1"/>
  <c r="AG798" i="1"/>
  <c r="AG799" i="1"/>
  <c r="AQ799" i="1" s="1"/>
  <c r="AG800" i="1"/>
  <c r="AG801" i="1"/>
  <c r="AQ801" i="1" s="1"/>
  <c r="AG802" i="1"/>
  <c r="AQ802" i="1" s="1"/>
  <c r="AG803" i="1"/>
  <c r="AQ803" i="1" s="1"/>
  <c r="AG804" i="1"/>
  <c r="AQ804" i="1" s="1"/>
  <c r="AG805" i="1"/>
  <c r="AQ805" i="1" s="1"/>
  <c r="AG806" i="1"/>
  <c r="AQ806" i="1" s="1"/>
  <c r="AG807" i="1"/>
  <c r="AQ807" i="1" s="1"/>
  <c r="AG808" i="1"/>
  <c r="AQ808" i="1" s="1"/>
  <c r="AG809" i="1"/>
  <c r="AQ809" i="1" s="1"/>
  <c r="AG810" i="1"/>
  <c r="AG811" i="1"/>
  <c r="AQ811" i="1" s="1"/>
  <c r="AG812" i="1"/>
  <c r="AG813" i="1"/>
  <c r="AQ813" i="1" s="1"/>
  <c r="AG814" i="1"/>
  <c r="AQ814" i="1" s="1"/>
  <c r="AG815" i="1"/>
  <c r="AQ815" i="1" s="1"/>
  <c r="AG816" i="1"/>
  <c r="AQ816" i="1" s="1"/>
  <c r="AG817" i="1"/>
  <c r="AQ817" i="1" s="1"/>
  <c r="AG818" i="1"/>
  <c r="AQ818" i="1" s="1"/>
  <c r="AG819" i="1"/>
  <c r="AQ819" i="1" s="1"/>
  <c r="AG820" i="1"/>
  <c r="AQ820" i="1" s="1"/>
  <c r="AG821" i="1"/>
  <c r="AQ821" i="1" s="1"/>
  <c r="AG822" i="1"/>
  <c r="AQ822" i="1" s="1"/>
  <c r="AG823" i="1"/>
  <c r="AQ823" i="1" s="1"/>
  <c r="AG824" i="1"/>
  <c r="AG825" i="1"/>
  <c r="AQ825" i="1" s="1"/>
  <c r="AG826" i="1"/>
  <c r="AQ826" i="1" s="1"/>
  <c r="AG827" i="1"/>
  <c r="AG828" i="1"/>
  <c r="AQ828" i="1" s="1"/>
  <c r="AG829" i="1"/>
  <c r="AQ829" i="1" s="1"/>
  <c r="AG830" i="1"/>
  <c r="AQ830" i="1" s="1"/>
  <c r="AG831" i="1"/>
  <c r="AQ831" i="1" s="1"/>
  <c r="AG832" i="1"/>
  <c r="AQ832" i="1" s="1"/>
  <c r="AG833" i="1"/>
  <c r="AQ833" i="1" s="1"/>
  <c r="AG834" i="1"/>
  <c r="AQ834" i="1" s="1"/>
  <c r="AG835" i="1"/>
  <c r="AQ835" i="1" s="1"/>
  <c r="AG836" i="1"/>
  <c r="AQ836" i="1" s="1"/>
  <c r="AG837" i="1"/>
  <c r="AQ837" i="1" s="1"/>
  <c r="AG838" i="1"/>
  <c r="AQ838" i="1" s="1"/>
  <c r="AG839" i="1"/>
  <c r="AQ839" i="1" s="1"/>
  <c r="AG840" i="1"/>
  <c r="AQ840" i="1" s="1"/>
  <c r="AG841" i="1"/>
  <c r="AQ841" i="1" s="1"/>
  <c r="AG842" i="1"/>
  <c r="AQ842" i="1" s="1"/>
  <c r="AG843" i="1"/>
  <c r="AQ843" i="1" s="1"/>
  <c r="AG844" i="1"/>
  <c r="AQ844" i="1" s="1"/>
  <c r="AG845" i="1"/>
  <c r="AQ845" i="1" s="1"/>
  <c r="AG846" i="1"/>
  <c r="AG847" i="1"/>
  <c r="AQ847" i="1" s="1"/>
  <c r="AG848" i="1"/>
  <c r="AG849" i="1"/>
  <c r="AQ849" i="1" s="1"/>
  <c r="AG850" i="1"/>
  <c r="AQ850" i="1" s="1"/>
  <c r="AG851" i="1"/>
  <c r="AQ851" i="1" s="1"/>
  <c r="AG852" i="1"/>
  <c r="AQ852" i="1" s="1"/>
  <c r="AG853" i="1"/>
  <c r="AQ853" i="1" s="1"/>
  <c r="AG854" i="1"/>
  <c r="AQ854" i="1" s="1"/>
  <c r="AG855" i="1"/>
  <c r="AQ855" i="1" s="1"/>
  <c r="AG856" i="1"/>
  <c r="AQ856" i="1" s="1"/>
  <c r="AG857" i="1"/>
  <c r="AQ857" i="1" s="1"/>
  <c r="AG858" i="1"/>
  <c r="AG859" i="1"/>
  <c r="AQ859" i="1" s="1"/>
  <c r="AG860" i="1"/>
  <c r="AG861" i="1"/>
  <c r="AQ861" i="1" s="1"/>
  <c r="AG862" i="1"/>
  <c r="AQ862" i="1" s="1"/>
  <c r="AG863" i="1"/>
  <c r="AQ863" i="1" s="1"/>
  <c r="AG864" i="1"/>
  <c r="AQ864" i="1" s="1"/>
  <c r="AG865" i="1"/>
  <c r="AQ865" i="1" s="1"/>
  <c r="AG866" i="1"/>
  <c r="AQ866" i="1" s="1"/>
  <c r="AG867" i="1"/>
  <c r="AQ867" i="1" s="1"/>
  <c r="AG868" i="1"/>
  <c r="AQ868" i="1" s="1"/>
  <c r="AG869" i="1"/>
  <c r="AQ869" i="1" s="1"/>
  <c r="AG870" i="1"/>
  <c r="AG871" i="1"/>
  <c r="AQ871" i="1" s="1"/>
  <c r="AG872" i="1"/>
  <c r="AG873" i="1"/>
  <c r="AQ873" i="1" s="1"/>
  <c r="AG874" i="1"/>
  <c r="AQ874" i="1" s="1"/>
  <c r="AG875" i="1"/>
  <c r="AQ875" i="1" s="1"/>
  <c r="AG876" i="1"/>
  <c r="AQ876" i="1" s="1"/>
  <c r="AG877" i="1"/>
  <c r="AQ877" i="1" s="1"/>
  <c r="AG878" i="1"/>
  <c r="AQ878" i="1" s="1"/>
  <c r="AG879" i="1"/>
  <c r="AQ879" i="1" s="1"/>
  <c r="AG880" i="1"/>
  <c r="AG881" i="1"/>
  <c r="AQ881" i="1" s="1"/>
  <c r="AG882" i="1"/>
  <c r="AG883" i="1"/>
  <c r="AQ883" i="1" s="1"/>
  <c r="AG884" i="1"/>
  <c r="AG885" i="1"/>
  <c r="AQ885" i="1" s="1"/>
  <c r="AG886" i="1"/>
  <c r="AQ886" i="1" s="1"/>
  <c r="AG887" i="1"/>
  <c r="AQ887" i="1" s="1"/>
  <c r="AG888" i="1"/>
  <c r="AQ888" i="1" s="1"/>
  <c r="AG889" i="1"/>
  <c r="AQ889" i="1" s="1"/>
  <c r="AG890" i="1"/>
  <c r="AQ890" i="1" s="1"/>
  <c r="AG891" i="1"/>
  <c r="AQ891" i="1" s="1"/>
  <c r="AG892" i="1"/>
  <c r="AQ892" i="1" s="1"/>
  <c r="AG893" i="1"/>
  <c r="AQ893" i="1" s="1"/>
  <c r="AG894" i="1"/>
  <c r="AG895" i="1"/>
  <c r="AQ895" i="1" s="1"/>
  <c r="AG896" i="1"/>
  <c r="AG897" i="1"/>
  <c r="AQ897" i="1" s="1"/>
  <c r="AG898" i="1"/>
  <c r="AQ898" i="1" s="1"/>
  <c r="AG899" i="1"/>
  <c r="AQ899" i="1" s="1"/>
  <c r="AG900" i="1"/>
  <c r="AQ900" i="1" s="1"/>
  <c r="AG901" i="1"/>
  <c r="AQ901" i="1" s="1"/>
  <c r="AG902" i="1"/>
  <c r="AQ902" i="1" s="1"/>
  <c r="AG903" i="1"/>
  <c r="AQ903" i="1" s="1"/>
  <c r="AG904" i="1"/>
  <c r="AQ904" i="1" s="1"/>
  <c r="AG905" i="1"/>
  <c r="AQ905" i="1" s="1"/>
  <c r="AG906" i="1"/>
  <c r="AQ906" i="1" s="1"/>
  <c r="AG907" i="1"/>
  <c r="AG908" i="1"/>
  <c r="AG909" i="1"/>
  <c r="AQ909" i="1" s="1"/>
  <c r="AG910" i="1"/>
  <c r="AQ910" i="1" s="1"/>
  <c r="AG911" i="1"/>
  <c r="AQ911" i="1" s="1"/>
  <c r="AG912" i="1"/>
  <c r="AQ912" i="1" s="1"/>
  <c r="AG913" i="1"/>
  <c r="AQ913" i="1" s="1"/>
  <c r="AG914" i="1"/>
  <c r="AQ914" i="1" s="1"/>
  <c r="AG915" i="1"/>
  <c r="AQ915" i="1" s="1"/>
  <c r="AG916" i="1"/>
  <c r="AQ916" i="1" s="1"/>
  <c r="AG917" i="1"/>
  <c r="AQ917" i="1" s="1"/>
  <c r="AG918" i="1"/>
  <c r="AQ918" i="1" s="1"/>
  <c r="AG919" i="1"/>
  <c r="AG920" i="1"/>
  <c r="AG921" i="1"/>
  <c r="AQ921" i="1" s="1"/>
  <c r="AG922" i="1"/>
  <c r="AQ922" i="1" s="1"/>
  <c r="AG923" i="1"/>
  <c r="AQ923" i="1" s="1"/>
  <c r="AG924" i="1"/>
  <c r="AQ924" i="1" s="1"/>
  <c r="AG925" i="1"/>
  <c r="AQ925" i="1" s="1"/>
  <c r="AG926" i="1"/>
  <c r="AQ926" i="1" s="1"/>
  <c r="AG927" i="1"/>
  <c r="AG928" i="1"/>
  <c r="AQ928" i="1" s="1"/>
  <c r="AG929" i="1"/>
  <c r="AQ929" i="1" s="1"/>
  <c r="AG930" i="1"/>
  <c r="AQ930" i="1" s="1"/>
  <c r="AG931" i="1"/>
  <c r="AQ931" i="1" s="1"/>
  <c r="AG932" i="1"/>
  <c r="AG933" i="1"/>
  <c r="AQ933" i="1" s="1"/>
  <c r="AG934" i="1"/>
  <c r="AQ934" i="1" s="1"/>
  <c r="AG935" i="1"/>
  <c r="AQ935" i="1" s="1"/>
  <c r="AG936" i="1"/>
  <c r="AQ936" i="1" s="1"/>
  <c r="AG937" i="1"/>
  <c r="AQ937" i="1" s="1"/>
  <c r="AG938" i="1"/>
  <c r="AQ938" i="1" s="1"/>
  <c r="AG939" i="1"/>
  <c r="AQ939" i="1" s="1"/>
  <c r="AG940" i="1"/>
  <c r="AQ940" i="1" s="1"/>
  <c r="AG941" i="1"/>
  <c r="AQ941" i="1" s="1"/>
  <c r="AG942" i="1"/>
  <c r="AQ942" i="1" s="1"/>
  <c r="AG943" i="1"/>
  <c r="AQ943" i="1" s="1"/>
  <c r="AG944" i="1"/>
  <c r="AG945" i="1"/>
  <c r="AQ945" i="1" s="1"/>
  <c r="AG946" i="1"/>
  <c r="AQ946" i="1" s="1"/>
  <c r="AG947" i="1"/>
  <c r="AQ947" i="1" s="1"/>
  <c r="AG948" i="1"/>
  <c r="AQ948" i="1" s="1"/>
  <c r="AG949" i="1"/>
  <c r="AQ949" i="1" s="1"/>
  <c r="AG950" i="1"/>
  <c r="AQ950" i="1" s="1"/>
  <c r="AG951" i="1"/>
  <c r="AQ951" i="1" s="1"/>
  <c r="AG952" i="1"/>
  <c r="AQ952" i="1" s="1"/>
  <c r="AG953" i="1"/>
  <c r="AQ953" i="1" s="1"/>
  <c r="AG954" i="1"/>
  <c r="AQ954" i="1" s="1"/>
  <c r="AG955" i="1"/>
  <c r="AQ955" i="1" s="1"/>
  <c r="AG956" i="1"/>
  <c r="AG957" i="1"/>
  <c r="AQ957" i="1" s="1"/>
  <c r="AG958" i="1"/>
  <c r="AQ958" i="1" s="1"/>
  <c r="AG959" i="1"/>
  <c r="AQ959" i="1" s="1"/>
  <c r="AG960" i="1"/>
  <c r="AQ960" i="1" s="1"/>
  <c r="AG961" i="1"/>
  <c r="AQ961" i="1" s="1"/>
  <c r="AG962" i="1"/>
  <c r="AQ962" i="1" s="1"/>
  <c r="AG963" i="1"/>
  <c r="AQ963" i="1" s="1"/>
  <c r="AG964" i="1"/>
  <c r="AQ964" i="1" s="1"/>
  <c r="AG965" i="1"/>
  <c r="AQ965" i="1" s="1"/>
  <c r="AG966" i="1"/>
  <c r="AQ966" i="1" s="1"/>
  <c r="AG967" i="1"/>
  <c r="AQ967" i="1" s="1"/>
  <c r="AG968" i="1"/>
  <c r="AG969" i="1"/>
  <c r="AQ969" i="1" s="1"/>
  <c r="AG970" i="1"/>
  <c r="AQ970" i="1" s="1"/>
  <c r="AG971" i="1"/>
  <c r="AG972" i="1"/>
  <c r="AQ972" i="1" s="1"/>
  <c r="AG973" i="1"/>
  <c r="AQ973" i="1" s="1"/>
  <c r="AG974" i="1"/>
  <c r="AQ974" i="1" s="1"/>
  <c r="AG975" i="1"/>
  <c r="AQ975" i="1" s="1"/>
  <c r="AG976" i="1"/>
  <c r="AQ976" i="1" s="1"/>
  <c r="AG977" i="1"/>
  <c r="AQ977" i="1" s="1"/>
  <c r="AG978" i="1"/>
  <c r="AQ978" i="1" s="1"/>
  <c r="AG979" i="1"/>
  <c r="AQ979" i="1" s="1"/>
  <c r="AG980" i="1"/>
  <c r="AG981" i="1"/>
  <c r="AQ981" i="1" s="1"/>
  <c r="AG982" i="1"/>
  <c r="AQ982" i="1" s="1"/>
  <c r="AG983" i="1"/>
  <c r="AQ983" i="1" s="1"/>
  <c r="AG984" i="1"/>
  <c r="AQ984" i="1" s="1"/>
  <c r="AG985" i="1"/>
  <c r="AQ985" i="1" s="1"/>
  <c r="AG986" i="1"/>
  <c r="AQ986" i="1" s="1"/>
  <c r="AG987" i="1"/>
  <c r="AQ987" i="1" s="1"/>
  <c r="AG988" i="1"/>
  <c r="AQ988" i="1" s="1"/>
  <c r="AG989" i="1"/>
  <c r="AQ989" i="1" s="1"/>
  <c r="AG990" i="1"/>
  <c r="AQ990" i="1" s="1"/>
  <c r="AG991" i="1"/>
  <c r="AQ991" i="1" s="1"/>
  <c r="AG992" i="1"/>
  <c r="AG993" i="1"/>
  <c r="AQ993" i="1" s="1"/>
  <c r="AG994" i="1"/>
  <c r="AQ994" i="1" s="1"/>
  <c r="AG995" i="1"/>
  <c r="AQ995" i="1" s="1"/>
  <c r="AG996" i="1"/>
  <c r="AQ996" i="1" s="1"/>
  <c r="AG997" i="1"/>
  <c r="AQ997" i="1" s="1"/>
  <c r="AG998" i="1"/>
  <c r="AQ998" i="1" s="1"/>
  <c r="AG999" i="1"/>
  <c r="AQ999" i="1" s="1"/>
  <c r="AG1000" i="1"/>
  <c r="AQ1000" i="1" s="1"/>
  <c r="AG1001" i="1"/>
  <c r="AQ1001" i="1" s="1"/>
  <c r="AG1002" i="1"/>
  <c r="AQ1002" i="1" s="1"/>
  <c r="AG1003" i="1"/>
  <c r="AQ1003" i="1" s="1"/>
  <c r="AG1004" i="1"/>
  <c r="AG1005" i="1"/>
  <c r="AQ1005" i="1" s="1"/>
  <c r="AG1006" i="1"/>
  <c r="AQ1006" i="1" s="1"/>
  <c r="AG1007" i="1"/>
  <c r="AQ1007" i="1" s="1"/>
  <c r="AG1008" i="1"/>
  <c r="AQ1008" i="1" s="1"/>
  <c r="AG1009" i="1"/>
  <c r="AQ1009" i="1" s="1"/>
  <c r="AG1010" i="1"/>
  <c r="AQ1010" i="1" s="1"/>
  <c r="AG1011" i="1"/>
  <c r="AQ1011" i="1" s="1"/>
  <c r="AG1012" i="1"/>
  <c r="AQ1012" i="1" s="1"/>
  <c r="AG1013" i="1"/>
  <c r="AQ1013" i="1" s="1"/>
  <c r="AG1014" i="1"/>
  <c r="AQ1014" i="1" s="1"/>
  <c r="AG1015" i="1"/>
  <c r="AQ1015" i="1" s="1"/>
  <c r="AG1016" i="1"/>
  <c r="AG1017" i="1"/>
  <c r="AQ1017" i="1" s="1"/>
  <c r="AG1018" i="1"/>
  <c r="AQ1018" i="1" s="1"/>
  <c r="AG1019" i="1"/>
  <c r="AQ1019" i="1" s="1"/>
  <c r="AG1020" i="1"/>
  <c r="AQ1020" i="1" s="1"/>
  <c r="AG1021" i="1"/>
  <c r="AQ1021" i="1" s="1"/>
  <c r="AG1022" i="1"/>
  <c r="AQ1022" i="1" s="1"/>
  <c r="AG1023" i="1"/>
  <c r="AQ1023" i="1" s="1"/>
  <c r="AG1024" i="1"/>
  <c r="AQ1024" i="1" s="1"/>
  <c r="AG1025" i="1"/>
  <c r="AQ1025" i="1" s="1"/>
  <c r="AG1026" i="1"/>
  <c r="AQ1026" i="1" s="1"/>
  <c r="AG1027" i="1"/>
  <c r="AQ1027" i="1" s="1"/>
  <c r="AG1028" i="1"/>
  <c r="AG1029" i="1"/>
  <c r="AQ1029" i="1" s="1"/>
  <c r="AG1030" i="1"/>
  <c r="AQ1030" i="1" s="1"/>
  <c r="AG1031" i="1"/>
  <c r="AQ1031" i="1" s="1"/>
  <c r="AG1032" i="1"/>
  <c r="AQ1032" i="1" s="1"/>
  <c r="AG1033" i="1"/>
  <c r="AQ1033" i="1" s="1"/>
  <c r="AG1034" i="1"/>
  <c r="AQ1034" i="1" s="1"/>
  <c r="AG1035" i="1"/>
  <c r="AQ1035" i="1" s="1"/>
  <c r="AG1036" i="1"/>
  <c r="AQ1036" i="1" s="1"/>
  <c r="AG1037" i="1"/>
  <c r="AQ1037" i="1" s="1"/>
  <c r="AG1038" i="1"/>
  <c r="AQ1038" i="1" s="1"/>
  <c r="AG1039" i="1"/>
  <c r="AQ1039" i="1" s="1"/>
  <c r="AG1040" i="1"/>
  <c r="AQ1040" i="1" s="1"/>
  <c r="AG1041" i="1"/>
  <c r="AQ1041" i="1" s="1"/>
  <c r="AG1042" i="1"/>
  <c r="AQ1042" i="1" s="1"/>
  <c r="AG1043" i="1"/>
  <c r="AQ1043" i="1" s="1"/>
  <c r="AG1044" i="1"/>
  <c r="AQ1044" i="1" s="1"/>
  <c r="AG1045" i="1"/>
  <c r="AQ1045" i="1" s="1"/>
  <c r="AG1046" i="1"/>
  <c r="AQ1046" i="1" s="1"/>
  <c r="AG1047" i="1"/>
  <c r="AQ1047" i="1" s="1"/>
  <c r="AG1048" i="1"/>
  <c r="AQ1048" i="1" s="1"/>
  <c r="AG1049" i="1"/>
  <c r="AQ1049" i="1" s="1"/>
  <c r="AG1050" i="1"/>
  <c r="AQ1050" i="1" s="1"/>
  <c r="AG1051" i="1"/>
  <c r="AQ1051" i="1" s="1"/>
  <c r="AG1052" i="1"/>
  <c r="AQ1052" i="1" s="1"/>
  <c r="AG1053" i="1"/>
  <c r="AQ1053" i="1" s="1"/>
  <c r="AG1054" i="1"/>
  <c r="AQ1054" i="1" s="1"/>
  <c r="AG1055" i="1"/>
  <c r="AQ1055" i="1" s="1"/>
  <c r="AG1056" i="1"/>
  <c r="AQ1056" i="1" s="1"/>
  <c r="AG1057" i="1"/>
  <c r="AG1058" i="1" s="1"/>
  <c r="AQ1058" i="1" s="1"/>
  <c r="AG1059" i="1"/>
  <c r="AQ1059" i="1" s="1"/>
  <c r="AG1060" i="1"/>
  <c r="AQ1060" i="1" s="1"/>
  <c r="AG1061" i="1"/>
  <c r="AQ1061" i="1" s="1"/>
  <c r="AG1062" i="1"/>
  <c r="AQ1062" i="1" s="1"/>
  <c r="AG1063" i="1"/>
  <c r="AG1064" i="1"/>
  <c r="AQ1064" i="1" s="1"/>
  <c r="AG1065" i="1"/>
  <c r="AQ1065" i="1" s="1"/>
  <c r="AG1066" i="1"/>
  <c r="AG1067" i="1"/>
  <c r="AQ1067" i="1" s="1"/>
  <c r="AG1068" i="1"/>
  <c r="AQ1068" i="1" s="1"/>
  <c r="AG1069" i="1"/>
  <c r="AQ1069" i="1" s="1"/>
  <c r="AG1070" i="1"/>
  <c r="AQ1070" i="1" s="1"/>
  <c r="AG1071" i="1"/>
  <c r="AQ1071" i="1" s="1"/>
  <c r="AG1072" i="1"/>
  <c r="AQ1072" i="1" s="1"/>
  <c r="AG1073" i="1"/>
  <c r="AQ1073" i="1" s="1"/>
  <c r="AG1074" i="1"/>
  <c r="AQ1074" i="1" s="1"/>
  <c r="AG1075" i="1"/>
  <c r="AQ1075" i="1" s="1"/>
  <c r="AG1076" i="1"/>
  <c r="AQ1076" i="1" s="1"/>
  <c r="AG1077" i="1"/>
  <c r="AQ1077" i="1" s="1"/>
  <c r="AG1078" i="1"/>
  <c r="AQ1078" i="1" s="1"/>
  <c r="AG1079" i="1"/>
  <c r="AQ1079" i="1" s="1"/>
  <c r="AG1080" i="1"/>
  <c r="AQ1080" i="1" s="1"/>
  <c r="AG1081" i="1"/>
  <c r="AQ1081" i="1" s="1"/>
  <c r="AG1082" i="1"/>
  <c r="AQ1082" i="1" s="1"/>
  <c r="AG1083" i="1"/>
  <c r="AQ1083" i="1" s="1"/>
  <c r="AG1084" i="1"/>
  <c r="AQ1084" i="1" s="1"/>
  <c r="AG1085" i="1"/>
  <c r="AQ1085" i="1" s="1"/>
  <c r="AG1086" i="1"/>
  <c r="AQ1086" i="1" s="1"/>
  <c r="AG1087" i="1"/>
  <c r="AQ1087" i="1" s="1"/>
  <c r="AG1088" i="1"/>
  <c r="AQ1088" i="1" s="1"/>
  <c r="AG1089" i="1"/>
  <c r="AQ1089" i="1" s="1"/>
  <c r="AG1090" i="1"/>
  <c r="AQ1090" i="1" s="1"/>
  <c r="AG1091" i="1"/>
  <c r="AQ1091" i="1" s="1"/>
  <c r="AG1092" i="1"/>
  <c r="AQ1092" i="1" s="1"/>
  <c r="AG1093" i="1"/>
  <c r="AQ1093" i="1" s="1"/>
  <c r="AG1094" i="1"/>
  <c r="AQ1094" i="1" s="1"/>
  <c r="AG1095" i="1"/>
  <c r="AQ1095" i="1" s="1"/>
  <c r="AG1096" i="1"/>
  <c r="AQ1096" i="1" s="1"/>
  <c r="AG1097" i="1"/>
  <c r="AQ1097" i="1" s="1"/>
  <c r="AG1098" i="1"/>
  <c r="AQ1098" i="1" s="1"/>
  <c r="AG1099" i="1"/>
  <c r="AQ1099" i="1" s="1"/>
  <c r="AG1100" i="1"/>
  <c r="AQ1100" i="1" s="1"/>
  <c r="AG1101" i="1"/>
  <c r="AQ1101" i="1" s="1"/>
  <c r="AG1102" i="1"/>
  <c r="AQ1102" i="1" s="1"/>
  <c r="AG1103" i="1"/>
  <c r="AQ1103" i="1" s="1"/>
  <c r="AG1104" i="1"/>
  <c r="AQ1104" i="1" s="1"/>
  <c r="AG1105" i="1"/>
  <c r="AQ1105" i="1" s="1"/>
  <c r="AG1106" i="1"/>
  <c r="AQ1106" i="1" s="1"/>
  <c r="AG1107" i="1"/>
  <c r="AQ1107" i="1" s="1"/>
  <c r="AG1108" i="1"/>
  <c r="AQ1108" i="1" s="1"/>
  <c r="AG1109" i="1"/>
  <c r="AQ1109" i="1" s="1"/>
  <c r="AG1110" i="1"/>
  <c r="AQ1110" i="1" s="1"/>
  <c r="AG1111" i="1"/>
  <c r="AQ1111" i="1" s="1"/>
  <c r="AG1112" i="1"/>
  <c r="AQ1112" i="1" s="1"/>
  <c r="AG1113" i="1"/>
  <c r="AQ1113" i="1" s="1"/>
  <c r="AG1114" i="1"/>
  <c r="AQ1114" i="1" s="1"/>
  <c r="AG1115" i="1"/>
  <c r="AG1116" i="1"/>
  <c r="AQ1116" i="1" s="1"/>
  <c r="AG1117" i="1"/>
  <c r="AQ1117" i="1" s="1"/>
  <c r="AG1118" i="1"/>
  <c r="AQ1118" i="1" s="1"/>
  <c r="AG1119" i="1"/>
  <c r="AQ1119" i="1" s="1"/>
  <c r="AG1120" i="1"/>
  <c r="AQ1120" i="1" s="1"/>
  <c r="AG1121" i="1"/>
  <c r="AQ1121" i="1" s="1"/>
  <c r="AG1122" i="1"/>
  <c r="AQ1122" i="1" s="1"/>
  <c r="AG1123" i="1"/>
  <c r="AQ1123" i="1" s="1"/>
  <c r="AG1124" i="1"/>
  <c r="AQ1124" i="1" s="1"/>
  <c r="AG1125" i="1"/>
  <c r="AQ1125" i="1" s="1"/>
  <c r="AG1126" i="1"/>
  <c r="AQ1126" i="1" s="1"/>
  <c r="AG1127" i="1"/>
  <c r="AQ1127" i="1" s="1"/>
  <c r="AG1128" i="1"/>
  <c r="AQ1128" i="1" s="1"/>
  <c r="AG1129" i="1"/>
  <c r="AJ1129" i="1" s="1"/>
  <c r="AG1130" i="1"/>
  <c r="AQ1130" i="1" s="1"/>
  <c r="AG1131" i="1"/>
  <c r="AQ1131" i="1" s="1"/>
  <c r="AG1132" i="1"/>
  <c r="AQ1132" i="1" s="1"/>
  <c r="AG1133" i="1"/>
  <c r="AQ1133" i="1" s="1"/>
  <c r="AG1134" i="1"/>
  <c r="AQ1134" i="1" s="1"/>
  <c r="AG1135" i="1"/>
  <c r="AQ1135" i="1" s="1"/>
  <c r="AG1136" i="1"/>
  <c r="AQ1136" i="1" s="1"/>
  <c r="AG1137" i="1"/>
  <c r="AQ1137" i="1" s="1"/>
  <c r="AG1138" i="1"/>
  <c r="AQ1138" i="1" s="1"/>
  <c r="AG1139" i="1"/>
  <c r="AQ1139" i="1" s="1"/>
  <c r="AG1140" i="1"/>
  <c r="AQ1140" i="1" s="1"/>
  <c r="AG1141" i="1"/>
  <c r="AQ1141" i="1" s="1"/>
  <c r="AG1142" i="1"/>
  <c r="AQ1142" i="1" s="1"/>
  <c r="AG1143" i="1"/>
  <c r="AQ1143" i="1" s="1"/>
  <c r="AG1144" i="1"/>
  <c r="AQ1144" i="1" s="1"/>
  <c r="AG1145" i="1"/>
  <c r="AQ1145" i="1" s="1"/>
  <c r="AG1146" i="1"/>
  <c r="AQ1146" i="1" s="1"/>
  <c r="AG1147" i="1"/>
  <c r="AQ1147" i="1" s="1"/>
  <c r="AG1148" i="1"/>
  <c r="AQ1148" i="1" s="1"/>
  <c r="AG1149" i="1"/>
  <c r="AQ1149" i="1" s="1"/>
  <c r="AG1150" i="1"/>
  <c r="AQ1150" i="1" s="1"/>
  <c r="AG1151" i="1"/>
  <c r="AQ1151" i="1" s="1"/>
  <c r="AG1152" i="1"/>
  <c r="AQ1152" i="1" s="1"/>
  <c r="AG1153" i="1"/>
  <c r="AQ1153" i="1" s="1"/>
  <c r="AG1154" i="1"/>
  <c r="AQ1154" i="1" s="1"/>
  <c r="AG1155" i="1"/>
  <c r="AG1156" i="1"/>
  <c r="AQ1156" i="1" s="1"/>
  <c r="AG1157" i="1"/>
  <c r="AQ1157" i="1" s="1"/>
  <c r="AG1158" i="1"/>
  <c r="AQ1158" i="1" s="1"/>
  <c r="AG1159" i="1"/>
  <c r="AQ1159" i="1" s="1"/>
  <c r="AG1160" i="1"/>
  <c r="AQ1160" i="1" s="1"/>
  <c r="AG1161" i="1"/>
  <c r="AQ1161" i="1" s="1"/>
  <c r="AG1162" i="1"/>
  <c r="AQ1162" i="1" s="1"/>
  <c r="AG1163" i="1"/>
  <c r="AQ1163" i="1" s="1"/>
  <c r="AG1164" i="1"/>
  <c r="AQ1164" i="1" s="1"/>
  <c r="AG1165" i="1"/>
  <c r="AQ1165" i="1" s="1"/>
  <c r="AG1166" i="1"/>
  <c r="AQ1166" i="1" s="1"/>
  <c r="AG1167" i="1"/>
  <c r="AQ1167" i="1" s="1"/>
  <c r="AG1168" i="1"/>
  <c r="AQ1168" i="1" s="1"/>
  <c r="AG1169" i="1"/>
  <c r="AQ1169" i="1" s="1"/>
  <c r="AG1170" i="1"/>
  <c r="AQ1170" i="1" s="1"/>
  <c r="AG1171" i="1"/>
  <c r="AQ1171" i="1" s="1"/>
  <c r="AG1172" i="1"/>
  <c r="AQ1172" i="1" s="1"/>
  <c r="AG1173" i="1"/>
  <c r="AQ1173" i="1" s="1"/>
  <c r="AG1174" i="1"/>
  <c r="AQ1174" i="1" s="1"/>
  <c r="AG1175" i="1"/>
  <c r="AQ1175" i="1" s="1"/>
  <c r="AG1176" i="1"/>
  <c r="AQ1176" i="1" s="1"/>
  <c r="AG1177" i="1"/>
  <c r="AQ1177" i="1" s="1"/>
  <c r="AG1178" i="1"/>
  <c r="AQ1178" i="1" s="1"/>
  <c r="AG1179" i="1"/>
  <c r="AQ1179" i="1" s="1"/>
  <c r="AG1180" i="1"/>
  <c r="AQ1180" i="1" s="1"/>
  <c r="AG1181" i="1"/>
  <c r="AQ1181" i="1" s="1"/>
  <c r="AG1182" i="1"/>
  <c r="AQ1182" i="1" s="1"/>
  <c r="AG1183" i="1"/>
  <c r="AQ1183" i="1" s="1"/>
  <c r="AG1184" i="1"/>
  <c r="AQ1184" i="1" s="1"/>
  <c r="AG1185" i="1"/>
  <c r="AQ1185" i="1" s="1"/>
  <c r="AG1186" i="1"/>
  <c r="AQ1186" i="1" s="1"/>
  <c r="AG1187" i="1"/>
  <c r="AQ1187" i="1" s="1"/>
  <c r="AG1188" i="1"/>
  <c r="AQ1188" i="1" s="1"/>
  <c r="AG1189" i="1"/>
  <c r="AQ1189" i="1" s="1"/>
  <c r="AG1190" i="1"/>
  <c r="AQ1190" i="1" s="1"/>
  <c r="AG1191" i="1"/>
  <c r="AQ1191" i="1" s="1"/>
  <c r="AG1192" i="1"/>
  <c r="AQ1192" i="1" s="1"/>
  <c r="AG1193" i="1"/>
  <c r="AQ1193" i="1" s="1"/>
  <c r="AG1194" i="1"/>
  <c r="AQ1194" i="1" s="1"/>
  <c r="AG1195" i="1"/>
  <c r="AQ1195" i="1" s="1"/>
  <c r="AG1196" i="1"/>
  <c r="AQ1196" i="1" s="1"/>
  <c r="AG1197" i="1"/>
  <c r="AQ1197" i="1" s="1"/>
  <c r="AG1198" i="1"/>
  <c r="AQ1198" i="1" s="1"/>
  <c r="AG1199" i="1"/>
  <c r="AQ1199" i="1" s="1"/>
  <c r="AG1200" i="1"/>
  <c r="AQ1200" i="1" s="1"/>
  <c r="AG1201" i="1"/>
  <c r="AQ1201" i="1" s="1"/>
  <c r="AG1202" i="1"/>
  <c r="AQ1202" i="1" s="1"/>
  <c r="AG1203" i="1"/>
  <c r="AQ1203" i="1" s="1"/>
  <c r="AG1204" i="1"/>
  <c r="AQ1204" i="1" s="1"/>
  <c r="AG1205" i="1"/>
  <c r="AQ1205" i="1" s="1"/>
  <c r="AG1206" i="1"/>
  <c r="AQ1206" i="1" s="1"/>
  <c r="AG1207" i="1"/>
  <c r="AG1208" i="1"/>
  <c r="AQ1208" i="1" s="1"/>
  <c r="AG1209" i="1"/>
  <c r="AQ1209" i="1" s="1"/>
  <c r="AG1210" i="1"/>
  <c r="AQ1210" i="1" s="1"/>
  <c r="AG1211" i="1"/>
  <c r="AQ1211" i="1" s="1"/>
  <c r="AG1212" i="1"/>
  <c r="AQ1212" i="1" s="1"/>
  <c r="AG1213" i="1"/>
  <c r="AQ1213" i="1" s="1"/>
  <c r="AG1214" i="1"/>
  <c r="AQ1214" i="1" s="1"/>
  <c r="AG1215" i="1"/>
  <c r="AQ1215" i="1" s="1"/>
  <c r="AG1216" i="1"/>
  <c r="AQ1216" i="1" s="1"/>
  <c r="AG1217" i="1"/>
  <c r="AQ1217" i="1" s="1"/>
  <c r="AG1218" i="1"/>
  <c r="AQ1218" i="1" s="1"/>
  <c r="AG1219" i="1"/>
  <c r="AQ1219" i="1" s="1"/>
  <c r="AG1220" i="1"/>
  <c r="AQ1220" i="1" s="1"/>
  <c r="AG1221" i="1"/>
  <c r="AQ1221" i="1" s="1"/>
  <c r="AG1222" i="1"/>
  <c r="AQ1222" i="1" s="1"/>
  <c r="AG1223" i="1"/>
  <c r="AQ1223" i="1" s="1"/>
  <c r="AG1224" i="1"/>
  <c r="AQ1224" i="1" s="1"/>
  <c r="AG1225" i="1"/>
  <c r="AQ1225" i="1" s="1"/>
  <c r="AG1226" i="1"/>
  <c r="AQ1226" i="1" s="1"/>
  <c r="AG3" i="1"/>
  <c r="AQ3" i="1" s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 s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 s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 s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 s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 s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 s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 s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3" i="1"/>
  <c r="AF2" i="1"/>
  <c r="AI2" i="1"/>
  <c r="AH2" i="1"/>
  <c r="AO2" i="1"/>
  <c r="AP2" i="1" s="1"/>
  <c r="AN2" i="1"/>
  <c r="AM2" i="1"/>
  <c r="AL2" i="1"/>
  <c r="AK2" i="1"/>
  <c r="J1334" i="4"/>
  <c r="I1334" i="4"/>
  <c r="A1334" i="4" s="1"/>
  <c r="H1334" i="4"/>
  <c r="J1333" i="4"/>
  <c r="I1333" i="4"/>
  <c r="H1333" i="4"/>
  <c r="A1333" i="4" s="1"/>
  <c r="J1332" i="4"/>
  <c r="I1332" i="4"/>
  <c r="H1332" i="4"/>
  <c r="A1332" i="4"/>
  <c r="J1331" i="4"/>
  <c r="I1331" i="4"/>
  <c r="A1331" i="4" s="1"/>
  <c r="H1331" i="4"/>
  <c r="J1330" i="4"/>
  <c r="I1330" i="4"/>
  <c r="H1330" i="4"/>
  <c r="A1330" i="4" s="1"/>
  <c r="J1329" i="4"/>
  <c r="I1329" i="4"/>
  <c r="A1329" i="4" s="1"/>
  <c r="H1329" i="4"/>
  <c r="J1328" i="4"/>
  <c r="I1328" i="4"/>
  <c r="A1328" i="4" s="1"/>
  <c r="H1328" i="4"/>
  <c r="J1327" i="4"/>
  <c r="I1327" i="4"/>
  <c r="H1327" i="4"/>
  <c r="A1327" i="4" s="1"/>
  <c r="J1326" i="4"/>
  <c r="I1326" i="4"/>
  <c r="H1326" i="4"/>
  <c r="A1326" i="4"/>
  <c r="J1325" i="4"/>
  <c r="I1325" i="4"/>
  <c r="A1325" i="4" s="1"/>
  <c r="H1325" i="4"/>
  <c r="J1324" i="4"/>
  <c r="I1324" i="4"/>
  <c r="H1324" i="4"/>
  <c r="A1324" i="4" s="1"/>
  <c r="J1323" i="4"/>
  <c r="I1323" i="4"/>
  <c r="A1323" i="4" s="1"/>
  <c r="H1323" i="4"/>
  <c r="J1322" i="4"/>
  <c r="I1322" i="4"/>
  <c r="A1322" i="4" s="1"/>
  <c r="H1322" i="4"/>
  <c r="J1321" i="4"/>
  <c r="I1321" i="4"/>
  <c r="H1321" i="4"/>
  <c r="A1321" i="4" s="1"/>
  <c r="J1320" i="4"/>
  <c r="I1320" i="4"/>
  <c r="A1320" i="4" s="1"/>
  <c r="H1320" i="4"/>
  <c r="J1319" i="4"/>
  <c r="I1319" i="4"/>
  <c r="A1319" i="4" s="1"/>
  <c r="H1319" i="4"/>
  <c r="J1318" i="4"/>
  <c r="I1318" i="4"/>
  <c r="H1318" i="4"/>
  <c r="A1318" i="4" s="1"/>
  <c r="J1317" i="4"/>
  <c r="I1317" i="4"/>
  <c r="H1317" i="4"/>
  <c r="A1317" i="4"/>
  <c r="J1316" i="4"/>
  <c r="I1316" i="4"/>
  <c r="A1316" i="4" s="1"/>
  <c r="H1316" i="4"/>
  <c r="J1315" i="4"/>
  <c r="I1315" i="4"/>
  <c r="H1315" i="4"/>
  <c r="A1315" i="4" s="1"/>
  <c r="J1314" i="4"/>
  <c r="I1314" i="4"/>
  <c r="A1314" i="4" s="1"/>
  <c r="H1314" i="4"/>
  <c r="J1313" i="4"/>
  <c r="I1313" i="4"/>
  <c r="A1313" i="4" s="1"/>
  <c r="H1313" i="4"/>
  <c r="J1312" i="4"/>
  <c r="I1312" i="4"/>
  <c r="H1312" i="4"/>
  <c r="A1312" i="4" s="1"/>
  <c r="J1311" i="4"/>
  <c r="I1311" i="4"/>
  <c r="H1311" i="4"/>
  <c r="A1311" i="4"/>
  <c r="J1310" i="4"/>
  <c r="I1310" i="4"/>
  <c r="A1310" i="4" s="1"/>
  <c r="H1310" i="4"/>
  <c r="J1309" i="4"/>
  <c r="I1309" i="4"/>
  <c r="H1309" i="4"/>
  <c r="A1309" i="4" s="1"/>
  <c r="J1308" i="4"/>
  <c r="I1308" i="4"/>
  <c r="H1308" i="4"/>
  <c r="A1308" i="4"/>
  <c r="J1307" i="4"/>
  <c r="I1307" i="4"/>
  <c r="A1307" i="4" s="1"/>
  <c r="H1307" i="4"/>
  <c r="J1306" i="4"/>
  <c r="I1306" i="4"/>
  <c r="H1306" i="4"/>
  <c r="A1306" i="4" s="1"/>
  <c r="J1305" i="4"/>
  <c r="I1305" i="4"/>
  <c r="A1305" i="4" s="1"/>
  <c r="H1305" i="4"/>
  <c r="J1304" i="4"/>
  <c r="I1304" i="4"/>
  <c r="A1304" i="4" s="1"/>
  <c r="H1304" i="4"/>
  <c r="J1303" i="4"/>
  <c r="I1303" i="4"/>
  <c r="H1303" i="4"/>
  <c r="A1303" i="4" s="1"/>
  <c r="J1302" i="4"/>
  <c r="I1302" i="4"/>
  <c r="A1302" i="4" s="1"/>
  <c r="H1302" i="4"/>
  <c r="J1301" i="4"/>
  <c r="I1301" i="4"/>
  <c r="A1301" i="4" s="1"/>
  <c r="H1301" i="4"/>
  <c r="J1300" i="4"/>
  <c r="I1300" i="4"/>
  <c r="H1300" i="4"/>
  <c r="J1299" i="4"/>
  <c r="I1299" i="4"/>
  <c r="H1299" i="4"/>
  <c r="A1299" i="4"/>
  <c r="J1298" i="4"/>
  <c r="I1298" i="4"/>
  <c r="A1298" i="4" s="1"/>
  <c r="H1298" i="4"/>
  <c r="J1297" i="4"/>
  <c r="I1297" i="4"/>
  <c r="H1297" i="4"/>
  <c r="J1296" i="4"/>
  <c r="I1296" i="4"/>
  <c r="A1296" i="4" s="1"/>
  <c r="H1296" i="4"/>
  <c r="J1295" i="4"/>
  <c r="I1295" i="4"/>
  <c r="A1295" i="4" s="1"/>
  <c r="H1295" i="4"/>
  <c r="J1294" i="4"/>
  <c r="I1294" i="4"/>
  <c r="H1294" i="4"/>
  <c r="J1293" i="4"/>
  <c r="I1293" i="4"/>
  <c r="H1293" i="4"/>
  <c r="A1293" i="4"/>
  <c r="J1292" i="4"/>
  <c r="I1292" i="4"/>
  <c r="A1292" i="4" s="1"/>
  <c r="H1292" i="4"/>
  <c r="J1291" i="4"/>
  <c r="I1291" i="4"/>
  <c r="H1291" i="4"/>
  <c r="J1290" i="4"/>
  <c r="I1290" i="4"/>
  <c r="H1290" i="4"/>
  <c r="A1290" i="4"/>
  <c r="J1289" i="4"/>
  <c r="I1289" i="4"/>
  <c r="A1289" i="4" s="1"/>
  <c r="H1289" i="4"/>
  <c r="J1288" i="4"/>
  <c r="I1288" i="4"/>
  <c r="H1288" i="4"/>
  <c r="J1287" i="4"/>
  <c r="I1287" i="4"/>
  <c r="A1287" i="4" s="1"/>
  <c r="H1287" i="4"/>
  <c r="J1286" i="4"/>
  <c r="I1286" i="4"/>
  <c r="A1286" i="4" s="1"/>
  <c r="H1286" i="4"/>
  <c r="J1285" i="4"/>
  <c r="I1285" i="4"/>
  <c r="H1285" i="4"/>
  <c r="J1284" i="4"/>
  <c r="I1284" i="4"/>
  <c r="A1284" i="4" s="1"/>
  <c r="H1284" i="4"/>
  <c r="J1283" i="4"/>
  <c r="I1283" i="4"/>
  <c r="A1283" i="4" s="1"/>
  <c r="H1283" i="4"/>
  <c r="J1282" i="4"/>
  <c r="I1282" i="4"/>
  <c r="H1282" i="4"/>
  <c r="J1281" i="4"/>
  <c r="I1281" i="4"/>
  <c r="H1281" i="4"/>
  <c r="A1281" i="4"/>
  <c r="J1280" i="4"/>
  <c r="I1280" i="4"/>
  <c r="A1280" i="4" s="1"/>
  <c r="H1280" i="4"/>
  <c r="J1279" i="4"/>
  <c r="I1279" i="4"/>
  <c r="H1279" i="4"/>
  <c r="J1278" i="4"/>
  <c r="I1278" i="4"/>
  <c r="A1278" i="4" s="1"/>
  <c r="H1278" i="4"/>
  <c r="J1277" i="4"/>
  <c r="I1277" i="4"/>
  <c r="A1277" i="4" s="1"/>
  <c r="H1277" i="4"/>
  <c r="J1276" i="4"/>
  <c r="I1276" i="4"/>
  <c r="H1276" i="4"/>
  <c r="J1275" i="4"/>
  <c r="I1275" i="4"/>
  <c r="H1275" i="4"/>
  <c r="A1275" i="4"/>
  <c r="J1274" i="4"/>
  <c r="I1274" i="4"/>
  <c r="A1274" i="4" s="1"/>
  <c r="H1274" i="4"/>
  <c r="J1273" i="4"/>
  <c r="I1273" i="4"/>
  <c r="H1273" i="4"/>
  <c r="J1272" i="4"/>
  <c r="I1272" i="4"/>
  <c r="H1272" i="4"/>
  <c r="A1272" i="4"/>
  <c r="J1271" i="4"/>
  <c r="I1271" i="4"/>
  <c r="A1271" i="4" s="1"/>
  <c r="H1271" i="4"/>
  <c r="J1270" i="4"/>
  <c r="I1270" i="4"/>
  <c r="A1270" i="4" s="1"/>
  <c r="H1270" i="4"/>
  <c r="J1269" i="4"/>
  <c r="I1269" i="4"/>
  <c r="H1269" i="4"/>
  <c r="A1269" i="4" s="1"/>
  <c r="J1268" i="4"/>
  <c r="I1268" i="4"/>
  <c r="H1268" i="4"/>
  <c r="J1267" i="4"/>
  <c r="I1267" i="4"/>
  <c r="H1267" i="4"/>
  <c r="A1267" i="4"/>
  <c r="J1266" i="4"/>
  <c r="I1266" i="4"/>
  <c r="A1266" i="4" s="1"/>
  <c r="H1266" i="4"/>
  <c r="J1265" i="4"/>
  <c r="I1265" i="4"/>
  <c r="A1265" i="4" s="1"/>
  <c r="H1265" i="4"/>
  <c r="J1264" i="4"/>
  <c r="I1264" i="4"/>
  <c r="H1264" i="4"/>
  <c r="A1264" i="4" s="1"/>
  <c r="J1263" i="4"/>
  <c r="I1263" i="4"/>
  <c r="H1263" i="4"/>
  <c r="A1263" i="4" s="1"/>
  <c r="J1262" i="4"/>
  <c r="I1262" i="4"/>
  <c r="H1262" i="4"/>
  <c r="J1261" i="4"/>
  <c r="I1261" i="4"/>
  <c r="A1261" i="4" s="1"/>
  <c r="H1261" i="4"/>
  <c r="J1260" i="4"/>
  <c r="I1260" i="4"/>
  <c r="A1260" i="4" s="1"/>
  <c r="H1260" i="4"/>
  <c r="J1259" i="4"/>
  <c r="I1259" i="4"/>
  <c r="A1259" i="4" s="1"/>
  <c r="H1259" i="4"/>
  <c r="J1258" i="4"/>
  <c r="I1258" i="4"/>
  <c r="H1258" i="4"/>
  <c r="A1258" i="4" s="1"/>
  <c r="J1257" i="4"/>
  <c r="I1257" i="4"/>
  <c r="A1257" i="4" s="1"/>
  <c r="H1257" i="4"/>
  <c r="J1256" i="4"/>
  <c r="I1256" i="4"/>
  <c r="H1256" i="4"/>
  <c r="J1255" i="4"/>
  <c r="I1255" i="4"/>
  <c r="H1255" i="4"/>
  <c r="A1255" i="4"/>
  <c r="J1254" i="4"/>
  <c r="I1254" i="4"/>
  <c r="H1254" i="4"/>
  <c r="A1254" i="4"/>
  <c r="J1253" i="4"/>
  <c r="I1253" i="4"/>
  <c r="A1253" i="4" s="1"/>
  <c r="H1253" i="4"/>
  <c r="J1252" i="4"/>
  <c r="I1252" i="4"/>
  <c r="H1252" i="4"/>
  <c r="A1252" i="4" s="1"/>
  <c r="J1251" i="4"/>
  <c r="I1251" i="4"/>
  <c r="H1251" i="4"/>
  <c r="A1251" i="4" s="1"/>
  <c r="J1250" i="4"/>
  <c r="I1250" i="4"/>
  <c r="H1250" i="4"/>
  <c r="J1249" i="4"/>
  <c r="I1249" i="4"/>
  <c r="H1249" i="4"/>
  <c r="A1249" i="4"/>
  <c r="J1248" i="4"/>
  <c r="I1248" i="4"/>
  <c r="A1248" i="4" s="1"/>
  <c r="H1248" i="4"/>
  <c r="J1247" i="4"/>
  <c r="I1247" i="4"/>
  <c r="A1247" i="4" s="1"/>
  <c r="H1247" i="4"/>
  <c r="J1246" i="4"/>
  <c r="I1246" i="4"/>
  <c r="H1246" i="4"/>
  <c r="A1246" i="4" s="1"/>
  <c r="J1245" i="4"/>
  <c r="I1245" i="4"/>
  <c r="H1245" i="4"/>
  <c r="A1245" i="4" s="1"/>
  <c r="J1244" i="4"/>
  <c r="I1244" i="4"/>
  <c r="H1244" i="4"/>
  <c r="J1243" i="4"/>
  <c r="I1243" i="4"/>
  <c r="A1243" i="4" s="1"/>
  <c r="H1243" i="4"/>
  <c r="J1242" i="4"/>
  <c r="I1242" i="4"/>
  <c r="H1242" i="4"/>
  <c r="A1242" i="4"/>
  <c r="J1241" i="4"/>
  <c r="I1241" i="4"/>
  <c r="A1241" i="4" s="1"/>
  <c r="H1241" i="4"/>
  <c r="J1240" i="4"/>
  <c r="I1240" i="4"/>
  <c r="H1240" i="4"/>
  <c r="A1240" i="4" s="1"/>
  <c r="J1239" i="4"/>
  <c r="I1239" i="4"/>
  <c r="H1239" i="4"/>
  <c r="A1239" i="4" s="1"/>
  <c r="J1238" i="4"/>
  <c r="I1238" i="4"/>
  <c r="H1238" i="4"/>
  <c r="J1237" i="4"/>
  <c r="I1237" i="4"/>
  <c r="A1237" i="4" s="1"/>
  <c r="H1237" i="4"/>
  <c r="J1236" i="4"/>
  <c r="I1236" i="4"/>
  <c r="H1236" i="4"/>
  <c r="A1236" i="4"/>
  <c r="J1235" i="4"/>
  <c r="I1235" i="4"/>
  <c r="A1235" i="4" s="1"/>
  <c r="H1235" i="4"/>
  <c r="J1234" i="4"/>
  <c r="I1234" i="4"/>
  <c r="A1234" i="4" s="1"/>
  <c r="H1234" i="4"/>
  <c r="J1233" i="4"/>
  <c r="I1233" i="4"/>
  <c r="H1233" i="4"/>
  <c r="A1233" i="4" s="1"/>
  <c r="J1232" i="4"/>
  <c r="I1232" i="4"/>
  <c r="H1232" i="4"/>
  <c r="J1231" i="4"/>
  <c r="I1231" i="4"/>
  <c r="H1231" i="4"/>
  <c r="A1231" i="4"/>
  <c r="J1230" i="4"/>
  <c r="I1230" i="4"/>
  <c r="A1230" i="4" s="1"/>
  <c r="H1230" i="4"/>
  <c r="J1229" i="4"/>
  <c r="I1229" i="4"/>
  <c r="A1229" i="4" s="1"/>
  <c r="H1229" i="4"/>
  <c r="J1228" i="4"/>
  <c r="I1228" i="4"/>
  <c r="H1228" i="4"/>
  <c r="A1228" i="4" s="1"/>
  <c r="J1227" i="4"/>
  <c r="I1227" i="4"/>
  <c r="H1227" i="4"/>
  <c r="A1227" i="4" s="1"/>
  <c r="J1226" i="4"/>
  <c r="I1226" i="4"/>
  <c r="H1226" i="4"/>
  <c r="J1225" i="4"/>
  <c r="I1225" i="4"/>
  <c r="A1225" i="4" s="1"/>
  <c r="H1225" i="4"/>
  <c r="J1224" i="4"/>
  <c r="I1224" i="4"/>
  <c r="A1224" i="4" s="1"/>
  <c r="H1224" i="4"/>
  <c r="J1223" i="4"/>
  <c r="I1223" i="4"/>
  <c r="A1223" i="4" s="1"/>
  <c r="H1223" i="4"/>
  <c r="J1222" i="4"/>
  <c r="I1222" i="4"/>
  <c r="H1222" i="4"/>
  <c r="A1222" i="4" s="1"/>
  <c r="J1221" i="4"/>
  <c r="I1221" i="4"/>
  <c r="A1221" i="4" s="1"/>
  <c r="H1221" i="4"/>
  <c r="J1220" i="4"/>
  <c r="I1220" i="4"/>
  <c r="H1220" i="4"/>
  <c r="J1219" i="4"/>
  <c r="I1219" i="4"/>
  <c r="H1219" i="4"/>
  <c r="A1219" i="4"/>
  <c r="J1218" i="4"/>
  <c r="I1218" i="4"/>
  <c r="H1218" i="4"/>
  <c r="A1218" i="4"/>
  <c r="J1217" i="4"/>
  <c r="I1217" i="4"/>
  <c r="A1217" i="4" s="1"/>
  <c r="H1217" i="4"/>
  <c r="J1216" i="4"/>
  <c r="I1216" i="4"/>
  <c r="H1216" i="4"/>
  <c r="A1216" i="4" s="1"/>
  <c r="J1215" i="4"/>
  <c r="I1215" i="4"/>
  <c r="H1215" i="4"/>
  <c r="A1215" i="4" s="1"/>
  <c r="J1214" i="4"/>
  <c r="I1214" i="4"/>
  <c r="H1214" i="4"/>
  <c r="J1213" i="4"/>
  <c r="I1213" i="4"/>
  <c r="H1213" i="4"/>
  <c r="A1213" i="4"/>
  <c r="J1212" i="4"/>
  <c r="I1212" i="4"/>
  <c r="A1212" i="4" s="1"/>
  <c r="H1212" i="4"/>
  <c r="J1211" i="4"/>
  <c r="I1211" i="4"/>
  <c r="A1211" i="4" s="1"/>
  <c r="H1211" i="4"/>
  <c r="J1210" i="4"/>
  <c r="I1210" i="4"/>
  <c r="H1210" i="4"/>
  <c r="A1210" i="4" s="1"/>
  <c r="J1209" i="4"/>
  <c r="I1209" i="4"/>
  <c r="H1209" i="4"/>
  <c r="A1209" i="4" s="1"/>
  <c r="J1208" i="4"/>
  <c r="I1208" i="4"/>
  <c r="H1208" i="4"/>
  <c r="J1207" i="4"/>
  <c r="I1207" i="4"/>
  <c r="A1207" i="4" s="1"/>
  <c r="H1207" i="4"/>
  <c r="J1206" i="4"/>
  <c r="I1206" i="4"/>
  <c r="H1206" i="4"/>
  <c r="A1206" i="4"/>
  <c r="J1205" i="4"/>
  <c r="I1205" i="4"/>
  <c r="A1205" i="4" s="1"/>
  <c r="H1205" i="4"/>
  <c r="J1204" i="4"/>
  <c r="I1204" i="4"/>
  <c r="H1204" i="4"/>
  <c r="A1204" i="4" s="1"/>
  <c r="J1203" i="4"/>
  <c r="I1203" i="4"/>
  <c r="A1203" i="4" s="1"/>
  <c r="H1203" i="4"/>
  <c r="J1202" i="4"/>
  <c r="I1202" i="4"/>
  <c r="H1202" i="4"/>
  <c r="J1201" i="4"/>
  <c r="I1201" i="4"/>
  <c r="A1201" i="4" s="1"/>
  <c r="H1201" i="4"/>
  <c r="J1200" i="4"/>
  <c r="I1200" i="4"/>
  <c r="H1200" i="4"/>
  <c r="A1200" i="4"/>
  <c r="J1199" i="4"/>
  <c r="I1199" i="4"/>
  <c r="A1199" i="4" s="1"/>
  <c r="H1199" i="4"/>
  <c r="J1198" i="4"/>
  <c r="I1198" i="4"/>
  <c r="A1198" i="4" s="1"/>
  <c r="H1198" i="4"/>
  <c r="J1197" i="4"/>
  <c r="I1197" i="4"/>
  <c r="H1197" i="4"/>
  <c r="A1197" i="4" s="1"/>
  <c r="J1196" i="4"/>
  <c r="I1196" i="4"/>
  <c r="H1196" i="4"/>
  <c r="J1195" i="4"/>
  <c r="I1195" i="4"/>
  <c r="H1195" i="4"/>
  <c r="A1195" i="4"/>
  <c r="J1194" i="4"/>
  <c r="I1194" i="4"/>
  <c r="A1194" i="4" s="1"/>
  <c r="H1194" i="4"/>
  <c r="J1193" i="4"/>
  <c r="I1193" i="4"/>
  <c r="A1193" i="4" s="1"/>
  <c r="H1193" i="4"/>
  <c r="J1192" i="4"/>
  <c r="I1192" i="4"/>
  <c r="H1192" i="4"/>
  <c r="J1191" i="4"/>
  <c r="I1191" i="4"/>
  <c r="H1191" i="4"/>
  <c r="J1190" i="4"/>
  <c r="I1190" i="4"/>
  <c r="H1190" i="4"/>
  <c r="J1189" i="4"/>
  <c r="I1189" i="4"/>
  <c r="A1189" i="4" s="1"/>
  <c r="H1189" i="4"/>
  <c r="J1188" i="4"/>
  <c r="I1188" i="4"/>
  <c r="A1188" i="4" s="1"/>
  <c r="H1188" i="4"/>
  <c r="J1187" i="4"/>
  <c r="I1187" i="4"/>
  <c r="A1187" i="4" s="1"/>
  <c r="H1187" i="4"/>
  <c r="J1186" i="4"/>
  <c r="I1186" i="4"/>
  <c r="H1186" i="4"/>
  <c r="J1185" i="4"/>
  <c r="I1185" i="4"/>
  <c r="A1185" i="4" s="1"/>
  <c r="H1185" i="4"/>
  <c r="J1184" i="4"/>
  <c r="I1184" i="4"/>
  <c r="H1184" i="4"/>
  <c r="J1183" i="4"/>
  <c r="I1183" i="4"/>
  <c r="A1183" i="4" s="1"/>
  <c r="H1183" i="4"/>
  <c r="J1182" i="4"/>
  <c r="I1182" i="4"/>
  <c r="H1182" i="4"/>
  <c r="A1182" i="4"/>
  <c r="J1181" i="4"/>
  <c r="I1181" i="4"/>
  <c r="A1181" i="4" s="1"/>
  <c r="H1181" i="4"/>
  <c r="J1180" i="4"/>
  <c r="I1180" i="4"/>
  <c r="H1180" i="4"/>
  <c r="J1179" i="4"/>
  <c r="I1179" i="4"/>
  <c r="H1179" i="4"/>
  <c r="A1179" i="4" s="1"/>
  <c r="J1178" i="4"/>
  <c r="I1178" i="4"/>
  <c r="H1178" i="4"/>
  <c r="J1177" i="4"/>
  <c r="I1177" i="4"/>
  <c r="H1177" i="4"/>
  <c r="A1177" i="4"/>
  <c r="J1176" i="4"/>
  <c r="I1176" i="4"/>
  <c r="A1176" i="4" s="1"/>
  <c r="H1176" i="4"/>
  <c r="J1175" i="4"/>
  <c r="I1175" i="4"/>
  <c r="A1175" i="4" s="1"/>
  <c r="H1175" i="4"/>
  <c r="J1174" i="4"/>
  <c r="I1174" i="4"/>
  <c r="H1174" i="4"/>
  <c r="A1174" i="4" s="1"/>
  <c r="J1173" i="4"/>
  <c r="I1173" i="4"/>
  <c r="H1173" i="4"/>
  <c r="J1172" i="4"/>
  <c r="I1172" i="4"/>
  <c r="H1172" i="4"/>
  <c r="J1171" i="4"/>
  <c r="I1171" i="4"/>
  <c r="A1171" i="4" s="1"/>
  <c r="H1171" i="4"/>
  <c r="J1170" i="4"/>
  <c r="I1170" i="4"/>
  <c r="H1170" i="4"/>
  <c r="A1170" i="4"/>
  <c r="J1169" i="4"/>
  <c r="I1169" i="4"/>
  <c r="A1169" i="4" s="1"/>
  <c r="H1169" i="4"/>
  <c r="J1168" i="4"/>
  <c r="I1168" i="4"/>
  <c r="H1168" i="4"/>
  <c r="J1167" i="4"/>
  <c r="I1167" i="4"/>
  <c r="A1167" i="4" s="1"/>
  <c r="H1167" i="4"/>
  <c r="J1166" i="4"/>
  <c r="I1166" i="4"/>
  <c r="H1166" i="4"/>
  <c r="J1165" i="4"/>
  <c r="I1165" i="4"/>
  <c r="A1165" i="4" s="1"/>
  <c r="H1165" i="4"/>
  <c r="J1164" i="4"/>
  <c r="I1164" i="4"/>
  <c r="H1164" i="4"/>
  <c r="A1164" i="4"/>
  <c r="J1163" i="4"/>
  <c r="I1163" i="4"/>
  <c r="A1163" i="4" s="1"/>
  <c r="H1163" i="4"/>
  <c r="J1162" i="4"/>
  <c r="I1162" i="4"/>
  <c r="A1162" i="4" s="1"/>
  <c r="H1162" i="4"/>
  <c r="J1161" i="4"/>
  <c r="I1161" i="4"/>
  <c r="H1161" i="4"/>
  <c r="A1161" i="4" s="1"/>
  <c r="J1160" i="4"/>
  <c r="I1160" i="4"/>
  <c r="H1160" i="4"/>
  <c r="J1159" i="4"/>
  <c r="I1159" i="4"/>
  <c r="H1159" i="4"/>
  <c r="A1159" i="4"/>
  <c r="J1158" i="4"/>
  <c r="I1158" i="4"/>
  <c r="A1158" i="4" s="1"/>
  <c r="H1158" i="4"/>
  <c r="J1157" i="4"/>
  <c r="I1157" i="4"/>
  <c r="A1157" i="4" s="1"/>
  <c r="H1157" i="4"/>
  <c r="J1156" i="4"/>
  <c r="I1156" i="4"/>
  <c r="H1156" i="4"/>
  <c r="J1155" i="4"/>
  <c r="I1155" i="4"/>
  <c r="H1155" i="4"/>
  <c r="A1155" i="4" s="1"/>
  <c r="J1154" i="4"/>
  <c r="I1154" i="4"/>
  <c r="H1154" i="4"/>
  <c r="J1153" i="4"/>
  <c r="I1153" i="4"/>
  <c r="A1153" i="4" s="1"/>
  <c r="H1153" i="4"/>
  <c r="J1152" i="4"/>
  <c r="I1152" i="4"/>
  <c r="A1152" i="4" s="1"/>
  <c r="H1152" i="4"/>
  <c r="J1151" i="4"/>
  <c r="I1151" i="4"/>
  <c r="A1151" i="4" s="1"/>
  <c r="H1151" i="4"/>
  <c r="J1150" i="4"/>
  <c r="I1150" i="4"/>
  <c r="H1150" i="4"/>
  <c r="J1149" i="4"/>
  <c r="I1149" i="4"/>
  <c r="A1149" i="4" s="1"/>
  <c r="H1149" i="4"/>
  <c r="J1148" i="4"/>
  <c r="I1148" i="4"/>
  <c r="H1148" i="4"/>
  <c r="J1147" i="4"/>
  <c r="I1147" i="4"/>
  <c r="H1147" i="4"/>
  <c r="A1147" i="4"/>
  <c r="J1146" i="4"/>
  <c r="I1146" i="4"/>
  <c r="H1146" i="4"/>
  <c r="A1146" i="4"/>
  <c r="J1145" i="4"/>
  <c r="I1145" i="4"/>
  <c r="A1145" i="4" s="1"/>
  <c r="H1145" i="4"/>
  <c r="J1144" i="4"/>
  <c r="I1144" i="4"/>
  <c r="H1144" i="4"/>
  <c r="J1143" i="4"/>
  <c r="I1143" i="4"/>
  <c r="H1143" i="4"/>
  <c r="A1143" i="4" s="1"/>
  <c r="J1142" i="4"/>
  <c r="I1142" i="4"/>
  <c r="H1142" i="4"/>
  <c r="J1141" i="4"/>
  <c r="I1141" i="4"/>
  <c r="H1141" i="4"/>
  <c r="A1141" i="4"/>
  <c r="J1140" i="4"/>
  <c r="I1140" i="4"/>
  <c r="A1140" i="4" s="1"/>
  <c r="H1140" i="4"/>
  <c r="J1139" i="4"/>
  <c r="I1139" i="4"/>
  <c r="A1139" i="4" s="1"/>
  <c r="H1139" i="4"/>
  <c r="J1138" i="4"/>
  <c r="I1138" i="4"/>
  <c r="H1138" i="4"/>
  <c r="A1138" i="4" s="1"/>
  <c r="J1137" i="4"/>
  <c r="I1137" i="4"/>
  <c r="H1137" i="4"/>
  <c r="A1137" i="4" s="1"/>
  <c r="J1136" i="4"/>
  <c r="I1136" i="4"/>
  <c r="H1136" i="4"/>
  <c r="J1135" i="4"/>
  <c r="I1135" i="4"/>
  <c r="A1135" i="4" s="1"/>
  <c r="H1135" i="4"/>
  <c r="J1134" i="4"/>
  <c r="I1134" i="4"/>
  <c r="A1134" i="4" s="1"/>
  <c r="H1134" i="4"/>
  <c r="J1133" i="4"/>
  <c r="I1133" i="4"/>
  <c r="A1133" i="4" s="1"/>
  <c r="H1133" i="4"/>
  <c r="J1132" i="4"/>
  <c r="I1132" i="4"/>
  <c r="H1132" i="4"/>
  <c r="J1131" i="4"/>
  <c r="I1131" i="4"/>
  <c r="A1131" i="4" s="1"/>
  <c r="H1131" i="4"/>
  <c r="J1130" i="4"/>
  <c r="I1130" i="4"/>
  <c r="H1130" i="4"/>
  <c r="J1129" i="4"/>
  <c r="I1129" i="4"/>
  <c r="A1129" i="4" s="1"/>
  <c r="H1129" i="4"/>
  <c r="J1128" i="4"/>
  <c r="I1128" i="4"/>
  <c r="H1128" i="4"/>
  <c r="A1128" i="4"/>
  <c r="J1127" i="4"/>
  <c r="I1127" i="4"/>
  <c r="A1127" i="4" s="1"/>
  <c r="H1127" i="4"/>
  <c r="J1126" i="4"/>
  <c r="I1126" i="4"/>
  <c r="H1126" i="4"/>
  <c r="J1125" i="4"/>
  <c r="I1125" i="4"/>
  <c r="H1125" i="4"/>
  <c r="A1125" i="4" s="1"/>
  <c r="J1124" i="4"/>
  <c r="I1124" i="4"/>
  <c r="H1124" i="4"/>
  <c r="J1123" i="4"/>
  <c r="I1123" i="4"/>
  <c r="A1123" i="4" s="1"/>
  <c r="H1123" i="4"/>
  <c r="J1122" i="4"/>
  <c r="I1122" i="4"/>
  <c r="A1122" i="4" s="1"/>
  <c r="H1122" i="4"/>
  <c r="J1121" i="4"/>
  <c r="I1121" i="4"/>
  <c r="A1121" i="4" s="1"/>
  <c r="H1121" i="4"/>
  <c r="J1120" i="4"/>
  <c r="I1120" i="4"/>
  <c r="H1120" i="4"/>
  <c r="J1119" i="4"/>
  <c r="I1119" i="4"/>
  <c r="A1119" i="4" s="1"/>
  <c r="H1119" i="4"/>
  <c r="J1118" i="4"/>
  <c r="I1118" i="4"/>
  <c r="H1118" i="4"/>
  <c r="J1117" i="4"/>
  <c r="I1117" i="4"/>
  <c r="H1117" i="4"/>
  <c r="A1117" i="4"/>
  <c r="J1116" i="4"/>
  <c r="I1116" i="4"/>
  <c r="A1116" i="4" s="1"/>
  <c r="H1116" i="4"/>
  <c r="J1115" i="4"/>
  <c r="I1115" i="4"/>
  <c r="A1115" i="4" s="1"/>
  <c r="H1115" i="4"/>
  <c r="J1114" i="4"/>
  <c r="I1114" i="4"/>
  <c r="H1114" i="4"/>
  <c r="J1113" i="4"/>
  <c r="I1113" i="4"/>
  <c r="H1113" i="4"/>
  <c r="J1112" i="4"/>
  <c r="I1112" i="4"/>
  <c r="H1112" i="4"/>
  <c r="J1111" i="4"/>
  <c r="I1111" i="4"/>
  <c r="H1111" i="4"/>
  <c r="A1111" i="4"/>
  <c r="J1110" i="4"/>
  <c r="I1110" i="4"/>
  <c r="H1110" i="4"/>
  <c r="A1110" i="4"/>
  <c r="J1109" i="4"/>
  <c r="I1109" i="4"/>
  <c r="A1109" i="4" s="1"/>
  <c r="H1109" i="4"/>
  <c r="J1108" i="4"/>
  <c r="I1108" i="4"/>
  <c r="A1108" i="4" s="1"/>
  <c r="H1108" i="4"/>
  <c r="J1107" i="4"/>
  <c r="I1107" i="4"/>
  <c r="H1107" i="4"/>
  <c r="A1107" i="4" s="1"/>
  <c r="J1106" i="4"/>
  <c r="I1106" i="4"/>
  <c r="H1106" i="4"/>
  <c r="J1105" i="4"/>
  <c r="I1105" i="4"/>
  <c r="H1105" i="4"/>
  <c r="A1105" i="4"/>
  <c r="J1104" i="4"/>
  <c r="I1104" i="4"/>
  <c r="H1104" i="4"/>
  <c r="A1104" i="4"/>
  <c r="J1103" i="4"/>
  <c r="I1103" i="4"/>
  <c r="A1103" i="4" s="1"/>
  <c r="H1103" i="4"/>
  <c r="J1102" i="4"/>
  <c r="I1102" i="4"/>
  <c r="H1102" i="4"/>
  <c r="A1102" i="4" s="1"/>
  <c r="J1101" i="4"/>
  <c r="I1101" i="4"/>
  <c r="H1101" i="4"/>
  <c r="A1101" i="4" s="1"/>
  <c r="J1100" i="4"/>
  <c r="I1100" i="4"/>
  <c r="H1100" i="4"/>
  <c r="J1099" i="4"/>
  <c r="I1099" i="4"/>
  <c r="A1099" i="4" s="1"/>
  <c r="H1099" i="4"/>
  <c r="J1098" i="4"/>
  <c r="I1098" i="4"/>
  <c r="A1098" i="4" s="1"/>
  <c r="H1098" i="4"/>
  <c r="J1097" i="4"/>
  <c r="I1097" i="4"/>
  <c r="A1097" i="4" s="1"/>
  <c r="H1097" i="4"/>
  <c r="J1096" i="4"/>
  <c r="I1096" i="4"/>
  <c r="A1096" i="4" s="1"/>
  <c r="H1096" i="4"/>
  <c r="J1095" i="4"/>
  <c r="I1095" i="4"/>
  <c r="A1095" i="4" s="1"/>
  <c r="H1095" i="4"/>
  <c r="J1094" i="4"/>
  <c r="I1094" i="4"/>
  <c r="H1094" i="4"/>
  <c r="J1093" i="4"/>
  <c r="I1093" i="4"/>
  <c r="A1093" i="4" s="1"/>
  <c r="H1093" i="4"/>
  <c r="J1092" i="4"/>
  <c r="I1092" i="4"/>
  <c r="H1092" i="4"/>
  <c r="A1092" i="4"/>
  <c r="J1091" i="4"/>
  <c r="I1091" i="4"/>
  <c r="A1091" i="4" s="1"/>
  <c r="H1091" i="4"/>
  <c r="J1090" i="4"/>
  <c r="I1090" i="4"/>
  <c r="H1090" i="4"/>
  <c r="J1089" i="4"/>
  <c r="I1089" i="4"/>
  <c r="H1089" i="4"/>
  <c r="A1089" i="4" s="1"/>
  <c r="J1088" i="4"/>
  <c r="I1088" i="4"/>
  <c r="H1088" i="4"/>
  <c r="J1087" i="4"/>
  <c r="I1087" i="4"/>
  <c r="H1087" i="4"/>
  <c r="A1087" i="4"/>
  <c r="J1086" i="4"/>
  <c r="I1086" i="4"/>
  <c r="A1086" i="4" s="1"/>
  <c r="H1086" i="4"/>
  <c r="J1085" i="4"/>
  <c r="I1085" i="4"/>
  <c r="A1085" i="4" s="1"/>
  <c r="H1085" i="4"/>
  <c r="J1084" i="4"/>
  <c r="I1084" i="4"/>
  <c r="H1084" i="4"/>
  <c r="A1084" i="4" s="1"/>
  <c r="J1083" i="4"/>
  <c r="I1083" i="4"/>
  <c r="A1083" i="4" s="1"/>
  <c r="H1083" i="4"/>
  <c r="J1082" i="4"/>
  <c r="I1082" i="4"/>
  <c r="H1082" i="4"/>
  <c r="J1081" i="4"/>
  <c r="I1081" i="4"/>
  <c r="H1081" i="4"/>
  <c r="A1081" i="4"/>
  <c r="J1080" i="4"/>
  <c r="I1080" i="4"/>
  <c r="A1080" i="4" s="1"/>
  <c r="H1080" i="4"/>
  <c r="J1079" i="4"/>
  <c r="I1079" i="4"/>
  <c r="H1079" i="4"/>
  <c r="A1079" i="4"/>
  <c r="J1078" i="4"/>
  <c r="I1078" i="4"/>
  <c r="H1078" i="4"/>
  <c r="A1078" i="4"/>
  <c r="J1077" i="4"/>
  <c r="I1077" i="4"/>
  <c r="A1077" i="4" s="1"/>
  <c r="H1077" i="4"/>
  <c r="J1076" i="4"/>
  <c r="I1076" i="4"/>
  <c r="H1076" i="4"/>
  <c r="A1076" i="4"/>
  <c r="J1075" i="4"/>
  <c r="I1075" i="4"/>
  <c r="A1075" i="4" s="1"/>
  <c r="H1075" i="4"/>
  <c r="J1074" i="4"/>
  <c r="I1074" i="4"/>
  <c r="A1074" i="4" s="1"/>
  <c r="H1074" i="4"/>
  <c r="J1073" i="4"/>
  <c r="I1073" i="4"/>
  <c r="H1073" i="4"/>
  <c r="A1073" i="4"/>
  <c r="J1072" i="4"/>
  <c r="I1072" i="4"/>
  <c r="A1072" i="4" s="1"/>
  <c r="H1072" i="4"/>
  <c r="J1071" i="4"/>
  <c r="I1071" i="4"/>
  <c r="A1071" i="4" s="1"/>
  <c r="H1071" i="4"/>
  <c r="J1070" i="4"/>
  <c r="I1070" i="4"/>
  <c r="H1070" i="4"/>
  <c r="A1070" i="4"/>
  <c r="J1069" i="4"/>
  <c r="I1069" i="4"/>
  <c r="H1069" i="4"/>
  <c r="A1069" i="4"/>
  <c r="J1068" i="4"/>
  <c r="I1068" i="4"/>
  <c r="A1068" i="4" s="1"/>
  <c r="H1068" i="4"/>
  <c r="J1067" i="4"/>
  <c r="I1067" i="4"/>
  <c r="H1067" i="4"/>
  <c r="A1067" i="4"/>
  <c r="J1066" i="4"/>
  <c r="I1066" i="4"/>
  <c r="A1066" i="4" s="1"/>
  <c r="H1066" i="4"/>
  <c r="J1065" i="4"/>
  <c r="I1065" i="4"/>
  <c r="A1065" i="4" s="1"/>
  <c r="H1065" i="4"/>
  <c r="J1064" i="4"/>
  <c r="I1064" i="4"/>
  <c r="H1064" i="4"/>
  <c r="A1064" i="4"/>
  <c r="J1063" i="4"/>
  <c r="I1063" i="4"/>
  <c r="A1063" i="4" s="1"/>
  <c r="H1063" i="4"/>
  <c r="J1062" i="4"/>
  <c r="I1062" i="4"/>
  <c r="A1062" i="4" s="1"/>
  <c r="H1062" i="4"/>
  <c r="J1061" i="4"/>
  <c r="I1061" i="4"/>
  <c r="H1061" i="4"/>
  <c r="A1061" i="4"/>
  <c r="J1060" i="4"/>
  <c r="I1060" i="4"/>
  <c r="H1060" i="4"/>
  <c r="A1060" i="4"/>
  <c r="J1059" i="4"/>
  <c r="I1059" i="4"/>
  <c r="A1059" i="4" s="1"/>
  <c r="H1059" i="4"/>
  <c r="J1058" i="4"/>
  <c r="I1058" i="4"/>
  <c r="H1058" i="4"/>
  <c r="A1058" i="4"/>
  <c r="J1057" i="4"/>
  <c r="I1057" i="4"/>
  <c r="H1057" i="4"/>
  <c r="A1057" i="4"/>
  <c r="J1056" i="4"/>
  <c r="I1056" i="4"/>
  <c r="A1056" i="4" s="1"/>
  <c r="H1056" i="4"/>
  <c r="J1055" i="4"/>
  <c r="I1055" i="4"/>
  <c r="H1055" i="4"/>
  <c r="A1055" i="4"/>
  <c r="J1054" i="4"/>
  <c r="I1054" i="4"/>
  <c r="A1054" i="4" s="1"/>
  <c r="H1054" i="4"/>
  <c r="J1053" i="4"/>
  <c r="I1053" i="4"/>
  <c r="A1053" i="4" s="1"/>
  <c r="H1053" i="4"/>
  <c r="J1052" i="4"/>
  <c r="I1052" i="4"/>
  <c r="H1052" i="4"/>
  <c r="A1052" i="4"/>
  <c r="J1051" i="4"/>
  <c r="I1051" i="4"/>
  <c r="H1051" i="4"/>
  <c r="A1051" i="4"/>
  <c r="J1050" i="4"/>
  <c r="I1050" i="4"/>
  <c r="A1050" i="4" s="1"/>
  <c r="H1050" i="4"/>
  <c r="J1049" i="4"/>
  <c r="I1049" i="4"/>
  <c r="H1049" i="4"/>
  <c r="A1049" i="4"/>
  <c r="J1048" i="4"/>
  <c r="I1048" i="4"/>
  <c r="A1048" i="4" s="1"/>
  <c r="H1048" i="4"/>
  <c r="J1047" i="4"/>
  <c r="I1047" i="4"/>
  <c r="A1047" i="4" s="1"/>
  <c r="H1047" i="4"/>
  <c r="J1046" i="4"/>
  <c r="I1046" i="4"/>
  <c r="H1046" i="4"/>
  <c r="A1046" i="4"/>
  <c r="J1045" i="4"/>
  <c r="I1045" i="4"/>
  <c r="H1045" i="4"/>
  <c r="A1045" i="4"/>
  <c r="J1044" i="4"/>
  <c r="I1044" i="4"/>
  <c r="A1044" i="4" s="1"/>
  <c r="H1044" i="4"/>
  <c r="J1043" i="4"/>
  <c r="I1043" i="4"/>
  <c r="H1043" i="4"/>
  <c r="A1043" i="4"/>
  <c r="J1042" i="4"/>
  <c r="I1042" i="4"/>
  <c r="H1042" i="4"/>
  <c r="A1042" i="4"/>
  <c r="J1041" i="4"/>
  <c r="I1041" i="4"/>
  <c r="A1041" i="4" s="1"/>
  <c r="H1041" i="4"/>
  <c r="J1040" i="4"/>
  <c r="I1040" i="4"/>
  <c r="H1040" i="4"/>
  <c r="A1040" i="4"/>
  <c r="J1039" i="4"/>
  <c r="I1039" i="4"/>
  <c r="A1039" i="4" s="1"/>
  <c r="H1039" i="4"/>
  <c r="J1038" i="4"/>
  <c r="I1038" i="4"/>
  <c r="A1038" i="4" s="1"/>
  <c r="H1038" i="4"/>
  <c r="J1037" i="4"/>
  <c r="I1037" i="4"/>
  <c r="H1037" i="4"/>
  <c r="A1037" i="4"/>
  <c r="J1036" i="4"/>
  <c r="I1036" i="4"/>
  <c r="A1036" i="4" s="1"/>
  <c r="H1036" i="4"/>
  <c r="J1035" i="4"/>
  <c r="I1035" i="4"/>
  <c r="A1035" i="4" s="1"/>
  <c r="H1035" i="4"/>
  <c r="J1034" i="4"/>
  <c r="I1034" i="4"/>
  <c r="H1034" i="4"/>
  <c r="A1034" i="4"/>
  <c r="J1033" i="4"/>
  <c r="I1033" i="4"/>
  <c r="H1033" i="4"/>
  <c r="A1033" i="4"/>
  <c r="J1032" i="4"/>
  <c r="I1032" i="4"/>
  <c r="A1032" i="4" s="1"/>
  <c r="H1032" i="4"/>
  <c r="J1031" i="4"/>
  <c r="I1031" i="4"/>
  <c r="H1031" i="4"/>
  <c r="A1031" i="4"/>
  <c r="J1030" i="4"/>
  <c r="I1030" i="4"/>
  <c r="A1030" i="4" s="1"/>
  <c r="H1030" i="4"/>
  <c r="J1029" i="4"/>
  <c r="I1029" i="4"/>
  <c r="A1029" i="4" s="1"/>
  <c r="H1029" i="4"/>
  <c r="J1028" i="4"/>
  <c r="I1028" i="4"/>
  <c r="H1028" i="4"/>
  <c r="A1028" i="4"/>
  <c r="J1027" i="4"/>
  <c r="I1027" i="4"/>
  <c r="A1027" i="4" s="1"/>
  <c r="H1027" i="4"/>
  <c r="J1026" i="4"/>
  <c r="I1026" i="4"/>
  <c r="A1026" i="4" s="1"/>
  <c r="H1026" i="4"/>
  <c r="J1025" i="4"/>
  <c r="I1025" i="4"/>
  <c r="H1025" i="4"/>
  <c r="A1025" i="4"/>
  <c r="J1024" i="4"/>
  <c r="I1024" i="4"/>
  <c r="H1024" i="4"/>
  <c r="A1024" i="4"/>
  <c r="J1023" i="4"/>
  <c r="I1023" i="4"/>
  <c r="A1023" i="4" s="1"/>
  <c r="H1023" i="4"/>
  <c r="J1022" i="4"/>
  <c r="I1022" i="4"/>
  <c r="H1022" i="4"/>
  <c r="A1022" i="4"/>
  <c r="J1021" i="4"/>
  <c r="I1021" i="4"/>
  <c r="H1021" i="4"/>
  <c r="A1021" i="4"/>
  <c r="J1020" i="4"/>
  <c r="I1020" i="4"/>
  <c r="A1020" i="4" s="1"/>
  <c r="H1020" i="4"/>
  <c r="J1019" i="4"/>
  <c r="I1019" i="4"/>
  <c r="H1019" i="4"/>
  <c r="A1019" i="4"/>
  <c r="J1018" i="4"/>
  <c r="I1018" i="4"/>
  <c r="A1018" i="4" s="1"/>
  <c r="H1018" i="4"/>
  <c r="J1017" i="4"/>
  <c r="I1017" i="4"/>
  <c r="A1017" i="4" s="1"/>
  <c r="H1017" i="4"/>
  <c r="J1016" i="4"/>
  <c r="I1016" i="4"/>
  <c r="H1016" i="4"/>
  <c r="A1016" i="4"/>
  <c r="J1015" i="4"/>
  <c r="I1015" i="4"/>
  <c r="H1015" i="4"/>
  <c r="A1015" i="4"/>
  <c r="J1014" i="4"/>
  <c r="I1014" i="4"/>
  <c r="A1014" i="4" s="1"/>
  <c r="H1014" i="4"/>
  <c r="J1013" i="4"/>
  <c r="I1013" i="4"/>
  <c r="H1013" i="4"/>
  <c r="A1013" i="4"/>
  <c r="J1012" i="4"/>
  <c r="I1012" i="4"/>
  <c r="A1012" i="4" s="1"/>
  <c r="H1012" i="4"/>
  <c r="J1011" i="4"/>
  <c r="I1011" i="4"/>
  <c r="A1011" i="4" s="1"/>
  <c r="H1011" i="4"/>
  <c r="J1010" i="4"/>
  <c r="I1010" i="4"/>
  <c r="H1010" i="4"/>
  <c r="A1010" i="4"/>
  <c r="J1009" i="4"/>
  <c r="I1009" i="4"/>
  <c r="H1009" i="4"/>
  <c r="A1009" i="4"/>
  <c r="J1008" i="4"/>
  <c r="I1008" i="4"/>
  <c r="A1008" i="4" s="1"/>
  <c r="H1008" i="4"/>
  <c r="J1007" i="4"/>
  <c r="I1007" i="4"/>
  <c r="H1007" i="4"/>
  <c r="A1007" i="4"/>
  <c r="J1006" i="4"/>
  <c r="I1006" i="4"/>
  <c r="H1006" i="4"/>
  <c r="A1006" i="4"/>
  <c r="J1005" i="4"/>
  <c r="I1005" i="4"/>
  <c r="A1005" i="4" s="1"/>
  <c r="H1005" i="4"/>
  <c r="J1004" i="4"/>
  <c r="I1004" i="4"/>
  <c r="H1004" i="4"/>
  <c r="A1004" i="4"/>
  <c r="J1003" i="4"/>
  <c r="I1003" i="4"/>
  <c r="A1003" i="4" s="1"/>
  <c r="H1003" i="4"/>
  <c r="J1002" i="4"/>
  <c r="I1002" i="4"/>
  <c r="A1002" i="4" s="1"/>
  <c r="H1002" i="4"/>
  <c r="J1001" i="4"/>
  <c r="I1001" i="4"/>
  <c r="H1001" i="4"/>
  <c r="A1001" i="4"/>
  <c r="J1000" i="4"/>
  <c r="I1000" i="4"/>
  <c r="A1000" i="4" s="1"/>
  <c r="H1000" i="4"/>
  <c r="J999" i="4"/>
  <c r="I999" i="4"/>
  <c r="A999" i="4" s="1"/>
  <c r="H999" i="4"/>
  <c r="J998" i="4"/>
  <c r="I998" i="4"/>
  <c r="H998" i="4"/>
  <c r="A998" i="4"/>
  <c r="J997" i="4"/>
  <c r="I997" i="4"/>
  <c r="H997" i="4"/>
  <c r="A997" i="4"/>
  <c r="J996" i="4"/>
  <c r="I996" i="4"/>
  <c r="A996" i="4" s="1"/>
  <c r="H996" i="4"/>
  <c r="J995" i="4"/>
  <c r="I995" i="4"/>
  <c r="H995" i="4"/>
  <c r="A995" i="4"/>
  <c r="J994" i="4"/>
  <c r="I994" i="4"/>
  <c r="A994" i="4" s="1"/>
  <c r="H994" i="4"/>
  <c r="J993" i="4"/>
  <c r="I993" i="4"/>
  <c r="A993" i="4" s="1"/>
  <c r="H993" i="4"/>
  <c r="J992" i="4"/>
  <c r="I992" i="4"/>
  <c r="H992" i="4"/>
  <c r="A992" i="4"/>
  <c r="J991" i="4"/>
  <c r="I991" i="4"/>
  <c r="H991" i="4"/>
  <c r="A991" i="4"/>
  <c r="J990" i="4"/>
  <c r="I990" i="4"/>
  <c r="A990" i="4" s="1"/>
  <c r="H990" i="4"/>
  <c r="J989" i="4"/>
  <c r="I989" i="4"/>
  <c r="H989" i="4"/>
  <c r="A989" i="4"/>
  <c r="J988" i="4"/>
  <c r="I988" i="4"/>
  <c r="H988" i="4"/>
  <c r="A988" i="4"/>
  <c r="J987" i="4"/>
  <c r="I987" i="4"/>
  <c r="A987" i="4" s="1"/>
  <c r="H987" i="4"/>
  <c r="J986" i="4"/>
  <c r="I986" i="4"/>
  <c r="H986" i="4"/>
  <c r="A986" i="4"/>
  <c r="J985" i="4"/>
  <c r="I985" i="4"/>
  <c r="A985" i="4" s="1"/>
  <c r="H985" i="4"/>
  <c r="J984" i="4"/>
  <c r="I984" i="4"/>
  <c r="A984" i="4" s="1"/>
  <c r="H984" i="4"/>
  <c r="J983" i="4"/>
  <c r="I983" i="4"/>
  <c r="H983" i="4"/>
  <c r="A983" i="4"/>
  <c r="J982" i="4"/>
  <c r="I982" i="4"/>
  <c r="H982" i="4"/>
  <c r="A982" i="4"/>
  <c r="J981" i="4"/>
  <c r="I981" i="4"/>
  <c r="A981" i="4" s="1"/>
  <c r="H981" i="4"/>
  <c r="J980" i="4"/>
  <c r="I980" i="4"/>
  <c r="H980" i="4"/>
  <c r="A980" i="4"/>
  <c r="J979" i="4"/>
  <c r="I979" i="4"/>
  <c r="H979" i="4"/>
  <c r="A979" i="4"/>
  <c r="J978" i="4"/>
  <c r="I978" i="4"/>
  <c r="A978" i="4" s="1"/>
  <c r="H978" i="4"/>
  <c r="J977" i="4"/>
  <c r="I977" i="4"/>
  <c r="H977" i="4"/>
  <c r="A977" i="4"/>
  <c r="J976" i="4"/>
  <c r="I976" i="4"/>
  <c r="A976" i="4" s="1"/>
  <c r="H976" i="4"/>
  <c r="J975" i="4"/>
  <c r="I975" i="4"/>
  <c r="A975" i="4" s="1"/>
  <c r="H975" i="4"/>
  <c r="J974" i="4"/>
  <c r="I974" i="4"/>
  <c r="H974" i="4"/>
  <c r="A974" i="4"/>
  <c r="J973" i="4"/>
  <c r="I973" i="4"/>
  <c r="A973" i="4" s="1"/>
  <c r="H973" i="4"/>
  <c r="J972" i="4"/>
  <c r="I972" i="4"/>
  <c r="A972" i="4" s="1"/>
  <c r="H972" i="4"/>
  <c r="J971" i="4"/>
  <c r="I971" i="4"/>
  <c r="H971" i="4"/>
  <c r="A971" i="4"/>
  <c r="J970" i="4"/>
  <c r="I970" i="4"/>
  <c r="H970" i="4"/>
  <c r="A970" i="4"/>
  <c r="J969" i="4"/>
  <c r="I969" i="4"/>
  <c r="A969" i="4" s="1"/>
  <c r="H969" i="4"/>
  <c r="J968" i="4"/>
  <c r="I968" i="4"/>
  <c r="H968" i="4"/>
  <c r="A968" i="4"/>
  <c r="J967" i="4"/>
  <c r="I967" i="4"/>
  <c r="A967" i="4" s="1"/>
  <c r="H967" i="4"/>
  <c r="J966" i="4"/>
  <c r="I966" i="4"/>
  <c r="A966" i="4" s="1"/>
  <c r="H966" i="4"/>
  <c r="J965" i="4"/>
  <c r="I965" i="4"/>
  <c r="H965" i="4"/>
  <c r="A965" i="4"/>
  <c r="J964" i="4"/>
  <c r="I964" i="4"/>
  <c r="A964" i="4" s="1"/>
  <c r="H964" i="4"/>
  <c r="J963" i="4"/>
  <c r="I963" i="4"/>
  <c r="A963" i="4" s="1"/>
  <c r="H963" i="4"/>
  <c r="J962" i="4"/>
  <c r="I962" i="4"/>
  <c r="H962" i="4"/>
  <c r="A962" i="4"/>
  <c r="J961" i="4"/>
  <c r="I961" i="4"/>
  <c r="H961" i="4"/>
  <c r="A961" i="4"/>
  <c r="J960" i="4"/>
  <c r="I960" i="4"/>
  <c r="A960" i="4" s="1"/>
  <c r="H960" i="4"/>
  <c r="J959" i="4"/>
  <c r="I959" i="4"/>
  <c r="H959" i="4"/>
  <c r="A959" i="4"/>
  <c r="J958" i="4"/>
  <c r="I958" i="4"/>
  <c r="A958" i="4" s="1"/>
  <c r="H958" i="4"/>
  <c r="J957" i="4"/>
  <c r="I957" i="4"/>
  <c r="A957" i="4" s="1"/>
  <c r="H957" i="4"/>
  <c r="J956" i="4"/>
  <c r="I956" i="4"/>
  <c r="H956" i="4"/>
  <c r="A956" i="4"/>
  <c r="J955" i="4"/>
  <c r="I955" i="4"/>
  <c r="A955" i="4" s="1"/>
  <c r="H955" i="4"/>
  <c r="J954" i="4"/>
  <c r="I954" i="4"/>
  <c r="A954" i="4" s="1"/>
  <c r="H954" i="4"/>
  <c r="J953" i="4"/>
  <c r="I953" i="4"/>
  <c r="H953" i="4"/>
  <c r="A953" i="4"/>
  <c r="J952" i="4"/>
  <c r="I952" i="4"/>
  <c r="H952" i="4"/>
  <c r="A952" i="4"/>
  <c r="J951" i="4"/>
  <c r="I951" i="4"/>
  <c r="A951" i="4" s="1"/>
  <c r="H951" i="4"/>
  <c r="J950" i="4"/>
  <c r="I950" i="4"/>
  <c r="H950" i="4"/>
  <c r="A950" i="4"/>
  <c r="J949" i="4"/>
  <c r="I949" i="4"/>
  <c r="A949" i="4" s="1"/>
  <c r="H949" i="4"/>
  <c r="J948" i="4"/>
  <c r="I948" i="4"/>
  <c r="A948" i="4" s="1"/>
  <c r="H948" i="4"/>
  <c r="J947" i="4"/>
  <c r="I947" i="4"/>
  <c r="H947" i="4"/>
  <c r="A947" i="4"/>
  <c r="J946" i="4"/>
  <c r="I946" i="4"/>
  <c r="A946" i="4" s="1"/>
  <c r="H946" i="4"/>
  <c r="J945" i="4"/>
  <c r="I945" i="4"/>
  <c r="A945" i="4" s="1"/>
  <c r="H945" i="4"/>
  <c r="J944" i="4"/>
  <c r="I944" i="4"/>
  <c r="H944" i="4"/>
  <c r="A944" i="4"/>
  <c r="J943" i="4"/>
  <c r="I943" i="4"/>
  <c r="H943" i="4"/>
  <c r="A943" i="4"/>
  <c r="J942" i="4"/>
  <c r="I942" i="4"/>
  <c r="A942" i="4" s="1"/>
  <c r="H942" i="4"/>
  <c r="J941" i="4"/>
  <c r="I941" i="4"/>
  <c r="H941" i="4"/>
  <c r="A941" i="4"/>
  <c r="J940" i="4"/>
  <c r="I940" i="4"/>
  <c r="A940" i="4" s="1"/>
  <c r="H940" i="4"/>
  <c r="J939" i="4"/>
  <c r="I939" i="4"/>
  <c r="A939" i="4" s="1"/>
  <c r="H939" i="4"/>
  <c r="J938" i="4"/>
  <c r="I938" i="4"/>
  <c r="H938" i="4"/>
  <c r="A938" i="4"/>
  <c r="J937" i="4"/>
  <c r="I937" i="4"/>
  <c r="A937" i="4" s="1"/>
  <c r="H937" i="4"/>
  <c r="J936" i="4"/>
  <c r="I936" i="4"/>
  <c r="A936" i="4" s="1"/>
  <c r="H936" i="4"/>
  <c r="J935" i="4"/>
  <c r="I935" i="4"/>
  <c r="H935" i="4"/>
  <c r="A935" i="4"/>
  <c r="J934" i="4"/>
  <c r="I934" i="4"/>
  <c r="H934" i="4"/>
  <c r="A934" i="4"/>
  <c r="J933" i="4"/>
  <c r="I933" i="4"/>
  <c r="A933" i="4" s="1"/>
  <c r="H933" i="4"/>
  <c r="J932" i="4"/>
  <c r="I932" i="4"/>
  <c r="H932" i="4"/>
  <c r="A932" i="4"/>
  <c r="J931" i="4"/>
  <c r="I931" i="4"/>
  <c r="A931" i="4" s="1"/>
  <c r="H931" i="4"/>
  <c r="J930" i="4"/>
  <c r="I930" i="4"/>
  <c r="A930" i="4" s="1"/>
  <c r="H930" i="4"/>
  <c r="J929" i="4"/>
  <c r="I929" i="4"/>
  <c r="H929" i="4"/>
  <c r="A929" i="4"/>
  <c r="J928" i="4"/>
  <c r="I928" i="4"/>
  <c r="A928" i="4" s="1"/>
  <c r="H928" i="4"/>
  <c r="J927" i="4"/>
  <c r="I927" i="4"/>
  <c r="A927" i="4" s="1"/>
  <c r="H927" i="4"/>
  <c r="J926" i="4"/>
  <c r="I926" i="4"/>
  <c r="H926" i="4"/>
  <c r="A926" i="4"/>
  <c r="J925" i="4"/>
  <c r="I925" i="4"/>
  <c r="A925" i="4" s="1"/>
  <c r="H925" i="4"/>
  <c r="J924" i="4"/>
  <c r="I924" i="4"/>
  <c r="A924" i="4" s="1"/>
  <c r="H924" i="4"/>
  <c r="J923" i="4"/>
  <c r="I923" i="4"/>
  <c r="H923" i="4"/>
  <c r="A923" i="4"/>
  <c r="J922" i="4"/>
  <c r="I922" i="4"/>
  <c r="A922" i="4" s="1"/>
  <c r="H922" i="4"/>
  <c r="J921" i="4"/>
  <c r="I921" i="4"/>
  <c r="A921" i="4" s="1"/>
  <c r="H921" i="4"/>
  <c r="J920" i="4"/>
  <c r="I920" i="4"/>
  <c r="H920" i="4"/>
  <c r="A920" i="4"/>
  <c r="J919" i="4"/>
  <c r="I919" i="4"/>
  <c r="A919" i="4" s="1"/>
  <c r="H919" i="4"/>
  <c r="J918" i="4"/>
  <c r="I918" i="4"/>
  <c r="A918" i="4" s="1"/>
  <c r="H918" i="4"/>
  <c r="J917" i="4"/>
  <c r="I917" i="4"/>
  <c r="H917" i="4"/>
  <c r="A917" i="4"/>
  <c r="J916" i="4"/>
  <c r="I916" i="4"/>
  <c r="H916" i="4"/>
  <c r="A916" i="4"/>
  <c r="J915" i="4"/>
  <c r="I915" i="4"/>
  <c r="A915" i="4" s="1"/>
  <c r="H915" i="4"/>
  <c r="J914" i="4"/>
  <c r="I914" i="4"/>
  <c r="H914" i="4"/>
  <c r="A914" i="4"/>
  <c r="J913" i="4"/>
  <c r="I913" i="4"/>
  <c r="A913" i="4" s="1"/>
  <c r="H913" i="4"/>
  <c r="J912" i="4"/>
  <c r="I912" i="4"/>
  <c r="A912" i="4" s="1"/>
  <c r="H912" i="4"/>
  <c r="J911" i="4"/>
  <c r="I911" i="4"/>
  <c r="H911" i="4"/>
  <c r="A911" i="4"/>
  <c r="J910" i="4"/>
  <c r="I910" i="4"/>
  <c r="A910" i="4" s="1"/>
  <c r="H910" i="4"/>
  <c r="J909" i="4"/>
  <c r="I909" i="4"/>
  <c r="A909" i="4" s="1"/>
  <c r="H909" i="4"/>
  <c r="J908" i="4"/>
  <c r="I908" i="4"/>
  <c r="H908" i="4"/>
  <c r="A908" i="4"/>
  <c r="J907" i="4"/>
  <c r="I907" i="4"/>
  <c r="H907" i="4"/>
  <c r="A907" i="4"/>
  <c r="J906" i="4"/>
  <c r="I906" i="4"/>
  <c r="A906" i="4" s="1"/>
  <c r="H906" i="4"/>
  <c r="J905" i="4"/>
  <c r="I905" i="4"/>
  <c r="H905" i="4"/>
  <c r="A905" i="4"/>
  <c r="J904" i="4"/>
  <c r="I904" i="4"/>
  <c r="A904" i="4" s="1"/>
  <c r="H904" i="4"/>
  <c r="J903" i="4"/>
  <c r="I903" i="4"/>
  <c r="A903" i="4" s="1"/>
  <c r="H903" i="4"/>
  <c r="J902" i="4"/>
  <c r="I902" i="4"/>
  <c r="H902" i="4"/>
  <c r="A902" i="4"/>
  <c r="J901" i="4"/>
  <c r="I901" i="4"/>
  <c r="A901" i="4" s="1"/>
  <c r="H901" i="4"/>
  <c r="J900" i="4"/>
  <c r="I900" i="4"/>
  <c r="A900" i="4" s="1"/>
  <c r="H900" i="4"/>
  <c r="J899" i="4"/>
  <c r="I899" i="4"/>
  <c r="H899" i="4"/>
  <c r="A899" i="4"/>
  <c r="J898" i="4"/>
  <c r="I898" i="4"/>
  <c r="H898" i="4"/>
  <c r="A898" i="4"/>
  <c r="J897" i="4"/>
  <c r="I897" i="4"/>
  <c r="A897" i="4" s="1"/>
  <c r="H897" i="4"/>
  <c r="J896" i="4"/>
  <c r="I896" i="4"/>
  <c r="H896" i="4"/>
  <c r="A896" i="4"/>
  <c r="J895" i="4"/>
  <c r="I895" i="4"/>
  <c r="H895" i="4"/>
  <c r="A895" i="4"/>
  <c r="J894" i="4"/>
  <c r="I894" i="4"/>
  <c r="A894" i="4" s="1"/>
  <c r="H894" i="4"/>
  <c r="J893" i="4"/>
  <c r="I893" i="4"/>
  <c r="H893" i="4"/>
  <c r="A893" i="4"/>
  <c r="J892" i="4"/>
  <c r="I892" i="4"/>
  <c r="A892" i="4" s="1"/>
  <c r="H892" i="4"/>
  <c r="J891" i="4"/>
  <c r="I891" i="4"/>
  <c r="A891" i="4" s="1"/>
  <c r="H891" i="4"/>
  <c r="J890" i="4"/>
  <c r="I890" i="4"/>
  <c r="H890" i="4"/>
  <c r="A890" i="4"/>
  <c r="J889" i="4"/>
  <c r="I889" i="4"/>
  <c r="A889" i="4" s="1"/>
  <c r="H889" i="4"/>
  <c r="J888" i="4"/>
  <c r="I888" i="4"/>
  <c r="A888" i="4" s="1"/>
  <c r="H888" i="4"/>
  <c r="J887" i="4"/>
  <c r="I887" i="4"/>
  <c r="H887" i="4"/>
  <c r="A887" i="4"/>
  <c r="J886" i="4"/>
  <c r="I886" i="4"/>
  <c r="A886" i="4" s="1"/>
  <c r="H886" i="4"/>
  <c r="J885" i="4"/>
  <c r="I885" i="4"/>
  <c r="A885" i="4" s="1"/>
  <c r="H885" i="4"/>
  <c r="J884" i="4"/>
  <c r="I884" i="4"/>
  <c r="H884" i="4"/>
  <c r="A884" i="4"/>
  <c r="J883" i="4"/>
  <c r="I883" i="4"/>
  <c r="A883" i="4" s="1"/>
  <c r="H883" i="4"/>
  <c r="J882" i="4"/>
  <c r="I882" i="4"/>
  <c r="A882" i="4" s="1"/>
  <c r="H882" i="4"/>
  <c r="J881" i="4"/>
  <c r="I881" i="4"/>
  <c r="H881" i="4"/>
  <c r="A881" i="4"/>
  <c r="J880" i="4"/>
  <c r="I880" i="4"/>
  <c r="H880" i="4"/>
  <c r="A880" i="4"/>
  <c r="J879" i="4"/>
  <c r="I879" i="4"/>
  <c r="A879" i="4" s="1"/>
  <c r="H879" i="4"/>
  <c r="J878" i="4"/>
  <c r="I878" i="4"/>
  <c r="H878" i="4"/>
  <c r="A878" i="4"/>
  <c r="J877" i="4"/>
  <c r="I877" i="4"/>
  <c r="H877" i="4"/>
  <c r="A877" i="4"/>
  <c r="J876" i="4"/>
  <c r="I876" i="4"/>
  <c r="A876" i="4" s="1"/>
  <c r="H876" i="4"/>
  <c r="J875" i="4"/>
  <c r="I875" i="4"/>
  <c r="H875" i="4"/>
  <c r="A875" i="4"/>
  <c r="J874" i="4"/>
  <c r="I874" i="4"/>
  <c r="A874" i="4" s="1"/>
  <c r="H874" i="4"/>
  <c r="J873" i="4"/>
  <c r="I873" i="4"/>
  <c r="A873" i="4" s="1"/>
  <c r="H873" i="4"/>
  <c r="J872" i="4"/>
  <c r="I872" i="4"/>
  <c r="H872" i="4"/>
  <c r="A872" i="4"/>
  <c r="J871" i="4"/>
  <c r="I871" i="4"/>
  <c r="H871" i="4"/>
  <c r="A871" i="4"/>
  <c r="J870" i="4"/>
  <c r="I870" i="4"/>
  <c r="A870" i="4" s="1"/>
  <c r="H870" i="4"/>
  <c r="J869" i="4"/>
  <c r="I869" i="4"/>
  <c r="H869" i="4"/>
  <c r="A869" i="4"/>
  <c r="J868" i="4"/>
  <c r="I868" i="4"/>
  <c r="H868" i="4"/>
  <c r="A868" i="4"/>
  <c r="J867" i="4"/>
  <c r="I867" i="4"/>
  <c r="A867" i="4" s="1"/>
  <c r="H867" i="4"/>
  <c r="J866" i="4"/>
  <c r="I866" i="4"/>
  <c r="H866" i="4"/>
  <c r="A866" i="4"/>
  <c r="J865" i="4"/>
  <c r="I865" i="4"/>
  <c r="A865" i="4" s="1"/>
  <c r="H865" i="4"/>
  <c r="J864" i="4"/>
  <c r="I864" i="4"/>
  <c r="A864" i="4" s="1"/>
  <c r="H864" i="4"/>
  <c r="J863" i="4"/>
  <c r="I863" i="4"/>
  <c r="H863" i="4"/>
  <c r="A863" i="4"/>
  <c r="J862" i="4"/>
  <c r="I862" i="4"/>
  <c r="A862" i="4" s="1"/>
  <c r="H862" i="4"/>
  <c r="J861" i="4"/>
  <c r="I861" i="4"/>
  <c r="H861" i="4"/>
  <c r="A861" i="4"/>
  <c r="J860" i="4"/>
  <c r="I860" i="4"/>
  <c r="H860" i="4"/>
  <c r="A860" i="4"/>
  <c r="J859" i="4"/>
  <c r="I859" i="4"/>
  <c r="A859" i="4" s="1"/>
  <c r="H859" i="4"/>
  <c r="J858" i="4"/>
  <c r="I858" i="4"/>
  <c r="H858" i="4"/>
  <c r="A858" i="4"/>
  <c r="J857" i="4"/>
  <c r="I857" i="4"/>
  <c r="H857" i="4"/>
  <c r="A857" i="4"/>
  <c r="J856" i="4"/>
  <c r="I856" i="4"/>
  <c r="A856" i="4" s="1"/>
  <c r="H856" i="4"/>
  <c r="J855" i="4"/>
  <c r="I855" i="4"/>
  <c r="A855" i="4" s="1"/>
  <c r="H855" i="4"/>
  <c r="J854" i="4"/>
  <c r="I854" i="4"/>
  <c r="H854" i="4"/>
  <c r="A854" i="4"/>
  <c r="J853" i="4"/>
  <c r="I853" i="4"/>
  <c r="A853" i="4" s="1"/>
  <c r="H853" i="4"/>
  <c r="J852" i="4"/>
  <c r="I852" i="4"/>
  <c r="A852" i="4" s="1"/>
  <c r="H852" i="4"/>
  <c r="J851" i="4"/>
  <c r="I851" i="4"/>
  <c r="H851" i="4"/>
  <c r="A851" i="4"/>
  <c r="J850" i="4"/>
  <c r="I850" i="4"/>
  <c r="A850" i="4" s="1"/>
  <c r="H850" i="4"/>
  <c r="J849" i="4"/>
  <c r="I849" i="4"/>
  <c r="A849" i="4" s="1"/>
  <c r="H849" i="4"/>
  <c r="J848" i="4"/>
  <c r="I848" i="4"/>
  <c r="H848" i="4"/>
  <c r="A848" i="4"/>
  <c r="J847" i="4"/>
  <c r="I847" i="4"/>
  <c r="A847" i="4" s="1"/>
  <c r="H847" i="4"/>
  <c r="J846" i="4"/>
  <c r="I846" i="4"/>
  <c r="H846" i="4"/>
  <c r="A846" i="4"/>
  <c r="J845" i="4"/>
  <c r="I845" i="4"/>
  <c r="H845" i="4"/>
  <c r="A845" i="4"/>
  <c r="J844" i="4"/>
  <c r="I844" i="4"/>
  <c r="A844" i="4" s="1"/>
  <c r="H844" i="4"/>
  <c r="J843" i="4"/>
  <c r="I843" i="4"/>
  <c r="H843" i="4"/>
  <c r="A843" i="4"/>
  <c r="J842" i="4"/>
  <c r="I842" i="4"/>
  <c r="H842" i="4"/>
  <c r="A842" i="4"/>
  <c r="J841" i="4"/>
  <c r="I841" i="4"/>
  <c r="A841" i="4" s="1"/>
  <c r="H841" i="4"/>
  <c r="J840" i="4"/>
  <c r="I840" i="4"/>
  <c r="A840" i="4" s="1"/>
  <c r="H840" i="4"/>
  <c r="J839" i="4"/>
  <c r="I839" i="4"/>
  <c r="H839" i="4"/>
  <c r="A839" i="4"/>
  <c r="J838" i="4"/>
  <c r="I838" i="4"/>
  <c r="A838" i="4" s="1"/>
  <c r="H838" i="4"/>
  <c r="J837" i="4"/>
  <c r="I837" i="4"/>
  <c r="A837" i="4" s="1"/>
  <c r="H837" i="4"/>
  <c r="J836" i="4"/>
  <c r="I836" i="4"/>
  <c r="H836" i="4"/>
  <c r="A836" i="4"/>
  <c r="J835" i="4"/>
  <c r="I835" i="4"/>
  <c r="A835" i="4" s="1"/>
  <c r="H835" i="4"/>
  <c r="J834" i="4"/>
  <c r="I834" i="4"/>
  <c r="H834" i="4"/>
  <c r="A834" i="4"/>
  <c r="J833" i="4"/>
  <c r="I833" i="4"/>
  <c r="H833" i="4"/>
  <c r="A833" i="4"/>
  <c r="J832" i="4"/>
  <c r="I832" i="4"/>
  <c r="A832" i="4" s="1"/>
  <c r="H832" i="4"/>
  <c r="J831" i="4"/>
  <c r="I831" i="4"/>
  <c r="A831" i="4" s="1"/>
  <c r="H831" i="4"/>
  <c r="J830" i="4"/>
  <c r="I830" i="4"/>
  <c r="H830" i="4"/>
  <c r="A830" i="4"/>
  <c r="J829" i="4"/>
  <c r="I829" i="4"/>
  <c r="A829" i="4" s="1"/>
  <c r="H829" i="4"/>
  <c r="J828" i="4"/>
  <c r="I828" i="4"/>
  <c r="A828" i="4" s="1"/>
  <c r="H828" i="4"/>
  <c r="J827" i="4"/>
  <c r="I827" i="4"/>
  <c r="H827" i="4"/>
  <c r="A827" i="4"/>
  <c r="J826" i="4"/>
  <c r="I826" i="4"/>
  <c r="A826" i="4" s="1"/>
  <c r="H826" i="4"/>
  <c r="J825" i="4"/>
  <c r="I825" i="4"/>
  <c r="H825" i="4"/>
  <c r="A825" i="4"/>
  <c r="J824" i="4"/>
  <c r="I824" i="4"/>
  <c r="H824" i="4"/>
  <c r="A824" i="4"/>
  <c r="J823" i="4"/>
  <c r="I823" i="4"/>
  <c r="A823" i="4" s="1"/>
  <c r="H823" i="4"/>
  <c r="J822" i="4"/>
  <c r="I822" i="4"/>
  <c r="H822" i="4"/>
  <c r="A822" i="4"/>
  <c r="J821" i="4"/>
  <c r="I821" i="4"/>
  <c r="H821" i="4"/>
  <c r="A821" i="4"/>
  <c r="J820" i="4"/>
  <c r="I820" i="4"/>
  <c r="A820" i="4" s="1"/>
  <c r="H820" i="4"/>
  <c r="J819" i="4"/>
  <c r="I819" i="4"/>
  <c r="A819" i="4" s="1"/>
  <c r="H819" i="4"/>
  <c r="J818" i="4"/>
  <c r="I818" i="4"/>
  <c r="H818" i="4"/>
  <c r="A818" i="4"/>
  <c r="J817" i="4"/>
  <c r="I817" i="4"/>
  <c r="A817" i="4" s="1"/>
  <c r="H817" i="4"/>
  <c r="J816" i="4"/>
  <c r="I816" i="4"/>
  <c r="A816" i="4" s="1"/>
  <c r="H816" i="4"/>
  <c r="J815" i="4"/>
  <c r="I815" i="4"/>
  <c r="H815" i="4"/>
  <c r="A815" i="4"/>
  <c r="J814" i="4"/>
  <c r="I814" i="4"/>
  <c r="A814" i="4" s="1"/>
  <c r="H814" i="4"/>
  <c r="J813" i="4"/>
  <c r="I813" i="4"/>
  <c r="A813" i="4" s="1"/>
  <c r="H813" i="4"/>
  <c r="J812" i="4"/>
  <c r="I812" i="4"/>
  <c r="H812" i="4"/>
  <c r="A812" i="4"/>
  <c r="J811" i="4"/>
  <c r="I811" i="4"/>
  <c r="A811" i="4" s="1"/>
  <c r="H811" i="4"/>
  <c r="J810" i="4"/>
  <c r="I810" i="4"/>
  <c r="H810" i="4"/>
  <c r="A810" i="4"/>
  <c r="J809" i="4"/>
  <c r="I809" i="4"/>
  <c r="H809" i="4"/>
  <c r="A809" i="4"/>
  <c r="J808" i="4"/>
  <c r="I808" i="4"/>
  <c r="A808" i="4" s="1"/>
  <c r="H808" i="4"/>
  <c r="J807" i="4"/>
  <c r="I807" i="4"/>
  <c r="H807" i="4"/>
  <c r="A807" i="4"/>
  <c r="J806" i="4"/>
  <c r="I806" i="4"/>
  <c r="H806" i="4"/>
  <c r="A806" i="4"/>
  <c r="J805" i="4"/>
  <c r="I805" i="4"/>
  <c r="A805" i="4" s="1"/>
  <c r="H805" i="4"/>
  <c r="J804" i="4"/>
  <c r="I804" i="4"/>
  <c r="A804" i="4" s="1"/>
  <c r="H804" i="4"/>
  <c r="J803" i="4"/>
  <c r="I803" i="4"/>
  <c r="H803" i="4"/>
  <c r="A803" i="4"/>
  <c r="J802" i="4"/>
  <c r="I802" i="4"/>
  <c r="A802" i="4" s="1"/>
  <c r="H802" i="4"/>
  <c r="J801" i="4"/>
  <c r="I801" i="4"/>
  <c r="A801" i="4" s="1"/>
  <c r="H801" i="4"/>
  <c r="J800" i="4"/>
  <c r="I800" i="4"/>
  <c r="H800" i="4"/>
  <c r="A800" i="4"/>
  <c r="J799" i="4"/>
  <c r="I799" i="4"/>
  <c r="A799" i="4" s="1"/>
  <c r="H799" i="4"/>
  <c r="J798" i="4"/>
  <c r="I798" i="4"/>
  <c r="H798" i="4"/>
  <c r="A798" i="4"/>
  <c r="J797" i="4"/>
  <c r="I797" i="4"/>
  <c r="H797" i="4"/>
  <c r="A797" i="4"/>
  <c r="J796" i="4"/>
  <c r="I796" i="4"/>
  <c r="A796" i="4" s="1"/>
  <c r="H796" i="4"/>
  <c r="J795" i="4"/>
  <c r="I795" i="4"/>
  <c r="A795" i="4" s="1"/>
  <c r="H795" i="4"/>
  <c r="J794" i="4"/>
  <c r="I794" i="4"/>
  <c r="H794" i="4"/>
  <c r="A794" i="4"/>
  <c r="J793" i="4"/>
  <c r="I793" i="4"/>
  <c r="A793" i="4" s="1"/>
  <c r="H793" i="4"/>
  <c r="J792" i="4"/>
  <c r="I792" i="4"/>
  <c r="A792" i="4" s="1"/>
  <c r="H792" i="4"/>
  <c r="J791" i="4"/>
  <c r="I791" i="4"/>
  <c r="H791" i="4"/>
  <c r="A791" i="4"/>
  <c r="J790" i="4"/>
  <c r="I790" i="4"/>
  <c r="A790" i="4" s="1"/>
  <c r="H790" i="4"/>
  <c r="J789" i="4"/>
  <c r="I789" i="4"/>
  <c r="H789" i="4"/>
  <c r="A789" i="4"/>
  <c r="J788" i="4"/>
  <c r="I788" i="4"/>
  <c r="H788" i="4"/>
  <c r="A788" i="4"/>
  <c r="J787" i="4"/>
  <c r="I787" i="4"/>
  <c r="A787" i="4" s="1"/>
  <c r="H787" i="4"/>
  <c r="J786" i="4"/>
  <c r="I786" i="4"/>
  <c r="H786" i="4"/>
  <c r="A786" i="4"/>
  <c r="J785" i="4"/>
  <c r="I785" i="4"/>
  <c r="H785" i="4"/>
  <c r="A785" i="4"/>
  <c r="J784" i="4"/>
  <c r="I784" i="4"/>
  <c r="A784" i="4" s="1"/>
  <c r="H784" i="4"/>
  <c r="J783" i="4"/>
  <c r="I783" i="4"/>
  <c r="A783" i="4" s="1"/>
  <c r="H783" i="4"/>
  <c r="J782" i="4"/>
  <c r="I782" i="4"/>
  <c r="H782" i="4"/>
  <c r="A782" i="4"/>
  <c r="J781" i="4"/>
  <c r="I781" i="4"/>
  <c r="A781" i="4" s="1"/>
  <c r="H781" i="4"/>
  <c r="J780" i="4"/>
  <c r="I780" i="4"/>
  <c r="A780" i="4" s="1"/>
  <c r="H780" i="4"/>
  <c r="J779" i="4"/>
  <c r="I779" i="4"/>
  <c r="H779" i="4"/>
  <c r="A779" i="4"/>
  <c r="J778" i="4"/>
  <c r="I778" i="4"/>
  <c r="A778" i="4" s="1"/>
  <c r="H778" i="4"/>
  <c r="J777" i="4"/>
  <c r="I777" i="4"/>
  <c r="A777" i="4" s="1"/>
  <c r="H777" i="4"/>
  <c r="J776" i="4"/>
  <c r="I776" i="4"/>
  <c r="H776" i="4"/>
  <c r="A776" i="4"/>
  <c r="J775" i="4"/>
  <c r="I775" i="4"/>
  <c r="A775" i="4" s="1"/>
  <c r="H775" i="4"/>
  <c r="J774" i="4"/>
  <c r="I774" i="4"/>
  <c r="H774" i="4"/>
  <c r="A774" i="4"/>
  <c r="J773" i="4"/>
  <c r="I773" i="4"/>
  <c r="H773" i="4"/>
  <c r="A773" i="4"/>
  <c r="J772" i="4"/>
  <c r="I772" i="4"/>
  <c r="A772" i="4" s="1"/>
  <c r="H772" i="4"/>
  <c r="J771" i="4"/>
  <c r="I771" i="4"/>
  <c r="H771" i="4"/>
  <c r="A771" i="4"/>
  <c r="J770" i="4"/>
  <c r="I770" i="4"/>
  <c r="H770" i="4"/>
  <c r="A770" i="4"/>
  <c r="J769" i="4"/>
  <c r="I769" i="4"/>
  <c r="A769" i="4" s="1"/>
  <c r="H769" i="4"/>
  <c r="J768" i="4"/>
  <c r="I768" i="4"/>
  <c r="A768" i="4" s="1"/>
  <c r="H768" i="4"/>
  <c r="J767" i="4"/>
  <c r="I767" i="4"/>
  <c r="H767" i="4"/>
  <c r="A767" i="4"/>
  <c r="J766" i="4"/>
  <c r="I766" i="4"/>
  <c r="A766" i="4" s="1"/>
  <c r="H766" i="4"/>
  <c r="J765" i="4"/>
  <c r="I765" i="4"/>
  <c r="A765" i="4" s="1"/>
  <c r="H765" i="4"/>
  <c r="J764" i="4"/>
  <c r="I764" i="4"/>
  <c r="H764" i="4"/>
  <c r="A764" i="4"/>
  <c r="J763" i="4"/>
  <c r="I763" i="4"/>
  <c r="A763" i="4" s="1"/>
  <c r="H763" i="4"/>
  <c r="J762" i="4"/>
  <c r="I762" i="4"/>
  <c r="H762" i="4"/>
  <c r="A762" i="4"/>
  <c r="J761" i="4"/>
  <c r="I761" i="4"/>
  <c r="H761" i="4"/>
  <c r="A761" i="4"/>
  <c r="J760" i="4"/>
  <c r="I760" i="4"/>
  <c r="A760" i="4" s="1"/>
  <c r="H760" i="4"/>
  <c r="J759" i="4"/>
  <c r="I759" i="4"/>
  <c r="H759" i="4"/>
  <c r="A759" i="4"/>
  <c r="J758" i="4"/>
  <c r="I758" i="4"/>
  <c r="H758" i="4"/>
  <c r="A758" i="4"/>
  <c r="J757" i="4"/>
  <c r="I757" i="4"/>
  <c r="A757" i="4" s="1"/>
  <c r="H757" i="4"/>
  <c r="J756" i="4"/>
  <c r="I756" i="4"/>
  <c r="A756" i="4" s="1"/>
  <c r="H756" i="4"/>
  <c r="J755" i="4"/>
  <c r="I755" i="4"/>
  <c r="H755" i="4"/>
  <c r="A755" i="4"/>
  <c r="J754" i="4"/>
  <c r="I754" i="4"/>
  <c r="A754" i="4" s="1"/>
  <c r="H754" i="4"/>
  <c r="J753" i="4"/>
  <c r="I753" i="4"/>
  <c r="H753" i="4"/>
  <c r="A753" i="4"/>
  <c r="J752" i="4"/>
  <c r="I752" i="4"/>
  <c r="H752" i="4"/>
  <c r="A752" i="4"/>
  <c r="J751" i="4"/>
  <c r="I751" i="4"/>
  <c r="A751" i="4" s="1"/>
  <c r="H751" i="4"/>
  <c r="J750" i="4"/>
  <c r="I750" i="4"/>
  <c r="H750" i="4"/>
  <c r="A750" i="4"/>
  <c r="J749" i="4"/>
  <c r="I749" i="4"/>
  <c r="H749" i="4"/>
  <c r="A749" i="4"/>
  <c r="J748" i="4"/>
  <c r="I748" i="4"/>
  <c r="A748" i="4" s="1"/>
  <c r="H748" i="4"/>
  <c r="J747" i="4"/>
  <c r="I747" i="4"/>
  <c r="A747" i="4" s="1"/>
  <c r="H747" i="4"/>
  <c r="J746" i="4"/>
  <c r="I746" i="4"/>
  <c r="H746" i="4"/>
  <c r="A746" i="4"/>
  <c r="J745" i="4"/>
  <c r="I745" i="4"/>
  <c r="A745" i="4" s="1"/>
  <c r="H745" i="4"/>
  <c r="J744" i="4"/>
  <c r="I744" i="4"/>
  <c r="A744" i="4" s="1"/>
  <c r="H744" i="4"/>
  <c r="J743" i="4"/>
  <c r="I743" i="4"/>
  <c r="H743" i="4"/>
  <c r="A743" i="4"/>
  <c r="J742" i="4"/>
  <c r="I742" i="4"/>
  <c r="A742" i="4" s="1"/>
  <c r="H742" i="4"/>
  <c r="J741" i="4"/>
  <c r="I741" i="4"/>
  <c r="A741" i="4" s="1"/>
  <c r="H741" i="4"/>
  <c r="J740" i="4"/>
  <c r="I740" i="4"/>
  <c r="H740" i="4"/>
  <c r="A740" i="4"/>
  <c r="J739" i="4"/>
  <c r="I739" i="4"/>
  <c r="A739" i="4" s="1"/>
  <c r="H739" i="4"/>
  <c r="J738" i="4"/>
  <c r="I738" i="4"/>
  <c r="H738" i="4"/>
  <c r="A738" i="4"/>
  <c r="J737" i="4"/>
  <c r="I737" i="4"/>
  <c r="H737" i="4"/>
  <c r="A737" i="4"/>
  <c r="J736" i="4"/>
  <c r="I736" i="4"/>
  <c r="A736" i="4" s="1"/>
  <c r="H736" i="4"/>
  <c r="J735" i="4"/>
  <c r="I735" i="4"/>
  <c r="H735" i="4"/>
  <c r="A735" i="4"/>
  <c r="J734" i="4"/>
  <c r="I734" i="4"/>
  <c r="H734" i="4"/>
  <c r="A734" i="4"/>
  <c r="J733" i="4"/>
  <c r="I733" i="4"/>
  <c r="A733" i="4" s="1"/>
  <c r="H733" i="4"/>
  <c r="J732" i="4"/>
  <c r="I732" i="4"/>
  <c r="A732" i="4" s="1"/>
  <c r="H732" i="4"/>
  <c r="J731" i="4"/>
  <c r="I731" i="4"/>
  <c r="H731" i="4"/>
  <c r="A731" i="4"/>
  <c r="J730" i="4"/>
  <c r="I730" i="4"/>
  <c r="A730" i="4" s="1"/>
  <c r="H730" i="4"/>
  <c r="J729" i="4"/>
  <c r="I729" i="4"/>
  <c r="A729" i="4" s="1"/>
  <c r="H729" i="4"/>
  <c r="J728" i="4"/>
  <c r="I728" i="4"/>
  <c r="H728" i="4"/>
  <c r="A728" i="4"/>
  <c r="J727" i="4"/>
  <c r="I727" i="4"/>
  <c r="A727" i="4" s="1"/>
  <c r="H727" i="4"/>
  <c r="J726" i="4"/>
  <c r="I726" i="4"/>
  <c r="H726" i="4"/>
  <c r="A726" i="4"/>
  <c r="J725" i="4"/>
  <c r="I725" i="4"/>
  <c r="H725" i="4"/>
  <c r="A725" i="4"/>
  <c r="J724" i="4"/>
  <c r="I724" i="4"/>
  <c r="A724" i="4" s="1"/>
  <c r="H724" i="4"/>
  <c r="J723" i="4"/>
  <c r="I723" i="4"/>
  <c r="H723" i="4"/>
  <c r="A723" i="4"/>
  <c r="J722" i="4"/>
  <c r="I722" i="4"/>
  <c r="H722" i="4"/>
  <c r="A722" i="4"/>
  <c r="J721" i="4"/>
  <c r="I721" i="4"/>
  <c r="A721" i="4" s="1"/>
  <c r="H721" i="4"/>
  <c r="J720" i="4"/>
  <c r="I720" i="4"/>
  <c r="A720" i="4" s="1"/>
  <c r="H720" i="4"/>
  <c r="J719" i="4"/>
  <c r="I719" i="4"/>
  <c r="A719" i="4" s="1"/>
  <c r="H719" i="4"/>
  <c r="J718" i="4"/>
  <c r="I718" i="4"/>
  <c r="A718" i="4" s="1"/>
  <c r="H718" i="4"/>
  <c r="J717" i="4"/>
  <c r="I717" i="4"/>
  <c r="H717" i="4"/>
  <c r="A717" i="4"/>
  <c r="J716" i="4"/>
  <c r="I716" i="4"/>
  <c r="A716" i="4" s="1"/>
  <c r="H716" i="4"/>
  <c r="J715" i="4"/>
  <c r="I715" i="4"/>
  <c r="A715" i="4" s="1"/>
  <c r="H715" i="4"/>
  <c r="J714" i="4"/>
  <c r="I714" i="4"/>
  <c r="H714" i="4"/>
  <c r="A714" i="4"/>
  <c r="J713" i="4"/>
  <c r="I713" i="4"/>
  <c r="H713" i="4"/>
  <c r="A713" i="4"/>
  <c r="J712" i="4"/>
  <c r="I712" i="4"/>
  <c r="A712" i="4" s="1"/>
  <c r="H712" i="4"/>
  <c r="J711" i="4"/>
  <c r="I711" i="4"/>
  <c r="A711" i="4" s="1"/>
  <c r="H711" i="4"/>
  <c r="J710" i="4"/>
  <c r="I710" i="4"/>
  <c r="A710" i="4" s="1"/>
  <c r="H710" i="4"/>
  <c r="J709" i="4"/>
  <c r="I709" i="4"/>
  <c r="A709" i="4" s="1"/>
  <c r="H709" i="4"/>
  <c r="J708" i="4"/>
  <c r="I708" i="4"/>
  <c r="A708" i="4" s="1"/>
  <c r="H708" i="4"/>
  <c r="J707" i="4"/>
  <c r="I707" i="4"/>
  <c r="A707" i="4" s="1"/>
  <c r="H707" i="4"/>
  <c r="J706" i="4"/>
  <c r="I706" i="4"/>
  <c r="A706" i="4" s="1"/>
  <c r="H706" i="4"/>
  <c r="J705" i="4"/>
  <c r="I705" i="4"/>
  <c r="A705" i="4" s="1"/>
  <c r="H705" i="4"/>
  <c r="J704" i="4"/>
  <c r="I704" i="4"/>
  <c r="H704" i="4"/>
  <c r="A704" i="4"/>
  <c r="J703" i="4"/>
  <c r="I703" i="4"/>
  <c r="A703" i="4" s="1"/>
  <c r="H703" i="4"/>
  <c r="J702" i="4"/>
  <c r="I702" i="4"/>
  <c r="H702" i="4"/>
  <c r="A702" i="4"/>
  <c r="J701" i="4"/>
  <c r="I701" i="4"/>
  <c r="H701" i="4"/>
  <c r="A701" i="4"/>
  <c r="J700" i="4"/>
  <c r="I700" i="4"/>
  <c r="A700" i="4" s="1"/>
  <c r="H700" i="4"/>
  <c r="J699" i="4"/>
  <c r="I699" i="4"/>
  <c r="H699" i="4"/>
  <c r="A699" i="4"/>
  <c r="J698" i="4"/>
  <c r="I698" i="4"/>
  <c r="A698" i="4" s="1"/>
  <c r="H698" i="4"/>
  <c r="J697" i="4"/>
  <c r="I697" i="4"/>
  <c r="A697" i="4" s="1"/>
  <c r="H697" i="4"/>
  <c r="J696" i="4"/>
  <c r="I696" i="4"/>
  <c r="A696" i="4" s="1"/>
  <c r="H696" i="4"/>
  <c r="J695" i="4"/>
  <c r="I695" i="4"/>
  <c r="A695" i="4" s="1"/>
  <c r="H695" i="4"/>
  <c r="J694" i="4"/>
  <c r="I694" i="4"/>
  <c r="A694" i="4" s="1"/>
  <c r="H694" i="4"/>
  <c r="J693" i="4"/>
  <c r="I693" i="4"/>
  <c r="A693" i="4" s="1"/>
  <c r="H693" i="4"/>
  <c r="J692" i="4"/>
  <c r="I692" i="4"/>
  <c r="A692" i="4" s="1"/>
  <c r="H692" i="4"/>
  <c r="J691" i="4"/>
  <c r="I691" i="4"/>
  <c r="A691" i="4" s="1"/>
  <c r="H691" i="4"/>
  <c r="J690" i="4"/>
  <c r="I690" i="4"/>
  <c r="H690" i="4"/>
  <c r="A690" i="4"/>
  <c r="J689" i="4"/>
  <c r="I689" i="4"/>
  <c r="H689" i="4"/>
  <c r="A689" i="4"/>
  <c r="J688" i="4"/>
  <c r="I688" i="4"/>
  <c r="A688" i="4" s="1"/>
  <c r="H688" i="4"/>
  <c r="J687" i="4"/>
  <c r="I687" i="4"/>
  <c r="A687" i="4" s="1"/>
  <c r="H687" i="4"/>
  <c r="J686" i="4"/>
  <c r="I686" i="4"/>
  <c r="H686" i="4"/>
  <c r="A686" i="4"/>
  <c r="J685" i="4"/>
  <c r="I685" i="4"/>
  <c r="A685" i="4" s="1"/>
  <c r="H685" i="4"/>
  <c r="J684" i="4"/>
  <c r="I684" i="4"/>
  <c r="A684" i="4" s="1"/>
  <c r="H684" i="4"/>
  <c r="J683" i="4"/>
  <c r="I683" i="4"/>
  <c r="A683" i="4" s="1"/>
  <c r="H683" i="4"/>
  <c r="J682" i="4"/>
  <c r="I682" i="4"/>
  <c r="A682" i="4" s="1"/>
  <c r="H682" i="4"/>
  <c r="J681" i="4"/>
  <c r="I681" i="4"/>
  <c r="H681" i="4"/>
  <c r="A681" i="4"/>
  <c r="J680" i="4"/>
  <c r="I680" i="4"/>
  <c r="A680" i="4" s="1"/>
  <c r="H680" i="4"/>
  <c r="J679" i="4"/>
  <c r="I679" i="4"/>
  <c r="A679" i="4" s="1"/>
  <c r="H679" i="4"/>
  <c r="J678" i="4"/>
  <c r="I678" i="4"/>
  <c r="H678" i="4"/>
  <c r="A678" i="4"/>
  <c r="J677" i="4"/>
  <c r="I677" i="4"/>
  <c r="H677" i="4"/>
  <c r="A677" i="4"/>
  <c r="J676" i="4"/>
  <c r="I676" i="4"/>
  <c r="A676" i="4" s="1"/>
  <c r="H676" i="4"/>
  <c r="J675" i="4"/>
  <c r="I675" i="4"/>
  <c r="H675" i="4"/>
  <c r="A675" i="4"/>
  <c r="J674" i="4"/>
  <c r="I674" i="4"/>
  <c r="H674" i="4"/>
  <c r="A674" i="4"/>
  <c r="J673" i="4"/>
  <c r="I673" i="4"/>
  <c r="A673" i="4" s="1"/>
  <c r="H673" i="4"/>
  <c r="J672" i="4"/>
  <c r="I672" i="4"/>
  <c r="A672" i="4" s="1"/>
  <c r="H672" i="4"/>
  <c r="J671" i="4"/>
  <c r="I671" i="4"/>
  <c r="A671" i="4" s="1"/>
  <c r="H671" i="4"/>
  <c r="J670" i="4"/>
  <c r="I670" i="4"/>
  <c r="A670" i="4" s="1"/>
  <c r="H670" i="4"/>
  <c r="J669" i="4"/>
  <c r="I669" i="4"/>
  <c r="A669" i="4" s="1"/>
  <c r="H669" i="4"/>
  <c r="J668" i="4"/>
  <c r="I668" i="4"/>
  <c r="H668" i="4"/>
  <c r="A668" i="4"/>
  <c r="J667" i="4"/>
  <c r="I667" i="4"/>
  <c r="A667" i="4" s="1"/>
  <c r="H667" i="4"/>
  <c r="J666" i="4"/>
  <c r="I666" i="4"/>
  <c r="H666" i="4"/>
  <c r="A666" i="4"/>
  <c r="J665" i="4"/>
  <c r="I665" i="4"/>
  <c r="H665" i="4"/>
  <c r="A665" i="4"/>
  <c r="J664" i="4"/>
  <c r="I664" i="4"/>
  <c r="A664" i="4" s="1"/>
  <c r="H664" i="4"/>
  <c r="J663" i="4"/>
  <c r="I663" i="4"/>
  <c r="H663" i="4"/>
  <c r="A663" i="4"/>
  <c r="J662" i="4"/>
  <c r="I662" i="4"/>
  <c r="H662" i="4"/>
  <c r="A662" i="4"/>
  <c r="J661" i="4"/>
  <c r="I661" i="4"/>
  <c r="A661" i="4" s="1"/>
  <c r="H661" i="4"/>
  <c r="J660" i="4"/>
  <c r="I660" i="4"/>
  <c r="A660" i="4" s="1"/>
  <c r="H660" i="4"/>
  <c r="J659" i="4"/>
  <c r="I659" i="4"/>
  <c r="A659" i="4" s="1"/>
  <c r="H659" i="4"/>
  <c r="J658" i="4"/>
  <c r="I658" i="4"/>
  <c r="A658" i="4" s="1"/>
  <c r="H658" i="4"/>
  <c r="J657" i="4"/>
  <c r="I657" i="4"/>
  <c r="A657" i="4" s="1"/>
  <c r="H657" i="4"/>
  <c r="J656" i="4"/>
  <c r="I656" i="4"/>
  <c r="A656" i="4" s="1"/>
  <c r="H656" i="4"/>
  <c r="J655" i="4"/>
  <c r="I655" i="4"/>
  <c r="A655" i="4" s="1"/>
  <c r="H655" i="4"/>
  <c r="J654" i="4"/>
  <c r="I654" i="4"/>
  <c r="H654" i="4"/>
  <c r="A654" i="4"/>
  <c r="J653" i="4"/>
  <c r="I653" i="4"/>
  <c r="H653" i="4"/>
  <c r="A653" i="4"/>
  <c r="J652" i="4"/>
  <c r="I652" i="4"/>
  <c r="A652" i="4" s="1"/>
  <c r="H652" i="4"/>
  <c r="J651" i="4"/>
  <c r="I651" i="4"/>
  <c r="A651" i="4" s="1"/>
  <c r="H651" i="4"/>
  <c r="J650" i="4"/>
  <c r="I650" i="4"/>
  <c r="H650" i="4"/>
  <c r="A650" i="4"/>
  <c r="J649" i="4"/>
  <c r="I649" i="4"/>
  <c r="A649" i="4" s="1"/>
  <c r="H649" i="4"/>
  <c r="J648" i="4"/>
  <c r="I648" i="4"/>
  <c r="A648" i="4" s="1"/>
  <c r="H648" i="4"/>
  <c r="J647" i="4"/>
  <c r="I647" i="4"/>
  <c r="A647" i="4" s="1"/>
  <c r="H647" i="4"/>
  <c r="J646" i="4"/>
  <c r="I646" i="4"/>
  <c r="A646" i="4" s="1"/>
  <c r="H646" i="4"/>
  <c r="J645" i="4"/>
  <c r="I645" i="4"/>
  <c r="H645" i="4"/>
  <c r="A645" i="4"/>
  <c r="J644" i="4"/>
  <c r="I644" i="4"/>
  <c r="A644" i="4" s="1"/>
  <c r="H644" i="4"/>
  <c r="J643" i="4"/>
  <c r="I643" i="4"/>
  <c r="A643" i="4" s="1"/>
  <c r="H643" i="4"/>
  <c r="J642" i="4"/>
  <c r="I642" i="4"/>
  <c r="H642" i="4"/>
  <c r="A642" i="4"/>
  <c r="J641" i="4"/>
  <c r="I641" i="4"/>
  <c r="H641" i="4"/>
  <c r="A641" i="4"/>
  <c r="J640" i="4"/>
  <c r="I640" i="4"/>
  <c r="A640" i="4" s="1"/>
  <c r="H640" i="4"/>
  <c r="J639" i="4"/>
  <c r="I639" i="4"/>
  <c r="H639" i="4"/>
  <c r="A639" i="4"/>
  <c r="J638" i="4"/>
  <c r="I638" i="4"/>
  <c r="H638" i="4"/>
  <c r="A638" i="4"/>
  <c r="J637" i="4"/>
  <c r="I637" i="4"/>
  <c r="A637" i="4" s="1"/>
  <c r="H637" i="4"/>
  <c r="J636" i="4"/>
  <c r="I636" i="4"/>
  <c r="A636" i="4" s="1"/>
  <c r="H636" i="4"/>
  <c r="J635" i="4"/>
  <c r="I635" i="4"/>
  <c r="A635" i="4" s="1"/>
  <c r="H635" i="4"/>
  <c r="J634" i="4"/>
  <c r="I634" i="4"/>
  <c r="A634" i="4" s="1"/>
  <c r="H634" i="4"/>
  <c r="J633" i="4"/>
  <c r="I633" i="4"/>
  <c r="A633" i="4" s="1"/>
  <c r="H633" i="4"/>
  <c r="J632" i="4"/>
  <c r="I632" i="4"/>
  <c r="H632" i="4"/>
  <c r="A632" i="4"/>
  <c r="J631" i="4"/>
  <c r="I631" i="4"/>
  <c r="A631" i="4" s="1"/>
  <c r="H631" i="4"/>
  <c r="J630" i="4"/>
  <c r="I630" i="4"/>
  <c r="H630" i="4"/>
  <c r="A630" i="4"/>
  <c r="J629" i="4"/>
  <c r="I629" i="4"/>
  <c r="H629" i="4"/>
  <c r="A629" i="4"/>
  <c r="J628" i="4"/>
  <c r="I628" i="4"/>
  <c r="A628" i="4" s="1"/>
  <c r="H628" i="4"/>
  <c r="J627" i="4"/>
  <c r="I627" i="4"/>
  <c r="A627" i="4" s="1"/>
  <c r="H627" i="4"/>
  <c r="J626" i="4"/>
  <c r="I626" i="4"/>
  <c r="H626" i="4"/>
  <c r="A626" i="4"/>
  <c r="J625" i="4"/>
  <c r="I625" i="4"/>
  <c r="H625" i="4"/>
  <c r="A625" i="4"/>
  <c r="J624" i="4"/>
  <c r="I624" i="4"/>
  <c r="A624" i="4" s="1"/>
  <c r="H624" i="4"/>
  <c r="J623" i="4"/>
  <c r="I623" i="4"/>
  <c r="H623" i="4"/>
  <c r="A623" i="4"/>
  <c r="J622" i="4"/>
  <c r="I622" i="4"/>
  <c r="H622" i="4"/>
  <c r="A622" i="4"/>
  <c r="J621" i="4"/>
  <c r="I621" i="4"/>
  <c r="A621" i="4" s="1"/>
  <c r="H621" i="4"/>
  <c r="J620" i="4"/>
  <c r="I620" i="4"/>
  <c r="H620" i="4"/>
  <c r="A620" i="4"/>
  <c r="J619" i="4"/>
  <c r="I619" i="4"/>
  <c r="A619" i="4" s="1"/>
  <c r="H619" i="4"/>
  <c r="J618" i="4"/>
  <c r="I618" i="4"/>
  <c r="A618" i="4" s="1"/>
  <c r="H618" i="4"/>
  <c r="J617" i="4"/>
  <c r="I617" i="4"/>
  <c r="H617" i="4"/>
  <c r="A617" i="4"/>
  <c r="J616" i="4"/>
  <c r="I616" i="4"/>
  <c r="H616" i="4"/>
  <c r="A616" i="4"/>
  <c r="J615" i="4"/>
  <c r="I615" i="4"/>
  <c r="A615" i="4" s="1"/>
  <c r="H615" i="4"/>
  <c r="J614" i="4"/>
  <c r="I614" i="4"/>
  <c r="H614" i="4"/>
  <c r="A614" i="4"/>
  <c r="J613" i="4"/>
  <c r="I613" i="4"/>
  <c r="H613" i="4"/>
  <c r="A613" i="4"/>
  <c r="J612" i="4"/>
  <c r="I612" i="4"/>
  <c r="A612" i="4" s="1"/>
  <c r="H612" i="4"/>
  <c r="J611" i="4"/>
  <c r="I611" i="4"/>
  <c r="H611" i="4"/>
  <c r="A611" i="4"/>
  <c r="J610" i="4"/>
  <c r="I610" i="4"/>
  <c r="A610" i="4" s="1"/>
  <c r="H610" i="4"/>
  <c r="J609" i="4"/>
  <c r="I609" i="4"/>
  <c r="A609" i="4" s="1"/>
  <c r="H609" i="4"/>
  <c r="J608" i="4"/>
  <c r="I608" i="4"/>
  <c r="H608" i="4"/>
  <c r="A608" i="4"/>
  <c r="J607" i="4"/>
  <c r="I607" i="4"/>
  <c r="A607" i="4" s="1"/>
  <c r="H607" i="4"/>
  <c r="J606" i="4"/>
  <c r="I606" i="4"/>
  <c r="A606" i="4" s="1"/>
  <c r="H606" i="4"/>
  <c r="J605" i="4"/>
  <c r="I605" i="4"/>
  <c r="H605" i="4"/>
  <c r="A605" i="4"/>
  <c r="J604" i="4"/>
  <c r="I604" i="4"/>
  <c r="A604" i="4" s="1"/>
  <c r="H604" i="4"/>
  <c r="J603" i="4"/>
  <c r="I603" i="4"/>
  <c r="A603" i="4" s="1"/>
  <c r="H603" i="4"/>
  <c r="J602" i="4"/>
  <c r="I602" i="4"/>
  <c r="H602" i="4"/>
  <c r="A602" i="4"/>
  <c r="J601" i="4"/>
  <c r="I601" i="4"/>
  <c r="H601" i="4"/>
  <c r="A601" i="4"/>
  <c r="J600" i="4"/>
  <c r="I600" i="4"/>
  <c r="A600" i="4" s="1"/>
  <c r="H600" i="4"/>
  <c r="J599" i="4"/>
  <c r="I599" i="4"/>
  <c r="H599" i="4"/>
  <c r="A599" i="4"/>
  <c r="J598" i="4"/>
  <c r="I598" i="4"/>
  <c r="H598" i="4"/>
  <c r="A598" i="4"/>
  <c r="J597" i="4"/>
  <c r="I597" i="4"/>
  <c r="A597" i="4" s="1"/>
  <c r="H597" i="4"/>
  <c r="J596" i="4"/>
  <c r="I596" i="4"/>
  <c r="H596" i="4"/>
  <c r="A596" i="4"/>
  <c r="J595" i="4"/>
  <c r="I595" i="4"/>
  <c r="A595" i="4" s="1"/>
  <c r="H595" i="4"/>
  <c r="J594" i="4"/>
  <c r="I594" i="4"/>
  <c r="A594" i="4" s="1"/>
  <c r="H594" i="4"/>
  <c r="J593" i="4"/>
  <c r="I593" i="4"/>
  <c r="H593" i="4"/>
  <c r="A593" i="4"/>
  <c r="J592" i="4"/>
  <c r="I592" i="4"/>
  <c r="A592" i="4" s="1"/>
  <c r="H592" i="4"/>
  <c r="J591" i="4"/>
  <c r="I591" i="4"/>
  <c r="A591" i="4" s="1"/>
  <c r="H591" i="4"/>
  <c r="J590" i="4"/>
  <c r="I590" i="4"/>
  <c r="H590" i="4"/>
  <c r="A590" i="4"/>
  <c r="J589" i="4"/>
  <c r="I589" i="4"/>
  <c r="H589" i="4"/>
  <c r="A589" i="4"/>
  <c r="J588" i="4"/>
  <c r="I588" i="4"/>
  <c r="A588" i="4" s="1"/>
  <c r="H588" i="4"/>
  <c r="J587" i="4"/>
  <c r="I587" i="4"/>
  <c r="H587" i="4"/>
  <c r="A587" i="4"/>
  <c r="J586" i="4"/>
  <c r="I586" i="4"/>
  <c r="H586" i="4"/>
  <c r="A586" i="4"/>
  <c r="J585" i="4"/>
  <c r="I585" i="4"/>
  <c r="A585" i="4" s="1"/>
  <c r="H585" i="4"/>
  <c r="J584" i="4"/>
  <c r="I584" i="4"/>
  <c r="H584" i="4"/>
  <c r="A584" i="4"/>
  <c r="J583" i="4"/>
  <c r="I583" i="4"/>
  <c r="A583" i="4" s="1"/>
  <c r="H583" i="4"/>
  <c r="J582" i="4"/>
  <c r="I582" i="4"/>
  <c r="A582" i="4" s="1"/>
  <c r="H582" i="4"/>
  <c r="J581" i="4"/>
  <c r="I581" i="4"/>
  <c r="H581" i="4"/>
  <c r="A581" i="4"/>
  <c r="J580" i="4"/>
  <c r="I580" i="4"/>
  <c r="H580" i="4"/>
  <c r="A580" i="4"/>
  <c r="J579" i="4"/>
  <c r="I579" i="4"/>
  <c r="A579" i="4" s="1"/>
  <c r="H579" i="4"/>
  <c r="J578" i="4"/>
  <c r="I578" i="4"/>
  <c r="H578" i="4"/>
  <c r="A578" i="4"/>
  <c r="J577" i="4"/>
  <c r="I577" i="4"/>
  <c r="H577" i="4"/>
  <c r="A577" i="4"/>
  <c r="J576" i="4"/>
  <c r="I576" i="4"/>
  <c r="A576" i="4" s="1"/>
  <c r="H576" i="4"/>
  <c r="J575" i="4"/>
  <c r="I575" i="4"/>
  <c r="H575" i="4"/>
  <c r="A575" i="4"/>
  <c r="J574" i="4"/>
  <c r="I574" i="4"/>
  <c r="A574" i="4" s="1"/>
  <c r="H574" i="4"/>
  <c r="J573" i="4"/>
  <c r="I573" i="4"/>
  <c r="A573" i="4" s="1"/>
  <c r="H573" i="4"/>
  <c r="J572" i="4"/>
  <c r="I572" i="4"/>
  <c r="H572" i="4"/>
  <c r="A572" i="4"/>
  <c r="J571" i="4"/>
  <c r="I571" i="4"/>
  <c r="A571" i="4" s="1"/>
  <c r="H571" i="4"/>
  <c r="J570" i="4"/>
  <c r="I570" i="4"/>
  <c r="A570" i="4" s="1"/>
  <c r="H570" i="4"/>
  <c r="J569" i="4"/>
  <c r="I569" i="4"/>
  <c r="H569" i="4"/>
  <c r="A569" i="4"/>
  <c r="J568" i="4"/>
  <c r="I568" i="4"/>
  <c r="A568" i="4" s="1"/>
  <c r="H568" i="4"/>
  <c r="J567" i="4"/>
  <c r="I567" i="4"/>
  <c r="A567" i="4" s="1"/>
  <c r="H567" i="4"/>
  <c r="J566" i="4"/>
  <c r="I566" i="4"/>
  <c r="H566" i="4"/>
  <c r="A566" i="4"/>
  <c r="J565" i="4"/>
  <c r="I565" i="4"/>
  <c r="H565" i="4"/>
  <c r="A565" i="4"/>
  <c r="J564" i="4"/>
  <c r="I564" i="4"/>
  <c r="A564" i="4" s="1"/>
  <c r="H564" i="4"/>
  <c r="J563" i="4"/>
  <c r="I563" i="4"/>
  <c r="H563" i="4"/>
  <c r="A563" i="4"/>
  <c r="J562" i="4"/>
  <c r="I562" i="4"/>
  <c r="H562" i="4"/>
  <c r="A562" i="4"/>
  <c r="J561" i="4"/>
  <c r="I561" i="4"/>
  <c r="A561" i="4" s="1"/>
  <c r="H561" i="4"/>
  <c r="J560" i="4"/>
  <c r="I560" i="4"/>
  <c r="H560" i="4"/>
  <c r="A560" i="4"/>
  <c r="J559" i="4"/>
  <c r="I559" i="4"/>
  <c r="A559" i="4" s="1"/>
  <c r="H559" i="4"/>
  <c r="J558" i="4"/>
  <c r="I558" i="4"/>
  <c r="A558" i="4" s="1"/>
  <c r="H558" i="4"/>
  <c r="J557" i="4"/>
  <c r="I557" i="4"/>
  <c r="H557" i="4"/>
  <c r="A557" i="4"/>
  <c r="J556" i="4"/>
  <c r="I556" i="4"/>
  <c r="A556" i="4" s="1"/>
  <c r="H556" i="4"/>
  <c r="J555" i="4"/>
  <c r="I555" i="4"/>
  <c r="A555" i="4" s="1"/>
  <c r="H555" i="4"/>
  <c r="J554" i="4"/>
  <c r="I554" i="4"/>
  <c r="H554" i="4"/>
  <c r="A554" i="4"/>
  <c r="J553" i="4"/>
  <c r="I553" i="4"/>
  <c r="H553" i="4"/>
  <c r="A553" i="4"/>
  <c r="J552" i="4"/>
  <c r="I552" i="4"/>
  <c r="A552" i="4" s="1"/>
  <c r="H552" i="4"/>
  <c r="J551" i="4"/>
  <c r="I551" i="4"/>
  <c r="H551" i="4"/>
  <c r="A551" i="4"/>
  <c r="J550" i="4"/>
  <c r="I550" i="4"/>
  <c r="H550" i="4"/>
  <c r="A550" i="4"/>
  <c r="J549" i="4"/>
  <c r="I549" i="4"/>
  <c r="A549" i="4" s="1"/>
  <c r="H549" i="4"/>
  <c r="J548" i="4"/>
  <c r="I548" i="4"/>
  <c r="H548" i="4"/>
  <c r="A548" i="4"/>
  <c r="J547" i="4"/>
  <c r="I547" i="4"/>
  <c r="A547" i="4" s="1"/>
  <c r="H547" i="4"/>
  <c r="J546" i="4"/>
  <c r="I546" i="4"/>
  <c r="A546" i="4" s="1"/>
  <c r="H546" i="4"/>
  <c r="J545" i="4"/>
  <c r="I545" i="4"/>
  <c r="H545" i="4"/>
  <c r="A545" i="4"/>
  <c r="J544" i="4"/>
  <c r="I544" i="4"/>
  <c r="A544" i="4" s="1"/>
  <c r="H544" i="4"/>
  <c r="J543" i="4"/>
  <c r="I543" i="4"/>
  <c r="A543" i="4" s="1"/>
  <c r="H543" i="4"/>
  <c r="J542" i="4"/>
  <c r="I542" i="4"/>
  <c r="H542" i="4"/>
  <c r="A542" i="4"/>
  <c r="J541" i="4"/>
  <c r="I541" i="4"/>
  <c r="H541" i="4"/>
  <c r="A541" i="4"/>
  <c r="J540" i="4"/>
  <c r="I540" i="4"/>
  <c r="A540" i="4" s="1"/>
  <c r="H540" i="4"/>
  <c r="J539" i="4"/>
  <c r="I539" i="4"/>
  <c r="H539" i="4"/>
  <c r="A539" i="4"/>
  <c r="J538" i="4"/>
  <c r="I538" i="4"/>
  <c r="A538" i="4" s="1"/>
  <c r="H538" i="4"/>
  <c r="J537" i="4"/>
  <c r="I537" i="4"/>
  <c r="A537" i="4" s="1"/>
  <c r="H537" i="4"/>
  <c r="J536" i="4"/>
  <c r="I536" i="4"/>
  <c r="H536" i="4"/>
  <c r="A536" i="4"/>
  <c r="J535" i="4"/>
  <c r="I535" i="4"/>
  <c r="A535" i="4" s="1"/>
  <c r="H535" i="4"/>
  <c r="J534" i="4"/>
  <c r="I534" i="4"/>
  <c r="A534" i="4" s="1"/>
  <c r="H534" i="4"/>
  <c r="J533" i="4"/>
  <c r="I533" i="4"/>
  <c r="H533" i="4"/>
  <c r="A533" i="4"/>
  <c r="J532" i="4"/>
  <c r="I532" i="4"/>
  <c r="A532" i="4" s="1"/>
  <c r="H532" i="4"/>
  <c r="J531" i="4"/>
  <c r="I531" i="4"/>
  <c r="A531" i="4" s="1"/>
  <c r="H531" i="4"/>
  <c r="J530" i="4"/>
  <c r="I530" i="4"/>
  <c r="H530" i="4"/>
  <c r="A530" i="4"/>
  <c r="J529" i="4"/>
  <c r="I529" i="4"/>
  <c r="H529" i="4"/>
  <c r="A529" i="4"/>
  <c r="J528" i="4"/>
  <c r="I528" i="4"/>
  <c r="A528" i="4" s="1"/>
  <c r="H528" i="4"/>
  <c r="J527" i="4"/>
  <c r="I527" i="4"/>
  <c r="H527" i="4"/>
  <c r="A527" i="4"/>
  <c r="J526" i="4"/>
  <c r="I526" i="4"/>
  <c r="H526" i="4"/>
  <c r="A526" i="4"/>
  <c r="J525" i="4"/>
  <c r="I525" i="4"/>
  <c r="A525" i="4" s="1"/>
  <c r="H525" i="4"/>
  <c r="J524" i="4"/>
  <c r="I524" i="4"/>
  <c r="H524" i="4"/>
  <c r="A524" i="4"/>
  <c r="J523" i="4"/>
  <c r="I523" i="4"/>
  <c r="A523" i="4" s="1"/>
  <c r="H523" i="4"/>
  <c r="J522" i="4"/>
  <c r="I522" i="4"/>
  <c r="A522" i="4" s="1"/>
  <c r="H522" i="4"/>
  <c r="J521" i="4"/>
  <c r="I521" i="4"/>
  <c r="H521" i="4"/>
  <c r="A521" i="4"/>
  <c r="J520" i="4"/>
  <c r="I520" i="4"/>
  <c r="A520" i="4" s="1"/>
  <c r="H520" i="4"/>
  <c r="J519" i="4"/>
  <c r="I519" i="4"/>
  <c r="A519" i="4" s="1"/>
  <c r="H519" i="4"/>
  <c r="J518" i="4"/>
  <c r="I518" i="4"/>
  <c r="H518" i="4"/>
  <c r="A518" i="4"/>
  <c r="J517" i="4"/>
  <c r="I517" i="4"/>
  <c r="H517" i="4"/>
  <c r="A517" i="4"/>
  <c r="J516" i="4"/>
  <c r="I516" i="4"/>
  <c r="A516" i="4" s="1"/>
  <c r="H516" i="4"/>
  <c r="J515" i="4"/>
  <c r="I515" i="4"/>
  <c r="H515" i="4"/>
  <c r="A515" i="4"/>
  <c r="J514" i="4"/>
  <c r="I514" i="4"/>
  <c r="H514" i="4"/>
  <c r="A514" i="4"/>
  <c r="J513" i="4"/>
  <c r="I513" i="4"/>
  <c r="A513" i="4" s="1"/>
  <c r="H513" i="4"/>
  <c r="J512" i="4"/>
  <c r="I512" i="4"/>
  <c r="H512" i="4"/>
  <c r="A512" i="4"/>
  <c r="J511" i="4"/>
  <c r="I511" i="4"/>
  <c r="A511" i="4" s="1"/>
  <c r="H511" i="4"/>
  <c r="J510" i="4"/>
  <c r="I510" i="4"/>
  <c r="A510" i="4" s="1"/>
  <c r="H510" i="4"/>
  <c r="J509" i="4"/>
  <c r="I509" i="4"/>
  <c r="H509" i="4"/>
  <c r="A509" i="4"/>
  <c r="J508" i="4"/>
  <c r="I508" i="4"/>
  <c r="A508" i="4" s="1"/>
  <c r="H508" i="4"/>
  <c r="J507" i="4"/>
  <c r="I507" i="4"/>
  <c r="A507" i="4" s="1"/>
  <c r="H507" i="4"/>
  <c r="J506" i="4"/>
  <c r="I506" i="4"/>
  <c r="H506" i="4"/>
  <c r="A506" i="4"/>
  <c r="J505" i="4"/>
  <c r="I505" i="4"/>
  <c r="H505" i="4"/>
  <c r="A505" i="4"/>
  <c r="J504" i="4"/>
  <c r="I504" i="4"/>
  <c r="A504" i="4" s="1"/>
  <c r="H504" i="4"/>
  <c r="J503" i="4"/>
  <c r="I503" i="4"/>
  <c r="H503" i="4"/>
  <c r="A503" i="4"/>
  <c r="J502" i="4"/>
  <c r="I502" i="4"/>
  <c r="H502" i="4"/>
  <c r="A502" i="4"/>
  <c r="J501" i="4"/>
  <c r="I501" i="4"/>
  <c r="A501" i="4" s="1"/>
  <c r="H501" i="4"/>
  <c r="J500" i="4"/>
  <c r="I500" i="4"/>
  <c r="H500" i="4"/>
  <c r="A500" i="4"/>
  <c r="J499" i="4"/>
  <c r="I499" i="4"/>
  <c r="A499" i="4" s="1"/>
  <c r="H499" i="4"/>
  <c r="J498" i="4"/>
  <c r="I498" i="4"/>
  <c r="A498" i="4" s="1"/>
  <c r="H498" i="4"/>
  <c r="J497" i="4"/>
  <c r="I497" i="4"/>
  <c r="H497" i="4"/>
  <c r="A497" i="4"/>
  <c r="J496" i="4"/>
  <c r="I496" i="4"/>
  <c r="A496" i="4" s="1"/>
  <c r="H496" i="4"/>
  <c r="J495" i="4"/>
  <c r="I495" i="4"/>
  <c r="A495" i="4" s="1"/>
  <c r="H495" i="4"/>
  <c r="J494" i="4"/>
  <c r="I494" i="4"/>
  <c r="H494" i="4"/>
  <c r="A494" i="4"/>
  <c r="J493" i="4"/>
  <c r="I493" i="4"/>
  <c r="H493" i="4"/>
  <c r="A493" i="4"/>
  <c r="J492" i="4"/>
  <c r="I492" i="4"/>
  <c r="A492" i="4" s="1"/>
  <c r="H492" i="4"/>
  <c r="J491" i="4"/>
  <c r="I491" i="4"/>
  <c r="H491" i="4"/>
  <c r="A491" i="4"/>
  <c r="J490" i="4"/>
  <c r="I490" i="4"/>
  <c r="H490" i="4"/>
  <c r="A490" i="4"/>
  <c r="J489" i="4"/>
  <c r="I489" i="4"/>
  <c r="A489" i="4" s="1"/>
  <c r="H489" i="4"/>
  <c r="J488" i="4"/>
  <c r="I488" i="4"/>
  <c r="H488" i="4"/>
  <c r="A488" i="4"/>
  <c r="J487" i="4"/>
  <c r="I487" i="4"/>
  <c r="A487" i="4" s="1"/>
  <c r="H487" i="4"/>
  <c r="J486" i="4"/>
  <c r="I486" i="4"/>
  <c r="A486" i="4" s="1"/>
  <c r="H486" i="4"/>
  <c r="J485" i="4"/>
  <c r="I485" i="4"/>
  <c r="H485" i="4"/>
  <c r="A485" i="4"/>
  <c r="J484" i="4"/>
  <c r="I484" i="4"/>
  <c r="H484" i="4"/>
  <c r="A484" i="4"/>
  <c r="J483" i="4"/>
  <c r="I483" i="4"/>
  <c r="A483" i="4" s="1"/>
  <c r="H483" i="4"/>
  <c r="J482" i="4"/>
  <c r="I482" i="4"/>
  <c r="H482" i="4"/>
  <c r="A482" i="4"/>
  <c r="J481" i="4"/>
  <c r="I481" i="4"/>
  <c r="H481" i="4"/>
  <c r="A481" i="4"/>
  <c r="J480" i="4"/>
  <c r="I480" i="4"/>
  <c r="A480" i="4" s="1"/>
  <c r="H480" i="4"/>
  <c r="J479" i="4"/>
  <c r="I479" i="4"/>
  <c r="H479" i="4"/>
  <c r="A479" i="4"/>
  <c r="J478" i="4"/>
  <c r="I478" i="4"/>
  <c r="H478" i="4"/>
  <c r="A478" i="4"/>
  <c r="J477" i="4"/>
  <c r="I477" i="4"/>
  <c r="A477" i="4" s="1"/>
  <c r="H477" i="4"/>
  <c r="J476" i="4"/>
  <c r="I476" i="4"/>
  <c r="H476" i="4"/>
  <c r="A476" i="4"/>
  <c r="J475" i="4"/>
  <c r="I475" i="4"/>
  <c r="A475" i="4" s="1"/>
  <c r="H475" i="4"/>
  <c r="J474" i="4"/>
  <c r="I474" i="4"/>
  <c r="A474" i="4" s="1"/>
  <c r="H474" i="4"/>
  <c r="J473" i="4"/>
  <c r="I473" i="4"/>
  <c r="H473" i="4"/>
  <c r="A473" i="4"/>
  <c r="J472" i="4"/>
  <c r="I472" i="4"/>
  <c r="A472" i="4" s="1"/>
  <c r="H472" i="4"/>
  <c r="J471" i="4"/>
  <c r="I471" i="4"/>
  <c r="A471" i="4" s="1"/>
  <c r="H471" i="4"/>
  <c r="J470" i="4"/>
  <c r="I470" i="4"/>
  <c r="H470" i="4"/>
  <c r="A470" i="4"/>
  <c r="J469" i="4"/>
  <c r="I469" i="4"/>
  <c r="H469" i="4"/>
  <c r="A469" i="4"/>
  <c r="J468" i="4"/>
  <c r="I468" i="4"/>
  <c r="A468" i="4" s="1"/>
  <c r="H468" i="4"/>
  <c r="J467" i="4"/>
  <c r="I467" i="4"/>
  <c r="H467" i="4"/>
  <c r="A467" i="4"/>
  <c r="J466" i="4"/>
  <c r="I466" i="4"/>
  <c r="A466" i="4" s="1"/>
  <c r="H466" i="4"/>
  <c r="J465" i="4"/>
  <c r="I465" i="4"/>
  <c r="A465" i="4" s="1"/>
  <c r="H465" i="4"/>
  <c r="J464" i="4"/>
  <c r="I464" i="4"/>
  <c r="H464" i="4"/>
  <c r="A464" i="4"/>
  <c r="J463" i="4"/>
  <c r="I463" i="4"/>
  <c r="A463" i="4" s="1"/>
  <c r="H463" i="4"/>
  <c r="J462" i="4"/>
  <c r="I462" i="4"/>
  <c r="A462" i="4" s="1"/>
  <c r="H462" i="4"/>
  <c r="J461" i="4"/>
  <c r="I461" i="4"/>
  <c r="H461" i="4"/>
  <c r="A461" i="4"/>
  <c r="J460" i="4"/>
  <c r="I460" i="4"/>
  <c r="A460" i="4" s="1"/>
  <c r="H460" i="4"/>
  <c r="J459" i="4"/>
  <c r="I459" i="4"/>
  <c r="A459" i="4" s="1"/>
  <c r="H459" i="4"/>
  <c r="J458" i="4"/>
  <c r="I458" i="4"/>
  <c r="H458" i="4"/>
  <c r="A458" i="4"/>
  <c r="J457" i="4"/>
  <c r="I457" i="4"/>
  <c r="H457" i="4"/>
  <c r="A457" i="4"/>
  <c r="J456" i="4"/>
  <c r="I456" i="4"/>
  <c r="A456" i="4" s="1"/>
  <c r="H456" i="4"/>
  <c r="J455" i="4"/>
  <c r="I455" i="4"/>
  <c r="H455" i="4"/>
  <c r="A455" i="4"/>
  <c r="J454" i="4"/>
  <c r="I454" i="4"/>
  <c r="H454" i="4"/>
  <c r="A454" i="4"/>
  <c r="J453" i="4"/>
  <c r="I453" i="4"/>
  <c r="A453" i="4" s="1"/>
  <c r="H453" i="4"/>
  <c r="J452" i="4"/>
  <c r="I452" i="4"/>
  <c r="H452" i="4"/>
  <c r="A452" i="4"/>
  <c r="J451" i="4"/>
  <c r="I451" i="4"/>
  <c r="A451" i="4" s="1"/>
  <c r="H451" i="4"/>
  <c r="J450" i="4"/>
  <c r="I450" i="4"/>
  <c r="A450" i="4" s="1"/>
  <c r="H450" i="4"/>
  <c r="J449" i="4"/>
  <c r="I449" i="4"/>
  <c r="H449" i="4"/>
  <c r="A449" i="4"/>
  <c r="J448" i="4"/>
  <c r="I448" i="4"/>
  <c r="H448" i="4"/>
  <c r="A448" i="4"/>
  <c r="J447" i="4"/>
  <c r="I447" i="4"/>
  <c r="A447" i="4" s="1"/>
  <c r="H447" i="4"/>
  <c r="J446" i="4"/>
  <c r="I446" i="4"/>
  <c r="H446" i="4"/>
  <c r="A446" i="4"/>
  <c r="J445" i="4"/>
  <c r="I445" i="4"/>
  <c r="H445" i="4"/>
  <c r="A445" i="4"/>
  <c r="J444" i="4"/>
  <c r="I444" i="4"/>
  <c r="A444" i="4" s="1"/>
  <c r="H444" i="4"/>
  <c r="J443" i="4"/>
  <c r="I443" i="4"/>
  <c r="H443" i="4"/>
  <c r="A443" i="4"/>
  <c r="J442" i="4"/>
  <c r="I442" i="4"/>
  <c r="H442" i="4"/>
  <c r="A442" i="4"/>
  <c r="J441" i="4"/>
  <c r="I441" i="4"/>
  <c r="A441" i="4" s="1"/>
  <c r="H441" i="4"/>
  <c r="J440" i="4"/>
  <c r="I440" i="4"/>
  <c r="H440" i="4"/>
  <c r="A440" i="4"/>
  <c r="J439" i="4"/>
  <c r="I439" i="4"/>
  <c r="A439" i="4" s="1"/>
  <c r="H439" i="4"/>
  <c r="J438" i="4"/>
  <c r="I438" i="4"/>
  <c r="A438" i="4" s="1"/>
  <c r="H438" i="4"/>
  <c r="J437" i="4"/>
  <c r="I437" i="4"/>
  <c r="H437" i="4"/>
  <c r="A437" i="4"/>
  <c r="J436" i="4"/>
  <c r="I436" i="4"/>
  <c r="A436" i="4" s="1"/>
  <c r="H436" i="4"/>
  <c r="J435" i="4"/>
  <c r="I435" i="4"/>
  <c r="A435" i="4" s="1"/>
  <c r="H435" i="4"/>
  <c r="J434" i="4"/>
  <c r="I434" i="4"/>
  <c r="H434" i="4"/>
  <c r="A434" i="4"/>
  <c r="J433" i="4"/>
  <c r="I433" i="4"/>
  <c r="H433" i="4"/>
  <c r="A433" i="4"/>
  <c r="J432" i="4"/>
  <c r="I432" i="4"/>
  <c r="A432" i="4" s="1"/>
  <c r="H432" i="4"/>
  <c r="J431" i="4"/>
  <c r="I431" i="4"/>
  <c r="H431" i="4"/>
  <c r="A431" i="4"/>
  <c r="J430" i="4"/>
  <c r="I430" i="4"/>
  <c r="H430" i="4"/>
  <c r="A430" i="4"/>
  <c r="J429" i="4"/>
  <c r="I429" i="4"/>
  <c r="A429" i="4" s="1"/>
  <c r="H429" i="4"/>
  <c r="J428" i="4"/>
  <c r="I428" i="4"/>
  <c r="H428" i="4"/>
  <c r="A428" i="4"/>
  <c r="J427" i="4"/>
  <c r="I427" i="4"/>
  <c r="A427" i="4" s="1"/>
  <c r="H427" i="4"/>
  <c r="J426" i="4"/>
  <c r="I426" i="4"/>
  <c r="A426" i="4" s="1"/>
  <c r="H426" i="4"/>
  <c r="J425" i="4"/>
  <c r="I425" i="4"/>
  <c r="H425" i="4"/>
  <c r="A425" i="4"/>
  <c r="J424" i="4"/>
  <c r="I424" i="4"/>
  <c r="A424" i="4" s="1"/>
  <c r="H424" i="4"/>
  <c r="J423" i="4"/>
  <c r="I423" i="4"/>
  <c r="A423" i="4" s="1"/>
  <c r="H423" i="4"/>
  <c r="J422" i="4"/>
  <c r="I422" i="4"/>
  <c r="H422" i="4"/>
  <c r="A422" i="4"/>
  <c r="J421" i="4"/>
  <c r="I421" i="4"/>
  <c r="H421" i="4"/>
  <c r="A421" i="4"/>
  <c r="J420" i="4"/>
  <c r="I420" i="4"/>
  <c r="A420" i="4" s="1"/>
  <c r="H420" i="4"/>
  <c r="J419" i="4"/>
  <c r="I419" i="4"/>
  <c r="H419" i="4"/>
  <c r="A419" i="4"/>
  <c r="J418" i="4"/>
  <c r="I418" i="4"/>
  <c r="H418" i="4"/>
  <c r="A418" i="4"/>
  <c r="J417" i="4"/>
  <c r="I417" i="4"/>
  <c r="A417" i="4" s="1"/>
  <c r="H417" i="4"/>
  <c r="J416" i="4"/>
  <c r="I416" i="4"/>
  <c r="H416" i="4"/>
  <c r="A416" i="4"/>
  <c r="J415" i="4"/>
  <c r="I415" i="4"/>
  <c r="A415" i="4" s="1"/>
  <c r="H415" i="4"/>
  <c r="J414" i="4"/>
  <c r="I414" i="4"/>
  <c r="A414" i="4" s="1"/>
  <c r="H414" i="4"/>
  <c r="J413" i="4"/>
  <c r="I413" i="4"/>
  <c r="H413" i="4"/>
  <c r="A413" i="4"/>
  <c r="J412" i="4"/>
  <c r="I412" i="4"/>
  <c r="H412" i="4"/>
  <c r="A412" i="4"/>
  <c r="J411" i="4"/>
  <c r="I411" i="4"/>
  <c r="A411" i="4" s="1"/>
  <c r="H411" i="4"/>
  <c r="J410" i="4"/>
  <c r="I410" i="4"/>
  <c r="H410" i="4"/>
  <c r="A410" i="4"/>
  <c r="J409" i="4"/>
  <c r="I409" i="4"/>
  <c r="H409" i="4"/>
  <c r="A409" i="4"/>
  <c r="J408" i="4"/>
  <c r="I408" i="4"/>
  <c r="A408" i="4" s="1"/>
  <c r="H408" i="4"/>
  <c r="J407" i="4"/>
  <c r="I407" i="4"/>
  <c r="H407" i="4"/>
  <c r="A407" i="4"/>
  <c r="J406" i="4"/>
  <c r="I406" i="4"/>
  <c r="H406" i="4"/>
  <c r="A406" i="4"/>
  <c r="J405" i="4"/>
  <c r="I405" i="4"/>
  <c r="A405" i="4" s="1"/>
  <c r="H405" i="4"/>
  <c r="J404" i="4"/>
  <c r="I404" i="4"/>
  <c r="H404" i="4"/>
  <c r="A404" i="4"/>
  <c r="J403" i="4"/>
  <c r="I403" i="4"/>
  <c r="A403" i="4" s="1"/>
  <c r="H403" i="4"/>
  <c r="J402" i="4"/>
  <c r="I402" i="4"/>
  <c r="A402" i="4" s="1"/>
  <c r="H402" i="4"/>
  <c r="J401" i="4"/>
  <c r="I401" i="4"/>
  <c r="H401" i="4"/>
  <c r="A401" i="4"/>
  <c r="J400" i="4"/>
  <c r="I400" i="4"/>
  <c r="A400" i="4" s="1"/>
  <c r="H400" i="4"/>
  <c r="J399" i="4"/>
  <c r="I399" i="4"/>
  <c r="A399" i="4" s="1"/>
  <c r="H399" i="4"/>
  <c r="J398" i="4"/>
  <c r="I398" i="4"/>
  <c r="H398" i="4"/>
  <c r="A398" i="4"/>
  <c r="J397" i="4"/>
  <c r="I397" i="4"/>
  <c r="H397" i="4"/>
  <c r="A397" i="4"/>
  <c r="J396" i="4"/>
  <c r="I396" i="4"/>
  <c r="A396" i="4" s="1"/>
  <c r="H396" i="4"/>
  <c r="J395" i="4"/>
  <c r="I395" i="4"/>
  <c r="H395" i="4"/>
  <c r="A395" i="4"/>
  <c r="J394" i="4"/>
  <c r="I394" i="4"/>
  <c r="H394" i="4"/>
  <c r="A394" i="4"/>
  <c r="J393" i="4"/>
  <c r="I393" i="4"/>
  <c r="A393" i="4" s="1"/>
  <c r="H393" i="4"/>
  <c r="J392" i="4"/>
  <c r="I392" i="4"/>
  <c r="H392" i="4"/>
  <c r="A392" i="4"/>
  <c r="J391" i="4"/>
  <c r="I391" i="4"/>
  <c r="A391" i="4" s="1"/>
  <c r="H391" i="4"/>
  <c r="J390" i="4"/>
  <c r="I390" i="4"/>
  <c r="A390" i="4" s="1"/>
  <c r="H390" i="4"/>
  <c r="J389" i="4"/>
  <c r="I389" i="4"/>
  <c r="H389" i="4"/>
  <c r="A389" i="4"/>
  <c r="J388" i="4"/>
  <c r="I388" i="4"/>
  <c r="A388" i="4" s="1"/>
  <c r="H388" i="4"/>
  <c r="J387" i="4"/>
  <c r="I387" i="4"/>
  <c r="A387" i="4" s="1"/>
  <c r="H387" i="4"/>
  <c r="J386" i="4"/>
  <c r="I386" i="4"/>
  <c r="H386" i="4"/>
  <c r="A386" i="4"/>
  <c r="J385" i="4"/>
  <c r="I385" i="4"/>
  <c r="H385" i="4"/>
  <c r="A385" i="4"/>
  <c r="J384" i="4"/>
  <c r="I384" i="4"/>
  <c r="A384" i="4" s="1"/>
  <c r="H384" i="4"/>
  <c r="J383" i="4"/>
  <c r="I383" i="4"/>
  <c r="H383" i="4"/>
  <c r="A383" i="4"/>
  <c r="J382" i="4"/>
  <c r="I382" i="4"/>
  <c r="H382" i="4"/>
  <c r="A382" i="4"/>
  <c r="J381" i="4"/>
  <c r="I381" i="4"/>
  <c r="A381" i="4" s="1"/>
  <c r="H381" i="4"/>
  <c r="J380" i="4"/>
  <c r="I380" i="4"/>
  <c r="H380" i="4"/>
  <c r="A380" i="4"/>
  <c r="J379" i="4"/>
  <c r="I379" i="4"/>
  <c r="A379" i="4" s="1"/>
  <c r="H379" i="4"/>
  <c r="J378" i="4"/>
  <c r="I378" i="4"/>
  <c r="A378" i="4" s="1"/>
  <c r="H378" i="4"/>
  <c r="J377" i="4"/>
  <c r="I377" i="4"/>
  <c r="H377" i="4"/>
  <c r="A377" i="4"/>
  <c r="J376" i="4"/>
  <c r="I376" i="4"/>
  <c r="H376" i="4"/>
  <c r="A376" i="4"/>
  <c r="J375" i="4"/>
  <c r="I375" i="4"/>
  <c r="A375" i="4" s="1"/>
  <c r="H375" i="4"/>
  <c r="J374" i="4"/>
  <c r="I374" i="4"/>
  <c r="H374" i="4"/>
  <c r="A374" i="4"/>
  <c r="J373" i="4"/>
  <c r="I373" i="4"/>
  <c r="H373" i="4"/>
  <c r="A373" i="4"/>
  <c r="J372" i="4"/>
  <c r="I372" i="4"/>
  <c r="H372" i="4"/>
  <c r="A372" i="4"/>
  <c r="J371" i="4"/>
  <c r="I371" i="4"/>
  <c r="H371" i="4"/>
  <c r="A371" i="4"/>
  <c r="J370" i="4"/>
  <c r="I370" i="4"/>
  <c r="H370" i="4"/>
  <c r="A370" i="4"/>
  <c r="J369" i="4"/>
  <c r="I369" i="4"/>
  <c r="H369" i="4"/>
  <c r="A369" i="4"/>
  <c r="J368" i="4"/>
  <c r="I368" i="4"/>
  <c r="H368" i="4"/>
  <c r="A368" i="4"/>
  <c r="J367" i="4"/>
  <c r="I367" i="4"/>
  <c r="H367" i="4"/>
  <c r="A367" i="4"/>
  <c r="J366" i="4"/>
  <c r="I366" i="4"/>
  <c r="H366" i="4"/>
  <c r="A366" i="4"/>
  <c r="J365" i="4"/>
  <c r="I365" i="4"/>
  <c r="H365" i="4"/>
  <c r="A365" i="4"/>
  <c r="J364" i="4"/>
  <c r="I364" i="4"/>
  <c r="H364" i="4"/>
  <c r="A364" i="4"/>
  <c r="J363" i="4"/>
  <c r="I363" i="4"/>
  <c r="H363" i="4"/>
  <c r="A363" i="4"/>
  <c r="J362" i="4"/>
  <c r="I362" i="4"/>
  <c r="H362" i="4"/>
  <c r="A362" i="4"/>
  <c r="J361" i="4"/>
  <c r="I361" i="4"/>
  <c r="H361" i="4"/>
  <c r="A361" i="4"/>
  <c r="J360" i="4"/>
  <c r="I360" i="4"/>
  <c r="H360" i="4"/>
  <c r="A360" i="4"/>
  <c r="J359" i="4"/>
  <c r="I359" i="4"/>
  <c r="H359" i="4"/>
  <c r="A359" i="4"/>
  <c r="J358" i="4"/>
  <c r="I358" i="4"/>
  <c r="H358" i="4"/>
  <c r="A358" i="4"/>
  <c r="J357" i="4"/>
  <c r="I357" i="4"/>
  <c r="H357" i="4"/>
  <c r="A357" i="4"/>
  <c r="J356" i="4"/>
  <c r="I356" i="4"/>
  <c r="H356" i="4"/>
  <c r="A356" i="4"/>
  <c r="J355" i="4"/>
  <c r="I355" i="4"/>
  <c r="H355" i="4"/>
  <c r="A355" i="4"/>
  <c r="J354" i="4"/>
  <c r="I354" i="4"/>
  <c r="H354" i="4"/>
  <c r="A354" i="4"/>
  <c r="J353" i="4"/>
  <c r="I353" i="4"/>
  <c r="H353" i="4"/>
  <c r="A353" i="4"/>
  <c r="J352" i="4"/>
  <c r="I352" i="4"/>
  <c r="H352" i="4"/>
  <c r="A352" i="4"/>
  <c r="J351" i="4"/>
  <c r="I351" i="4"/>
  <c r="H351" i="4"/>
  <c r="A351" i="4"/>
  <c r="J350" i="4"/>
  <c r="I350" i="4"/>
  <c r="H350" i="4"/>
  <c r="A350" i="4"/>
  <c r="J349" i="4"/>
  <c r="I349" i="4"/>
  <c r="H349" i="4"/>
  <c r="A349" i="4"/>
  <c r="J348" i="4"/>
  <c r="I348" i="4"/>
  <c r="H348" i="4"/>
  <c r="A348" i="4"/>
  <c r="J347" i="4"/>
  <c r="I347" i="4"/>
  <c r="H347" i="4"/>
  <c r="A347" i="4"/>
  <c r="J346" i="4"/>
  <c r="I346" i="4"/>
  <c r="H346" i="4"/>
  <c r="A346" i="4"/>
  <c r="J345" i="4"/>
  <c r="I345" i="4"/>
  <c r="H345" i="4"/>
  <c r="A345" i="4"/>
  <c r="J344" i="4"/>
  <c r="I344" i="4"/>
  <c r="H344" i="4"/>
  <c r="A344" i="4"/>
  <c r="J343" i="4"/>
  <c r="I343" i="4"/>
  <c r="H343" i="4"/>
  <c r="A343" i="4"/>
  <c r="J342" i="4"/>
  <c r="I342" i="4"/>
  <c r="H342" i="4"/>
  <c r="A342" i="4"/>
  <c r="J341" i="4"/>
  <c r="I341" i="4"/>
  <c r="H341" i="4"/>
  <c r="A341" i="4"/>
  <c r="J340" i="4"/>
  <c r="I340" i="4"/>
  <c r="H340" i="4"/>
  <c r="A340" i="4"/>
  <c r="J339" i="4"/>
  <c r="I339" i="4"/>
  <c r="H339" i="4"/>
  <c r="A339" i="4"/>
  <c r="J338" i="4"/>
  <c r="I338" i="4"/>
  <c r="H338" i="4"/>
  <c r="A338" i="4"/>
  <c r="J337" i="4"/>
  <c r="I337" i="4"/>
  <c r="H337" i="4"/>
  <c r="A337" i="4"/>
  <c r="J336" i="4"/>
  <c r="I336" i="4"/>
  <c r="H336" i="4"/>
  <c r="A336" i="4"/>
  <c r="J335" i="4"/>
  <c r="I335" i="4"/>
  <c r="H335" i="4"/>
  <c r="A335" i="4"/>
  <c r="J334" i="4"/>
  <c r="I334" i="4"/>
  <c r="H334" i="4"/>
  <c r="A334" i="4"/>
  <c r="J333" i="4"/>
  <c r="I333" i="4"/>
  <c r="H333" i="4"/>
  <c r="A333" i="4"/>
  <c r="J332" i="4"/>
  <c r="I332" i="4"/>
  <c r="H332" i="4"/>
  <c r="A332" i="4"/>
  <c r="J331" i="4"/>
  <c r="I331" i="4"/>
  <c r="H331" i="4"/>
  <c r="A331" i="4"/>
  <c r="J330" i="4"/>
  <c r="I330" i="4"/>
  <c r="H330" i="4"/>
  <c r="A330" i="4"/>
  <c r="J329" i="4"/>
  <c r="I329" i="4"/>
  <c r="H329" i="4"/>
  <c r="A329" i="4"/>
  <c r="J328" i="4"/>
  <c r="I328" i="4"/>
  <c r="H328" i="4"/>
  <c r="A328" i="4"/>
  <c r="J327" i="4"/>
  <c r="I327" i="4"/>
  <c r="H327" i="4"/>
  <c r="A327" i="4"/>
  <c r="J326" i="4"/>
  <c r="I326" i="4"/>
  <c r="H326" i="4"/>
  <c r="A326" i="4"/>
  <c r="J325" i="4"/>
  <c r="I325" i="4"/>
  <c r="H325" i="4"/>
  <c r="A325" i="4"/>
  <c r="J324" i="4"/>
  <c r="I324" i="4"/>
  <c r="H324" i="4"/>
  <c r="A324" i="4"/>
  <c r="J323" i="4"/>
  <c r="I323" i="4"/>
  <c r="H323" i="4"/>
  <c r="A323" i="4"/>
  <c r="J322" i="4"/>
  <c r="I322" i="4"/>
  <c r="H322" i="4"/>
  <c r="A322" i="4"/>
  <c r="J321" i="4"/>
  <c r="I321" i="4"/>
  <c r="H321" i="4"/>
  <c r="A321" i="4"/>
  <c r="J320" i="4"/>
  <c r="I320" i="4"/>
  <c r="H320" i="4"/>
  <c r="A320" i="4"/>
  <c r="J319" i="4"/>
  <c r="I319" i="4"/>
  <c r="H319" i="4"/>
  <c r="A319" i="4"/>
  <c r="J318" i="4"/>
  <c r="I318" i="4"/>
  <c r="H318" i="4"/>
  <c r="A318" i="4"/>
  <c r="J317" i="4"/>
  <c r="I317" i="4"/>
  <c r="H317" i="4"/>
  <c r="A317" i="4"/>
  <c r="J316" i="4"/>
  <c r="I316" i="4"/>
  <c r="H316" i="4"/>
  <c r="A316" i="4"/>
  <c r="J315" i="4"/>
  <c r="I315" i="4"/>
  <c r="H315" i="4"/>
  <c r="A315" i="4"/>
  <c r="J314" i="4"/>
  <c r="I314" i="4"/>
  <c r="H314" i="4"/>
  <c r="A314" i="4"/>
  <c r="J313" i="4"/>
  <c r="I313" i="4"/>
  <c r="H313" i="4"/>
  <c r="A313" i="4"/>
  <c r="J312" i="4"/>
  <c r="I312" i="4"/>
  <c r="H312" i="4"/>
  <c r="A312" i="4"/>
  <c r="J311" i="4"/>
  <c r="I311" i="4"/>
  <c r="H311" i="4"/>
  <c r="A311" i="4"/>
  <c r="J310" i="4"/>
  <c r="I310" i="4"/>
  <c r="H310" i="4"/>
  <c r="A310" i="4"/>
  <c r="J309" i="4"/>
  <c r="I309" i="4"/>
  <c r="H309" i="4"/>
  <c r="A309" i="4"/>
  <c r="J308" i="4"/>
  <c r="I308" i="4"/>
  <c r="H308" i="4"/>
  <c r="A308" i="4"/>
  <c r="J307" i="4"/>
  <c r="I307" i="4"/>
  <c r="H307" i="4"/>
  <c r="A307" i="4"/>
  <c r="J306" i="4"/>
  <c r="I306" i="4"/>
  <c r="H306" i="4"/>
  <c r="A306" i="4"/>
  <c r="J305" i="4"/>
  <c r="I305" i="4"/>
  <c r="H305" i="4"/>
  <c r="A305" i="4"/>
  <c r="J304" i="4"/>
  <c r="I304" i="4"/>
  <c r="H304" i="4"/>
  <c r="A304" i="4"/>
  <c r="J303" i="4"/>
  <c r="I303" i="4"/>
  <c r="H303" i="4"/>
  <c r="A303" i="4"/>
  <c r="J302" i="4"/>
  <c r="I302" i="4"/>
  <c r="H302" i="4"/>
  <c r="A302" i="4"/>
  <c r="J301" i="4"/>
  <c r="I301" i="4"/>
  <c r="H301" i="4"/>
  <c r="A301" i="4"/>
  <c r="J300" i="4"/>
  <c r="I300" i="4"/>
  <c r="H300" i="4"/>
  <c r="A300" i="4"/>
  <c r="J299" i="4"/>
  <c r="I299" i="4"/>
  <c r="H299" i="4"/>
  <c r="A299" i="4"/>
  <c r="J298" i="4"/>
  <c r="I298" i="4"/>
  <c r="H298" i="4"/>
  <c r="A298" i="4"/>
  <c r="J297" i="4"/>
  <c r="I297" i="4"/>
  <c r="H297" i="4"/>
  <c r="A297" i="4"/>
  <c r="J296" i="4"/>
  <c r="I296" i="4"/>
  <c r="H296" i="4"/>
  <c r="A296" i="4"/>
  <c r="J295" i="4"/>
  <c r="I295" i="4"/>
  <c r="H295" i="4"/>
  <c r="A295" i="4"/>
  <c r="J294" i="4"/>
  <c r="I294" i="4"/>
  <c r="H294" i="4"/>
  <c r="A294" i="4"/>
  <c r="J293" i="4"/>
  <c r="I293" i="4"/>
  <c r="H293" i="4"/>
  <c r="A293" i="4"/>
  <c r="J292" i="4"/>
  <c r="I292" i="4"/>
  <c r="H292" i="4"/>
  <c r="A292" i="4"/>
  <c r="J291" i="4"/>
  <c r="I291" i="4"/>
  <c r="H291" i="4"/>
  <c r="A291" i="4"/>
  <c r="J290" i="4"/>
  <c r="I290" i="4"/>
  <c r="H290" i="4"/>
  <c r="A290" i="4"/>
  <c r="J289" i="4"/>
  <c r="I289" i="4"/>
  <c r="H289" i="4"/>
  <c r="A289" i="4"/>
  <c r="J288" i="4"/>
  <c r="I288" i="4"/>
  <c r="H288" i="4"/>
  <c r="A288" i="4"/>
  <c r="J287" i="4"/>
  <c r="I287" i="4"/>
  <c r="H287" i="4"/>
  <c r="A287" i="4"/>
  <c r="J286" i="4"/>
  <c r="I286" i="4"/>
  <c r="H286" i="4"/>
  <c r="A286" i="4"/>
  <c r="J285" i="4"/>
  <c r="I285" i="4"/>
  <c r="H285" i="4"/>
  <c r="A285" i="4"/>
  <c r="J284" i="4"/>
  <c r="I284" i="4"/>
  <c r="H284" i="4"/>
  <c r="A284" i="4"/>
  <c r="J283" i="4"/>
  <c r="I283" i="4"/>
  <c r="H283" i="4"/>
  <c r="A283" i="4"/>
  <c r="J282" i="4"/>
  <c r="I282" i="4"/>
  <c r="H282" i="4"/>
  <c r="A282" i="4"/>
  <c r="J281" i="4"/>
  <c r="I281" i="4"/>
  <c r="H281" i="4"/>
  <c r="A281" i="4"/>
  <c r="J280" i="4"/>
  <c r="I280" i="4"/>
  <c r="H280" i="4"/>
  <c r="A280" i="4"/>
  <c r="J279" i="4"/>
  <c r="I279" i="4"/>
  <c r="H279" i="4"/>
  <c r="A279" i="4"/>
  <c r="J278" i="4"/>
  <c r="I278" i="4"/>
  <c r="H278" i="4"/>
  <c r="A278" i="4"/>
  <c r="J277" i="4"/>
  <c r="I277" i="4"/>
  <c r="H277" i="4"/>
  <c r="A277" i="4"/>
  <c r="J276" i="4"/>
  <c r="I276" i="4"/>
  <c r="H276" i="4"/>
  <c r="A276" i="4"/>
  <c r="J275" i="4"/>
  <c r="I275" i="4"/>
  <c r="H275" i="4"/>
  <c r="A275" i="4"/>
  <c r="J274" i="4"/>
  <c r="I274" i="4"/>
  <c r="H274" i="4"/>
  <c r="A274" i="4"/>
  <c r="J273" i="4"/>
  <c r="I273" i="4"/>
  <c r="H273" i="4"/>
  <c r="A273" i="4"/>
  <c r="J272" i="4"/>
  <c r="I272" i="4"/>
  <c r="H272" i="4"/>
  <c r="A272" i="4"/>
  <c r="J271" i="4"/>
  <c r="I271" i="4"/>
  <c r="H271" i="4"/>
  <c r="A271" i="4"/>
  <c r="J270" i="4"/>
  <c r="I270" i="4"/>
  <c r="H270" i="4"/>
  <c r="A270" i="4"/>
  <c r="J269" i="4"/>
  <c r="I269" i="4"/>
  <c r="H269" i="4"/>
  <c r="A269" i="4"/>
  <c r="J268" i="4"/>
  <c r="I268" i="4"/>
  <c r="H268" i="4"/>
  <c r="A268" i="4"/>
  <c r="J267" i="4"/>
  <c r="I267" i="4"/>
  <c r="H267" i="4"/>
  <c r="A267" i="4"/>
  <c r="J266" i="4"/>
  <c r="I266" i="4"/>
  <c r="H266" i="4"/>
  <c r="A266" i="4"/>
  <c r="J265" i="4"/>
  <c r="I265" i="4"/>
  <c r="H265" i="4"/>
  <c r="A265" i="4"/>
  <c r="J264" i="4"/>
  <c r="I264" i="4"/>
  <c r="H264" i="4"/>
  <c r="A264" i="4"/>
  <c r="J263" i="4"/>
  <c r="I263" i="4"/>
  <c r="H263" i="4"/>
  <c r="A263" i="4"/>
  <c r="J262" i="4"/>
  <c r="I262" i="4"/>
  <c r="H262" i="4"/>
  <c r="A262" i="4"/>
  <c r="J261" i="4"/>
  <c r="I261" i="4"/>
  <c r="H261" i="4"/>
  <c r="A261" i="4"/>
  <c r="J260" i="4"/>
  <c r="I260" i="4"/>
  <c r="H260" i="4"/>
  <c r="A260" i="4"/>
  <c r="J259" i="4"/>
  <c r="I259" i="4"/>
  <c r="H259" i="4"/>
  <c r="A259" i="4"/>
  <c r="J258" i="4"/>
  <c r="I258" i="4"/>
  <c r="H258" i="4"/>
  <c r="A258" i="4"/>
  <c r="J257" i="4"/>
  <c r="I257" i="4"/>
  <c r="H257" i="4"/>
  <c r="A257" i="4"/>
  <c r="J256" i="4"/>
  <c r="I256" i="4"/>
  <c r="H256" i="4"/>
  <c r="A256" i="4"/>
  <c r="J255" i="4"/>
  <c r="I255" i="4"/>
  <c r="H255" i="4"/>
  <c r="A255" i="4"/>
  <c r="J254" i="4"/>
  <c r="I254" i="4"/>
  <c r="H254" i="4"/>
  <c r="A254" i="4"/>
  <c r="J253" i="4"/>
  <c r="I253" i="4"/>
  <c r="H253" i="4"/>
  <c r="A253" i="4"/>
  <c r="J252" i="4"/>
  <c r="I252" i="4"/>
  <c r="H252" i="4"/>
  <c r="A252" i="4"/>
  <c r="J251" i="4"/>
  <c r="I251" i="4"/>
  <c r="H251" i="4"/>
  <c r="A251" i="4"/>
  <c r="J250" i="4"/>
  <c r="I250" i="4"/>
  <c r="H250" i="4"/>
  <c r="A250" i="4"/>
  <c r="J249" i="4"/>
  <c r="I249" i="4"/>
  <c r="H249" i="4"/>
  <c r="A249" i="4"/>
  <c r="J248" i="4"/>
  <c r="I248" i="4"/>
  <c r="H248" i="4"/>
  <c r="A248" i="4"/>
  <c r="J247" i="4"/>
  <c r="I247" i="4"/>
  <c r="H247" i="4"/>
  <c r="A247" i="4"/>
  <c r="J246" i="4"/>
  <c r="I246" i="4"/>
  <c r="H246" i="4"/>
  <c r="A246" i="4"/>
  <c r="J245" i="4"/>
  <c r="I245" i="4"/>
  <c r="H245" i="4"/>
  <c r="A245" i="4"/>
  <c r="J244" i="4"/>
  <c r="I244" i="4"/>
  <c r="H244" i="4"/>
  <c r="A244" i="4"/>
  <c r="J243" i="4"/>
  <c r="I243" i="4"/>
  <c r="H243" i="4"/>
  <c r="A243" i="4"/>
  <c r="J242" i="4"/>
  <c r="I242" i="4"/>
  <c r="H242" i="4"/>
  <c r="A242" i="4"/>
  <c r="J241" i="4"/>
  <c r="I241" i="4"/>
  <c r="H241" i="4"/>
  <c r="A241" i="4"/>
  <c r="J240" i="4"/>
  <c r="I240" i="4"/>
  <c r="H240" i="4"/>
  <c r="A240" i="4"/>
  <c r="J239" i="4"/>
  <c r="I239" i="4"/>
  <c r="H239" i="4"/>
  <c r="A239" i="4"/>
  <c r="J238" i="4"/>
  <c r="I238" i="4"/>
  <c r="H238" i="4"/>
  <c r="A238" i="4"/>
  <c r="J237" i="4"/>
  <c r="I237" i="4"/>
  <c r="H237" i="4"/>
  <c r="A237" i="4"/>
  <c r="J236" i="4"/>
  <c r="I236" i="4"/>
  <c r="H236" i="4"/>
  <c r="A236" i="4"/>
  <c r="J235" i="4"/>
  <c r="I235" i="4"/>
  <c r="H235" i="4"/>
  <c r="A235" i="4"/>
  <c r="J234" i="4"/>
  <c r="I234" i="4"/>
  <c r="H234" i="4"/>
  <c r="A234" i="4"/>
  <c r="J233" i="4"/>
  <c r="I233" i="4"/>
  <c r="H233" i="4"/>
  <c r="A233" i="4"/>
  <c r="J232" i="4"/>
  <c r="I232" i="4"/>
  <c r="H232" i="4"/>
  <c r="A232" i="4"/>
  <c r="J231" i="4"/>
  <c r="I231" i="4"/>
  <c r="H231" i="4"/>
  <c r="A231" i="4"/>
  <c r="J230" i="4"/>
  <c r="I230" i="4"/>
  <c r="H230" i="4"/>
  <c r="A230" i="4"/>
  <c r="J229" i="4"/>
  <c r="I229" i="4"/>
  <c r="H229" i="4"/>
  <c r="A229" i="4"/>
  <c r="J228" i="4"/>
  <c r="I228" i="4"/>
  <c r="H228" i="4"/>
  <c r="A228" i="4"/>
  <c r="J227" i="4"/>
  <c r="I227" i="4"/>
  <c r="H227" i="4"/>
  <c r="A227" i="4"/>
  <c r="J226" i="4"/>
  <c r="I226" i="4"/>
  <c r="H226" i="4"/>
  <c r="A226" i="4"/>
  <c r="J225" i="4"/>
  <c r="I225" i="4"/>
  <c r="H225" i="4"/>
  <c r="A225" i="4"/>
  <c r="J224" i="4"/>
  <c r="I224" i="4"/>
  <c r="H224" i="4"/>
  <c r="A224" i="4"/>
  <c r="J223" i="4"/>
  <c r="I223" i="4"/>
  <c r="H223" i="4"/>
  <c r="A223" i="4"/>
  <c r="J222" i="4"/>
  <c r="I222" i="4"/>
  <c r="H222" i="4"/>
  <c r="A222" i="4"/>
  <c r="J221" i="4"/>
  <c r="I221" i="4"/>
  <c r="H221" i="4"/>
  <c r="A221" i="4"/>
  <c r="J220" i="4"/>
  <c r="I220" i="4"/>
  <c r="H220" i="4"/>
  <c r="A220" i="4"/>
  <c r="J219" i="4"/>
  <c r="I219" i="4"/>
  <c r="H219" i="4"/>
  <c r="A219" i="4"/>
  <c r="J218" i="4"/>
  <c r="I218" i="4"/>
  <c r="H218" i="4"/>
  <c r="A218" i="4"/>
  <c r="J217" i="4"/>
  <c r="I217" i="4"/>
  <c r="H217" i="4"/>
  <c r="A217" i="4"/>
  <c r="J216" i="4"/>
  <c r="I216" i="4"/>
  <c r="H216" i="4"/>
  <c r="A216" i="4"/>
  <c r="J215" i="4"/>
  <c r="I215" i="4"/>
  <c r="H215" i="4"/>
  <c r="A215" i="4"/>
  <c r="J214" i="4"/>
  <c r="I214" i="4"/>
  <c r="H214" i="4"/>
  <c r="A214" i="4"/>
  <c r="J213" i="4"/>
  <c r="I213" i="4"/>
  <c r="H213" i="4"/>
  <c r="A213" i="4"/>
  <c r="J212" i="4"/>
  <c r="I212" i="4"/>
  <c r="H212" i="4"/>
  <c r="A212" i="4"/>
  <c r="J211" i="4"/>
  <c r="I211" i="4"/>
  <c r="H211" i="4"/>
  <c r="A211" i="4"/>
  <c r="J210" i="4"/>
  <c r="I210" i="4"/>
  <c r="H210" i="4"/>
  <c r="A210" i="4"/>
  <c r="J209" i="4"/>
  <c r="I209" i="4"/>
  <c r="H209" i="4"/>
  <c r="A209" i="4"/>
  <c r="J208" i="4"/>
  <c r="I208" i="4"/>
  <c r="H208" i="4"/>
  <c r="A208" i="4"/>
  <c r="J207" i="4"/>
  <c r="I207" i="4"/>
  <c r="H207" i="4"/>
  <c r="A207" i="4"/>
  <c r="J206" i="4"/>
  <c r="I206" i="4"/>
  <c r="H206" i="4"/>
  <c r="A206" i="4"/>
  <c r="J205" i="4"/>
  <c r="I205" i="4"/>
  <c r="H205" i="4"/>
  <c r="A205" i="4"/>
  <c r="J204" i="4"/>
  <c r="I204" i="4"/>
  <c r="H204" i="4"/>
  <c r="A204" i="4"/>
  <c r="J203" i="4"/>
  <c r="I203" i="4"/>
  <c r="H203" i="4"/>
  <c r="A203" i="4"/>
  <c r="J202" i="4"/>
  <c r="I202" i="4"/>
  <c r="H202" i="4"/>
  <c r="A202" i="4"/>
  <c r="J201" i="4"/>
  <c r="I201" i="4"/>
  <c r="H201" i="4"/>
  <c r="A201" i="4"/>
  <c r="J200" i="4"/>
  <c r="I200" i="4"/>
  <c r="H200" i="4"/>
  <c r="A200" i="4"/>
  <c r="J199" i="4"/>
  <c r="I199" i="4"/>
  <c r="H199" i="4"/>
  <c r="A199" i="4"/>
  <c r="J198" i="4"/>
  <c r="I198" i="4"/>
  <c r="H198" i="4"/>
  <c r="A198" i="4"/>
  <c r="J197" i="4"/>
  <c r="I197" i="4"/>
  <c r="H197" i="4"/>
  <c r="A197" i="4"/>
  <c r="J196" i="4"/>
  <c r="I196" i="4"/>
  <c r="H196" i="4"/>
  <c r="A196" i="4"/>
  <c r="J195" i="4"/>
  <c r="I195" i="4"/>
  <c r="H195" i="4"/>
  <c r="A195" i="4"/>
  <c r="J194" i="4"/>
  <c r="I194" i="4"/>
  <c r="H194" i="4"/>
  <c r="A194" i="4"/>
  <c r="J193" i="4"/>
  <c r="I193" i="4"/>
  <c r="H193" i="4"/>
  <c r="A193" i="4"/>
  <c r="J192" i="4"/>
  <c r="I192" i="4"/>
  <c r="H192" i="4"/>
  <c r="A192" i="4"/>
  <c r="J191" i="4"/>
  <c r="I191" i="4"/>
  <c r="H191" i="4"/>
  <c r="A191" i="4"/>
  <c r="J190" i="4"/>
  <c r="I190" i="4"/>
  <c r="H190" i="4"/>
  <c r="A190" i="4"/>
  <c r="J189" i="4"/>
  <c r="I189" i="4"/>
  <c r="H189" i="4"/>
  <c r="A189" i="4"/>
  <c r="J188" i="4"/>
  <c r="I188" i="4"/>
  <c r="H188" i="4"/>
  <c r="A188" i="4"/>
  <c r="J187" i="4"/>
  <c r="I187" i="4"/>
  <c r="H187" i="4"/>
  <c r="A187" i="4"/>
  <c r="J186" i="4"/>
  <c r="I186" i="4"/>
  <c r="H186" i="4"/>
  <c r="A186" i="4"/>
  <c r="J185" i="4"/>
  <c r="I185" i="4"/>
  <c r="H185" i="4"/>
  <c r="A185" i="4"/>
  <c r="J184" i="4"/>
  <c r="I184" i="4"/>
  <c r="H184" i="4"/>
  <c r="A184" i="4"/>
  <c r="J183" i="4"/>
  <c r="I183" i="4"/>
  <c r="H183" i="4"/>
  <c r="A183" i="4"/>
  <c r="J182" i="4"/>
  <c r="I182" i="4"/>
  <c r="H182" i="4"/>
  <c r="A182" i="4"/>
  <c r="J181" i="4"/>
  <c r="I181" i="4"/>
  <c r="H181" i="4"/>
  <c r="A181" i="4"/>
  <c r="J180" i="4"/>
  <c r="I180" i="4"/>
  <c r="H180" i="4"/>
  <c r="A180" i="4"/>
  <c r="J179" i="4"/>
  <c r="I179" i="4"/>
  <c r="H179" i="4"/>
  <c r="A179" i="4"/>
  <c r="J178" i="4"/>
  <c r="I178" i="4"/>
  <c r="H178" i="4"/>
  <c r="A178" i="4"/>
  <c r="J177" i="4"/>
  <c r="I177" i="4"/>
  <c r="H177" i="4"/>
  <c r="A177" i="4"/>
  <c r="J176" i="4"/>
  <c r="I176" i="4"/>
  <c r="H176" i="4"/>
  <c r="A176" i="4"/>
  <c r="J175" i="4"/>
  <c r="I175" i="4"/>
  <c r="H175" i="4"/>
  <c r="A175" i="4"/>
  <c r="J174" i="4"/>
  <c r="I174" i="4"/>
  <c r="H174" i="4"/>
  <c r="A174" i="4"/>
  <c r="J173" i="4"/>
  <c r="I173" i="4"/>
  <c r="H173" i="4"/>
  <c r="A173" i="4"/>
  <c r="J172" i="4"/>
  <c r="I172" i="4"/>
  <c r="H172" i="4"/>
  <c r="A172" i="4"/>
  <c r="J171" i="4"/>
  <c r="I171" i="4"/>
  <c r="H171" i="4"/>
  <c r="A171" i="4"/>
  <c r="J170" i="4"/>
  <c r="I170" i="4"/>
  <c r="H170" i="4"/>
  <c r="A170" i="4"/>
  <c r="J169" i="4"/>
  <c r="I169" i="4"/>
  <c r="H169" i="4"/>
  <c r="A169" i="4"/>
  <c r="J168" i="4"/>
  <c r="I168" i="4"/>
  <c r="H168" i="4"/>
  <c r="A168" i="4"/>
  <c r="J167" i="4"/>
  <c r="I167" i="4"/>
  <c r="H167" i="4"/>
  <c r="A167" i="4"/>
  <c r="J166" i="4"/>
  <c r="I166" i="4"/>
  <c r="H166" i="4"/>
  <c r="A166" i="4"/>
  <c r="J165" i="4"/>
  <c r="I165" i="4"/>
  <c r="H165" i="4"/>
  <c r="A165" i="4"/>
  <c r="J164" i="4"/>
  <c r="I164" i="4"/>
  <c r="H164" i="4"/>
  <c r="A164" i="4"/>
  <c r="J163" i="4"/>
  <c r="I163" i="4"/>
  <c r="H163" i="4"/>
  <c r="A163" i="4"/>
  <c r="J162" i="4"/>
  <c r="I162" i="4"/>
  <c r="H162" i="4"/>
  <c r="A162" i="4"/>
  <c r="J161" i="4"/>
  <c r="I161" i="4"/>
  <c r="H161" i="4"/>
  <c r="A161" i="4"/>
  <c r="J160" i="4"/>
  <c r="I160" i="4"/>
  <c r="H160" i="4"/>
  <c r="A160" i="4"/>
  <c r="J159" i="4"/>
  <c r="I159" i="4"/>
  <c r="H159" i="4"/>
  <c r="A159" i="4"/>
  <c r="J158" i="4"/>
  <c r="I158" i="4"/>
  <c r="H158" i="4"/>
  <c r="A158" i="4"/>
  <c r="J157" i="4"/>
  <c r="I157" i="4"/>
  <c r="H157" i="4"/>
  <c r="A157" i="4"/>
  <c r="J156" i="4"/>
  <c r="I156" i="4"/>
  <c r="H156" i="4"/>
  <c r="A156" i="4"/>
  <c r="J155" i="4"/>
  <c r="I155" i="4"/>
  <c r="H155" i="4"/>
  <c r="A155" i="4"/>
  <c r="J154" i="4"/>
  <c r="I154" i="4"/>
  <c r="H154" i="4"/>
  <c r="A154" i="4"/>
  <c r="J153" i="4"/>
  <c r="I153" i="4"/>
  <c r="H153" i="4"/>
  <c r="A153" i="4"/>
  <c r="J152" i="4"/>
  <c r="I152" i="4"/>
  <c r="H152" i="4"/>
  <c r="A152" i="4"/>
  <c r="J151" i="4"/>
  <c r="I151" i="4"/>
  <c r="H151" i="4"/>
  <c r="A151" i="4"/>
  <c r="J150" i="4"/>
  <c r="I150" i="4"/>
  <c r="H150" i="4"/>
  <c r="A150" i="4"/>
  <c r="J149" i="4"/>
  <c r="I149" i="4"/>
  <c r="H149" i="4"/>
  <c r="A149" i="4"/>
  <c r="J148" i="4"/>
  <c r="I148" i="4"/>
  <c r="H148" i="4"/>
  <c r="A148" i="4"/>
  <c r="J147" i="4"/>
  <c r="I147" i="4"/>
  <c r="H147" i="4"/>
  <c r="A147" i="4"/>
  <c r="J146" i="4"/>
  <c r="I146" i="4"/>
  <c r="H146" i="4"/>
  <c r="A146" i="4"/>
  <c r="J145" i="4"/>
  <c r="I145" i="4"/>
  <c r="H145" i="4"/>
  <c r="A145" i="4"/>
  <c r="J144" i="4"/>
  <c r="I144" i="4"/>
  <c r="H144" i="4"/>
  <c r="A144" i="4"/>
  <c r="J143" i="4"/>
  <c r="I143" i="4"/>
  <c r="H143" i="4"/>
  <c r="A143" i="4"/>
  <c r="J142" i="4"/>
  <c r="I142" i="4"/>
  <c r="H142" i="4"/>
  <c r="A142" i="4"/>
  <c r="J141" i="4"/>
  <c r="I141" i="4"/>
  <c r="H141" i="4"/>
  <c r="A141" i="4"/>
  <c r="J140" i="4"/>
  <c r="I140" i="4"/>
  <c r="H140" i="4"/>
  <c r="A140" i="4"/>
  <c r="J139" i="4"/>
  <c r="I139" i="4"/>
  <c r="H139" i="4"/>
  <c r="A139" i="4"/>
  <c r="J138" i="4"/>
  <c r="I138" i="4"/>
  <c r="H138" i="4"/>
  <c r="A138" i="4"/>
  <c r="J137" i="4"/>
  <c r="I137" i="4"/>
  <c r="H137" i="4"/>
  <c r="A137" i="4"/>
  <c r="J136" i="4"/>
  <c r="I136" i="4"/>
  <c r="H136" i="4"/>
  <c r="A136" i="4"/>
  <c r="J135" i="4"/>
  <c r="I135" i="4"/>
  <c r="H135" i="4"/>
  <c r="A135" i="4"/>
  <c r="J134" i="4"/>
  <c r="I134" i="4"/>
  <c r="H134" i="4"/>
  <c r="A134" i="4"/>
  <c r="J133" i="4"/>
  <c r="I133" i="4"/>
  <c r="H133" i="4"/>
  <c r="A133" i="4"/>
  <c r="J132" i="4"/>
  <c r="I132" i="4"/>
  <c r="H132" i="4"/>
  <c r="A132" i="4"/>
  <c r="J131" i="4"/>
  <c r="I131" i="4"/>
  <c r="H131" i="4"/>
  <c r="A131" i="4"/>
  <c r="J130" i="4"/>
  <c r="I130" i="4"/>
  <c r="H130" i="4"/>
  <c r="A130" i="4"/>
  <c r="J129" i="4"/>
  <c r="I129" i="4"/>
  <c r="H129" i="4"/>
  <c r="A129" i="4"/>
  <c r="J128" i="4"/>
  <c r="I128" i="4"/>
  <c r="H128" i="4"/>
  <c r="A128" i="4"/>
  <c r="J127" i="4"/>
  <c r="I127" i="4"/>
  <c r="H127" i="4"/>
  <c r="A127" i="4"/>
  <c r="J126" i="4"/>
  <c r="I126" i="4"/>
  <c r="H126" i="4"/>
  <c r="A126" i="4"/>
  <c r="J125" i="4"/>
  <c r="I125" i="4"/>
  <c r="H125" i="4"/>
  <c r="A125" i="4"/>
  <c r="J124" i="4"/>
  <c r="I124" i="4"/>
  <c r="H124" i="4"/>
  <c r="A124" i="4"/>
  <c r="J123" i="4"/>
  <c r="I123" i="4"/>
  <c r="H123" i="4"/>
  <c r="A123" i="4"/>
  <c r="J122" i="4"/>
  <c r="I122" i="4"/>
  <c r="H122" i="4"/>
  <c r="A122" i="4"/>
  <c r="J121" i="4"/>
  <c r="I121" i="4"/>
  <c r="H121" i="4"/>
  <c r="A121" i="4"/>
  <c r="J120" i="4"/>
  <c r="I120" i="4"/>
  <c r="H120" i="4"/>
  <c r="A120" i="4"/>
  <c r="J119" i="4"/>
  <c r="I119" i="4"/>
  <c r="H119" i="4"/>
  <c r="A119" i="4"/>
  <c r="J118" i="4"/>
  <c r="I118" i="4"/>
  <c r="H118" i="4"/>
  <c r="A118" i="4"/>
  <c r="J117" i="4"/>
  <c r="I117" i="4"/>
  <c r="H117" i="4"/>
  <c r="A117" i="4"/>
  <c r="J116" i="4"/>
  <c r="I116" i="4"/>
  <c r="H116" i="4"/>
  <c r="A116" i="4"/>
  <c r="J115" i="4"/>
  <c r="I115" i="4"/>
  <c r="H115" i="4"/>
  <c r="A115" i="4"/>
  <c r="J114" i="4"/>
  <c r="I114" i="4"/>
  <c r="H114" i="4"/>
  <c r="A114" i="4"/>
  <c r="J113" i="4"/>
  <c r="I113" i="4"/>
  <c r="H113" i="4"/>
  <c r="A113" i="4"/>
  <c r="J112" i="4"/>
  <c r="I112" i="4"/>
  <c r="H112" i="4"/>
  <c r="A112" i="4"/>
  <c r="J111" i="4"/>
  <c r="I111" i="4"/>
  <c r="H111" i="4"/>
  <c r="A111" i="4"/>
  <c r="J110" i="4"/>
  <c r="I110" i="4"/>
  <c r="H110" i="4"/>
  <c r="A110" i="4"/>
  <c r="J109" i="4"/>
  <c r="I109" i="4"/>
  <c r="H109" i="4"/>
  <c r="A109" i="4"/>
  <c r="J108" i="4"/>
  <c r="I108" i="4"/>
  <c r="H108" i="4"/>
  <c r="A108" i="4"/>
  <c r="J107" i="4"/>
  <c r="I107" i="4"/>
  <c r="H107" i="4"/>
  <c r="A107" i="4"/>
  <c r="J106" i="4"/>
  <c r="I106" i="4"/>
  <c r="H106" i="4"/>
  <c r="A106" i="4"/>
  <c r="J105" i="4"/>
  <c r="I105" i="4"/>
  <c r="H105" i="4"/>
  <c r="A105" i="4"/>
  <c r="J104" i="4"/>
  <c r="I104" i="4"/>
  <c r="H104" i="4"/>
  <c r="A104" i="4"/>
  <c r="J103" i="4"/>
  <c r="I103" i="4"/>
  <c r="H103" i="4"/>
  <c r="A103" i="4"/>
  <c r="J102" i="4"/>
  <c r="I102" i="4"/>
  <c r="H102" i="4"/>
  <c r="A102" i="4"/>
  <c r="J101" i="4"/>
  <c r="I101" i="4"/>
  <c r="H101" i="4"/>
  <c r="A101" i="4"/>
  <c r="J100" i="4"/>
  <c r="I100" i="4"/>
  <c r="H100" i="4"/>
  <c r="A100" i="4"/>
  <c r="J99" i="4"/>
  <c r="I99" i="4"/>
  <c r="H99" i="4"/>
  <c r="A99" i="4"/>
  <c r="J98" i="4"/>
  <c r="I98" i="4"/>
  <c r="H98" i="4"/>
  <c r="A98" i="4"/>
  <c r="J97" i="4"/>
  <c r="I97" i="4"/>
  <c r="H97" i="4"/>
  <c r="A97" i="4"/>
  <c r="J96" i="4"/>
  <c r="I96" i="4"/>
  <c r="H96" i="4"/>
  <c r="A96" i="4"/>
  <c r="J95" i="4"/>
  <c r="I95" i="4"/>
  <c r="H95" i="4"/>
  <c r="A95" i="4"/>
  <c r="J94" i="4"/>
  <c r="I94" i="4"/>
  <c r="H94" i="4"/>
  <c r="A94" i="4"/>
  <c r="J93" i="4"/>
  <c r="I93" i="4"/>
  <c r="H93" i="4"/>
  <c r="A93" i="4"/>
  <c r="J92" i="4"/>
  <c r="I92" i="4"/>
  <c r="H92" i="4"/>
  <c r="A92" i="4"/>
  <c r="J91" i="4"/>
  <c r="I91" i="4"/>
  <c r="H91" i="4"/>
  <c r="A91" i="4"/>
  <c r="J90" i="4"/>
  <c r="I90" i="4"/>
  <c r="H90" i="4"/>
  <c r="A90" i="4"/>
  <c r="J89" i="4"/>
  <c r="I89" i="4"/>
  <c r="H89" i="4"/>
  <c r="A89" i="4"/>
  <c r="J88" i="4"/>
  <c r="I88" i="4"/>
  <c r="H88" i="4"/>
  <c r="A88" i="4"/>
  <c r="J87" i="4"/>
  <c r="I87" i="4"/>
  <c r="H87" i="4"/>
  <c r="A87" i="4"/>
  <c r="J86" i="4"/>
  <c r="I86" i="4"/>
  <c r="H86" i="4"/>
  <c r="A86" i="4"/>
  <c r="J85" i="4"/>
  <c r="I85" i="4"/>
  <c r="H85" i="4"/>
  <c r="A85" i="4"/>
  <c r="J84" i="4"/>
  <c r="I84" i="4"/>
  <c r="H84" i="4"/>
  <c r="A84" i="4"/>
  <c r="J83" i="4"/>
  <c r="I83" i="4"/>
  <c r="H83" i="4"/>
  <c r="A83" i="4"/>
  <c r="J82" i="4"/>
  <c r="I82" i="4"/>
  <c r="H82" i="4"/>
  <c r="A82" i="4"/>
  <c r="J81" i="4"/>
  <c r="I81" i="4"/>
  <c r="H81" i="4"/>
  <c r="A81" i="4"/>
  <c r="J80" i="4"/>
  <c r="I80" i="4"/>
  <c r="H80" i="4"/>
  <c r="A80" i="4"/>
  <c r="J79" i="4"/>
  <c r="I79" i="4"/>
  <c r="H79" i="4"/>
  <c r="A79" i="4"/>
  <c r="J78" i="4"/>
  <c r="I78" i="4"/>
  <c r="H78" i="4"/>
  <c r="A78" i="4"/>
  <c r="J77" i="4"/>
  <c r="I77" i="4"/>
  <c r="H77" i="4"/>
  <c r="A77" i="4"/>
  <c r="J76" i="4"/>
  <c r="I76" i="4"/>
  <c r="H76" i="4"/>
  <c r="A76" i="4"/>
  <c r="J75" i="4"/>
  <c r="I75" i="4"/>
  <c r="H75" i="4"/>
  <c r="A75" i="4"/>
  <c r="J74" i="4"/>
  <c r="I74" i="4"/>
  <c r="H74" i="4"/>
  <c r="A74" i="4"/>
  <c r="J73" i="4"/>
  <c r="I73" i="4"/>
  <c r="H73" i="4"/>
  <c r="A73" i="4"/>
  <c r="J72" i="4"/>
  <c r="I72" i="4"/>
  <c r="H72" i="4"/>
  <c r="A72" i="4"/>
  <c r="J71" i="4"/>
  <c r="I71" i="4"/>
  <c r="H71" i="4"/>
  <c r="A71" i="4"/>
  <c r="J70" i="4"/>
  <c r="I70" i="4"/>
  <c r="H70" i="4"/>
  <c r="A70" i="4"/>
  <c r="J69" i="4"/>
  <c r="I69" i="4"/>
  <c r="H69" i="4"/>
  <c r="A69" i="4"/>
  <c r="J68" i="4"/>
  <c r="I68" i="4"/>
  <c r="H68" i="4"/>
  <c r="A68" i="4"/>
  <c r="J67" i="4"/>
  <c r="I67" i="4"/>
  <c r="H67" i="4"/>
  <c r="A67" i="4"/>
  <c r="J66" i="4"/>
  <c r="I66" i="4"/>
  <c r="H66" i="4"/>
  <c r="A66" i="4"/>
  <c r="J65" i="4"/>
  <c r="I65" i="4"/>
  <c r="H65" i="4"/>
  <c r="A65" i="4"/>
  <c r="J64" i="4"/>
  <c r="I64" i="4"/>
  <c r="H64" i="4"/>
  <c r="A64" i="4"/>
  <c r="J63" i="4"/>
  <c r="I63" i="4"/>
  <c r="H63" i="4"/>
  <c r="A63" i="4"/>
  <c r="J62" i="4"/>
  <c r="I62" i="4"/>
  <c r="H62" i="4"/>
  <c r="A62" i="4"/>
  <c r="J61" i="4"/>
  <c r="I61" i="4"/>
  <c r="H61" i="4"/>
  <c r="A61" i="4"/>
  <c r="J60" i="4"/>
  <c r="I60" i="4"/>
  <c r="H60" i="4"/>
  <c r="A60" i="4"/>
  <c r="J59" i="4"/>
  <c r="I59" i="4"/>
  <c r="H59" i="4"/>
  <c r="A59" i="4"/>
  <c r="J58" i="4"/>
  <c r="I58" i="4"/>
  <c r="H58" i="4"/>
  <c r="A58" i="4"/>
  <c r="J57" i="4"/>
  <c r="I57" i="4"/>
  <c r="H57" i="4"/>
  <c r="A57" i="4"/>
  <c r="J56" i="4"/>
  <c r="I56" i="4"/>
  <c r="H56" i="4"/>
  <c r="A56" i="4"/>
  <c r="J55" i="4"/>
  <c r="I55" i="4"/>
  <c r="H55" i="4"/>
  <c r="A55" i="4"/>
  <c r="J54" i="4"/>
  <c r="I54" i="4"/>
  <c r="H54" i="4"/>
  <c r="A54" i="4"/>
  <c r="J53" i="4"/>
  <c r="I53" i="4"/>
  <c r="H53" i="4"/>
  <c r="A53" i="4"/>
  <c r="J52" i="4"/>
  <c r="I52" i="4"/>
  <c r="H52" i="4"/>
  <c r="A52" i="4"/>
  <c r="J51" i="4"/>
  <c r="I51" i="4"/>
  <c r="H51" i="4"/>
  <c r="A51" i="4"/>
  <c r="J50" i="4"/>
  <c r="I50" i="4"/>
  <c r="H50" i="4"/>
  <c r="A50" i="4"/>
  <c r="J49" i="4"/>
  <c r="I49" i="4"/>
  <c r="H49" i="4"/>
  <c r="A49" i="4"/>
  <c r="J48" i="4"/>
  <c r="I48" i="4"/>
  <c r="H48" i="4"/>
  <c r="A48" i="4"/>
  <c r="J47" i="4"/>
  <c r="I47" i="4"/>
  <c r="H47" i="4"/>
  <c r="A47" i="4"/>
  <c r="J46" i="4"/>
  <c r="I46" i="4"/>
  <c r="H46" i="4"/>
  <c r="A46" i="4"/>
  <c r="J45" i="4"/>
  <c r="I45" i="4"/>
  <c r="H45" i="4"/>
  <c r="A45" i="4"/>
  <c r="J44" i="4"/>
  <c r="I44" i="4"/>
  <c r="H44" i="4"/>
  <c r="A44" i="4"/>
  <c r="J43" i="4"/>
  <c r="I43" i="4"/>
  <c r="H43" i="4"/>
  <c r="A43" i="4"/>
  <c r="J42" i="4"/>
  <c r="I42" i="4"/>
  <c r="H42" i="4"/>
  <c r="A42" i="4"/>
  <c r="J41" i="4"/>
  <c r="I41" i="4"/>
  <c r="H41" i="4"/>
  <c r="A41" i="4"/>
  <c r="J40" i="4"/>
  <c r="I40" i="4"/>
  <c r="H40" i="4"/>
  <c r="A40" i="4"/>
  <c r="J39" i="4"/>
  <c r="I39" i="4"/>
  <c r="H39" i="4"/>
  <c r="A39" i="4"/>
  <c r="J38" i="4"/>
  <c r="I38" i="4"/>
  <c r="H38" i="4"/>
  <c r="A38" i="4"/>
  <c r="J37" i="4"/>
  <c r="I37" i="4"/>
  <c r="H37" i="4"/>
  <c r="A37" i="4"/>
  <c r="J36" i="4"/>
  <c r="I36" i="4"/>
  <c r="H36" i="4"/>
  <c r="A36" i="4"/>
  <c r="J35" i="4"/>
  <c r="I35" i="4"/>
  <c r="H35" i="4"/>
  <c r="A35" i="4"/>
  <c r="J34" i="4"/>
  <c r="I34" i="4"/>
  <c r="H34" i="4"/>
  <c r="A34" i="4"/>
  <c r="J33" i="4"/>
  <c r="I33" i="4"/>
  <c r="H33" i="4"/>
  <c r="A33" i="4"/>
  <c r="J32" i="4"/>
  <c r="I32" i="4"/>
  <c r="H32" i="4"/>
  <c r="A32" i="4"/>
  <c r="J31" i="4"/>
  <c r="I31" i="4"/>
  <c r="H31" i="4"/>
  <c r="A31" i="4"/>
  <c r="J30" i="4"/>
  <c r="I30" i="4"/>
  <c r="H30" i="4"/>
  <c r="A30" i="4"/>
  <c r="J29" i="4"/>
  <c r="I29" i="4"/>
  <c r="H29" i="4"/>
  <c r="A29" i="4"/>
  <c r="J28" i="4"/>
  <c r="I28" i="4"/>
  <c r="H28" i="4"/>
  <c r="A28" i="4"/>
  <c r="J27" i="4"/>
  <c r="I27" i="4"/>
  <c r="H27" i="4"/>
  <c r="A27" i="4"/>
  <c r="J26" i="4"/>
  <c r="I26" i="4"/>
  <c r="H26" i="4"/>
  <c r="A26" i="4"/>
  <c r="J25" i="4"/>
  <c r="I25" i="4"/>
  <c r="H25" i="4"/>
  <c r="A25" i="4"/>
  <c r="J24" i="4"/>
  <c r="I24" i="4"/>
  <c r="H24" i="4"/>
  <c r="A24" i="4"/>
  <c r="J23" i="4"/>
  <c r="I23" i="4"/>
  <c r="H23" i="4"/>
  <c r="A23" i="4"/>
  <c r="J22" i="4"/>
  <c r="I22" i="4"/>
  <c r="H22" i="4"/>
  <c r="A22" i="4"/>
  <c r="J21" i="4"/>
  <c r="I21" i="4"/>
  <c r="H21" i="4"/>
  <c r="A21" i="4"/>
  <c r="J20" i="4"/>
  <c r="I20" i="4"/>
  <c r="H20" i="4"/>
  <c r="A20" i="4"/>
  <c r="J19" i="4"/>
  <c r="I19" i="4"/>
  <c r="H19" i="4"/>
  <c r="A19" i="4"/>
  <c r="J18" i="4"/>
  <c r="I18" i="4"/>
  <c r="H18" i="4"/>
  <c r="A18" i="4"/>
  <c r="J17" i="4"/>
  <c r="I17" i="4"/>
  <c r="H17" i="4"/>
  <c r="A17" i="4"/>
  <c r="J16" i="4"/>
  <c r="I16" i="4"/>
  <c r="H16" i="4"/>
  <c r="A16" i="4"/>
  <c r="J15" i="4"/>
  <c r="I15" i="4"/>
  <c r="H15" i="4"/>
  <c r="A15" i="4"/>
  <c r="J14" i="4"/>
  <c r="I14" i="4"/>
  <c r="H14" i="4"/>
  <c r="A14" i="4"/>
  <c r="J13" i="4"/>
  <c r="I13" i="4"/>
  <c r="H13" i="4"/>
  <c r="A13" i="4"/>
  <c r="J12" i="4"/>
  <c r="I12" i="4"/>
  <c r="H12" i="4"/>
  <c r="A12" i="4"/>
  <c r="J11" i="4"/>
  <c r="I11" i="4"/>
  <c r="H11" i="4"/>
  <c r="A11" i="4"/>
  <c r="J10" i="4"/>
  <c r="I10" i="4"/>
  <c r="H10" i="4"/>
  <c r="A10" i="4"/>
  <c r="J9" i="4"/>
  <c r="I9" i="4"/>
  <c r="H9" i="4"/>
  <c r="A9" i="4"/>
  <c r="J8" i="4"/>
  <c r="I8" i="4"/>
  <c r="H8" i="4"/>
  <c r="A8" i="4"/>
  <c r="J7" i="4"/>
  <c r="I7" i="4"/>
  <c r="H7" i="4"/>
  <c r="A7" i="4"/>
  <c r="J6" i="4"/>
  <c r="I6" i="4"/>
  <c r="H6" i="4"/>
  <c r="A6" i="4"/>
  <c r="J5" i="4"/>
  <c r="I5" i="4"/>
  <c r="H5" i="4"/>
  <c r="A5" i="4"/>
  <c r="J4" i="4"/>
  <c r="I4" i="4"/>
  <c r="H4" i="4"/>
  <c r="A4" i="4"/>
  <c r="J3" i="4"/>
  <c r="I3" i="4"/>
  <c r="H3" i="4"/>
  <c r="A3" i="4"/>
  <c r="J2" i="4"/>
  <c r="I2" i="4"/>
  <c r="H2" i="4"/>
  <c r="A2" i="4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7" i="1"/>
  <c r="AJ189" i="1"/>
  <c r="AJ190" i="1"/>
  <c r="AJ191" i="1"/>
  <c r="AJ192" i="1"/>
  <c r="AJ193" i="1"/>
  <c r="AJ196" i="1"/>
  <c r="AJ198" i="1"/>
  <c r="AJ199" i="1"/>
  <c r="AJ201" i="1"/>
  <c r="AJ202" i="1"/>
  <c r="AJ203" i="1"/>
  <c r="AJ204" i="1"/>
  <c r="AJ205" i="1"/>
  <c r="AJ208" i="1"/>
  <c r="AJ210" i="1"/>
  <c r="AJ211" i="1"/>
  <c r="AJ213" i="1"/>
  <c r="AJ214" i="1"/>
  <c r="AJ215" i="1"/>
  <c r="AJ216" i="1"/>
  <c r="AJ217" i="1"/>
  <c r="AJ220" i="1"/>
  <c r="AJ222" i="1"/>
  <c r="AJ223" i="1"/>
  <c r="AJ224" i="1"/>
  <c r="AJ225" i="1"/>
  <c r="AJ226" i="1"/>
  <c r="AJ227" i="1"/>
  <c r="AJ228" i="1"/>
  <c r="AJ229" i="1"/>
  <c r="AJ232" i="1"/>
  <c r="AJ234" i="1"/>
  <c r="AJ235" i="1"/>
  <c r="AJ237" i="1"/>
  <c r="AJ238" i="1"/>
  <c r="AJ239" i="1"/>
  <c r="AJ240" i="1"/>
  <c r="AJ241" i="1"/>
  <c r="AJ244" i="1"/>
  <c r="AJ245" i="1"/>
  <c r="AJ246" i="1"/>
  <c r="AJ247" i="1"/>
  <c r="AJ249" i="1"/>
  <c r="AJ250" i="1"/>
  <c r="AJ252" i="1"/>
  <c r="AJ253" i="1"/>
  <c r="AJ256" i="1"/>
  <c r="AJ258" i="1"/>
  <c r="AJ259" i="1"/>
  <c r="AJ261" i="1"/>
  <c r="AJ262" i="1"/>
  <c r="AJ263" i="1"/>
  <c r="AJ264" i="1"/>
  <c r="AJ265" i="1"/>
  <c r="AJ268" i="1"/>
  <c r="AJ270" i="1"/>
  <c r="AJ271" i="1"/>
  <c r="AJ272" i="1"/>
  <c r="AJ273" i="1"/>
  <c r="AJ274" i="1"/>
  <c r="AJ275" i="1"/>
  <c r="AJ276" i="1"/>
  <c r="AJ277" i="1"/>
  <c r="AJ280" i="1"/>
  <c r="AJ282" i="1"/>
  <c r="AJ283" i="1"/>
  <c r="AJ285" i="1"/>
  <c r="AJ286" i="1"/>
  <c r="AJ287" i="1"/>
  <c r="AJ288" i="1"/>
  <c r="AJ289" i="1"/>
  <c r="AJ292" i="1"/>
  <c r="AJ294" i="1"/>
  <c r="AJ295" i="1"/>
  <c r="AJ298" i="1"/>
  <c r="AJ299" i="1"/>
  <c r="AJ300" i="1"/>
  <c r="AJ301" i="1"/>
  <c r="AJ304" i="1"/>
  <c r="AJ306" i="1"/>
  <c r="AJ307" i="1"/>
  <c r="AJ309" i="1"/>
  <c r="AJ310" i="1"/>
  <c r="AJ311" i="1"/>
  <c r="AJ312" i="1"/>
  <c r="AJ313" i="1"/>
  <c r="AJ316" i="1"/>
  <c r="AJ318" i="1"/>
  <c r="AJ320" i="1"/>
  <c r="AJ321" i="1"/>
  <c r="AJ322" i="1"/>
  <c r="AJ323" i="1"/>
  <c r="AJ324" i="1"/>
  <c r="AJ325" i="1"/>
  <c r="AJ328" i="1"/>
  <c r="AJ329" i="1"/>
  <c r="AJ331" i="1"/>
  <c r="AJ332" i="1"/>
  <c r="AJ334" i="1"/>
  <c r="AJ335" i="1"/>
  <c r="AJ336" i="1"/>
  <c r="AJ337" i="1"/>
  <c r="AJ340" i="1"/>
  <c r="AJ341" i="1"/>
  <c r="AJ343" i="1"/>
  <c r="AJ344" i="1"/>
  <c r="AJ346" i="1"/>
  <c r="AJ347" i="1"/>
  <c r="AJ349" i="1"/>
  <c r="AJ352" i="1"/>
  <c r="AJ353" i="1"/>
  <c r="AJ357" i="1"/>
  <c r="AJ359" i="1"/>
  <c r="AJ360" i="1"/>
  <c r="AJ361" i="1"/>
  <c r="AJ364" i="1"/>
  <c r="AJ365" i="1"/>
  <c r="AJ367" i="1"/>
  <c r="AJ368" i="1"/>
  <c r="AJ369" i="1"/>
  <c r="AJ371" i="1"/>
  <c r="AJ372" i="1"/>
  <c r="AJ373" i="1"/>
  <c r="AJ376" i="1"/>
  <c r="AJ377" i="1"/>
  <c r="AJ380" i="1"/>
  <c r="AJ381" i="1"/>
  <c r="AJ383" i="1"/>
  <c r="AJ384" i="1"/>
  <c r="AJ385" i="1"/>
  <c r="AJ388" i="1"/>
  <c r="AJ389" i="1"/>
  <c r="AJ392" i="1"/>
  <c r="AJ393" i="1"/>
  <c r="AJ394" i="1"/>
  <c r="AJ396" i="1"/>
  <c r="AJ397" i="1"/>
  <c r="AJ400" i="1"/>
  <c r="AJ401" i="1"/>
  <c r="AJ404" i="1"/>
  <c r="AJ405" i="1"/>
  <c r="AJ407" i="1"/>
  <c r="AJ408" i="1"/>
  <c r="AJ409" i="1"/>
  <c r="AJ411" i="1"/>
  <c r="AJ412" i="1"/>
  <c r="AJ413" i="1"/>
  <c r="AJ414" i="1"/>
  <c r="AJ416" i="1"/>
  <c r="AJ417" i="1"/>
  <c r="AJ419" i="1"/>
  <c r="AJ420" i="1"/>
  <c r="AJ421" i="1"/>
  <c r="AJ424" i="1"/>
  <c r="AJ425" i="1"/>
  <c r="AJ428" i="1"/>
  <c r="AJ429" i="1"/>
  <c r="AJ432" i="1"/>
  <c r="AJ433" i="1"/>
  <c r="AJ436" i="1"/>
  <c r="AJ437" i="1"/>
  <c r="AJ440" i="1"/>
  <c r="AJ441" i="1"/>
  <c r="AJ442" i="1"/>
  <c r="AJ443" i="1"/>
  <c r="AJ444" i="1"/>
  <c r="AJ445" i="1"/>
  <c r="AJ448" i="1"/>
  <c r="AJ449" i="1"/>
  <c r="AJ452" i="1"/>
  <c r="AJ453" i="1"/>
  <c r="AJ455" i="1"/>
  <c r="AJ456" i="1"/>
  <c r="AJ457" i="1"/>
  <c r="AJ460" i="1"/>
  <c r="AJ463" i="1"/>
  <c r="AJ464" i="1"/>
  <c r="AJ465" i="1"/>
  <c r="AJ467" i="1"/>
  <c r="AJ468" i="1"/>
  <c r="AJ469" i="1"/>
  <c r="AJ472" i="1"/>
  <c r="AJ473" i="1"/>
  <c r="AJ476" i="1"/>
  <c r="AJ477" i="1"/>
  <c r="AJ478" i="1"/>
  <c r="AJ479" i="1"/>
  <c r="AJ480" i="1"/>
  <c r="AJ481" i="1"/>
  <c r="AJ484" i="1"/>
  <c r="AJ485" i="1"/>
  <c r="AJ488" i="1"/>
  <c r="AJ489" i="1"/>
  <c r="AJ491" i="1"/>
  <c r="AJ492" i="1"/>
  <c r="AJ493" i="1"/>
  <c r="AJ496" i="1"/>
  <c r="AJ497" i="1"/>
  <c r="AJ501" i="1"/>
  <c r="AJ502" i="1"/>
  <c r="AJ503" i="1"/>
  <c r="AJ504" i="1"/>
  <c r="AJ505" i="1"/>
  <c r="AJ508" i="1"/>
  <c r="AJ509" i="1"/>
  <c r="AJ510" i="1"/>
  <c r="AJ511" i="1"/>
  <c r="AJ512" i="1"/>
  <c r="AJ513" i="1"/>
  <c r="AJ514" i="1"/>
  <c r="AJ515" i="1"/>
  <c r="AJ516" i="1"/>
  <c r="AJ517" i="1"/>
  <c r="AJ520" i="1"/>
  <c r="AJ521" i="1"/>
  <c r="AJ524" i="1"/>
  <c r="AJ525" i="1"/>
  <c r="AJ527" i="1"/>
  <c r="AJ528" i="1"/>
  <c r="AJ529" i="1"/>
  <c r="AJ532" i="1"/>
  <c r="AJ533" i="1"/>
  <c r="AJ536" i="1"/>
  <c r="AJ537" i="1"/>
  <c r="AJ540" i="1"/>
  <c r="AJ541" i="1"/>
  <c r="AJ544" i="1"/>
  <c r="AJ545" i="1"/>
  <c r="AJ548" i="1"/>
  <c r="AJ549" i="1"/>
  <c r="AJ550" i="1"/>
  <c r="AJ551" i="1"/>
  <c r="AJ552" i="1"/>
  <c r="AJ553" i="1"/>
  <c r="AJ557" i="1"/>
  <c r="AJ559" i="1"/>
  <c r="AJ560" i="1"/>
  <c r="AJ561" i="1"/>
  <c r="AJ562" i="1"/>
  <c r="AJ564" i="1"/>
  <c r="AJ565" i="1"/>
  <c r="AJ568" i="1"/>
  <c r="AJ569" i="1"/>
  <c r="AJ571" i="1"/>
  <c r="AJ573" i="1"/>
  <c r="AJ574" i="1"/>
  <c r="AJ576" i="1"/>
  <c r="AJ577" i="1"/>
  <c r="AJ580" i="1"/>
  <c r="AJ581" i="1"/>
  <c r="AJ583" i="1"/>
  <c r="AJ586" i="1"/>
  <c r="AJ587" i="1"/>
  <c r="AJ588" i="1"/>
  <c r="AJ589" i="1"/>
  <c r="AJ592" i="1"/>
  <c r="AJ593" i="1"/>
  <c r="AJ595" i="1"/>
  <c r="AJ596" i="1"/>
  <c r="AJ598" i="1"/>
  <c r="AJ599" i="1"/>
  <c r="AJ601" i="1"/>
  <c r="AJ604" i="1"/>
  <c r="AJ607" i="1"/>
  <c r="AJ608" i="1"/>
  <c r="AJ609" i="1"/>
  <c r="AJ610" i="1"/>
  <c r="AJ611" i="1"/>
  <c r="AJ613" i="1"/>
  <c r="AJ616" i="1"/>
  <c r="AJ617" i="1"/>
  <c r="AJ619" i="1"/>
  <c r="AJ620" i="1"/>
  <c r="AJ622" i="1"/>
  <c r="AJ623" i="1"/>
  <c r="AJ624" i="1"/>
  <c r="AJ627" i="1"/>
  <c r="AJ628" i="1"/>
  <c r="AJ629" i="1"/>
  <c r="AJ630" i="1"/>
  <c r="AJ631" i="1"/>
  <c r="AJ632" i="1"/>
  <c r="AJ634" i="1"/>
  <c r="AJ635" i="1"/>
  <c r="AJ637" i="1"/>
  <c r="AJ639" i="1"/>
  <c r="AJ640" i="1"/>
  <c r="AJ641" i="1"/>
  <c r="AJ643" i="1"/>
  <c r="AJ646" i="1"/>
  <c r="AJ647" i="1"/>
  <c r="AJ649" i="1"/>
  <c r="AJ652" i="1"/>
  <c r="AJ653" i="1"/>
  <c r="AJ655" i="1"/>
  <c r="AJ656" i="1"/>
  <c r="AJ658" i="1"/>
  <c r="AJ659" i="1"/>
  <c r="AJ660" i="1"/>
  <c r="AJ664" i="1"/>
  <c r="AJ665" i="1"/>
  <c r="AJ667" i="1"/>
  <c r="AJ668" i="1"/>
  <c r="AJ670" i="1"/>
  <c r="AJ671" i="1"/>
  <c r="AJ673" i="1"/>
  <c r="AJ676" i="1"/>
  <c r="AJ679" i="1"/>
  <c r="AJ680" i="1"/>
  <c r="AJ682" i="1"/>
  <c r="AJ687" i="1"/>
  <c r="AJ688" i="1"/>
  <c r="AJ691" i="1"/>
  <c r="AJ692" i="1"/>
  <c r="AJ694" i="1"/>
  <c r="AJ695" i="1"/>
  <c r="AJ696" i="1"/>
  <c r="AJ700" i="1"/>
  <c r="AJ703" i="1"/>
  <c r="AJ706" i="1"/>
  <c r="AJ707" i="1"/>
  <c r="AJ709" i="1"/>
  <c r="AJ712" i="1"/>
  <c r="AJ713" i="1"/>
  <c r="AJ715" i="1"/>
  <c r="AJ718" i="1"/>
  <c r="AJ719" i="1"/>
  <c r="AJ721" i="1"/>
  <c r="AJ724" i="1"/>
  <c r="AJ725" i="1"/>
  <c r="AJ726" i="1"/>
  <c r="AJ727" i="1"/>
  <c r="AJ730" i="1"/>
  <c r="AJ731" i="1"/>
  <c r="AJ733" i="1"/>
  <c r="AJ735" i="1"/>
  <c r="AJ736" i="1"/>
  <c r="AJ737" i="1"/>
  <c r="AJ738" i="1"/>
  <c r="AJ739" i="1"/>
  <c r="AJ740" i="1"/>
  <c r="AJ742" i="1"/>
  <c r="AJ743" i="1"/>
  <c r="AJ745" i="1"/>
  <c r="AJ751" i="1"/>
  <c r="AJ754" i="1"/>
  <c r="AJ755" i="1"/>
  <c r="AJ757" i="1"/>
  <c r="AJ760" i="1"/>
  <c r="AJ763" i="1"/>
  <c r="AJ766" i="1"/>
  <c r="AJ767" i="1"/>
  <c r="AJ772" i="1"/>
  <c r="AJ775" i="1"/>
  <c r="AJ778" i="1"/>
  <c r="AJ779" i="1"/>
  <c r="AJ781" i="1"/>
  <c r="AJ784" i="1"/>
  <c r="AJ787" i="1"/>
  <c r="AJ790" i="1"/>
  <c r="AJ791" i="1"/>
  <c r="AJ793" i="1"/>
  <c r="AJ796" i="1"/>
  <c r="AJ799" i="1"/>
  <c r="AJ801" i="1"/>
  <c r="AJ802" i="1"/>
  <c r="AJ803" i="1"/>
  <c r="AJ804" i="1"/>
  <c r="AJ805" i="1"/>
  <c r="AJ808" i="1"/>
  <c r="AJ809" i="1"/>
  <c r="AJ811" i="1"/>
  <c r="AJ815" i="1"/>
  <c r="AJ817" i="1"/>
  <c r="AJ819" i="1"/>
  <c r="AJ820" i="1"/>
  <c r="AJ821" i="1"/>
  <c r="AJ822" i="1"/>
  <c r="AJ823" i="1"/>
  <c r="AJ829" i="1"/>
  <c r="AJ832" i="1"/>
  <c r="AJ833" i="1"/>
  <c r="AJ834" i="1"/>
  <c r="AJ835" i="1"/>
  <c r="AJ836" i="1"/>
  <c r="AJ838" i="1"/>
  <c r="AJ839" i="1"/>
  <c r="AJ840" i="1"/>
  <c r="AJ841" i="1"/>
  <c r="AJ844" i="1"/>
  <c r="AJ847" i="1"/>
  <c r="AJ850" i="1"/>
  <c r="AJ851" i="1"/>
  <c r="AJ853" i="1"/>
  <c r="AJ856" i="1"/>
  <c r="AJ859" i="1"/>
  <c r="AJ862" i="1"/>
  <c r="AJ863" i="1"/>
  <c r="AJ864" i="1"/>
  <c r="AJ868" i="1"/>
  <c r="AJ871" i="1"/>
  <c r="AJ873" i="1"/>
  <c r="AJ874" i="1"/>
  <c r="AJ875" i="1"/>
  <c r="AJ877" i="1"/>
  <c r="AJ880" i="1"/>
  <c r="AJ883" i="1"/>
  <c r="AJ886" i="1"/>
  <c r="AJ887" i="1"/>
  <c r="AJ895" i="1"/>
  <c r="AJ899" i="1"/>
  <c r="AJ904" i="1"/>
  <c r="AJ907" i="1"/>
  <c r="AJ910" i="1"/>
  <c r="AJ911" i="1"/>
  <c r="AJ912" i="1"/>
  <c r="AJ913" i="1"/>
  <c r="AJ916" i="1"/>
  <c r="AJ917" i="1"/>
  <c r="AJ918" i="1"/>
  <c r="AJ922" i="1"/>
  <c r="AJ923" i="1"/>
  <c r="AJ928" i="1"/>
  <c r="AJ929" i="1"/>
  <c r="AJ930" i="1"/>
  <c r="AJ931" i="1"/>
  <c r="AJ935" i="1"/>
  <c r="AJ936" i="1"/>
  <c r="AJ937" i="1"/>
  <c r="AJ943" i="1"/>
  <c r="AJ946" i="1"/>
  <c r="AJ955" i="1"/>
  <c r="AJ958" i="1"/>
  <c r="AJ959" i="1"/>
  <c r="AJ960" i="1"/>
  <c r="AJ961" i="1"/>
  <c r="AJ964" i="1"/>
  <c r="AJ967" i="1"/>
  <c r="AJ969" i="1"/>
  <c r="AJ970" i="1"/>
  <c r="AJ973" i="1"/>
  <c r="AJ975" i="1"/>
  <c r="AJ979" i="1"/>
  <c r="AJ983" i="1"/>
  <c r="AJ984" i="1"/>
  <c r="AJ988" i="1"/>
  <c r="AJ991" i="1"/>
  <c r="AJ997" i="1"/>
  <c r="AJ1003" i="1"/>
  <c r="AJ1007" i="1"/>
  <c r="AJ1008" i="1"/>
  <c r="AJ1012" i="1"/>
  <c r="AJ1013" i="1"/>
  <c r="AJ1014" i="1"/>
  <c r="AJ1015" i="1"/>
  <c r="AJ1018" i="1"/>
  <c r="AJ1021" i="1"/>
  <c r="AJ1024" i="1"/>
  <c r="AJ1025" i="1"/>
  <c r="AJ1026" i="1"/>
  <c r="AJ1027" i="1"/>
  <c r="AJ1031" i="1"/>
  <c r="AJ1036" i="1"/>
  <c r="AJ1039" i="1"/>
  <c r="AJ1042" i="1"/>
  <c r="AJ1048" i="1"/>
  <c r="AJ1051" i="1"/>
  <c r="AJ1054" i="1"/>
  <c r="AJ1055" i="1"/>
  <c r="AJ1060" i="1"/>
  <c r="AJ1066" i="1"/>
  <c r="AJ1072" i="1"/>
  <c r="AJ1075" i="1"/>
  <c r="AJ1078" i="1"/>
  <c r="AJ1079" i="1"/>
  <c r="AJ1081" i="1"/>
  <c r="AJ1084" i="1"/>
  <c r="AJ1087" i="1"/>
  <c r="AJ1089" i="1"/>
  <c r="AJ1090" i="1"/>
  <c r="AJ1093" i="1"/>
  <c r="AJ1096" i="1"/>
  <c r="AJ1097" i="1"/>
  <c r="AJ1099" i="1"/>
  <c r="AJ1103" i="1"/>
  <c r="AJ1105" i="1"/>
  <c r="AJ1108" i="1"/>
  <c r="AJ1109" i="1"/>
  <c r="AJ1110" i="1"/>
  <c r="AJ1111" i="1"/>
  <c r="AJ1114" i="1"/>
  <c r="AJ1120" i="1"/>
  <c r="AJ1121" i="1"/>
  <c r="AJ1122" i="1"/>
  <c r="AJ1123" i="1"/>
  <c r="AJ1124" i="1"/>
  <c r="AJ1127" i="1"/>
  <c r="AJ1132" i="1"/>
  <c r="AJ1135" i="1"/>
  <c r="AJ1138" i="1"/>
  <c r="AJ1139" i="1"/>
  <c r="AJ1140" i="1"/>
  <c r="AJ1141" i="1"/>
  <c r="AJ1144" i="1"/>
  <c r="AJ1147" i="1"/>
  <c r="AJ1150" i="1"/>
  <c r="AJ1151" i="1"/>
  <c r="AJ1153" i="1"/>
  <c r="AJ1156" i="1"/>
  <c r="AJ1159" i="1"/>
  <c r="AJ1161" i="1"/>
  <c r="AJ1162" i="1"/>
  <c r="AJ1163" i="1"/>
  <c r="AJ1168" i="1"/>
  <c r="AJ1171" i="1"/>
  <c r="AJ1175" i="1"/>
  <c r="AJ1177" i="1"/>
  <c r="AJ1180" i="1"/>
  <c r="AJ1183" i="1"/>
  <c r="AJ1187" i="1"/>
  <c r="AJ1189" i="1"/>
  <c r="AJ1192" i="1"/>
  <c r="AJ1195" i="1"/>
  <c r="AJ1205" i="1"/>
  <c r="AJ1206" i="1"/>
  <c r="AJ1210" i="1"/>
  <c r="AJ1211" i="1"/>
  <c r="AJ1216" i="1"/>
  <c r="AJ1217" i="1"/>
  <c r="AJ1218" i="1"/>
  <c r="AJ1219" i="1"/>
  <c r="AJ1223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2" i="3"/>
  <c r="AG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2" i="2"/>
  <c r="AA154" i="1" l="1"/>
  <c r="Z154" i="1"/>
  <c r="AA298" i="1"/>
  <c r="Z298" i="1"/>
  <c r="AA226" i="1"/>
  <c r="Z226" i="1"/>
  <c r="AA238" i="1"/>
  <c r="Z238" i="1"/>
  <c r="AA286" i="1"/>
  <c r="Z286" i="1"/>
  <c r="AA166" i="1"/>
  <c r="Z166" i="1"/>
  <c r="AJ1204" i="1"/>
  <c r="AJ1165" i="1"/>
  <c r="AJ1117" i="1"/>
  <c r="AJ1057" i="1"/>
  <c r="AJ892" i="1"/>
  <c r="AJ865" i="1"/>
  <c r="AJ769" i="1"/>
  <c r="Y336" i="1"/>
  <c r="Z15" i="1"/>
  <c r="Z167" i="1"/>
  <c r="Y695" i="1"/>
  <c r="Y1164" i="1"/>
  <c r="AA1164" i="1" s="1"/>
  <c r="Y1245" i="1"/>
  <c r="Y1231" i="1"/>
  <c r="Y269" i="1"/>
  <c r="AJ1225" i="1"/>
  <c r="AJ1201" i="1"/>
  <c r="AJ1000" i="1"/>
  <c r="AJ940" i="1"/>
  <c r="AJ889" i="1"/>
  <c r="AJ697" i="1"/>
  <c r="Y34" i="1"/>
  <c r="Y903" i="1"/>
  <c r="Y1047" i="1"/>
  <c r="Y517" i="1"/>
  <c r="Z110" i="1"/>
  <c r="Z458" i="1"/>
  <c r="Z602" i="1"/>
  <c r="Z962" i="1"/>
  <c r="Z1106" i="1"/>
  <c r="Y1248" i="1"/>
  <c r="Z1248" i="1" s="1"/>
  <c r="Y1228" i="1"/>
  <c r="AA1228" i="1" s="1"/>
  <c r="Y222" i="1"/>
  <c r="Y758" i="1"/>
  <c r="Y902" i="1"/>
  <c r="Y45" i="1"/>
  <c r="AA45" i="1" s="1"/>
  <c r="Y189" i="1"/>
  <c r="Y771" i="1"/>
  <c r="Y1060" i="1"/>
  <c r="Y1014" i="1"/>
  <c r="Y1252" i="1"/>
  <c r="Y337" i="1"/>
  <c r="Y206" i="1"/>
  <c r="Y339" i="1"/>
  <c r="Y197" i="1"/>
  <c r="Z150" i="1"/>
  <c r="Y1017" i="1"/>
  <c r="Y358" i="1"/>
  <c r="Z228" i="1"/>
  <c r="Y685" i="1"/>
  <c r="Z170" i="1"/>
  <c r="Z314" i="1"/>
  <c r="Y1238" i="1"/>
  <c r="Y362" i="1"/>
  <c r="AO186" i="1"/>
  <c r="AP186" i="1" s="1"/>
  <c r="Y847" i="1"/>
  <c r="Y991" i="1"/>
  <c r="Z256" i="1"/>
  <c r="Y1173" i="1"/>
  <c r="Y299" i="1"/>
  <c r="Y86" i="1"/>
  <c r="Y518" i="1"/>
  <c r="Y662" i="1"/>
  <c r="Y75" i="1"/>
  <c r="Y223" i="1"/>
  <c r="Y938" i="1"/>
  <c r="Y1082" i="1"/>
  <c r="Y1226" i="1"/>
  <c r="AJ1045" i="1"/>
  <c r="AJ985" i="1"/>
  <c r="Y28" i="1"/>
  <c r="Y244" i="1"/>
  <c r="AA244" i="1" s="1"/>
  <c r="Y1194" i="1"/>
  <c r="Y753" i="1"/>
  <c r="Y755" i="1"/>
  <c r="Y674" i="1"/>
  <c r="Y231" i="1"/>
  <c r="Y342" i="1"/>
  <c r="Y486" i="1"/>
  <c r="Y660" i="1"/>
  <c r="Z265" i="1"/>
  <c r="Y1240" i="1"/>
  <c r="Z1240" i="1" s="1"/>
  <c r="Y412" i="1"/>
  <c r="Y818" i="1"/>
  <c r="AJ1213" i="1"/>
  <c r="Y113" i="1"/>
  <c r="Z74" i="1"/>
  <c r="Y688" i="1"/>
  <c r="Y832" i="1"/>
  <c r="Y642" i="1"/>
  <c r="Y786" i="1"/>
  <c r="Y489" i="1"/>
  <c r="Y491" i="1"/>
  <c r="Y635" i="1"/>
  <c r="Y816" i="1"/>
  <c r="Y960" i="1"/>
  <c r="Y733" i="1"/>
  <c r="Y877" i="1"/>
  <c r="Y1021" i="1"/>
  <c r="Z194" i="1"/>
  <c r="Z338" i="1"/>
  <c r="Z494" i="1"/>
  <c r="Z638" i="1"/>
  <c r="Z782" i="1"/>
  <c r="Z926" i="1"/>
  <c r="Z1070" i="1"/>
  <c r="Z1214" i="1"/>
  <c r="Y1243" i="1"/>
  <c r="Z1237" i="1"/>
  <c r="Y1235" i="1"/>
  <c r="Y122" i="1"/>
  <c r="Y266" i="1"/>
  <c r="Y410" i="1"/>
  <c r="Y111" i="1"/>
  <c r="Y255" i="1"/>
  <c r="Y389" i="1"/>
  <c r="Y31" i="1"/>
  <c r="Y405" i="1"/>
  <c r="Z159" i="1"/>
  <c r="Z303" i="1"/>
  <c r="Y1131" i="1"/>
  <c r="Z79" i="1"/>
  <c r="Z379" i="1"/>
  <c r="Y514" i="1"/>
  <c r="Y802" i="1"/>
  <c r="Y946" i="1"/>
  <c r="Y1090" i="1"/>
  <c r="AA251" i="1"/>
  <c r="Z169" i="1"/>
  <c r="Y601" i="1"/>
  <c r="Y1177" i="1"/>
  <c r="Y1242" i="1"/>
  <c r="Y193" i="1"/>
  <c r="Y38" i="1"/>
  <c r="Y566" i="1"/>
  <c r="Y267" i="1"/>
  <c r="Y184" i="1"/>
  <c r="Y65" i="1"/>
  <c r="Y437" i="1"/>
  <c r="Y414" i="1"/>
  <c r="Y399" i="1"/>
  <c r="AJ1069" i="1"/>
  <c r="AJ1033" i="1"/>
  <c r="AJ1009" i="1"/>
  <c r="AJ976" i="1"/>
  <c r="AJ952" i="1"/>
  <c r="AJ925" i="1"/>
  <c r="AJ901" i="1"/>
  <c r="AJ748" i="1"/>
  <c r="AJ661" i="1"/>
  <c r="AJ625" i="1"/>
  <c r="AJ431" i="1"/>
  <c r="AJ297" i="1"/>
  <c r="Y475" i="1"/>
  <c r="Y133" i="1"/>
  <c r="Z14" i="1"/>
  <c r="Y629" i="1"/>
  <c r="Y917" i="1"/>
  <c r="Y1061" i="1"/>
  <c r="Z82" i="1"/>
  <c r="Y670" i="1"/>
  <c r="Z300" i="1"/>
  <c r="Y613" i="1"/>
  <c r="Z242" i="1"/>
  <c r="Z506" i="1"/>
  <c r="Z650" i="1"/>
  <c r="Y1250" i="1"/>
  <c r="Y95" i="1"/>
  <c r="Y168" i="1"/>
  <c r="Y290" i="1"/>
  <c r="Y434" i="1"/>
  <c r="Y722" i="1"/>
  <c r="Y279" i="1"/>
  <c r="Y196" i="1"/>
  <c r="Y137" i="1"/>
  <c r="Y426" i="1"/>
  <c r="Y998" i="1"/>
  <c r="Y1142" i="1"/>
  <c r="Y411" i="1"/>
  <c r="AJ949" i="1"/>
  <c r="AO387" i="1"/>
  <c r="AP387" i="1" s="1"/>
  <c r="AQ387" i="1" s="1"/>
  <c r="Y631" i="1"/>
  <c r="Y429" i="1"/>
  <c r="Y492" i="1"/>
  <c r="Y145" i="1"/>
  <c r="Y436" i="1"/>
  <c r="Y785" i="1"/>
  <c r="Y669" i="1"/>
  <c r="Y682" i="1"/>
  <c r="Y815" i="1"/>
  <c r="Y959" i="1"/>
  <c r="Y1103" i="1"/>
  <c r="Y155" i="1"/>
  <c r="Y253" i="1"/>
  <c r="Y158" i="1"/>
  <c r="Y302" i="1"/>
  <c r="Y446" i="1"/>
  <c r="Y590" i="1"/>
  <c r="Y147" i="1"/>
  <c r="Y367" i="1"/>
  <c r="Y866" i="1"/>
  <c r="Y423" i="1"/>
  <c r="AA1240" i="1"/>
  <c r="Z1253" i="1"/>
  <c r="AA1253" i="1"/>
  <c r="Y1230" i="1"/>
  <c r="AA1243" i="1"/>
  <c r="Z1243" i="1"/>
  <c r="Z1236" i="1"/>
  <c r="AA1236" i="1"/>
  <c r="Z1242" i="1"/>
  <c r="AA1242" i="1"/>
  <c r="Z1235" i="1"/>
  <c r="AA1235" i="1"/>
  <c r="AA1249" i="1"/>
  <c r="Z1249" i="1"/>
  <c r="AA1246" i="1"/>
  <c r="Z1246" i="1"/>
  <c r="Z1251" i="1"/>
  <c r="AA1251" i="1"/>
  <c r="Z1245" i="1"/>
  <c r="AA1245" i="1"/>
  <c r="Z1241" i="1"/>
  <c r="AA1241" i="1"/>
  <c r="AA1234" i="1"/>
  <c r="Z1234" i="1"/>
  <c r="AA1255" i="1"/>
  <c r="Z1255" i="1"/>
  <c r="Z1244" i="1"/>
  <c r="AA1244" i="1"/>
  <c r="AA1231" i="1"/>
  <c r="Z1231" i="1"/>
  <c r="Z1227" i="1"/>
  <c r="AA1227" i="1"/>
  <c r="AA1252" i="1"/>
  <c r="Z1252" i="1"/>
  <c r="Z1228" i="1"/>
  <c r="Z1254" i="1"/>
  <c r="AA1254" i="1"/>
  <c r="Y1232" i="1"/>
  <c r="Z1247" i="1"/>
  <c r="AA1247" i="1"/>
  <c r="Y1229" i="1"/>
  <c r="Z1239" i="1"/>
  <c r="AA1239" i="1"/>
  <c r="Y1233" i="1"/>
  <c r="AA172" i="1"/>
  <c r="Z172" i="1"/>
  <c r="AA41" i="1"/>
  <c r="Z41" i="1"/>
  <c r="AA245" i="1"/>
  <c r="Z245" i="1"/>
  <c r="AA78" i="1"/>
  <c r="Z78" i="1"/>
  <c r="AA318" i="1"/>
  <c r="Z318" i="1"/>
  <c r="AA115" i="1"/>
  <c r="Z115" i="1"/>
  <c r="AA391" i="1"/>
  <c r="Z391" i="1"/>
  <c r="AA535" i="1"/>
  <c r="Z535" i="1"/>
  <c r="AA679" i="1"/>
  <c r="Z679" i="1"/>
  <c r="AA823" i="1"/>
  <c r="Z823" i="1"/>
  <c r="AA967" i="1"/>
  <c r="Z967" i="1"/>
  <c r="AA56" i="1"/>
  <c r="Z56" i="1"/>
  <c r="AA200" i="1"/>
  <c r="Z200" i="1"/>
  <c r="AA344" i="1"/>
  <c r="Z344" i="1"/>
  <c r="AA189" i="1"/>
  <c r="Z189" i="1"/>
  <c r="AA333" i="1"/>
  <c r="Z333" i="1"/>
  <c r="AA46" i="1"/>
  <c r="Z46" i="1"/>
  <c r="AA262" i="1"/>
  <c r="Z262" i="1"/>
  <c r="AA478" i="1"/>
  <c r="Z478" i="1"/>
  <c r="AA191" i="1"/>
  <c r="Z191" i="1"/>
  <c r="Z443" i="1"/>
  <c r="AA443" i="1"/>
  <c r="AA120" i="1"/>
  <c r="Z120" i="1"/>
  <c r="AA360" i="1"/>
  <c r="Z360" i="1"/>
  <c r="AA37" i="1"/>
  <c r="Z37" i="1"/>
  <c r="AA229" i="1"/>
  <c r="Z229" i="1"/>
  <c r="AA483" i="1"/>
  <c r="Z483" i="1"/>
  <c r="AA627" i="1"/>
  <c r="Z627" i="1"/>
  <c r="AA771" i="1"/>
  <c r="Z771" i="1"/>
  <c r="AA915" i="1"/>
  <c r="Z915" i="1"/>
  <c r="AA1059" i="1"/>
  <c r="Z1059" i="1"/>
  <c r="AA1203" i="1"/>
  <c r="Z1203" i="1"/>
  <c r="AA472" i="1"/>
  <c r="Z472" i="1"/>
  <c r="AA616" i="1"/>
  <c r="Z616" i="1"/>
  <c r="AA760" i="1"/>
  <c r="Z760" i="1"/>
  <c r="AA904" i="1"/>
  <c r="Z904" i="1"/>
  <c r="AA1048" i="1"/>
  <c r="Z1048" i="1"/>
  <c r="AA1192" i="1"/>
  <c r="Z1192" i="1"/>
  <c r="AA521" i="1"/>
  <c r="Z521" i="1"/>
  <c r="AA665" i="1"/>
  <c r="Z665" i="1"/>
  <c r="AA809" i="1"/>
  <c r="Z809" i="1"/>
  <c r="AA953" i="1"/>
  <c r="Z953" i="1"/>
  <c r="AA1097" i="1"/>
  <c r="Z1097" i="1"/>
  <c r="AA546" i="1"/>
  <c r="Z546" i="1"/>
  <c r="AA690" i="1"/>
  <c r="Z690" i="1"/>
  <c r="AA834" i="1"/>
  <c r="Z834" i="1"/>
  <c r="AA978" i="1"/>
  <c r="Z978" i="1"/>
  <c r="AA1122" i="1"/>
  <c r="Z1122" i="1"/>
  <c r="AA1087" i="1"/>
  <c r="Z1087" i="1"/>
  <c r="AA464" i="1"/>
  <c r="Z464" i="1"/>
  <c r="AA608" i="1"/>
  <c r="Z608" i="1"/>
  <c r="AA752" i="1"/>
  <c r="Z752" i="1"/>
  <c r="AA896" i="1"/>
  <c r="Z896" i="1"/>
  <c r="AA1040" i="1"/>
  <c r="Z1040" i="1"/>
  <c r="AA1184" i="1"/>
  <c r="Z1184" i="1"/>
  <c r="AA537" i="1"/>
  <c r="Z537" i="1"/>
  <c r="AA681" i="1"/>
  <c r="Z681" i="1"/>
  <c r="AA825" i="1"/>
  <c r="Z825" i="1"/>
  <c r="AA969" i="1"/>
  <c r="Z969" i="1"/>
  <c r="AA1113" i="1"/>
  <c r="Z1113" i="1"/>
  <c r="AA550" i="1"/>
  <c r="Z550" i="1"/>
  <c r="AA694" i="1"/>
  <c r="Z694" i="1"/>
  <c r="AA838" i="1"/>
  <c r="Z838" i="1"/>
  <c r="AA982" i="1"/>
  <c r="Z982" i="1"/>
  <c r="AA1126" i="1"/>
  <c r="Z1126" i="1"/>
  <c r="Z539" i="1"/>
  <c r="AA539" i="1"/>
  <c r="Z683" i="1"/>
  <c r="AA683" i="1"/>
  <c r="AA827" i="1"/>
  <c r="Z827" i="1"/>
  <c r="AA971" i="1"/>
  <c r="Z971" i="1"/>
  <c r="AA1115" i="1"/>
  <c r="Z1115" i="1"/>
  <c r="AA576" i="1"/>
  <c r="Z576" i="1"/>
  <c r="AA720" i="1"/>
  <c r="Z720" i="1"/>
  <c r="AA864" i="1"/>
  <c r="Z864" i="1"/>
  <c r="AA1008" i="1"/>
  <c r="Z1008" i="1"/>
  <c r="AA1152" i="1"/>
  <c r="Z1152" i="1"/>
  <c r="AA493" i="1"/>
  <c r="Z493" i="1"/>
  <c r="AA637" i="1"/>
  <c r="Z637" i="1"/>
  <c r="AA781" i="1"/>
  <c r="Z781" i="1"/>
  <c r="AA925" i="1"/>
  <c r="Z925" i="1"/>
  <c r="Z1069" i="1"/>
  <c r="AA1069" i="1"/>
  <c r="Z1213" i="1"/>
  <c r="AA1213" i="1"/>
  <c r="AA220" i="1"/>
  <c r="Z220" i="1"/>
  <c r="AA53" i="1"/>
  <c r="Z53" i="1"/>
  <c r="AA257" i="1"/>
  <c r="Z257" i="1"/>
  <c r="AA90" i="1"/>
  <c r="Z90" i="1"/>
  <c r="AA330" i="1"/>
  <c r="Z330" i="1"/>
  <c r="AA127" i="1"/>
  <c r="Z127" i="1"/>
  <c r="AA403" i="1"/>
  <c r="Z403" i="1"/>
  <c r="AA547" i="1"/>
  <c r="Z547" i="1"/>
  <c r="AA691" i="1"/>
  <c r="Z691" i="1"/>
  <c r="AA835" i="1"/>
  <c r="Z835" i="1"/>
  <c r="AA979" i="1"/>
  <c r="Z979" i="1"/>
  <c r="AA68" i="1"/>
  <c r="Z68" i="1"/>
  <c r="AA212" i="1"/>
  <c r="Z212" i="1"/>
  <c r="AA356" i="1"/>
  <c r="Z356" i="1"/>
  <c r="AA57" i="1"/>
  <c r="Z57" i="1"/>
  <c r="AA201" i="1"/>
  <c r="Z201" i="1"/>
  <c r="AA345" i="1"/>
  <c r="Z345" i="1"/>
  <c r="AA58" i="1"/>
  <c r="Z58" i="1"/>
  <c r="AA274" i="1"/>
  <c r="Z274" i="1"/>
  <c r="Z11" i="1"/>
  <c r="AA11" i="1"/>
  <c r="AA203" i="1"/>
  <c r="Z203" i="1"/>
  <c r="AA455" i="1"/>
  <c r="Z455" i="1"/>
  <c r="AA132" i="1"/>
  <c r="Z132" i="1"/>
  <c r="AA408" i="1"/>
  <c r="Z408" i="1"/>
  <c r="AA49" i="1"/>
  <c r="Z49" i="1"/>
  <c r="AA277" i="1"/>
  <c r="Z277" i="1"/>
  <c r="AA495" i="1"/>
  <c r="Z495" i="1"/>
  <c r="AA639" i="1"/>
  <c r="Z639" i="1"/>
  <c r="AA783" i="1"/>
  <c r="Z783" i="1"/>
  <c r="AA927" i="1"/>
  <c r="Z927" i="1"/>
  <c r="AA1071" i="1"/>
  <c r="Z1071" i="1"/>
  <c r="AA1215" i="1"/>
  <c r="Z1215" i="1"/>
  <c r="AA484" i="1"/>
  <c r="Z484" i="1"/>
  <c r="AA628" i="1"/>
  <c r="Z628" i="1"/>
  <c r="AA772" i="1"/>
  <c r="Z772" i="1"/>
  <c r="AA916" i="1"/>
  <c r="Z916" i="1"/>
  <c r="AA1060" i="1"/>
  <c r="Z1060" i="1"/>
  <c r="AA1204" i="1"/>
  <c r="Z1204" i="1"/>
  <c r="AA533" i="1"/>
  <c r="Z533" i="1"/>
  <c r="AA677" i="1"/>
  <c r="Z677" i="1"/>
  <c r="AA821" i="1"/>
  <c r="Z821" i="1"/>
  <c r="AA965" i="1"/>
  <c r="Z965" i="1"/>
  <c r="AA1109" i="1"/>
  <c r="Z1109" i="1"/>
  <c r="AA558" i="1"/>
  <c r="Z558" i="1"/>
  <c r="AA702" i="1"/>
  <c r="Z702" i="1"/>
  <c r="AA846" i="1"/>
  <c r="Z846" i="1"/>
  <c r="AA990" i="1"/>
  <c r="Z990" i="1"/>
  <c r="AA1134" i="1"/>
  <c r="Z1134" i="1"/>
  <c r="AA1099" i="1"/>
  <c r="Z1099" i="1"/>
  <c r="AA476" i="1"/>
  <c r="Z476" i="1"/>
  <c r="AA620" i="1"/>
  <c r="Z620" i="1"/>
  <c r="AA764" i="1"/>
  <c r="Z764" i="1"/>
  <c r="AA908" i="1"/>
  <c r="Z908" i="1"/>
  <c r="AA1052" i="1"/>
  <c r="Z1052" i="1"/>
  <c r="AA1196" i="1"/>
  <c r="Z1196" i="1"/>
  <c r="AA549" i="1"/>
  <c r="Z549" i="1"/>
  <c r="AA693" i="1"/>
  <c r="Z693" i="1"/>
  <c r="AA837" i="1"/>
  <c r="Z837" i="1"/>
  <c r="AA981" i="1"/>
  <c r="Z981" i="1"/>
  <c r="AA1125" i="1"/>
  <c r="Z1125" i="1"/>
  <c r="AA562" i="1"/>
  <c r="Z562" i="1"/>
  <c r="AA706" i="1"/>
  <c r="Z706" i="1"/>
  <c r="AA850" i="1"/>
  <c r="Z850" i="1"/>
  <c r="AA994" i="1"/>
  <c r="Z994" i="1"/>
  <c r="AA1138" i="1"/>
  <c r="Z1138" i="1"/>
  <c r="AA551" i="1"/>
  <c r="Z551" i="1"/>
  <c r="Z695" i="1"/>
  <c r="AA695" i="1"/>
  <c r="Z839" i="1"/>
  <c r="AA839" i="1"/>
  <c r="Z983" i="1"/>
  <c r="AA983" i="1"/>
  <c r="AA1127" i="1"/>
  <c r="Z1127" i="1"/>
  <c r="AA588" i="1"/>
  <c r="Z588" i="1"/>
  <c r="AA732" i="1"/>
  <c r="Z732" i="1"/>
  <c r="AA876" i="1"/>
  <c r="Z876" i="1"/>
  <c r="AA1020" i="1"/>
  <c r="Z1020" i="1"/>
  <c r="AA505" i="1"/>
  <c r="Z505" i="1"/>
  <c r="AA649" i="1"/>
  <c r="Z649" i="1"/>
  <c r="AA793" i="1"/>
  <c r="Z793" i="1"/>
  <c r="AA937" i="1"/>
  <c r="Z937" i="1"/>
  <c r="AA1081" i="1"/>
  <c r="Z1081" i="1"/>
  <c r="AA1225" i="1"/>
  <c r="Z1225" i="1"/>
  <c r="AA16" i="1"/>
  <c r="Z16" i="1"/>
  <c r="AA232" i="1"/>
  <c r="Z232" i="1"/>
  <c r="AA77" i="1"/>
  <c r="Z77" i="1"/>
  <c r="AA305" i="1"/>
  <c r="Z305" i="1"/>
  <c r="AA102" i="1"/>
  <c r="Z102" i="1"/>
  <c r="AA378" i="1"/>
  <c r="Z378" i="1"/>
  <c r="AA163" i="1"/>
  <c r="Z163" i="1"/>
  <c r="AA415" i="1"/>
  <c r="Z415" i="1"/>
  <c r="AA559" i="1"/>
  <c r="Z559" i="1"/>
  <c r="AA703" i="1"/>
  <c r="Z703" i="1"/>
  <c r="AA847" i="1"/>
  <c r="Z847" i="1"/>
  <c r="AA991" i="1"/>
  <c r="Z991" i="1"/>
  <c r="AA80" i="1"/>
  <c r="Z80" i="1"/>
  <c r="AA224" i="1"/>
  <c r="Z224" i="1"/>
  <c r="AA368" i="1"/>
  <c r="Z368" i="1"/>
  <c r="AA69" i="1"/>
  <c r="Z69" i="1"/>
  <c r="AA213" i="1"/>
  <c r="Z213" i="1"/>
  <c r="AA357" i="1"/>
  <c r="Z357" i="1"/>
  <c r="AA70" i="1"/>
  <c r="Z70" i="1"/>
  <c r="AA322" i="1"/>
  <c r="Z322" i="1"/>
  <c r="AA23" i="1"/>
  <c r="Z23" i="1"/>
  <c r="AA215" i="1"/>
  <c r="Z215" i="1"/>
  <c r="AA467" i="1"/>
  <c r="Z467" i="1"/>
  <c r="AA144" i="1"/>
  <c r="Z144" i="1"/>
  <c r="AA420" i="1"/>
  <c r="Z420" i="1"/>
  <c r="AA61" i="1"/>
  <c r="Z61" i="1"/>
  <c r="AA289" i="1"/>
  <c r="Z289" i="1"/>
  <c r="AA507" i="1"/>
  <c r="Z507" i="1"/>
  <c r="AA651" i="1"/>
  <c r="Z651" i="1"/>
  <c r="AA795" i="1"/>
  <c r="Z795" i="1"/>
  <c r="AA939" i="1"/>
  <c r="Z939" i="1"/>
  <c r="AA1083" i="1"/>
  <c r="Z1083" i="1"/>
  <c r="AA496" i="1"/>
  <c r="Z496" i="1"/>
  <c r="AA640" i="1"/>
  <c r="Z640" i="1"/>
  <c r="AA784" i="1"/>
  <c r="Z784" i="1"/>
  <c r="AA928" i="1"/>
  <c r="Z928" i="1"/>
  <c r="AA1072" i="1"/>
  <c r="Z1072" i="1"/>
  <c r="AA1216" i="1"/>
  <c r="Z1216" i="1"/>
  <c r="AA545" i="1"/>
  <c r="Z545" i="1"/>
  <c r="AA689" i="1"/>
  <c r="Z689" i="1"/>
  <c r="AA833" i="1"/>
  <c r="Z833" i="1"/>
  <c r="AA977" i="1"/>
  <c r="Z977" i="1"/>
  <c r="AA1121" i="1"/>
  <c r="Z1121" i="1"/>
  <c r="AA570" i="1"/>
  <c r="Z570" i="1"/>
  <c r="AA714" i="1"/>
  <c r="Z714" i="1"/>
  <c r="AA858" i="1"/>
  <c r="Z858" i="1"/>
  <c r="AA1002" i="1"/>
  <c r="Z1002" i="1"/>
  <c r="AA1146" i="1"/>
  <c r="Z1146" i="1"/>
  <c r="AA1111" i="1"/>
  <c r="Z1111" i="1"/>
  <c r="AA488" i="1"/>
  <c r="Z488" i="1"/>
  <c r="AA632" i="1"/>
  <c r="Z632" i="1"/>
  <c r="AA776" i="1"/>
  <c r="Z776" i="1"/>
  <c r="AA920" i="1"/>
  <c r="Z920" i="1"/>
  <c r="AA1064" i="1"/>
  <c r="Z1064" i="1"/>
  <c r="AA1208" i="1"/>
  <c r="Z1208" i="1"/>
  <c r="AA561" i="1"/>
  <c r="Z561" i="1"/>
  <c r="AA705" i="1"/>
  <c r="Z705" i="1"/>
  <c r="AA849" i="1"/>
  <c r="Z849" i="1"/>
  <c r="AA993" i="1"/>
  <c r="Z993" i="1"/>
  <c r="AA1137" i="1"/>
  <c r="Z1137" i="1"/>
  <c r="AA574" i="1"/>
  <c r="Z574" i="1"/>
  <c r="AA718" i="1"/>
  <c r="Z718" i="1"/>
  <c r="AA862" i="1"/>
  <c r="Z862" i="1"/>
  <c r="AA1006" i="1"/>
  <c r="Z1006" i="1"/>
  <c r="AA1150" i="1"/>
  <c r="Z1150" i="1"/>
  <c r="AA563" i="1"/>
  <c r="Z563" i="1"/>
  <c r="Z707" i="1"/>
  <c r="AA707" i="1"/>
  <c r="AA851" i="1"/>
  <c r="Z851" i="1"/>
  <c r="AA995" i="1"/>
  <c r="Z995" i="1"/>
  <c r="AA1139" i="1"/>
  <c r="Z1139" i="1"/>
  <c r="AA600" i="1"/>
  <c r="Z600" i="1"/>
  <c r="AA744" i="1"/>
  <c r="Z744" i="1"/>
  <c r="AA888" i="1"/>
  <c r="Z888" i="1"/>
  <c r="AA1032" i="1"/>
  <c r="Z1032" i="1"/>
  <c r="AA1176" i="1"/>
  <c r="Z1176" i="1"/>
  <c r="AA517" i="1"/>
  <c r="Z517" i="1"/>
  <c r="AA661" i="1"/>
  <c r="Z661" i="1"/>
  <c r="AA805" i="1"/>
  <c r="Z805" i="1"/>
  <c r="AA949" i="1"/>
  <c r="Z949" i="1"/>
  <c r="Z1093" i="1"/>
  <c r="AA1093" i="1"/>
  <c r="AA28" i="1"/>
  <c r="Z28" i="1"/>
  <c r="Z244" i="1"/>
  <c r="AA89" i="1"/>
  <c r="Z89" i="1"/>
  <c r="AA317" i="1"/>
  <c r="Z317" i="1"/>
  <c r="AA114" i="1"/>
  <c r="Z114" i="1"/>
  <c r="AA390" i="1"/>
  <c r="Z390" i="1"/>
  <c r="AA175" i="1"/>
  <c r="Z175" i="1"/>
  <c r="AA427" i="1"/>
  <c r="Z427" i="1"/>
  <c r="AA571" i="1"/>
  <c r="Z571" i="1"/>
  <c r="AA715" i="1"/>
  <c r="Z715" i="1"/>
  <c r="AA859" i="1"/>
  <c r="Z859" i="1"/>
  <c r="AA1003" i="1"/>
  <c r="Z1003" i="1"/>
  <c r="AA92" i="1"/>
  <c r="Z92" i="1"/>
  <c r="AA236" i="1"/>
  <c r="Z236" i="1"/>
  <c r="AA380" i="1"/>
  <c r="Z380" i="1"/>
  <c r="AA81" i="1"/>
  <c r="Z81" i="1"/>
  <c r="AA225" i="1"/>
  <c r="Z225" i="1"/>
  <c r="AA369" i="1"/>
  <c r="Z369" i="1"/>
  <c r="AA94" i="1"/>
  <c r="Z94" i="1"/>
  <c r="AA334" i="1"/>
  <c r="Z334" i="1"/>
  <c r="AA35" i="1"/>
  <c r="Z35" i="1"/>
  <c r="Z263" i="1"/>
  <c r="AA263" i="1"/>
  <c r="AA479" i="1"/>
  <c r="Z479" i="1"/>
  <c r="AA156" i="1"/>
  <c r="Z156" i="1"/>
  <c r="AA432" i="1"/>
  <c r="Z432" i="1"/>
  <c r="AA73" i="1"/>
  <c r="Z73" i="1"/>
  <c r="AA301" i="1"/>
  <c r="Z301" i="1"/>
  <c r="AA519" i="1"/>
  <c r="Z519" i="1"/>
  <c r="AA663" i="1"/>
  <c r="Z663" i="1"/>
  <c r="AA807" i="1"/>
  <c r="Z807" i="1"/>
  <c r="AA951" i="1"/>
  <c r="Z951" i="1"/>
  <c r="AA1095" i="1"/>
  <c r="Z1095" i="1"/>
  <c r="AA508" i="1"/>
  <c r="Z508" i="1"/>
  <c r="AA652" i="1"/>
  <c r="Z652" i="1"/>
  <c r="AA796" i="1"/>
  <c r="Z796" i="1"/>
  <c r="AA940" i="1"/>
  <c r="Z940" i="1"/>
  <c r="AA1084" i="1"/>
  <c r="Z1084" i="1"/>
  <c r="AA557" i="1"/>
  <c r="Z557" i="1"/>
  <c r="AA701" i="1"/>
  <c r="Z701" i="1"/>
  <c r="AA845" i="1"/>
  <c r="Z845" i="1"/>
  <c r="AA989" i="1"/>
  <c r="Z989" i="1"/>
  <c r="AA1133" i="1"/>
  <c r="Z1133" i="1"/>
  <c r="AA582" i="1"/>
  <c r="Z582" i="1"/>
  <c r="AA726" i="1"/>
  <c r="Z726" i="1"/>
  <c r="AA870" i="1"/>
  <c r="Z870" i="1"/>
  <c r="AA1014" i="1"/>
  <c r="Z1014" i="1"/>
  <c r="AA1158" i="1"/>
  <c r="Z1158" i="1"/>
  <c r="AA1123" i="1"/>
  <c r="Z1123" i="1"/>
  <c r="AA500" i="1"/>
  <c r="Z500" i="1"/>
  <c r="AA644" i="1"/>
  <c r="Z644" i="1"/>
  <c r="AA788" i="1"/>
  <c r="Z788" i="1"/>
  <c r="AA932" i="1"/>
  <c r="Z932" i="1"/>
  <c r="AA1076" i="1"/>
  <c r="Z1076" i="1"/>
  <c r="AA1220" i="1"/>
  <c r="Z1220" i="1"/>
  <c r="AA573" i="1"/>
  <c r="Z573" i="1"/>
  <c r="AA717" i="1"/>
  <c r="Z717" i="1"/>
  <c r="AA861" i="1"/>
  <c r="Z861" i="1"/>
  <c r="AA1005" i="1"/>
  <c r="Z1005" i="1"/>
  <c r="AA1149" i="1"/>
  <c r="Z1149" i="1"/>
  <c r="AA586" i="1"/>
  <c r="Z586" i="1"/>
  <c r="AA730" i="1"/>
  <c r="Z730" i="1"/>
  <c r="AA874" i="1"/>
  <c r="Z874" i="1"/>
  <c r="AA1018" i="1"/>
  <c r="Z1018" i="1"/>
  <c r="Z1162" i="1"/>
  <c r="AA1162" i="1"/>
  <c r="Z575" i="1"/>
  <c r="AA575" i="1"/>
  <c r="Z719" i="1"/>
  <c r="AA719" i="1"/>
  <c r="Z863" i="1"/>
  <c r="AA863" i="1"/>
  <c r="AA1007" i="1"/>
  <c r="Z1007" i="1"/>
  <c r="AA1151" i="1"/>
  <c r="Z1151" i="1"/>
  <c r="AA612" i="1"/>
  <c r="Z612" i="1"/>
  <c r="AA756" i="1"/>
  <c r="Z756" i="1"/>
  <c r="AA900" i="1"/>
  <c r="Z900" i="1"/>
  <c r="AA1044" i="1"/>
  <c r="Z1044" i="1"/>
  <c r="AA1188" i="1"/>
  <c r="Z1188" i="1"/>
  <c r="AA385" i="1"/>
  <c r="Z385" i="1"/>
  <c r="AA529" i="1"/>
  <c r="Z529" i="1"/>
  <c r="AA673" i="1"/>
  <c r="Z673" i="1"/>
  <c r="AA817" i="1"/>
  <c r="Z817" i="1"/>
  <c r="AA961" i="1"/>
  <c r="Z961" i="1"/>
  <c r="AA1105" i="1"/>
  <c r="Z1105" i="1"/>
  <c r="AA40" i="1"/>
  <c r="Z40" i="1"/>
  <c r="AA292" i="1"/>
  <c r="Z292" i="1"/>
  <c r="AA101" i="1"/>
  <c r="Z101" i="1"/>
  <c r="AA329" i="1"/>
  <c r="Z329" i="1"/>
  <c r="AA126" i="1"/>
  <c r="Z126" i="1"/>
  <c r="AA402" i="1"/>
  <c r="Z402" i="1"/>
  <c r="AA187" i="1"/>
  <c r="Z187" i="1"/>
  <c r="AA439" i="1"/>
  <c r="Z439" i="1"/>
  <c r="AA583" i="1"/>
  <c r="Z583" i="1"/>
  <c r="AA727" i="1"/>
  <c r="Z727" i="1"/>
  <c r="AA871" i="1"/>
  <c r="Z871" i="1"/>
  <c r="AA1015" i="1"/>
  <c r="Z1015" i="1"/>
  <c r="AA104" i="1"/>
  <c r="Z104" i="1"/>
  <c r="AA248" i="1"/>
  <c r="Z248" i="1"/>
  <c r="AA392" i="1"/>
  <c r="Z392" i="1"/>
  <c r="AA93" i="1"/>
  <c r="Z93" i="1"/>
  <c r="AA237" i="1"/>
  <c r="Z237" i="1"/>
  <c r="AA381" i="1"/>
  <c r="Z381" i="1"/>
  <c r="AA106" i="1"/>
  <c r="Z106" i="1"/>
  <c r="AA346" i="1"/>
  <c r="Z346" i="1"/>
  <c r="AA47" i="1"/>
  <c r="Z47" i="1"/>
  <c r="AA275" i="1"/>
  <c r="Z275" i="1"/>
  <c r="AA12" i="1"/>
  <c r="Z12" i="1"/>
  <c r="AA192" i="1"/>
  <c r="Z192" i="1"/>
  <c r="AA444" i="1"/>
  <c r="Z444" i="1"/>
  <c r="AA85" i="1"/>
  <c r="Z85" i="1"/>
  <c r="AA349" i="1"/>
  <c r="Z349" i="1"/>
  <c r="AA531" i="1"/>
  <c r="Z531" i="1"/>
  <c r="AA675" i="1"/>
  <c r="Z675" i="1"/>
  <c r="AA819" i="1"/>
  <c r="Z819" i="1"/>
  <c r="AA963" i="1"/>
  <c r="Z963" i="1"/>
  <c r="AA1107" i="1"/>
  <c r="Z1107" i="1"/>
  <c r="AA520" i="1"/>
  <c r="Z520" i="1"/>
  <c r="AA664" i="1"/>
  <c r="Z664" i="1"/>
  <c r="AA808" i="1"/>
  <c r="Z808" i="1"/>
  <c r="AA952" i="1"/>
  <c r="Z952" i="1"/>
  <c r="AA1096" i="1"/>
  <c r="Z1096" i="1"/>
  <c r="AA569" i="1"/>
  <c r="Z569" i="1"/>
  <c r="AA713" i="1"/>
  <c r="Z713" i="1"/>
  <c r="AA857" i="1"/>
  <c r="Z857" i="1"/>
  <c r="AA1001" i="1"/>
  <c r="Z1001" i="1"/>
  <c r="AA1145" i="1"/>
  <c r="Z1145" i="1"/>
  <c r="AA450" i="1"/>
  <c r="Z450" i="1"/>
  <c r="AA594" i="1"/>
  <c r="Z594" i="1"/>
  <c r="AA738" i="1"/>
  <c r="Z738" i="1"/>
  <c r="AA882" i="1"/>
  <c r="Z882" i="1"/>
  <c r="AA1026" i="1"/>
  <c r="Z1026" i="1"/>
  <c r="AA1170" i="1"/>
  <c r="Z1170" i="1"/>
  <c r="Z1135" i="1"/>
  <c r="AA1135" i="1"/>
  <c r="AA512" i="1"/>
  <c r="Z512" i="1"/>
  <c r="AA656" i="1"/>
  <c r="Z656" i="1"/>
  <c r="AA800" i="1"/>
  <c r="Z800" i="1"/>
  <c r="AA944" i="1"/>
  <c r="Z944" i="1"/>
  <c r="AA1088" i="1"/>
  <c r="Z1088" i="1"/>
  <c r="AA441" i="1"/>
  <c r="Z441" i="1"/>
  <c r="AA585" i="1"/>
  <c r="Z585" i="1"/>
  <c r="AA729" i="1"/>
  <c r="Z729" i="1"/>
  <c r="AA873" i="1"/>
  <c r="Z873" i="1"/>
  <c r="AA1017" i="1"/>
  <c r="Z1017" i="1"/>
  <c r="Z1161" i="1"/>
  <c r="AA1161" i="1"/>
  <c r="AA358" i="1"/>
  <c r="Z358" i="1"/>
  <c r="AA598" i="1"/>
  <c r="Z598" i="1"/>
  <c r="AA742" i="1"/>
  <c r="Z742" i="1"/>
  <c r="AA886" i="1"/>
  <c r="Z886" i="1"/>
  <c r="Z1030" i="1"/>
  <c r="AA1030" i="1"/>
  <c r="AA1174" i="1"/>
  <c r="Z1174" i="1"/>
  <c r="AA587" i="1"/>
  <c r="Z587" i="1"/>
  <c r="Z731" i="1"/>
  <c r="AA731" i="1"/>
  <c r="AA875" i="1"/>
  <c r="Z875" i="1"/>
  <c r="AA1019" i="1"/>
  <c r="Z1019" i="1"/>
  <c r="Z1163" i="1"/>
  <c r="AA1163" i="1"/>
  <c r="AA372" i="1"/>
  <c r="Z372" i="1"/>
  <c r="AA624" i="1"/>
  <c r="Z624" i="1"/>
  <c r="AA768" i="1"/>
  <c r="Z768" i="1"/>
  <c r="AA912" i="1"/>
  <c r="Z912" i="1"/>
  <c r="AA1056" i="1"/>
  <c r="Z1056" i="1"/>
  <c r="AA1200" i="1"/>
  <c r="Z1200" i="1"/>
  <c r="AA397" i="1"/>
  <c r="Z397" i="1"/>
  <c r="AA541" i="1"/>
  <c r="Z541" i="1"/>
  <c r="AA685" i="1"/>
  <c r="Z685" i="1"/>
  <c r="AA829" i="1"/>
  <c r="Z829" i="1"/>
  <c r="AA973" i="1"/>
  <c r="Z973" i="1"/>
  <c r="Z1117" i="1"/>
  <c r="AA1117" i="1"/>
  <c r="AA64" i="1"/>
  <c r="Z64" i="1"/>
  <c r="AA304" i="1"/>
  <c r="Z304" i="1"/>
  <c r="AA113" i="1"/>
  <c r="Z113" i="1"/>
  <c r="AA377" i="1"/>
  <c r="Z377" i="1"/>
  <c r="AA162" i="1"/>
  <c r="Z162" i="1"/>
  <c r="AA19" i="1"/>
  <c r="Z19" i="1"/>
  <c r="AA199" i="1"/>
  <c r="Z199" i="1"/>
  <c r="AA451" i="1"/>
  <c r="Z451" i="1"/>
  <c r="AA595" i="1"/>
  <c r="Z595" i="1"/>
  <c r="AA739" i="1"/>
  <c r="Z739" i="1"/>
  <c r="AA883" i="1"/>
  <c r="Z883" i="1"/>
  <c r="AA1027" i="1"/>
  <c r="Z1027" i="1"/>
  <c r="AA116" i="1"/>
  <c r="Z116" i="1"/>
  <c r="AA260" i="1"/>
  <c r="Z260" i="1"/>
  <c r="AA404" i="1"/>
  <c r="Z404" i="1"/>
  <c r="AA105" i="1"/>
  <c r="Z105" i="1"/>
  <c r="AA249" i="1"/>
  <c r="Z249" i="1"/>
  <c r="AA393" i="1"/>
  <c r="Z393" i="1"/>
  <c r="AA118" i="1"/>
  <c r="Z118" i="1"/>
  <c r="AA394" i="1"/>
  <c r="Z394" i="1"/>
  <c r="AA59" i="1"/>
  <c r="Z59" i="1"/>
  <c r="AA287" i="1"/>
  <c r="Z287" i="1"/>
  <c r="AA24" i="1"/>
  <c r="Z24" i="1"/>
  <c r="AA204" i="1"/>
  <c r="Z204" i="1"/>
  <c r="AA456" i="1"/>
  <c r="Z456" i="1"/>
  <c r="AA97" i="1"/>
  <c r="Z97" i="1"/>
  <c r="AA361" i="1"/>
  <c r="Z361" i="1"/>
  <c r="AA543" i="1"/>
  <c r="Z543" i="1"/>
  <c r="AA687" i="1"/>
  <c r="Z687" i="1"/>
  <c r="AA831" i="1"/>
  <c r="Z831" i="1"/>
  <c r="AA975" i="1"/>
  <c r="Z975" i="1"/>
  <c r="AA1119" i="1"/>
  <c r="Z1119" i="1"/>
  <c r="AA532" i="1"/>
  <c r="Z532" i="1"/>
  <c r="AA676" i="1"/>
  <c r="Z676" i="1"/>
  <c r="AA820" i="1"/>
  <c r="Z820" i="1"/>
  <c r="AA964" i="1"/>
  <c r="Z964" i="1"/>
  <c r="AA1108" i="1"/>
  <c r="Z1108" i="1"/>
  <c r="AA581" i="1"/>
  <c r="Z581" i="1"/>
  <c r="AA725" i="1"/>
  <c r="Z725" i="1"/>
  <c r="AA869" i="1"/>
  <c r="Z869" i="1"/>
  <c r="AA1013" i="1"/>
  <c r="Z1013" i="1"/>
  <c r="AA1157" i="1"/>
  <c r="Z1157" i="1"/>
  <c r="AA462" i="1"/>
  <c r="Z462" i="1"/>
  <c r="AA606" i="1"/>
  <c r="Z606" i="1"/>
  <c r="AA750" i="1"/>
  <c r="Z750" i="1"/>
  <c r="AA894" i="1"/>
  <c r="Z894" i="1"/>
  <c r="AA1038" i="1"/>
  <c r="Z1038" i="1"/>
  <c r="AA1182" i="1"/>
  <c r="Z1182" i="1"/>
  <c r="AA1147" i="1"/>
  <c r="Z1147" i="1"/>
  <c r="AA524" i="1"/>
  <c r="Z524" i="1"/>
  <c r="AA668" i="1"/>
  <c r="Z668" i="1"/>
  <c r="AA812" i="1"/>
  <c r="Z812" i="1"/>
  <c r="AA956" i="1"/>
  <c r="Z956" i="1"/>
  <c r="Z1100" i="1"/>
  <c r="AA1100" i="1"/>
  <c r="AA453" i="1"/>
  <c r="Z453" i="1"/>
  <c r="AA597" i="1"/>
  <c r="Z597" i="1"/>
  <c r="AA741" i="1"/>
  <c r="Z741" i="1"/>
  <c r="AA885" i="1"/>
  <c r="Z885" i="1"/>
  <c r="AA1029" i="1"/>
  <c r="Z1029" i="1"/>
  <c r="AA1173" i="1"/>
  <c r="Z1173" i="1"/>
  <c r="AA370" i="1"/>
  <c r="Z370" i="1"/>
  <c r="AA610" i="1"/>
  <c r="Z610" i="1"/>
  <c r="AA754" i="1"/>
  <c r="Z754" i="1"/>
  <c r="AA898" i="1"/>
  <c r="Z898" i="1"/>
  <c r="AA1042" i="1"/>
  <c r="Z1042" i="1"/>
  <c r="AA1186" i="1"/>
  <c r="Z1186" i="1"/>
  <c r="AA371" i="1"/>
  <c r="Z371" i="1"/>
  <c r="AA599" i="1"/>
  <c r="Z599" i="1"/>
  <c r="AA743" i="1"/>
  <c r="Z743" i="1"/>
  <c r="Z887" i="1"/>
  <c r="AA887" i="1"/>
  <c r="AA1031" i="1"/>
  <c r="Z1031" i="1"/>
  <c r="AA1175" i="1"/>
  <c r="Z1175" i="1"/>
  <c r="AA384" i="1"/>
  <c r="Z384" i="1"/>
  <c r="AA636" i="1"/>
  <c r="Z636" i="1"/>
  <c r="AA780" i="1"/>
  <c r="Z780" i="1"/>
  <c r="AA924" i="1"/>
  <c r="Z924" i="1"/>
  <c r="AA1068" i="1"/>
  <c r="Z1068" i="1"/>
  <c r="AA1212" i="1"/>
  <c r="Z1212" i="1"/>
  <c r="AA409" i="1"/>
  <c r="Z409" i="1"/>
  <c r="AA553" i="1"/>
  <c r="Z553" i="1"/>
  <c r="AA697" i="1"/>
  <c r="Z697" i="1"/>
  <c r="AA841" i="1"/>
  <c r="Z841" i="1"/>
  <c r="AA985" i="1"/>
  <c r="Z985" i="1"/>
  <c r="Z1129" i="1"/>
  <c r="AA1129" i="1"/>
  <c r="AA76" i="1"/>
  <c r="Z76" i="1"/>
  <c r="AA316" i="1"/>
  <c r="Z316" i="1"/>
  <c r="AA125" i="1"/>
  <c r="Z125" i="1"/>
  <c r="AA389" i="1"/>
  <c r="Z389" i="1"/>
  <c r="AA174" i="1"/>
  <c r="Z174" i="1"/>
  <c r="AA31" i="1"/>
  <c r="Z31" i="1"/>
  <c r="AA247" i="1"/>
  <c r="Z247" i="1"/>
  <c r="AA463" i="1"/>
  <c r="Z463" i="1"/>
  <c r="AA607" i="1"/>
  <c r="Z607" i="1"/>
  <c r="AA751" i="1"/>
  <c r="Z751" i="1"/>
  <c r="AA895" i="1"/>
  <c r="Z895" i="1"/>
  <c r="AA1039" i="1"/>
  <c r="Z1039" i="1"/>
  <c r="AA128" i="1"/>
  <c r="Z128" i="1"/>
  <c r="AA272" i="1"/>
  <c r="Z272" i="1"/>
  <c r="AA416" i="1"/>
  <c r="Z416" i="1"/>
  <c r="AA117" i="1"/>
  <c r="Z117" i="1"/>
  <c r="AA261" i="1"/>
  <c r="Z261" i="1"/>
  <c r="AA405" i="1"/>
  <c r="Z405" i="1"/>
  <c r="AA130" i="1"/>
  <c r="Z130" i="1"/>
  <c r="AA406" i="1"/>
  <c r="Z406" i="1"/>
  <c r="AA71" i="1"/>
  <c r="Z71" i="1"/>
  <c r="AA335" i="1"/>
  <c r="Z335" i="1"/>
  <c r="AA36" i="1"/>
  <c r="Z36" i="1"/>
  <c r="AA216" i="1"/>
  <c r="Z216" i="1"/>
  <c r="AA468" i="1"/>
  <c r="Z468" i="1"/>
  <c r="AA121" i="1"/>
  <c r="Z121" i="1"/>
  <c r="AA373" i="1"/>
  <c r="Z373" i="1"/>
  <c r="AA555" i="1"/>
  <c r="Z555" i="1"/>
  <c r="AA699" i="1"/>
  <c r="Z699" i="1"/>
  <c r="AA843" i="1"/>
  <c r="Z843" i="1"/>
  <c r="AA987" i="1"/>
  <c r="Z987" i="1"/>
  <c r="AA1131" i="1"/>
  <c r="Z1131" i="1"/>
  <c r="AA544" i="1"/>
  <c r="Z544" i="1"/>
  <c r="AA688" i="1"/>
  <c r="Z688" i="1"/>
  <c r="AA832" i="1"/>
  <c r="Z832" i="1"/>
  <c r="AA976" i="1"/>
  <c r="Z976" i="1"/>
  <c r="AA1120" i="1"/>
  <c r="Z1120" i="1"/>
  <c r="AA449" i="1"/>
  <c r="Z449" i="1"/>
  <c r="AA593" i="1"/>
  <c r="Z593" i="1"/>
  <c r="AA737" i="1"/>
  <c r="Z737" i="1"/>
  <c r="AA881" i="1"/>
  <c r="Z881" i="1"/>
  <c r="AA1025" i="1"/>
  <c r="Z1025" i="1"/>
  <c r="AA1169" i="1"/>
  <c r="Z1169" i="1"/>
  <c r="AA474" i="1"/>
  <c r="Z474" i="1"/>
  <c r="AA618" i="1"/>
  <c r="Z618" i="1"/>
  <c r="AA762" i="1"/>
  <c r="Z762" i="1"/>
  <c r="AA906" i="1"/>
  <c r="Z906" i="1"/>
  <c r="AA1050" i="1"/>
  <c r="Z1050" i="1"/>
  <c r="AA1194" i="1"/>
  <c r="Z1194" i="1"/>
  <c r="AA1159" i="1"/>
  <c r="Z1159" i="1"/>
  <c r="AA536" i="1"/>
  <c r="Z536" i="1"/>
  <c r="AA680" i="1"/>
  <c r="Z680" i="1"/>
  <c r="AA824" i="1"/>
  <c r="Z824" i="1"/>
  <c r="AA968" i="1"/>
  <c r="Z968" i="1"/>
  <c r="AA1112" i="1"/>
  <c r="Z1112" i="1"/>
  <c r="AA465" i="1"/>
  <c r="Z465" i="1"/>
  <c r="AA609" i="1"/>
  <c r="Z609" i="1"/>
  <c r="AA753" i="1"/>
  <c r="Z753" i="1"/>
  <c r="AA897" i="1"/>
  <c r="Z897" i="1"/>
  <c r="Z1041" i="1"/>
  <c r="AA1041" i="1"/>
  <c r="AA1185" i="1"/>
  <c r="Z1185" i="1"/>
  <c r="AA382" i="1"/>
  <c r="Z382" i="1"/>
  <c r="AA622" i="1"/>
  <c r="Z622" i="1"/>
  <c r="AA766" i="1"/>
  <c r="Z766" i="1"/>
  <c r="AA910" i="1"/>
  <c r="Z910" i="1"/>
  <c r="AA1054" i="1"/>
  <c r="Z1054" i="1"/>
  <c r="AA1198" i="1"/>
  <c r="Z1198" i="1"/>
  <c r="AA383" i="1"/>
  <c r="Z383" i="1"/>
  <c r="AA611" i="1"/>
  <c r="Z611" i="1"/>
  <c r="AA755" i="1"/>
  <c r="Z755" i="1"/>
  <c r="AA899" i="1"/>
  <c r="Z899" i="1"/>
  <c r="AA1043" i="1"/>
  <c r="Z1043" i="1"/>
  <c r="AA1187" i="1"/>
  <c r="Z1187" i="1"/>
  <c r="AA396" i="1"/>
  <c r="Z396" i="1"/>
  <c r="AA648" i="1"/>
  <c r="Z648" i="1"/>
  <c r="AA792" i="1"/>
  <c r="Z792" i="1"/>
  <c r="AA936" i="1"/>
  <c r="Z936" i="1"/>
  <c r="AA1080" i="1"/>
  <c r="Z1080" i="1"/>
  <c r="AA1224" i="1"/>
  <c r="Z1224" i="1"/>
  <c r="AA421" i="1"/>
  <c r="Z421" i="1"/>
  <c r="AA565" i="1"/>
  <c r="Z565" i="1"/>
  <c r="AA709" i="1"/>
  <c r="Z709" i="1"/>
  <c r="AA853" i="1"/>
  <c r="Z853" i="1"/>
  <c r="AA997" i="1"/>
  <c r="Z997" i="1"/>
  <c r="Z1141" i="1"/>
  <c r="AA1141" i="1"/>
  <c r="AA88" i="1"/>
  <c r="Z88" i="1"/>
  <c r="AA364" i="1"/>
  <c r="Z364" i="1"/>
  <c r="AA149" i="1"/>
  <c r="Z149" i="1"/>
  <c r="AA401" i="1"/>
  <c r="Z401" i="1"/>
  <c r="AA186" i="1"/>
  <c r="Z186" i="1"/>
  <c r="AA43" i="1"/>
  <c r="Z43" i="1"/>
  <c r="AA259" i="1"/>
  <c r="Z259" i="1"/>
  <c r="AA475" i="1"/>
  <c r="Z475" i="1"/>
  <c r="AA619" i="1"/>
  <c r="Z619" i="1"/>
  <c r="AA763" i="1"/>
  <c r="Z763" i="1"/>
  <c r="AA907" i="1"/>
  <c r="Z907" i="1"/>
  <c r="AA1051" i="1"/>
  <c r="Z1051" i="1"/>
  <c r="AA140" i="1"/>
  <c r="Z140" i="1"/>
  <c r="AA284" i="1"/>
  <c r="Z284" i="1"/>
  <c r="AA428" i="1"/>
  <c r="Z428" i="1"/>
  <c r="AA129" i="1"/>
  <c r="Z129" i="1"/>
  <c r="AA273" i="1"/>
  <c r="Z273" i="1"/>
  <c r="AA417" i="1"/>
  <c r="Z417" i="1"/>
  <c r="AA142" i="1"/>
  <c r="Z142" i="1"/>
  <c r="AA418" i="1"/>
  <c r="Z418" i="1"/>
  <c r="AA83" i="1"/>
  <c r="Z83" i="1"/>
  <c r="AA347" i="1"/>
  <c r="Z347" i="1"/>
  <c r="AA48" i="1"/>
  <c r="Z48" i="1"/>
  <c r="AA264" i="1"/>
  <c r="Z264" i="1"/>
  <c r="AA480" i="1"/>
  <c r="Z480" i="1"/>
  <c r="AA133" i="1"/>
  <c r="Z133" i="1"/>
  <c r="AA567" i="1"/>
  <c r="Z567" i="1"/>
  <c r="AA711" i="1"/>
  <c r="Z711" i="1"/>
  <c r="AA855" i="1"/>
  <c r="Z855" i="1"/>
  <c r="AA999" i="1"/>
  <c r="Z999" i="1"/>
  <c r="AA1143" i="1"/>
  <c r="Z1143" i="1"/>
  <c r="AA556" i="1"/>
  <c r="Z556" i="1"/>
  <c r="AA700" i="1"/>
  <c r="Z700" i="1"/>
  <c r="AA844" i="1"/>
  <c r="Z844" i="1"/>
  <c r="AA988" i="1"/>
  <c r="Z988" i="1"/>
  <c r="AA1132" i="1"/>
  <c r="Z1132" i="1"/>
  <c r="AA461" i="1"/>
  <c r="Z461" i="1"/>
  <c r="AA605" i="1"/>
  <c r="Z605" i="1"/>
  <c r="AA749" i="1"/>
  <c r="Z749" i="1"/>
  <c r="AA893" i="1"/>
  <c r="Z893" i="1"/>
  <c r="AA1037" i="1"/>
  <c r="Z1037" i="1"/>
  <c r="AA1181" i="1"/>
  <c r="Z1181" i="1"/>
  <c r="AA486" i="1"/>
  <c r="Z486" i="1"/>
  <c r="AA630" i="1"/>
  <c r="Z630" i="1"/>
  <c r="AA774" i="1"/>
  <c r="Z774" i="1"/>
  <c r="AA918" i="1"/>
  <c r="Z918" i="1"/>
  <c r="AA1062" i="1"/>
  <c r="Z1062" i="1"/>
  <c r="AA1206" i="1"/>
  <c r="Z1206" i="1"/>
  <c r="AA1171" i="1"/>
  <c r="Z1171" i="1"/>
  <c r="AA548" i="1"/>
  <c r="Z548" i="1"/>
  <c r="AA692" i="1"/>
  <c r="Z692" i="1"/>
  <c r="AA836" i="1"/>
  <c r="Z836" i="1"/>
  <c r="AA980" i="1"/>
  <c r="Z980" i="1"/>
  <c r="AA1124" i="1"/>
  <c r="Z1124" i="1"/>
  <c r="AA477" i="1"/>
  <c r="Z477" i="1"/>
  <c r="AA621" i="1"/>
  <c r="Z621" i="1"/>
  <c r="AA765" i="1"/>
  <c r="Z765" i="1"/>
  <c r="AA909" i="1"/>
  <c r="Z909" i="1"/>
  <c r="AA1053" i="1"/>
  <c r="Z1053" i="1"/>
  <c r="AA1197" i="1"/>
  <c r="Z1197" i="1"/>
  <c r="AA490" i="1"/>
  <c r="Z490" i="1"/>
  <c r="AA634" i="1"/>
  <c r="Z634" i="1"/>
  <c r="AA778" i="1"/>
  <c r="Z778" i="1"/>
  <c r="Z922" i="1"/>
  <c r="AA922" i="1"/>
  <c r="AA1066" i="1"/>
  <c r="Z1066" i="1"/>
  <c r="AA1210" i="1"/>
  <c r="Z1210" i="1"/>
  <c r="Z395" i="1"/>
  <c r="AA395" i="1"/>
  <c r="AA623" i="1"/>
  <c r="Z623" i="1"/>
  <c r="AA767" i="1"/>
  <c r="Z767" i="1"/>
  <c r="Z911" i="1"/>
  <c r="AA911" i="1"/>
  <c r="AA1055" i="1"/>
  <c r="Z1055" i="1"/>
  <c r="AA1199" i="1"/>
  <c r="Z1199" i="1"/>
  <c r="AA516" i="1"/>
  <c r="Z516" i="1"/>
  <c r="AA660" i="1"/>
  <c r="Z660" i="1"/>
  <c r="AA804" i="1"/>
  <c r="Z804" i="1"/>
  <c r="AA948" i="1"/>
  <c r="Z948" i="1"/>
  <c r="AA1092" i="1"/>
  <c r="Z1092" i="1"/>
  <c r="AA433" i="1"/>
  <c r="Z433" i="1"/>
  <c r="AA577" i="1"/>
  <c r="Z577" i="1"/>
  <c r="AA721" i="1"/>
  <c r="Z721" i="1"/>
  <c r="AA865" i="1"/>
  <c r="Z865" i="1"/>
  <c r="AA1009" i="1"/>
  <c r="Z1009" i="1"/>
  <c r="Z1153" i="1"/>
  <c r="AA1153" i="1"/>
  <c r="AA100" i="1"/>
  <c r="Z100" i="1"/>
  <c r="AA376" i="1"/>
  <c r="Z376" i="1"/>
  <c r="AA161" i="1"/>
  <c r="Z161" i="1"/>
  <c r="AA18" i="1"/>
  <c r="Z18" i="1"/>
  <c r="AA234" i="1"/>
  <c r="Z234" i="1"/>
  <c r="AA55" i="1"/>
  <c r="Z55" i="1"/>
  <c r="AA271" i="1"/>
  <c r="Z271" i="1"/>
  <c r="AA487" i="1"/>
  <c r="Z487" i="1"/>
  <c r="AA631" i="1"/>
  <c r="Z631" i="1"/>
  <c r="AA775" i="1"/>
  <c r="Z775" i="1"/>
  <c r="AA919" i="1"/>
  <c r="Z919" i="1"/>
  <c r="AA1063" i="1"/>
  <c r="Z1063" i="1"/>
  <c r="AA152" i="1"/>
  <c r="Z152" i="1"/>
  <c r="AA296" i="1"/>
  <c r="Z296" i="1"/>
  <c r="AA440" i="1"/>
  <c r="Z440" i="1"/>
  <c r="AA141" i="1"/>
  <c r="Z141" i="1"/>
  <c r="AA285" i="1"/>
  <c r="Z285" i="1"/>
  <c r="AA429" i="1"/>
  <c r="Z429" i="1"/>
  <c r="AA178" i="1"/>
  <c r="Z178" i="1"/>
  <c r="AA430" i="1"/>
  <c r="Z430" i="1"/>
  <c r="AA107" i="1"/>
  <c r="Z107" i="1"/>
  <c r="AA359" i="1"/>
  <c r="Z359" i="1"/>
  <c r="AA60" i="1"/>
  <c r="Z60" i="1"/>
  <c r="AA276" i="1"/>
  <c r="Z276" i="1"/>
  <c r="AA492" i="1"/>
  <c r="Z492" i="1"/>
  <c r="AA145" i="1"/>
  <c r="Z145" i="1"/>
  <c r="AA435" i="1"/>
  <c r="Z435" i="1"/>
  <c r="AA579" i="1"/>
  <c r="Z579" i="1"/>
  <c r="AA723" i="1"/>
  <c r="Z723" i="1"/>
  <c r="AA867" i="1"/>
  <c r="Z867" i="1"/>
  <c r="AA1011" i="1"/>
  <c r="Z1011" i="1"/>
  <c r="AA1155" i="1"/>
  <c r="Z1155" i="1"/>
  <c r="AA568" i="1"/>
  <c r="Z568" i="1"/>
  <c r="AA712" i="1"/>
  <c r="Z712" i="1"/>
  <c r="AA856" i="1"/>
  <c r="Z856" i="1"/>
  <c r="AA1000" i="1"/>
  <c r="Z1000" i="1"/>
  <c r="AA1144" i="1"/>
  <c r="Z1144" i="1"/>
  <c r="AA473" i="1"/>
  <c r="Z473" i="1"/>
  <c r="AA617" i="1"/>
  <c r="Z617" i="1"/>
  <c r="AA761" i="1"/>
  <c r="Z761" i="1"/>
  <c r="AA905" i="1"/>
  <c r="Z905" i="1"/>
  <c r="AA1049" i="1"/>
  <c r="Z1049" i="1"/>
  <c r="AA1193" i="1"/>
  <c r="Z1193" i="1"/>
  <c r="AA498" i="1"/>
  <c r="Z498" i="1"/>
  <c r="AA642" i="1"/>
  <c r="Z642" i="1"/>
  <c r="AA786" i="1"/>
  <c r="Z786" i="1"/>
  <c r="AA930" i="1"/>
  <c r="Z930" i="1"/>
  <c r="AA1074" i="1"/>
  <c r="Z1074" i="1"/>
  <c r="AA1218" i="1"/>
  <c r="Z1218" i="1"/>
  <c r="AA1183" i="1"/>
  <c r="Z1183" i="1"/>
  <c r="AA560" i="1"/>
  <c r="Z560" i="1"/>
  <c r="AA704" i="1"/>
  <c r="Z704" i="1"/>
  <c r="AA848" i="1"/>
  <c r="Z848" i="1"/>
  <c r="AA992" i="1"/>
  <c r="Z992" i="1"/>
  <c r="AA1136" i="1"/>
  <c r="Z1136" i="1"/>
  <c r="AA489" i="1"/>
  <c r="Z489" i="1"/>
  <c r="AA633" i="1"/>
  <c r="Z633" i="1"/>
  <c r="AA777" i="1"/>
  <c r="Z777" i="1"/>
  <c r="AA921" i="1"/>
  <c r="Z921" i="1"/>
  <c r="AA1065" i="1"/>
  <c r="Z1065" i="1"/>
  <c r="AA1209" i="1"/>
  <c r="Z1209" i="1"/>
  <c r="AA502" i="1"/>
  <c r="Z502" i="1"/>
  <c r="AA646" i="1"/>
  <c r="Z646" i="1"/>
  <c r="AA790" i="1"/>
  <c r="Z790" i="1"/>
  <c r="AA934" i="1"/>
  <c r="Z934" i="1"/>
  <c r="Z1078" i="1"/>
  <c r="AA1078" i="1"/>
  <c r="AA1222" i="1"/>
  <c r="Z1222" i="1"/>
  <c r="AA491" i="1"/>
  <c r="Z491" i="1"/>
  <c r="AA635" i="1"/>
  <c r="Z635" i="1"/>
  <c r="AA779" i="1"/>
  <c r="Z779" i="1"/>
  <c r="AA923" i="1"/>
  <c r="Z923" i="1"/>
  <c r="AA1067" i="1"/>
  <c r="Z1067" i="1"/>
  <c r="AA1211" i="1"/>
  <c r="Z1211" i="1"/>
  <c r="AA528" i="1"/>
  <c r="Z528" i="1"/>
  <c r="AA672" i="1"/>
  <c r="Z672" i="1"/>
  <c r="AA816" i="1"/>
  <c r="Z816" i="1"/>
  <c r="AA960" i="1"/>
  <c r="Z960" i="1"/>
  <c r="AA1104" i="1"/>
  <c r="Z1104" i="1"/>
  <c r="AA445" i="1"/>
  <c r="Z445" i="1"/>
  <c r="AA589" i="1"/>
  <c r="Z589" i="1"/>
  <c r="AA733" i="1"/>
  <c r="Z733" i="1"/>
  <c r="AA877" i="1"/>
  <c r="Z877" i="1"/>
  <c r="AA1021" i="1"/>
  <c r="Z1021" i="1"/>
  <c r="AA1165" i="1"/>
  <c r="Z1165" i="1"/>
  <c r="AA112" i="1"/>
  <c r="Z112" i="1"/>
  <c r="AA388" i="1"/>
  <c r="Z388" i="1"/>
  <c r="AA173" i="1"/>
  <c r="Z173" i="1"/>
  <c r="AA30" i="1"/>
  <c r="Z30" i="1"/>
  <c r="AA246" i="1"/>
  <c r="Z246" i="1"/>
  <c r="AA67" i="1"/>
  <c r="Z67" i="1"/>
  <c r="AA319" i="1"/>
  <c r="Z319" i="1"/>
  <c r="AA499" i="1"/>
  <c r="Z499" i="1"/>
  <c r="AA643" i="1"/>
  <c r="Z643" i="1"/>
  <c r="AA787" i="1"/>
  <c r="Z787" i="1"/>
  <c r="AA931" i="1"/>
  <c r="Z931" i="1"/>
  <c r="AA20" i="1"/>
  <c r="Z20" i="1"/>
  <c r="AA164" i="1"/>
  <c r="Z164" i="1"/>
  <c r="AA308" i="1"/>
  <c r="Z308" i="1"/>
  <c r="AA452" i="1"/>
  <c r="Z452" i="1"/>
  <c r="AA153" i="1"/>
  <c r="Z153" i="1"/>
  <c r="AA297" i="1"/>
  <c r="Z297" i="1"/>
  <c r="AA10" i="1"/>
  <c r="Z10" i="1"/>
  <c r="AA190" i="1"/>
  <c r="Z190" i="1"/>
  <c r="AA442" i="1"/>
  <c r="Z442" i="1"/>
  <c r="AA119" i="1"/>
  <c r="Z119" i="1"/>
  <c r="Z407" i="1"/>
  <c r="AA407" i="1"/>
  <c r="AA72" i="1"/>
  <c r="Z72" i="1"/>
  <c r="AA288" i="1"/>
  <c r="Z288" i="1"/>
  <c r="AA504" i="1"/>
  <c r="Z504" i="1"/>
  <c r="AA157" i="1"/>
  <c r="Z157" i="1"/>
  <c r="AA198" i="1"/>
  <c r="Z198" i="1"/>
  <c r="AA447" i="1"/>
  <c r="Z447" i="1"/>
  <c r="AA591" i="1"/>
  <c r="Z591" i="1"/>
  <c r="AA735" i="1"/>
  <c r="Z735" i="1"/>
  <c r="AA879" i="1"/>
  <c r="Z879" i="1"/>
  <c r="AA1023" i="1"/>
  <c r="Z1023" i="1"/>
  <c r="AA1167" i="1"/>
  <c r="Z1167" i="1"/>
  <c r="AA436" i="1"/>
  <c r="Z436" i="1"/>
  <c r="AA580" i="1"/>
  <c r="Z580" i="1"/>
  <c r="AA724" i="1"/>
  <c r="Z724" i="1"/>
  <c r="AA868" i="1"/>
  <c r="Z868" i="1"/>
  <c r="AA1012" i="1"/>
  <c r="Z1012" i="1"/>
  <c r="AA1156" i="1"/>
  <c r="Z1156" i="1"/>
  <c r="AA485" i="1"/>
  <c r="Z485" i="1"/>
  <c r="AA629" i="1"/>
  <c r="Z629" i="1"/>
  <c r="AA773" i="1"/>
  <c r="Z773" i="1"/>
  <c r="AA917" i="1"/>
  <c r="Z917" i="1"/>
  <c r="AA1061" i="1"/>
  <c r="Z1061" i="1"/>
  <c r="AA1205" i="1"/>
  <c r="Z1205" i="1"/>
  <c r="AA510" i="1"/>
  <c r="Z510" i="1"/>
  <c r="AA654" i="1"/>
  <c r="Z654" i="1"/>
  <c r="AA798" i="1"/>
  <c r="Z798" i="1"/>
  <c r="AA942" i="1"/>
  <c r="Z942" i="1"/>
  <c r="AA1086" i="1"/>
  <c r="Z1086" i="1"/>
  <c r="AA1195" i="1"/>
  <c r="Z1195" i="1"/>
  <c r="AA572" i="1"/>
  <c r="Z572" i="1"/>
  <c r="AA716" i="1"/>
  <c r="Z716" i="1"/>
  <c r="AA860" i="1"/>
  <c r="Z860" i="1"/>
  <c r="AA1004" i="1"/>
  <c r="Z1004" i="1"/>
  <c r="AA1148" i="1"/>
  <c r="Z1148" i="1"/>
  <c r="AA501" i="1"/>
  <c r="Z501" i="1"/>
  <c r="AA645" i="1"/>
  <c r="Z645" i="1"/>
  <c r="AA789" i="1"/>
  <c r="Z789" i="1"/>
  <c r="AA933" i="1"/>
  <c r="Z933" i="1"/>
  <c r="AA1077" i="1"/>
  <c r="Z1077" i="1"/>
  <c r="AA1221" i="1"/>
  <c r="Z1221" i="1"/>
  <c r="AA514" i="1"/>
  <c r="Z514" i="1"/>
  <c r="AA658" i="1"/>
  <c r="Z658" i="1"/>
  <c r="AA802" i="1"/>
  <c r="Z802" i="1"/>
  <c r="AA946" i="1"/>
  <c r="Z946" i="1"/>
  <c r="AA1090" i="1"/>
  <c r="Z1090" i="1"/>
  <c r="AA503" i="1"/>
  <c r="Z503" i="1"/>
  <c r="AA647" i="1"/>
  <c r="Z647" i="1"/>
  <c r="Z791" i="1"/>
  <c r="AA791" i="1"/>
  <c r="Z935" i="1"/>
  <c r="AA935" i="1"/>
  <c r="AA1079" i="1"/>
  <c r="Z1079" i="1"/>
  <c r="AA1223" i="1"/>
  <c r="Z1223" i="1"/>
  <c r="AA540" i="1"/>
  <c r="Z540" i="1"/>
  <c r="AA684" i="1"/>
  <c r="Z684" i="1"/>
  <c r="AA828" i="1"/>
  <c r="Z828" i="1"/>
  <c r="AA972" i="1"/>
  <c r="Z972" i="1"/>
  <c r="AA1116" i="1"/>
  <c r="Z1116" i="1"/>
  <c r="AA457" i="1"/>
  <c r="Z457" i="1"/>
  <c r="AA601" i="1"/>
  <c r="Z601" i="1"/>
  <c r="AA745" i="1"/>
  <c r="Z745" i="1"/>
  <c r="AA889" i="1"/>
  <c r="Z889" i="1"/>
  <c r="Z1033" i="1"/>
  <c r="AA1033" i="1"/>
  <c r="Z1177" i="1"/>
  <c r="AA1177" i="1"/>
  <c r="AA148" i="1"/>
  <c r="Z148" i="1"/>
  <c r="AA17" i="1"/>
  <c r="Z17" i="1"/>
  <c r="AA185" i="1"/>
  <c r="Z185" i="1"/>
  <c r="AA42" i="1"/>
  <c r="Z42" i="1"/>
  <c r="AA258" i="1"/>
  <c r="Z258" i="1"/>
  <c r="AA91" i="1"/>
  <c r="Z91" i="1"/>
  <c r="AA331" i="1"/>
  <c r="Z331" i="1"/>
  <c r="AA511" i="1"/>
  <c r="Z511" i="1"/>
  <c r="AA655" i="1"/>
  <c r="Z655" i="1"/>
  <c r="AA799" i="1"/>
  <c r="Z799" i="1"/>
  <c r="AA943" i="1"/>
  <c r="Z943" i="1"/>
  <c r="AA32" i="1"/>
  <c r="Z32" i="1"/>
  <c r="AA176" i="1"/>
  <c r="Z176" i="1"/>
  <c r="AA320" i="1"/>
  <c r="Z320" i="1"/>
  <c r="AA21" i="1"/>
  <c r="Z21" i="1"/>
  <c r="AA165" i="1"/>
  <c r="Z165" i="1"/>
  <c r="AA309" i="1"/>
  <c r="Z309" i="1"/>
  <c r="AA22" i="1"/>
  <c r="Z22" i="1"/>
  <c r="AA202" i="1"/>
  <c r="Z202" i="1"/>
  <c r="AA454" i="1"/>
  <c r="Z454" i="1"/>
  <c r="AA131" i="1"/>
  <c r="Z131" i="1"/>
  <c r="AA419" i="1"/>
  <c r="Z419" i="1"/>
  <c r="AA84" i="1"/>
  <c r="Z84" i="1"/>
  <c r="AA336" i="1"/>
  <c r="Z336" i="1"/>
  <c r="AA13" i="1"/>
  <c r="Z13" i="1"/>
  <c r="AA205" i="1"/>
  <c r="Z205" i="1"/>
  <c r="AA459" i="1"/>
  <c r="Z459" i="1"/>
  <c r="AA603" i="1"/>
  <c r="Z603" i="1"/>
  <c r="AA747" i="1"/>
  <c r="Z747" i="1"/>
  <c r="AA891" i="1"/>
  <c r="Z891" i="1"/>
  <c r="AA1035" i="1"/>
  <c r="Z1035" i="1"/>
  <c r="AA1179" i="1"/>
  <c r="Z1179" i="1"/>
  <c r="AA448" i="1"/>
  <c r="Z448" i="1"/>
  <c r="AA592" i="1"/>
  <c r="Z592" i="1"/>
  <c r="AA736" i="1"/>
  <c r="Z736" i="1"/>
  <c r="AA880" i="1"/>
  <c r="Z880" i="1"/>
  <c r="AA1024" i="1"/>
  <c r="Z1024" i="1"/>
  <c r="AA1168" i="1"/>
  <c r="Z1168" i="1"/>
  <c r="AA497" i="1"/>
  <c r="Z497" i="1"/>
  <c r="AA641" i="1"/>
  <c r="Z641" i="1"/>
  <c r="AA785" i="1"/>
  <c r="Z785" i="1"/>
  <c r="AA929" i="1"/>
  <c r="Z929" i="1"/>
  <c r="AA1073" i="1"/>
  <c r="Z1073" i="1"/>
  <c r="AA1217" i="1"/>
  <c r="Z1217" i="1"/>
  <c r="AA522" i="1"/>
  <c r="Z522" i="1"/>
  <c r="AA666" i="1"/>
  <c r="Z666" i="1"/>
  <c r="AA810" i="1"/>
  <c r="Z810" i="1"/>
  <c r="AA954" i="1"/>
  <c r="Z954" i="1"/>
  <c r="AA1098" i="1"/>
  <c r="Z1098" i="1"/>
  <c r="Z1207" i="1"/>
  <c r="AA1207" i="1"/>
  <c r="AA584" i="1"/>
  <c r="Z584" i="1"/>
  <c r="AA728" i="1"/>
  <c r="Z728" i="1"/>
  <c r="AA872" i="1"/>
  <c r="Z872" i="1"/>
  <c r="Z1016" i="1"/>
  <c r="AA1016" i="1"/>
  <c r="AA1160" i="1"/>
  <c r="Z1160" i="1"/>
  <c r="AA513" i="1"/>
  <c r="Z513" i="1"/>
  <c r="AA657" i="1"/>
  <c r="Z657" i="1"/>
  <c r="AA801" i="1"/>
  <c r="Z801" i="1"/>
  <c r="AA945" i="1"/>
  <c r="Z945" i="1"/>
  <c r="AA1089" i="1"/>
  <c r="Z1089" i="1"/>
  <c r="AA526" i="1"/>
  <c r="Z526" i="1"/>
  <c r="AA670" i="1"/>
  <c r="Z670" i="1"/>
  <c r="AA814" i="1"/>
  <c r="Z814" i="1"/>
  <c r="AA958" i="1"/>
  <c r="Z958" i="1"/>
  <c r="Z1102" i="1"/>
  <c r="AA1102" i="1"/>
  <c r="Z515" i="1"/>
  <c r="AA515" i="1"/>
  <c r="Z659" i="1"/>
  <c r="AA659" i="1"/>
  <c r="Z803" i="1"/>
  <c r="AA803" i="1"/>
  <c r="AA947" i="1"/>
  <c r="Z947" i="1"/>
  <c r="Z1091" i="1"/>
  <c r="AA1091" i="1"/>
  <c r="AA552" i="1"/>
  <c r="Z552" i="1"/>
  <c r="AA696" i="1"/>
  <c r="Z696" i="1"/>
  <c r="AA840" i="1"/>
  <c r="Z840" i="1"/>
  <c r="AA984" i="1"/>
  <c r="Z984" i="1"/>
  <c r="AA1128" i="1"/>
  <c r="Z1128" i="1"/>
  <c r="AA469" i="1"/>
  <c r="Z469" i="1"/>
  <c r="AA613" i="1"/>
  <c r="Z613" i="1"/>
  <c r="AA757" i="1"/>
  <c r="Z757" i="1"/>
  <c r="AA901" i="1"/>
  <c r="Z901" i="1"/>
  <c r="Z1045" i="1"/>
  <c r="AA1045" i="1"/>
  <c r="Z1189" i="1"/>
  <c r="AA1189" i="1"/>
  <c r="AA160" i="1"/>
  <c r="Z160" i="1"/>
  <c r="AA29" i="1"/>
  <c r="Z29" i="1"/>
  <c r="AA233" i="1"/>
  <c r="Z233" i="1"/>
  <c r="AA54" i="1"/>
  <c r="Z54" i="1"/>
  <c r="AA306" i="1"/>
  <c r="Z306" i="1"/>
  <c r="AA103" i="1"/>
  <c r="Z103" i="1"/>
  <c r="AA343" i="1"/>
  <c r="Z343" i="1"/>
  <c r="AA523" i="1"/>
  <c r="Z523" i="1"/>
  <c r="AA667" i="1"/>
  <c r="Z667" i="1"/>
  <c r="AA811" i="1"/>
  <c r="Z811" i="1"/>
  <c r="AA955" i="1"/>
  <c r="Z955" i="1"/>
  <c r="AA44" i="1"/>
  <c r="Z44" i="1"/>
  <c r="AA188" i="1"/>
  <c r="Z188" i="1"/>
  <c r="AA332" i="1"/>
  <c r="Z332" i="1"/>
  <c r="AA33" i="1"/>
  <c r="Z33" i="1"/>
  <c r="AA177" i="1"/>
  <c r="Z177" i="1"/>
  <c r="AA321" i="1"/>
  <c r="Z321" i="1"/>
  <c r="AA34" i="1"/>
  <c r="Z34" i="1"/>
  <c r="AA250" i="1"/>
  <c r="Z250" i="1"/>
  <c r="AA466" i="1"/>
  <c r="Z466" i="1"/>
  <c r="AA143" i="1"/>
  <c r="Z143" i="1"/>
  <c r="Z431" i="1"/>
  <c r="AA431" i="1"/>
  <c r="AA108" i="1"/>
  <c r="Z108" i="1"/>
  <c r="AA348" i="1"/>
  <c r="Z348" i="1"/>
  <c r="AA25" i="1"/>
  <c r="Z25" i="1"/>
  <c r="AA217" i="1"/>
  <c r="Z217" i="1"/>
  <c r="AA471" i="1"/>
  <c r="Z471" i="1"/>
  <c r="AA615" i="1"/>
  <c r="Z615" i="1"/>
  <c r="AA759" i="1"/>
  <c r="Z759" i="1"/>
  <c r="AA903" i="1"/>
  <c r="Z903" i="1"/>
  <c r="AA1047" i="1"/>
  <c r="Z1047" i="1"/>
  <c r="AA1191" i="1"/>
  <c r="Z1191" i="1"/>
  <c r="AA460" i="1"/>
  <c r="Z460" i="1"/>
  <c r="AA604" i="1"/>
  <c r="Z604" i="1"/>
  <c r="AA748" i="1"/>
  <c r="Z748" i="1"/>
  <c r="AA892" i="1"/>
  <c r="Z892" i="1"/>
  <c r="AA1036" i="1"/>
  <c r="Z1036" i="1"/>
  <c r="AA1180" i="1"/>
  <c r="Z1180" i="1"/>
  <c r="AA509" i="1"/>
  <c r="Z509" i="1"/>
  <c r="AA653" i="1"/>
  <c r="Z653" i="1"/>
  <c r="AA797" i="1"/>
  <c r="Z797" i="1"/>
  <c r="AA941" i="1"/>
  <c r="Z941" i="1"/>
  <c r="AA1085" i="1"/>
  <c r="Z1085" i="1"/>
  <c r="AA534" i="1"/>
  <c r="Z534" i="1"/>
  <c r="AA678" i="1"/>
  <c r="Z678" i="1"/>
  <c r="AA822" i="1"/>
  <c r="Z822" i="1"/>
  <c r="AA966" i="1"/>
  <c r="Z966" i="1"/>
  <c r="AA1110" i="1"/>
  <c r="Z1110" i="1"/>
  <c r="AA1075" i="1"/>
  <c r="Z1075" i="1"/>
  <c r="AA1219" i="1"/>
  <c r="Z1219" i="1"/>
  <c r="AA596" i="1"/>
  <c r="Z596" i="1"/>
  <c r="AA740" i="1"/>
  <c r="Z740" i="1"/>
  <c r="AA884" i="1"/>
  <c r="Z884" i="1"/>
  <c r="AA1028" i="1"/>
  <c r="Z1028" i="1"/>
  <c r="AA1172" i="1"/>
  <c r="Z1172" i="1"/>
  <c r="AA525" i="1"/>
  <c r="Z525" i="1"/>
  <c r="AA669" i="1"/>
  <c r="Z669" i="1"/>
  <c r="AA813" i="1"/>
  <c r="Z813" i="1"/>
  <c r="AA957" i="1"/>
  <c r="Z957" i="1"/>
  <c r="Z1101" i="1"/>
  <c r="AA1101" i="1"/>
  <c r="AA538" i="1"/>
  <c r="Z538" i="1"/>
  <c r="AA682" i="1"/>
  <c r="Z682" i="1"/>
  <c r="AA826" i="1"/>
  <c r="Z826" i="1"/>
  <c r="AA970" i="1"/>
  <c r="Z970" i="1"/>
  <c r="AA1114" i="1"/>
  <c r="Z1114" i="1"/>
  <c r="AA527" i="1"/>
  <c r="Z527" i="1"/>
  <c r="Z671" i="1"/>
  <c r="AA671" i="1"/>
  <c r="Z815" i="1"/>
  <c r="AA815" i="1"/>
  <c r="Z959" i="1"/>
  <c r="AA959" i="1"/>
  <c r="AA1103" i="1"/>
  <c r="Z1103" i="1"/>
  <c r="AA564" i="1"/>
  <c r="Z564" i="1"/>
  <c r="AA708" i="1"/>
  <c r="Z708" i="1"/>
  <c r="AA852" i="1"/>
  <c r="Z852" i="1"/>
  <c r="AA996" i="1"/>
  <c r="Z996" i="1"/>
  <c r="AA1140" i="1"/>
  <c r="Z1140" i="1"/>
  <c r="AA481" i="1"/>
  <c r="Z481" i="1"/>
  <c r="AA625" i="1"/>
  <c r="Z625" i="1"/>
  <c r="AA769" i="1"/>
  <c r="Z769" i="1"/>
  <c r="AA913" i="1"/>
  <c r="Z913" i="1"/>
  <c r="Z1057" i="1"/>
  <c r="AA1057" i="1"/>
  <c r="Z1201" i="1"/>
  <c r="AA1201" i="1"/>
  <c r="AJ1212" i="1"/>
  <c r="AJ1116" i="1"/>
  <c r="AJ672" i="1"/>
  <c r="AJ636" i="1"/>
  <c r="AJ370" i="1"/>
  <c r="AJ1092" i="1"/>
  <c r="AJ1044" i="1"/>
  <c r="AJ732" i="1"/>
  <c r="AJ406" i="1"/>
  <c r="AJ333" i="1"/>
  <c r="AJ284" i="1"/>
  <c r="AJ236" i="1"/>
  <c r="AJ188" i="1"/>
  <c r="AJ1091" i="1"/>
  <c r="AJ1068" i="1"/>
  <c r="AJ1043" i="1"/>
  <c r="AJ1020" i="1"/>
  <c r="AJ972" i="1"/>
  <c r="AJ948" i="1"/>
  <c r="AJ816" i="1"/>
  <c r="AJ600" i="1"/>
  <c r="AJ563" i="1"/>
  <c r="AJ526" i="1"/>
  <c r="AJ1067" i="1"/>
  <c r="AJ1019" i="1"/>
  <c r="AJ996" i="1"/>
  <c r="AJ947" i="1"/>
  <c r="AJ924" i="1"/>
  <c r="AJ876" i="1"/>
  <c r="AJ792" i="1"/>
  <c r="AJ768" i="1"/>
  <c r="AJ744" i="1"/>
  <c r="AJ490" i="1"/>
  <c r="AJ454" i="1"/>
  <c r="AJ418" i="1"/>
  <c r="AJ248" i="1"/>
  <c r="AO755" i="1"/>
  <c r="AP755" i="1" s="1"/>
  <c r="AO658" i="1"/>
  <c r="AP658" i="1" s="1"/>
  <c r="AQ658" i="1" s="1"/>
  <c r="AJ1224" i="1"/>
  <c r="AJ1176" i="1"/>
  <c r="AJ1152" i="1"/>
  <c r="AJ1128" i="1"/>
  <c r="AJ995" i="1"/>
  <c r="AJ900" i="1"/>
  <c r="AJ852" i="1"/>
  <c r="AJ708" i="1"/>
  <c r="AJ648" i="1"/>
  <c r="AJ382" i="1"/>
  <c r="AJ345" i="1"/>
  <c r="AJ296" i="1"/>
  <c r="AJ200" i="1"/>
  <c r="AJ1200" i="1"/>
  <c r="AJ684" i="1"/>
  <c r="AJ612" i="1"/>
  <c r="AJ575" i="1"/>
  <c r="AJ538" i="1"/>
  <c r="AO167" i="1"/>
  <c r="AP167" i="1" s="1"/>
  <c r="AQ167" i="1" s="1"/>
  <c r="AJ1199" i="1"/>
  <c r="AJ1104" i="1"/>
  <c r="AJ1056" i="1"/>
  <c r="AJ1032" i="1"/>
  <c r="AJ828" i="1"/>
  <c r="AJ466" i="1"/>
  <c r="AJ430" i="1"/>
  <c r="AJ308" i="1"/>
  <c r="AJ260" i="1"/>
  <c r="AJ212" i="1"/>
  <c r="AO507" i="1"/>
  <c r="AP507" i="1" s="1"/>
  <c r="AQ507" i="1" s="1"/>
  <c r="AJ1080" i="1"/>
  <c r="AJ1164" i="1"/>
  <c r="AJ888" i="1"/>
  <c r="AJ780" i="1"/>
  <c r="AJ756" i="1"/>
  <c r="AJ720" i="1"/>
  <c r="AJ358" i="1"/>
  <c r="AJ1188" i="1"/>
  <c r="AQ755" i="1"/>
  <c r="AJ1065" i="1"/>
  <c r="AJ849" i="1"/>
  <c r="AJ777" i="1"/>
  <c r="AJ669" i="1"/>
  <c r="AJ427" i="1"/>
  <c r="AJ1028" i="1"/>
  <c r="AQ1028" i="1"/>
  <c r="AJ1016" i="1"/>
  <c r="AQ1016" i="1"/>
  <c r="AJ1004" i="1"/>
  <c r="AJ992" i="1"/>
  <c r="AQ992" i="1"/>
  <c r="AJ980" i="1"/>
  <c r="AQ980" i="1"/>
  <c r="AJ968" i="1"/>
  <c r="AQ968" i="1"/>
  <c r="AJ956" i="1"/>
  <c r="AQ956" i="1"/>
  <c r="AJ944" i="1"/>
  <c r="AQ944" i="1"/>
  <c r="AJ932" i="1"/>
  <c r="AQ932" i="1"/>
  <c r="AJ920" i="1"/>
  <c r="AQ920" i="1"/>
  <c r="AJ908" i="1"/>
  <c r="AQ908" i="1"/>
  <c r="AJ896" i="1"/>
  <c r="AQ896" i="1"/>
  <c r="AJ884" i="1"/>
  <c r="AQ884" i="1"/>
  <c r="AJ872" i="1"/>
  <c r="AQ872" i="1"/>
  <c r="AJ860" i="1"/>
  <c r="AQ860" i="1"/>
  <c r="AJ848" i="1"/>
  <c r="AQ848" i="1"/>
  <c r="AJ824" i="1"/>
  <c r="AQ824" i="1"/>
  <c r="AJ812" i="1"/>
  <c r="AQ812" i="1"/>
  <c r="AJ800" i="1"/>
  <c r="AQ800" i="1"/>
  <c r="AJ788" i="1"/>
  <c r="AQ788" i="1"/>
  <c r="AJ776" i="1"/>
  <c r="AQ776" i="1"/>
  <c r="AJ764" i="1"/>
  <c r="AQ764" i="1"/>
  <c r="AJ752" i="1"/>
  <c r="AQ752" i="1"/>
  <c r="AJ728" i="1"/>
  <c r="AQ728" i="1"/>
  <c r="AJ716" i="1"/>
  <c r="AQ716" i="1"/>
  <c r="AJ704" i="1"/>
  <c r="AQ704" i="1"/>
  <c r="AJ644" i="1"/>
  <c r="AQ644" i="1"/>
  <c r="AJ546" i="1"/>
  <c r="AQ546" i="1"/>
  <c r="AJ534" i="1"/>
  <c r="AQ534" i="1"/>
  <c r="AJ522" i="1"/>
  <c r="AQ522" i="1"/>
  <c r="AJ498" i="1"/>
  <c r="AQ498" i="1"/>
  <c r="AJ486" i="1"/>
  <c r="AQ486" i="1"/>
  <c r="AJ474" i="1"/>
  <c r="AQ474" i="1"/>
  <c r="AJ462" i="1"/>
  <c r="AQ462" i="1"/>
  <c r="AJ450" i="1"/>
  <c r="AQ450" i="1"/>
  <c r="AJ438" i="1"/>
  <c r="AQ438" i="1"/>
  <c r="AJ426" i="1"/>
  <c r="AQ426" i="1"/>
  <c r="AJ402" i="1"/>
  <c r="AQ402" i="1"/>
  <c r="AJ390" i="1"/>
  <c r="AQ390" i="1"/>
  <c r="AJ378" i="1"/>
  <c r="AQ378" i="1"/>
  <c r="AJ366" i="1"/>
  <c r="AQ366" i="1"/>
  <c r="AJ354" i="1"/>
  <c r="AQ354" i="1"/>
  <c r="AJ1198" i="1"/>
  <c r="AJ1137" i="1"/>
  <c r="AJ1102" i="1"/>
  <c r="AJ1041" i="1"/>
  <c r="AJ1006" i="1"/>
  <c r="AJ945" i="1"/>
  <c r="AJ909" i="1"/>
  <c r="AJ814" i="1"/>
  <c r="AJ705" i="1"/>
  <c r="AJ523" i="1"/>
  <c r="AJ475" i="1"/>
  <c r="AJ379" i="1"/>
  <c r="AJ257" i="1"/>
  <c r="AJ1207" i="1"/>
  <c r="AQ1207" i="1"/>
  <c r="AJ1063" i="1"/>
  <c r="AQ1063" i="1"/>
  <c r="AJ919" i="1"/>
  <c r="AQ919" i="1"/>
  <c r="AJ582" i="1"/>
  <c r="AQ582" i="1"/>
  <c r="AJ570" i="1"/>
  <c r="AQ570" i="1"/>
  <c r="AJ558" i="1"/>
  <c r="AQ558" i="1"/>
  <c r="AQ2" i="1"/>
  <c r="AJ1197" i="1"/>
  <c r="AJ1101" i="1"/>
  <c r="AJ1005" i="1"/>
  <c r="AJ813" i="1"/>
  <c r="AJ753" i="1"/>
  <c r="AJ621" i="1"/>
  <c r="AJ572" i="1"/>
  <c r="AJ197" i="1"/>
  <c r="AJ894" i="1"/>
  <c r="AQ894" i="1"/>
  <c r="AJ882" i="1"/>
  <c r="AQ882" i="1"/>
  <c r="AJ870" i="1"/>
  <c r="AQ870" i="1"/>
  <c r="AJ858" i="1"/>
  <c r="AQ858" i="1"/>
  <c r="AJ846" i="1"/>
  <c r="AQ846" i="1"/>
  <c r="AJ810" i="1"/>
  <c r="AQ810" i="1"/>
  <c r="AJ798" i="1"/>
  <c r="AQ798" i="1"/>
  <c r="AJ786" i="1"/>
  <c r="AQ786" i="1"/>
  <c r="AJ774" i="1"/>
  <c r="AQ774" i="1"/>
  <c r="AJ762" i="1"/>
  <c r="AQ762" i="1"/>
  <c r="AJ750" i="1"/>
  <c r="AQ750" i="1"/>
  <c r="AJ714" i="1"/>
  <c r="AQ714" i="1"/>
  <c r="AJ702" i="1"/>
  <c r="AQ702" i="1"/>
  <c r="AJ690" i="1"/>
  <c r="AQ690" i="1"/>
  <c r="AJ678" i="1"/>
  <c r="AQ678" i="1"/>
  <c r="AJ666" i="1"/>
  <c r="AQ666" i="1"/>
  <c r="AJ654" i="1"/>
  <c r="AQ654" i="1"/>
  <c r="AJ642" i="1"/>
  <c r="AQ642" i="1"/>
  <c r="AJ618" i="1"/>
  <c r="AQ618" i="1"/>
  <c r="AJ606" i="1"/>
  <c r="AQ606" i="1"/>
  <c r="AJ594" i="1"/>
  <c r="AQ594" i="1"/>
  <c r="AJ2" i="1"/>
  <c r="AJ1174" i="1"/>
  <c r="AJ982" i="1"/>
  <c r="AJ885" i="1"/>
  <c r="AJ826" i="1"/>
  <c r="AJ633" i="1"/>
  <c r="AJ439" i="1"/>
  <c r="AJ269" i="1"/>
  <c r="AJ785" i="1"/>
  <c r="AQ785" i="1"/>
  <c r="AJ773" i="1"/>
  <c r="AQ773" i="1"/>
  <c r="AJ761" i="1"/>
  <c r="AQ761" i="1"/>
  <c r="AJ749" i="1"/>
  <c r="AQ749" i="1"/>
  <c r="AJ701" i="1"/>
  <c r="AQ701" i="1"/>
  <c r="AJ689" i="1"/>
  <c r="AQ689" i="1"/>
  <c r="AJ677" i="1"/>
  <c r="AQ677" i="1"/>
  <c r="AJ605" i="1"/>
  <c r="AQ605" i="1"/>
  <c r="AG556" i="1"/>
  <c r="AG585" i="1"/>
  <c r="AJ330" i="1"/>
  <c r="AQ330" i="1"/>
  <c r="AJ1173" i="1"/>
  <c r="AJ981" i="1"/>
  <c r="AJ825" i="1"/>
  <c r="AJ681" i="1"/>
  <c r="AJ535" i="1"/>
  <c r="AJ487" i="1"/>
  <c r="AJ391" i="1"/>
  <c r="AJ342" i="1"/>
  <c r="AJ209" i="1"/>
  <c r="AJ1113" i="1"/>
  <c r="AJ1077" i="1"/>
  <c r="AJ1017" i="1"/>
  <c r="AJ921" i="1"/>
  <c r="AJ861" i="1"/>
  <c r="AJ789" i="1"/>
  <c r="AJ717" i="1"/>
  <c r="AJ584" i="1"/>
  <c r="AJ281" i="1"/>
  <c r="AJ251" i="1"/>
  <c r="AQ251" i="1"/>
  <c r="AG59" i="1"/>
  <c r="AQ58" i="1"/>
  <c r="AJ1047" i="1"/>
  <c r="AJ1035" i="1"/>
  <c r="AJ1023" i="1"/>
  <c r="AJ999" i="1"/>
  <c r="AJ987" i="1"/>
  <c r="AJ963" i="1"/>
  <c r="AJ951" i="1"/>
  <c r="AJ939" i="1"/>
  <c r="AJ927" i="1"/>
  <c r="AJ915" i="1"/>
  <c r="AJ903" i="1"/>
  <c r="AJ891" i="1"/>
  <c r="AJ879" i="1"/>
  <c r="AJ855" i="1"/>
  <c r="AJ843" i="1"/>
  <c r="AJ831" i="1"/>
  <c r="AJ807" i="1"/>
  <c r="AJ795" i="1"/>
  <c r="AJ783" i="1"/>
  <c r="AJ771" i="1"/>
  <c r="AJ759" i="1"/>
  <c r="AJ747" i="1"/>
  <c r="AJ711" i="1"/>
  <c r="AJ699" i="1"/>
  <c r="AJ1209" i="1"/>
  <c r="AJ1149" i="1"/>
  <c r="AJ1053" i="1"/>
  <c r="AJ957" i="1"/>
  <c r="AJ645" i="1"/>
  <c r="AJ451" i="1"/>
  <c r="AJ355" i="1"/>
  <c r="AJ221" i="1"/>
  <c r="AG348" i="1"/>
  <c r="AJ1215" i="1"/>
  <c r="AJ1203" i="1"/>
  <c r="AJ1191" i="1"/>
  <c r="AJ1179" i="1"/>
  <c r="AJ1167" i="1"/>
  <c r="AJ1143" i="1"/>
  <c r="AJ1131" i="1"/>
  <c r="AJ1119" i="1"/>
  <c r="AJ1107" i="1"/>
  <c r="AJ1095" i="1"/>
  <c r="AJ1083" i="1"/>
  <c r="AJ1071" i="1"/>
  <c r="AJ1059" i="1"/>
  <c r="AJ185" i="1"/>
  <c r="AJ1126" i="1"/>
  <c r="AJ1030" i="1"/>
  <c r="AJ934" i="1"/>
  <c r="AJ898" i="1"/>
  <c r="AJ837" i="1"/>
  <c r="AJ765" i="1"/>
  <c r="AJ597" i="1"/>
  <c r="AJ499" i="1"/>
  <c r="AJ293" i="1"/>
  <c r="AJ539" i="1"/>
  <c r="AQ539" i="1"/>
  <c r="AJ395" i="1"/>
  <c r="AQ395" i="1"/>
  <c r="AJ1222" i="1"/>
  <c r="AJ1186" i="1"/>
  <c r="AJ1125" i="1"/>
  <c r="AJ1029" i="1"/>
  <c r="AJ994" i="1"/>
  <c r="AJ933" i="1"/>
  <c r="AJ897" i="1"/>
  <c r="AJ729" i="1"/>
  <c r="AJ693" i="1"/>
  <c r="AJ547" i="1"/>
  <c r="AJ403" i="1"/>
  <c r="AJ233" i="1"/>
  <c r="AJ317" i="1"/>
  <c r="AQ317" i="1"/>
  <c r="AJ1221" i="1"/>
  <c r="AJ1185" i="1"/>
  <c r="AJ993" i="1"/>
  <c r="AJ741" i="1"/>
  <c r="AJ657" i="1"/>
  <c r="AJ415" i="1"/>
  <c r="AJ305" i="1"/>
  <c r="AJ1115" i="1"/>
  <c r="AQ1115" i="1"/>
  <c r="AJ971" i="1"/>
  <c r="AQ971" i="1"/>
  <c r="AJ827" i="1"/>
  <c r="AJ683" i="1"/>
  <c r="AQ683" i="1"/>
  <c r="AJ500" i="1"/>
  <c r="AQ500" i="1"/>
  <c r="AJ356" i="1"/>
  <c r="AQ356" i="1"/>
  <c r="AG319" i="1"/>
  <c r="AG186" i="1"/>
  <c r="AO686" i="1"/>
  <c r="AP686" i="1" s="1"/>
  <c r="AQ686" i="1" s="1"/>
  <c r="AP685" i="1"/>
  <c r="AQ685" i="1" s="1"/>
  <c r="AO419" i="1"/>
  <c r="AP419" i="1" s="1"/>
  <c r="AQ419" i="1" s="1"/>
  <c r="AP827" i="1"/>
  <c r="AQ827" i="1" s="1"/>
  <c r="AP1066" i="1"/>
  <c r="AQ1066" i="1" s="1"/>
  <c r="AP413" i="1"/>
  <c r="AQ413" i="1" s="1"/>
  <c r="AO635" i="1"/>
  <c r="AP635" i="1" s="1"/>
  <c r="AQ635" i="1" s="1"/>
  <c r="AP1004" i="1"/>
  <c r="AQ1004" i="1" s="1"/>
  <c r="AJ675" i="1"/>
  <c r="AJ663" i="1"/>
  <c r="AJ651" i="1"/>
  <c r="AJ615" i="1"/>
  <c r="AJ603" i="1"/>
  <c r="AJ591" i="1"/>
  <c r="AJ507" i="1"/>
  <c r="AJ495" i="1"/>
  <c r="AJ483" i="1"/>
  <c r="AJ399" i="1"/>
  <c r="AJ387" i="1"/>
  <c r="AJ195" i="1"/>
  <c r="AP907" i="1"/>
  <c r="AQ907" i="1" s="1"/>
  <c r="AP318" i="1"/>
  <c r="AQ318" i="1" s="1"/>
  <c r="AO16" i="1"/>
  <c r="AP16" i="1" s="1"/>
  <c r="AQ16" i="1" s="1"/>
  <c r="AP15" i="1"/>
  <c r="AQ15" i="1" s="1"/>
  <c r="AP261" i="1"/>
  <c r="AQ261" i="1" s="1"/>
  <c r="AP584" i="1"/>
  <c r="AQ584" i="1" s="1"/>
  <c r="AO1129" i="1"/>
  <c r="AP1129" i="1" s="1"/>
  <c r="AQ1129" i="1" s="1"/>
  <c r="AP880" i="1"/>
  <c r="AQ880" i="1" s="1"/>
  <c r="AP347" i="1"/>
  <c r="AQ347" i="1" s="1"/>
  <c r="AO556" i="1"/>
  <c r="AP556" i="1" s="1"/>
  <c r="AP555" i="1"/>
  <c r="AQ555" i="1" s="1"/>
  <c r="AO145" i="1"/>
  <c r="AP145" i="1" s="1"/>
  <c r="AQ145" i="1" s="1"/>
  <c r="AP1155" i="1"/>
  <c r="AQ1155" i="1" s="1"/>
  <c r="AP927" i="1"/>
  <c r="AQ927" i="1" s="1"/>
  <c r="AP1057" i="1"/>
  <c r="AQ1057" i="1" s="1"/>
  <c r="AJ1220" i="1"/>
  <c r="AJ1208" i="1"/>
  <c r="AJ1196" i="1"/>
  <c r="AJ1184" i="1"/>
  <c r="AJ1172" i="1"/>
  <c r="AJ1160" i="1"/>
  <c r="AJ1148" i="1"/>
  <c r="AJ1136" i="1"/>
  <c r="AJ1112" i="1"/>
  <c r="AJ1100" i="1"/>
  <c r="AJ1088" i="1"/>
  <c r="AJ1076" i="1"/>
  <c r="AJ1064" i="1"/>
  <c r="AJ1052" i="1"/>
  <c r="AJ1040" i="1"/>
  <c r="AJ461" i="1"/>
  <c r="AJ315" i="1"/>
  <c r="AJ303" i="1"/>
  <c r="AJ291" i="1"/>
  <c r="AJ279" i="1"/>
  <c r="AJ267" i="1"/>
  <c r="AJ255" i="1"/>
  <c r="AJ243" i="1"/>
  <c r="AJ231" i="1"/>
  <c r="AJ219" i="1"/>
  <c r="AJ207" i="1"/>
  <c r="AJ1194" i="1"/>
  <c r="AJ1182" i="1"/>
  <c r="AJ1170" i="1"/>
  <c r="AJ1158" i="1"/>
  <c r="AJ1146" i="1"/>
  <c r="AJ1134" i="1"/>
  <c r="AJ1098" i="1"/>
  <c r="AJ1086" i="1"/>
  <c r="AJ1074" i="1"/>
  <c r="AJ1062" i="1"/>
  <c r="AJ1050" i="1"/>
  <c r="AJ1038" i="1"/>
  <c r="AJ1002" i="1"/>
  <c r="AJ990" i="1"/>
  <c r="AJ978" i="1"/>
  <c r="AJ966" i="1"/>
  <c r="AJ954" i="1"/>
  <c r="AJ942" i="1"/>
  <c r="AJ906" i="1"/>
  <c r="AJ339" i="1"/>
  <c r="AJ327" i="1"/>
  <c r="AJ1193" i="1"/>
  <c r="AJ1181" i="1"/>
  <c r="AJ1169" i="1"/>
  <c r="AJ1157" i="1"/>
  <c r="AJ1145" i="1"/>
  <c r="AJ1133" i="1"/>
  <c r="AJ1085" i="1"/>
  <c r="AJ1073" i="1"/>
  <c r="AJ1061" i="1"/>
  <c r="AJ1049" i="1"/>
  <c r="AJ1037" i="1"/>
  <c r="AJ1001" i="1"/>
  <c r="AJ989" i="1"/>
  <c r="AJ977" i="1"/>
  <c r="AJ965" i="1"/>
  <c r="AJ953" i="1"/>
  <c r="AJ941" i="1"/>
  <c r="AJ905" i="1"/>
  <c r="AJ893" i="1"/>
  <c r="AJ881" i="1"/>
  <c r="AJ869" i="1"/>
  <c r="AJ857" i="1"/>
  <c r="AJ845" i="1"/>
  <c r="AJ797" i="1"/>
  <c r="AJ543" i="1"/>
  <c r="AJ531" i="1"/>
  <c r="AJ519" i="1"/>
  <c r="AJ471" i="1"/>
  <c r="AJ459" i="1"/>
  <c r="AJ447" i="1"/>
  <c r="AJ435" i="1"/>
  <c r="AJ423" i="1"/>
  <c r="AJ375" i="1"/>
  <c r="AJ363" i="1"/>
  <c r="AJ351" i="1"/>
  <c r="AJ579" i="1"/>
  <c r="AJ567" i="1"/>
  <c r="AJ1155" i="1"/>
  <c r="AJ1011" i="1"/>
  <c r="AJ867" i="1"/>
  <c r="AJ723" i="1"/>
  <c r="AJ555" i="1"/>
  <c r="AJ1226" i="1"/>
  <c r="AJ1214" i="1"/>
  <c r="AJ1202" i="1"/>
  <c r="AJ1190" i="1"/>
  <c r="AJ1178" i="1"/>
  <c r="AJ1166" i="1"/>
  <c r="AJ1154" i="1"/>
  <c r="AJ1142" i="1"/>
  <c r="AJ1130" i="1"/>
  <c r="AJ1118" i="1"/>
  <c r="AJ1106" i="1"/>
  <c r="AJ1094" i="1"/>
  <c r="AJ1082" i="1"/>
  <c r="AJ1070" i="1"/>
  <c r="AJ1058" i="1"/>
  <c r="AJ1046" i="1"/>
  <c r="AJ1034" i="1"/>
  <c r="AJ1022" i="1"/>
  <c r="AJ1010" i="1"/>
  <c r="AJ998" i="1"/>
  <c r="AJ986" i="1"/>
  <c r="AJ974" i="1"/>
  <c r="AJ962" i="1"/>
  <c r="AJ950" i="1"/>
  <c r="AJ938" i="1"/>
  <c r="AJ926" i="1"/>
  <c r="AJ914" i="1"/>
  <c r="AJ902" i="1"/>
  <c r="AJ890" i="1"/>
  <c r="AJ878" i="1"/>
  <c r="AJ866" i="1"/>
  <c r="AJ854" i="1"/>
  <c r="AJ842" i="1"/>
  <c r="AJ830" i="1"/>
  <c r="AJ818" i="1"/>
  <c r="AJ806" i="1"/>
  <c r="AJ794" i="1"/>
  <c r="AJ782" i="1"/>
  <c r="AJ770" i="1"/>
  <c r="AJ758" i="1"/>
  <c r="AJ746" i="1"/>
  <c r="AJ734" i="1"/>
  <c r="AJ722" i="1"/>
  <c r="AJ710" i="1"/>
  <c r="AJ698" i="1"/>
  <c r="AJ686" i="1"/>
  <c r="AJ674" i="1"/>
  <c r="AJ662" i="1"/>
  <c r="AJ650" i="1"/>
  <c r="AJ638" i="1"/>
  <c r="AJ626" i="1"/>
  <c r="AJ614" i="1"/>
  <c r="AJ602" i="1"/>
  <c r="AJ590" i="1"/>
  <c r="AJ578" i="1"/>
  <c r="AJ566" i="1"/>
  <c r="AJ554" i="1"/>
  <c r="AJ542" i="1"/>
  <c r="AJ530" i="1"/>
  <c r="AJ518" i="1"/>
  <c r="AJ506" i="1"/>
  <c r="AJ494" i="1"/>
  <c r="AJ482" i="1"/>
  <c r="AJ470" i="1"/>
  <c r="AJ458" i="1"/>
  <c r="AJ446" i="1"/>
  <c r="AJ434" i="1"/>
  <c r="AJ422" i="1"/>
  <c r="AJ410" i="1"/>
  <c r="AJ398" i="1"/>
  <c r="AJ386" i="1"/>
  <c r="AJ374" i="1"/>
  <c r="AJ362" i="1"/>
  <c r="AJ350" i="1"/>
  <c r="AJ338" i="1"/>
  <c r="AJ326" i="1"/>
  <c r="AJ314" i="1"/>
  <c r="AJ302" i="1"/>
  <c r="AJ290" i="1"/>
  <c r="AJ278" i="1"/>
  <c r="AJ266" i="1"/>
  <c r="AJ254" i="1"/>
  <c r="AJ242" i="1"/>
  <c r="AJ230" i="1"/>
  <c r="AJ218" i="1"/>
  <c r="AJ206" i="1"/>
  <c r="AJ194" i="1"/>
  <c r="A1191" i="4"/>
  <c r="A1180" i="4"/>
  <c r="A1090" i="4"/>
  <c r="A1120" i="4"/>
  <c r="A1150" i="4"/>
  <c r="A1173" i="4"/>
  <c r="A1192" i="4"/>
  <c r="A1113" i="4"/>
  <c r="A1132" i="4"/>
  <c r="A1114" i="4"/>
  <c r="A1144" i="4"/>
  <c r="A1156" i="4"/>
  <c r="A1186" i="4"/>
  <c r="A1126" i="4"/>
  <c r="A1168" i="4"/>
  <c r="A1100" i="4"/>
  <c r="A1136" i="4"/>
  <c r="A1172" i="4"/>
  <c r="A1208" i="4"/>
  <c r="A1244" i="4"/>
  <c r="A1288" i="4"/>
  <c r="A1094" i="4"/>
  <c r="A1130" i="4"/>
  <c r="A1166" i="4"/>
  <c r="A1202" i="4"/>
  <c r="A1238" i="4"/>
  <c r="A1285" i="4"/>
  <c r="A1088" i="4"/>
  <c r="A1124" i="4"/>
  <c r="A1160" i="4"/>
  <c r="A1196" i="4"/>
  <c r="A1232" i="4"/>
  <c r="A1268" i="4"/>
  <c r="A1282" i="4"/>
  <c r="A1300" i="4"/>
  <c r="A1082" i="4"/>
  <c r="A1118" i="4"/>
  <c r="A1154" i="4"/>
  <c r="A1190" i="4"/>
  <c r="A1226" i="4"/>
  <c r="A1262" i="4"/>
  <c r="A1279" i="4"/>
  <c r="A1297" i="4"/>
  <c r="A1112" i="4"/>
  <c r="A1148" i="4"/>
  <c r="A1184" i="4"/>
  <c r="A1220" i="4"/>
  <c r="A1256" i="4"/>
  <c r="A1276" i="4"/>
  <c r="A1294" i="4"/>
  <c r="A1106" i="4"/>
  <c r="A1142" i="4"/>
  <c r="A1178" i="4"/>
  <c r="A1214" i="4"/>
  <c r="A1250" i="4"/>
  <c r="A1273" i="4"/>
  <c r="A1291" i="4"/>
  <c r="I14" i="1"/>
  <c r="J14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J465" i="1" s="1"/>
  <c r="I466" i="1"/>
  <c r="I467" i="1"/>
  <c r="I468" i="1"/>
  <c r="I469" i="1"/>
  <c r="I470" i="1"/>
  <c r="I471" i="1"/>
  <c r="I472" i="1"/>
  <c r="I473" i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I489" i="1"/>
  <c r="J489" i="1" s="1"/>
  <c r="I490" i="1"/>
  <c r="I491" i="1"/>
  <c r="I492" i="1"/>
  <c r="I493" i="1"/>
  <c r="I494" i="1"/>
  <c r="I495" i="1"/>
  <c r="I496" i="1"/>
  <c r="I497" i="1"/>
  <c r="I498" i="1"/>
  <c r="I499" i="1"/>
  <c r="I500" i="1"/>
  <c r="I501" i="1"/>
  <c r="J501" i="1" s="1"/>
  <c r="I502" i="1"/>
  <c r="I503" i="1"/>
  <c r="I504" i="1"/>
  <c r="I505" i="1"/>
  <c r="I506" i="1"/>
  <c r="I507" i="1"/>
  <c r="I508" i="1"/>
  <c r="I509" i="1"/>
  <c r="I510" i="1"/>
  <c r="I511" i="1"/>
  <c r="I512" i="1"/>
  <c r="I513" i="1"/>
  <c r="J513" i="1" s="1"/>
  <c r="I514" i="1"/>
  <c r="I515" i="1"/>
  <c r="I516" i="1"/>
  <c r="I517" i="1"/>
  <c r="I518" i="1"/>
  <c r="I519" i="1"/>
  <c r="I520" i="1"/>
  <c r="I521" i="1"/>
  <c r="I522" i="1"/>
  <c r="I523" i="1"/>
  <c r="I524" i="1"/>
  <c r="I525" i="1"/>
  <c r="J525" i="1" s="1"/>
  <c r="I526" i="1"/>
  <c r="I527" i="1"/>
  <c r="I528" i="1"/>
  <c r="I529" i="1"/>
  <c r="I530" i="1"/>
  <c r="I531" i="1"/>
  <c r="I532" i="1"/>
  <c r="I533" i="1"/>
  <c r="I534" i="1"/>
  <c r="I535" i="1"/>
  <c r="I536" i="1"/>
  <c r="I537" i="1"/>
  <c r="J537" i="1" s="1"/>
  <c r="I538" i="1"/>
  <c r="I539" i="1"/>
  <c r="I540" i="1"/>
  <c r="I541" i="1"/>
  <c r="I542" i="1"/>
  <c r="I543" i="1"/>
  <c r="I544" i="1"/>
  <c r="I545" i="1"/>
  <c r="I546" i="1"/>
  <c r="I547" i="1"/>
  <c r="I548" i="1"/>
  <c r="I549" i="1"/>
  <c r="J549" i="1" s="1"/>
  <c r="I550" i="1"/>
  <c r="I551" i="1"/>
  <c r="I552" i="1"/>
  <c r="I553" i="1"/>
  <c r="I554" i="1"/>
  <c r="I555" i="1"/>
  <c r="I556" i="1"/>
  <c r="I557" i="1"/>
  <c r="I558" i="1"/>
  <c r="I559" i="1"/>
  <c r="I560" i="1"/>
  <c r="I561" i="1"/>
  <c r="J561" i="1" s="1"/>
  <c r="I562" i="1"/>
  <c r="I563" i="1"/>
  <c r="J563" i="1" s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J575" i="1" s="1"/>
  <c r="I576" i="1"/>
  <c r="I577" i="1"/>
  <c r="I578" i="1"/>
  <c r="I579" i="1"/>
  <c r="I580" i="1"/>
  <c r="I581" i="1"/>
  <c r="I582" i="1"/>
  <c r="I583" i="1"/>
  <c r="I584" i="1"/>
  <c r="I585" i="1"/>
  <c r="J585" i="1" s="1"/>
  <c r="I586" i="1"/>
  <c r="I587" i="1"/>
  <c r="J587" i="1" s="1"/>
  <c r="I588" i="1"/>
  <c r="I589" i="1"/>
  <c r="I590" i="1"/>
  <c r="I591" i="1"/>
  <c r="I592" i="1"/>
  <c r="I593" i="1"/>
  <c r="I594" i="1"/>
  <c r="I595" i="1"/>
  <c r="I596" i="1"/>
  <c r="I597" i="1"/>
  <c r="J597" i="1" s="1"/>
  <c r="I598" i="1"/>
  <c r="I599" i="1"/>
  <c r="J599" i="1" s="1"/>
  <c r="I600" i="1"/>
  <c r="I601" i="1"/>
  <c r="I602" i="1"/>
  <c r="I603" i="1"/>
  <c r="I604" i="1"/>
  <c r="I605" i="1"/>
  <c r="I606" i="1"/>
  <c r="I607" i="1"/>
  <c r="I608" i="1"/>
  <c r="I609" i="1"/>
  <c r="J609" i="1" s="1"/>
  <c r="I610" i="1"/>
  <c r="I611" i="1"/>
  <c r="J611" i="1" s="1"/>
  <c r="I612" i="1"/>
  <c r="I613" i="1"/>
  <c r="I614" i="1"/>
  <c r="I615" i="1"/>
  <c r="I616" i="1"/>
  <c r="I617" i="1"/>
  <c r="I618" i="1"/>
  <c r="I619" i="1"/>
  <c r="I620" i="1"/>
  <c r="I621" i="1"/>
  <c r="J621" i="1" s="1"/>
  <c r="I622" i="1"/>
  <c r="I623" i="1"/>
  <c r="J623" i="1" s="1"/>
  <c r="I624" i="1"/>
  <c r="I625" i="1"/>
  <c r="I626" i="1"/>
  <c r="I627" i="1"/>
  <c r="I628" i="1"/>
  <c r="I629" i="1"/>
  <c r="I630" i="1"/>
  <c r="I631" i="1"/>
  <c r="I632" i="1"/>
  <c r="I633" i="1"/>
  <c r="J633" i="1" s="1"/>
  <c r="I634" i="1"/>
  <c r="I635" i="1"/>
  <c r="J635" i="1" s="1"/>
  <c r="I636" i="1"/>
  <c r="I637" i="1"/>
  <c r="I638" i="1"/>
  <c r="I639" i="1"/>
  <c r="I640" i="1"/>
  <c r="I641" i="1"/>
  <c r="I642" i="1"/>
  <c r="I643" i="1"/>
  <c r="I644" i="1"/>
  <c r="I645" i="1"/>
  <c r="J645" i="1" s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J659" i="1" s="1"/>
  <c r="I660" i="1"/>
  <c r="I661" i="1"/>
  <c r="I662" i="1"/>
  <c r="I663" i="1"/>
  <c r="I664" i="1"/>
  <c r="I665" i="1"/>
  <c r="I666" i="1"/>
  <c r="I667" i="1"/>
  <c r="I668" i="1"/>
  <c r="I669" i="1"/>
  <c r="J669" i="1" s="1"/>
  <c r="I670" i="1"/>
  <c r="I671" i="1"/>
  <c r="J671" i="1" s="1"/>
  <c r="I672" i="1"/>
  <c r="I673" i="1"/>
  <c r="I674" i="1"/>
  <c r="I675" i="1"/>
  <c r="I676" i="1"/>
  <c r="I677" i="1"/>
  <c r="I678" i="1"/>
  <c r="I679" i="1"/>
  <c r="I680" i="1"/>
  <c r="I681" i="1"/>
  <c r="J681" i="1" s="1"/>
  <c r="I682" i="1"/>
  <c r="I683" i="1"/>
  <c r="J683" i="1" s="1"/>
  <c r="I684" i="1"/>
  <c r="I685" i="1"/>
  <c r="I686" i="1"/>
  <c r="I687" i="1"/>
  <c r="I688" i="1"/>
  <c r="I689" i="1"/>
  <c r="I690" i="1"/>
  <c r="I691" i="1"/>
  <c r="I692" i="1"/>
  <c r="I693" i="1"/>
  <c r="I694" i="1"/>
  <c r="I695" i="1"/>
  <c r="J695" i="1" s="1"/>
  <c r="I696" i="1"/>
  <c r="I697" i="1"/>
  <c r="I698" i="1"/>
  <c r="I699" i="1"/>
  <c r="I700" i="1"/>
  <c r="I701" i="1"/>
  <c r="I702" i="1"/>
  <c r="I703" i="1"/>
  <c r="I704" i="1"/>
  <c r="I705" i="1"/>
  <c r="I706" i="1"/>
  <c r="I707" i="1"/>
  <c r="J707" i="1" s="1"/>
  <c r="I708" i="1"/>
  <c r="I709" i="1"/>
  <c r="I710" i="1"/>
  <c r="I711" i="1"/>
  <c r="I712" i="1"/>
  <c r="I713" i="1"/>
  <c r="I714" i="1"/>
  <c r="I715" i="1"/>
  <c r="I716" i="1"/>
  <c r="I717" i="1"/>
  <c r="J717" i="1" s="1"/>
  <c r="I718" i="1"/>
  <c r="I719" i="1"/>
  <c r="J719" i="1" s="1"/>
  <c r="I720" i="1"/>
  <c r="I721" i="1"/>
  <c r="I722" i="1"/>
  <c r="I723" i="1"/>
  <c r="I724" i="1"/>
  <c r="I725" i="1"/>
  <c r="I726" i="1"/>
  <c r="I727" i="1"/>
  <c r="I728" i="1"/>
  <c r="I729" i="1"/>
  <c r="J729" i="1" s="1"/>
  <c r="I730" i="1"/>
  <c r="I731" i="1"/>
  <c r="J731" i="1" s="1"/>
  <c r="I732" i="1"/>
  <c r="I733" i="1"/>
  <c r="I734" i="1"/>
  <c r="I735" i="1"/>
  <c r="I736" i="1"/>
  <c r="I737" i="1"/>
  <c r="I738" i="1"/>
  <c r="I739" i="1"/>
  <c r="I740" i="1"/>
  <c r="I741" i="1"/>
  <c r="J741" i="1" s="1"/>
  <c r="I742" i="1"/>
  <c r="I743" i="1"/>
  <c r="J743" i="1" s="1"/>
  <c r="I744" i="1"/>
  <c r="I745" i="1"/>
  <c r="I746" i="1"/>
  <c r="I747" i="1"/>
  <c r="I748" i="1"/>
  <c r="I749" i="1"/>
  <c r="I750" i="1"/>
  <c r="I751" i="1"/>
  <c r="I752" i="1"/>
  <c r="I753" i="1"/>
  <c r="J753" i="1" s="1"/>
  <c r="I754" i="1"/>
  <c r="I755" i="1"/>
  <c r="J755" i="1" s="1"/>
  <c r="I756" i="1"/>
  <c r="I757" i="1"/>
  <c r="I758" i="1"/>
  <c r="I759" i="1"/>
  <c r="I760" i="1"/>
  <c r="I761" i="1"/>
  <c r="I762" i="1"/>
  <c r="I763" i="1"/>
  <c r="I764" i="1"/>
  <c r="I765" i="1"/>
  <c r="J765" i="1" s="1"/>
  <c r="I766" i="1"/>
  <c r="I767" i="1"/>
  <c r="J767" i="1" s="1"/>
  <c r="I768" i="1"/>
  <c r="I769" i="1"/>
  <c r="I770" i="1"/>
  <c r="I771" i="1"/>
  <c r="I772" i="1"/>
  <c r="I773" i="1"/>
  <c r="I774" i="1"/>
  <c r="I775" i="1"/>
  <c r="I776" i="1"/>
  <c r="I777" i="1"/>
  <c r="J777" i="1" s="1"/>
  <c r="I778" i="1"/>
  <c r="I779" i="1"/>
  <c r="I780" i="1"/>
  <c r="I781" i="1"/>
  <c r="I782" i="1"/>
  <c r="I783" i="1"/>
  <c r="I784" i="1"/>
  <c r="I785" i="1"/>
  <c r="I786" i="1"/>
  <c r="I787" i="1"/>
  <c r="I788" i="1"/>
  <c r="I789" i="1"/>
  <c r="J789" i="1" s="1"/>
  <c r="I790" i="1"/>
  <c r="I791" i="1"/>
  <c r="J791" i="1" s="1"/>
  <c r="I792" i="1"/>
  <c r="I793" i="1"/>
  <c r="I794" i="1"/>
  <c r="I795" i="1"/>
  <c r="I796" i="1"/>
  <c r="I797" i="1"/>
  <c r="I798" i="1"/>
  <c r="I799" i="1"/>
  <c r="I800" i="1"/>
  <c r="I801" i="1"/>
  <c r="J801" i="1" s="1"/>
  <c r="I802" i="1"/>
  <c r="I803" i="1"/>
  <c r="I804" i="1"/>
  <c r="I805" i="1"/>
  <c r="I806" i="1"/>
  <c r="I807" i="1"/>
  <c r="I808" i="1"/>
  <c r="I809" i="1"/>
  <c r="I810" i="1"/>
  <c r="I811" i="1"/>
  <c r="I812" i="1"/>
  <c r="I813" i="1"/>
  <c r="J813" i="1" s="1"/>
  <c r="I814" i="1"/>
  <c r="I815" i="1"/>
  <c r="J815" i="1" s="1"/>
  <c r="I816" i="1"/>
  <c r="I817" i="1"/>
  <c r="I818" i="1"/>
  <c r="I819" i="1"/>
  <c r="I820" i="1"/>
  <c r="I821" i="1"/>
  <c r="I822" i="1"/>
  <c r="I823" i="1"/>
  <c r="I824" i="1"/>
  <c r="I825" i="1"/>
  <c r="J825" i="1" s="1"/>
  <c r="I826" i="1"/>
  <c r="I827" i="1"/>
  <c r="J827" i="1" s="1"/>
  <c r="I828" i="1"/>
  <c r="I829" i="1"/>
  <c r="I830" i="1"/>
  <c r="I831" i="1"/>
  <c r="I832" i="1"/>
  <c r="I833" i="1"/>
  <c r="I834" i="1"/>
  <c r="I835" i="1"/>
  <c r="I836" i="1"/>
  <c r="I837" i="1"/>
  <c r="J837" i="1" s="1"/>
  <c r="I838" i="1"/>
  <c r="I839" i="1"/>
  <c r="J839" i="1" s="1"/>
  <c r="I840" i="1"/>
  <c r="I841" i="1"/>
  <c r="I842" i="1"/>
  <c r="I843" i="1"/>
  <c r="I844" i="1"/>
  <c r="I845" i="1"/>
  <c r="I846" i="1"/>
  <c r="I847" i="1"/>
  <c r="I848" i="1"/>
  <c r="I849" i="1"/>
  <c r="J849" i="1" s="1"/>
  <c r="I850" i="1"/>
  <c r="I851" i="1"/>
  <c r="J851" i="1" s="1"/>
  <c r="I852" i="1"/>
  <c r="I853" i="1"/>
  <c r="I854" i="1"/>
  <c r="I855" i="1"/>
  <c r="I856" i="1"/>
  <c r="I857" i="1"/>
  <c r="I858" i="1"/>
  <c r="I859" i="1"/>
  <c r="I860" i="1"/>
  <c r="I861" i="1"/>
  <c r="J861" i="1" s="1"/>
  <c r="I862" i="1"/>
  <c r="I863" i="1"/>
  <c r="J863" i="1" s="1"/>
  <c r="I864" i="1"/>
  <c r="I865" i="1"/>
  <c r="I866" i="1"/>
  <c r="I867" i="1"/>
  <c r="I868" i="1"/>
  <c r="I869" i="1"/>
  <c r="I870" i="1"/>
  <c r="I871" i="1"/>
  <c r="I872" i="1"/>
  <c r="I873" i="1"/>
  <c r="J873" i="1" s="1"/>
  <c r="I874" i="1"/>
  <c r="I875" i="1"/>
  <c r="J875" i="1" s="1"/>
  <c r="I876" i="1"/>
  <c r="I877" i="1"/>
  <c r="I878" i="1"/>
  <c r="I879" i="1"/>
  <c r="I880" i="1"/>
  <c r="I881" i="1"/>
  <c r="I882" i="1"/>
  <c r="I883" i="1"/>
  <c r="I884" i="1"/>
  <c r="I885" i="1"/>
  <c r="J885" i="1" s="1"/>
  <c r="I886" i="1"/>
  <c r="I887" i="1"/>
  <c r="J887" i="1" s="1"/>
  <c r="I888" i="1"/>
  <c r="I889" i="1"/>
  <c r="I890" i="1"/>
  <c r="I891" i="1"/>
  <c r="I892" i="1"/>
  <c r="I893" i="1"/>
  <c r="I894" i="1"/>
  <c r="I895" i="1"/>
  <c r="I896" i="1"/>
  <c r="I897" i="1"/>
  <c r="J897" i="1" s="1"/>
  <c r="I898" i="1"/>
  <c r="I899" i="1"/>
  <c r="J899" i="1" s="1"/>
  <c r="I900" i="1"/>
  <c r="I901" i="1"/>
  <c r="I902" i="1"/>
  <c r="I903" i="1"/>
  <c r="I904" i="1"/>
  <c r="I905" i="1"/>
  <c r="I906" i="1"/>
  <c r="I907" i="1"/>
  <c r="I908" i="1"/>
  <c r="I909" i="1"/>
  <c r="J909" i="1" s="1"/>
  <c r="I910" i="1"/>
  <c r="I911" i="1"/>
  <c r="J911" i="1" s="1"/>
  <c r="I912" i="1"/>
  <c r="I913" i="1"/>
  <c r="I914" i="1"/>
  <c r="I915" i="1"/>
  <c r="I916" i="1"/>
  <c r="I917" i="1"/>
  <c r="I918" i="1"/>
  <c r="I919" i="1"/>
  <c r="I920" i="1"/>
  <c r="I921" i="1"/>
  <c r="J921" i="1" s="1"/>
  <c r="I922" i="1"/>
  <c r="I923" i="1"/>
  <c r="J923" i="1" s="1"/>
  <c r="I924" i="1"/>
  <c r="I925" i="1"/>
  <c r="I926" i="1"/>
  <c r="I927" i="1"/>
  <c r="I928" i="1"/>
  <c r="I929" i="1"/>
  <c r="I930" i="1"/>
  <c r="I931" i="1"/>
  <c r="I932" i="1"/>
  <c r="I933" i="1"/>
  <c r="J933" i="1" s="1"/>
  <c r="I934" i="1"/>
  <c r="I935" i="1"/>
  <c r="J935" i="1" s="1"/>
  <c r="I936" i="1"/>
  <c r="I937" i="1"/>
  <c r="I938" i="1"/>
  <c r="I939" i="1"/>
  <c r="I940" i="1"/>
  <c r="I941" i="1"/>
  <c r="I942" i="1"/>
  <c r="I943" i="1"/>
  <c r="I944" i="1"/>
  <c r="I945" i="1"/>
  <c r="J945" i="1" s="1"/>
  <c r="I946" i="1"/>
  <c r="I947" i="1"/>
  <c r="J947" i="1" s="1"/>
  <c r="I948" i="1"/>
  <c r="I949" i="1"/>
  <c r="I950" i="1"/>
  <c r="I951" i="1"/>
  <c r="I952" i="1"/>
  <c r="I953" i="1"/>
  <c r="I954" i="1"/>
  <c r="I955" i="1"/>
  <c r="I956" i="1"/>
  <c r="I957" i="1"/>
  <c r="J957" i="1" s="1"/>
  <c r="I958" i="1"/>
  <c r="I959" i="1"/>
  <c r="J959" i="1" s="1"/>
  <c r="I960" i="1"/>
  <c r="I961" i="1"/>
  <c r="I962" i="1"/>
  <c r="I963" i="1"/>
  <c r="I964" i="1"/>
  <c r="I965" i="1"/>
  <c r="I966" i="1"/>
  <c r="I967" i="1"/>
  <c r="I968" i="1"/>
  <c r="I969" i="1"/>
  <c r="J969" i="1" s="1"/>
  <c r="I970" i="1"/>
  <c r="I971" i="1"/>
  <c r="J971" i="1" s="1"/>
  <c r="I972" i="1"/>
  <c r="I973" i="1"/>
  <c r="I974" i="1"/>
  <c r="I975" i="1"/>
  <c r="I976" i="1"/>
  <c r="I977" i="1"/>
  <c r="I978" i="1"/>
  <c r="I979" i="1"/>
  <c r="I980" i="1"/>
  <c r="I981" i="1"/>
  <c r="J981" i="1" s="1"/>
  <c r="I982" i="1"/>
  <c r="I983" i="1"/>
  <c r="J983" i="1" s="1"/>
  <c r="I984" i="1"/>
  <c r="I985" i="1"/>
  <c r="I986" i="1"/>
  <c r="I987" i="1"/>
  <c r="I988" i="1"/>
  <c r="I989" i="1"/>
  <c r="I990" i="1"/>
  <c r="I991" i="1"/>
  <c r="I992" i="1"/>
  <c r="I993" i="1"/>
  <c r="J993" i="1" s="1"/>
  <c r="I994" i="1"/>
  <c r="I995" i="1"/>
  <c r="J995" i="1" s="1"/>
  <c r="I996" i="1"/>
  <c r="I997" i="1"/>
  <c r="I998" i="1"/>
  <c r="I999" i="1"/>
  <c r="I1000" i="1"/>
  <c r="I1001" i="1"/>
  <c r="I1002" i="1"/>
  <c r="I1003" i="1"/>
  <c r="I1004" i="1"/>
  <c r="I1005" i="1"/>
  <c r="J1005" i="1" s="1"/>
  <c r="I1006" i="1"/>
  <c r="I1007" i="1"/>
  <c r="J1007" i="1" s="1"/>
  <c r="I1008" i="1"/>
  <c r="I1009" i="1"/>
  <c r="I1010" i="1"/>
  <c r="I1011" i="1"/>
  <c r="I1012" i="1"/>
  <c r="I1013" i="1"/>
  <c r="I1014" i="1"/>
  <c r="I1015" i="1"/>
  <c r="I1016" i="1"/>
  <c r="I1017" i="1"/>
  <c r="J1017" i="1" s="1"/>
  <c r="I1018" i="1"/>
  <c r="I1019" i="1"/>
  <c r="J1019" i="1" s="1"/>
  <c r="I1020" i="1"/>
  <c r="I1021" i="1"/>
  <c r="I1022" i="1"/>
  <c r="I1023" i="1"/>
  <c r="I1024" i="1"/>
  <c r="I1025" i="1"/>
  <c r="I1026" i="1"/>
  <c r="I1027" i="1"/>
  <c r="I1028" i="1"/>
  <c r="I1029" i="1"/>
  <c r="J1029" i="1" s="1"/>
  <c r="I1030" i="1"/>
  <c r="I1031" i="1"/>
  <c r="J1031" i="1" s="1"/>
  <c r="I1032" i="1"/>
  <c r="I1033" i="1"/>
  <c r="I1034" i="1"/>
  <c r="I1035" i="1"/>
  <c r="I1036" i="1"/>
  <c r="I1037" i="1"/>
  <c r="I1038" i="1"/>
  <c r="I1039" i="1"/>
  <c r="I1040" i="1"/>
  <c r="I1041" i="1"/>
  <c r="J1041" i="1" s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J1053" i="1" s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J1065" i="1" s="1"/>
  <c r="I1066" i="1"/>
  <c r="I1067" i="1"/>
  <c r="J1067" i="1" s="1"/>
  <c r="I1068" i="1"/>
  <c r="I1069" i="1"/>
  <c r="I1070" i="1"/>
  <c r="I1071" i="1"/>
  <c r="I1072" i="1"/>
  <c r="I1073" i="1"/>
  <c r="I1074" i="1"/>
  <c r="I1075" i="1"/>
  <c r="I1076" i="1"/>
  <c r="I1077" i="1"/>
  <c r="J1077" i="1" s="1"/>
  <c r="I1078" i="1"/>
  <c r="I1079" i="1"/>
  <c r="J1079" i="1" s="1"/>
  <c r="I1080" i="1"/>
  <c r="I1081" i="1"/>
  <c r="I1082" i="1"/>
  <c r="I1083" i="1"/>
  <c r="I1084" i="1"/>
  <c r="I1085" i="1"/>
  <c r="I1086" i="1"/>
  <c r="I1087" i="1"/>
  <c r="I1088" i="1"/>
  <c r="I1089" i="1"/>
  <c r="J1089" i="1" s="1"/>
  <c r="I1090" i="1"/>
  <c r="I1091" i="1"/>
  <c r="J1091" i="1" s="1"/>
  <c r="I1092" i="1"/>
  <c r="I1093" i="1"/>
  <c r="I1094" i="1"/>
  <c r="I1095" i="1"/>
  <c r="I1096" i="1"/>
  <c r="I1097" i="1"/>
  <c r="I1098" i="1"/>
  <c r="I1099" i="1"/>
  <c r="I1100" i="1"/>
  <c r="I1101" i="1"/>
  <c r="J1101" i="1" s="1"/>
  <c r="I1102" i="1"/>
  <c r="I1103" i="1"/>
  <c r="J1103" i="1" s="1"/>
  <c r="I1104" i="1"/>
  <c r="I1105" i="1"/>
  <c r="I1106" i="1"/>
  <c r="I1107" i="1"/>
  <c r="I1108" i="1"/>
  <c r="I1109" i="1"/>
  <c r="I1110" i="1"/>
  <c r="I1111" i="1"/>
  <c r="I1112" i="1"/>
  <c r="I1113" i="1"/>
  <c r="J1113" i="1" s="1"/>
  <c r="I1114" i="1"/>
  <c r="I1115" i="1"/>
  <c r="J1115" i="1" s="1"/>
  <c r="I1116" i="1"/>
  <c r="I1117" i="1"/>
  <c r="I1118" i="1"/>
  <c r="I1119" i="1"/>
  <c r="I1120" i="1"/>
  <c r="I1121" i="1"/>
  <c r="I1122" i="1"/>
  <c r="I1123" i="1"/>
  <c r="I1124" i="1"/>
  <c r="I1125" i="1"/>
  <c r="J1125" i="1" s="1"/>
  <c r="I1126" i="1"/>
  <c r="I1127" i="1"/>
  <c r="J1127" i="1" s="1"/>
  <c r="I1128" i="1"/>
  <c r="I1129" i="1"/>
  <c r="I1130" i="1"/>
  <c r="I1131" i="1"/>
  <c r="I1132" i="1"/>
  <c r="I1133" i="1"/>
  <c r="I1134" i="1"/>
  <c r="I1135" i="1"/>
  <c r="I1136" i="1"/>
  <c r="I1137" i="1"/>
  <c r="J1137" i="1" s="1"/>
  <c r="I1138" i="1"/>
  <c r="I1139" i="1"/>
  <c r="J1139" i="1" s="1"/>
  <c r="I1140" i="1"/>
  <c r="I1141" i="1"/>
  <c r="I1142" i="1"/>
  <c r="I1143" i="1"/>
  <c r="I1144" i="1"/>
  <c r="I1145" i="1"/>
  <c r="I1146" i="1"/>
  <c r="I1147" i="1"/>
  <c r="I1148" i="1"/>
  <c r="I1149" i="1"/>
  <c r="J1149" i="1" s="1"/>
  <c r="I1150" i="1"/>
  <c r="I1151" i="1"/>
  <c r="J1151" i="1" s="1"/>
  <c r="I1152" i="1"/>
  <c r="I1153" i="1"/>
  <c r="I1154" i="1"/>
  <c r="I1155" i="1"/>
  <c r="I1156" i="1"/>
  <c r="I1157" i="1"/>
  <c r="I1158" i="1"/>
  <c r="I1159" i="1"/>
  <c r="I1160" i="1"/>
  <c r="I1161" i="1"/>
  <c r="J1161" i="1" s="1"/>
  <c r="I1162" i="1"/>
  <c r="I1163" i="1"/>
  <c r="J1163" i="1" s="1"/>
  <c r="I1164" i="1"/>
  <c r="I1165" i="1"/>
  <c r="I1166" i="1"/>
  <c r="I1167" i="1"/>
  <c r="I1168" i="1"/>
  <c r="I1169" i="1"/>
  <c r="I1170" i="1"/>
  <c r="I1171" i="1"/>
  <c r="I1172" i="1"/>
  <c r="I1173" i="1"/>
  <c r="J1173" i="1" s="1"/>
  <c r="I1174" i="1"/>
  <c r="I1175" i="1"/>
  <c r="J1175" i="1" s="1"/>
  <c r="I1176" i="1"/>
  <c r="I1177" i="1"/>
  <c r="I1178" i="1"/>
  <c r="I1179" i="1"/>
  <c r="I1180" i="1"/>
  <c r="I1181" i="1"/>
  <c r="I1182" i="1"/>
  <c r="I1183" i="1"/>
  <c r="I1184" i="1"/>
  <c r="I1185" i="1"/>
  <c r="J1185" i="1" s="1"/>
  <c r="I1186" i="1"/>
  <c r="I1187" i="1"/>
  <c r="J1187" i="1" s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J1199" i="1" s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J1211" i="1" s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J1223" i="1" s="1"/>
  <c r="I1224" i="1"/>
  <c r="I1225" i="1"/>
  <c r="I1226" i="1"/>
  <c r="J1227" i="1" s="1"/>
  <c r="AA411" i="1" l="1"/>
  <c r="Z411" i="1"/>
  <c r="Z1250" i="1"/>
  <c r="AA1250" i="1"/>
  <c r="AA818" i="1"/>
  <c r="Z818" i="1"/>
  <c r="Z299" i="1"/>
  <c r="AA299" i="1"/>
  <c r="J1225" i="1"/>
  <c r="J1213" i="1"/>
  <c r="J1201" i="1"/>
  <c r="J1189" i="1"/>
  <c r="J1177" i="1"/>
  <c r="J1165" i="1"/>
  <c r="J1153" i="1"/>
  <c r="J1141" i="1"/>
  <c r="J1129" i="1"/>
  <c r="J1117" i="1"/>
  <c r="J1105" i="1"/>
  <c r="J1093" i="1"/>
  <c r="J1081" i="1"/>
  <c r="J1069" i="1"/>
  <c r="J1057" i="1"/>
  <c r="J1045" i="1"/>
  <c r="J1033" i="1"/>
  <c r="J1021" i="1"/>
  <c r="J1009" i="1"/>
  <c r="J997" i="1"/>
  <c r="J985" i="1"/>
  <c r="J973" i="1"/>
  <c r="J961" i="1"/>
  <c r="J949" i="1"/>
  <c r="J937" i="1"/>
  <c r="J925" i="1"/>
  <c r="J913" i="1"/>
  <c r="J901" i="1"/>
  <c r="J889" i="1"/>
  <c r="J877" i="1"/>
  <c r="J865" i="1"/>
  <c r="J853" i="1"/>
  <c r="J841" i="1"/>
  <c r="J829" i="1"/>
  <c r="J817" i="1"/>
  <c r="J805" i="1"/>
  <c r="J793" i="1"/>
  <c r="J781" i="1"/>
  <c r="J769" i="1"/>
  <c r="J757" i="1"/>
  <c r="J745" i="1"/>
  <c r="J733" i="1"/>
  <c r="J721" i="1"/>
  <c r="J709" i="1"/>
  <c r="J697" i="1"/>
  <c r="J685" i="1"/>
  <c r="J673" i="1"/>
  <c r="J661" i="1"/>
  <c r="J649" i="1"/>
  <c r="J637" i="1"/>
  <c r="J625" i="1"/>
  <c r="J613" i="1"/>
  <c r="J601" i="1"/>
  <c r="J589" i="1"/>
  <c r="J577" i="1"/>
  <c r="J565" i="1"/>
  <c r="J553" i="1"/>
  <c r="J541" i="1"/>
  <c r="J529" i="1"/>
  <c r="J517" i="1"/>
  <c r="J505" i="1"/>
  <c r="J493" i="1"/>
  <c r="J481" i="1"/>
  <c r="J469" i="1"/>
  <c r="J457" i="1"/>
  <c r="J445" i="1"/>
  <c r="J433" i="1"/>
  <c r="J421" i="1"/>
  <c r="J409" i="1"/>
  <c r="J397" i="1"/>
  <c r="J385" i="1"/>
  <c r="J373" i="1"/>
  <c r="J361" i="1"/>
  <c r="J349" i="1"/>
  <c r="J337" i="1"/>
  <c r="J325" i="1"/>
  <c r="J313" i="1"/>
  <c r="J301" i="1"/>
  <c r="J289" i="1"/>
  <c r="J277" i="1"/>
  <c r="J265" i="1"/>
  <c r="J253" i="1"/>
  <c r="J241" i="1"/>
  <c r="J229" i="1"/>
  <c r="J217" i="1"/>
  <c r="J205" i="1"/>
  <c r="J193" i="1"/>
  <c r="J181" i="1"/>
  <c r="J169" i="1"/>
  <c r="J157" i="1"/>
  <c r="J145" i="1"/>
  <c r="J133" i="1"/>
  <c r="J121" i="1"/>
  <c r="J109" i="1"/>
  <c r="J97" i="1"/>
  <c r="J85" i="1"/>
  <c r="J73" i="1"/>
  <c r="J61" i="1"/>
  <c r="J49" i="1"/>
  <c r="Z1164" i="1"/>
  <c r="AA423" i="1"/>
  <c r="Z423" i="1"/>
  <c r="AA1142" i="1"/>
  <c r="Z1142" i="1"/>
  <c r="AA412" i="1"/>
  <c r="Z412" i="1"/>
  <c r="AA902" i="1"/>
  <c r="Z902" i="1"/>
  <c r="AA1248" i="1"/>
  <c r="AA866" i="1"/>
  <c r="Z866" i="1"/>
  <c r="AA998" i="1"/>
  <c r="Z998" i="1"/>
  <c r="AA399" i="1"/>
  <c r="Z399" i="1"/>
  <c r="AA758" i="1"/>
  <c r="Z758" i="1"/>
  <c r="J1055" i="1"/>
  <c r="J803" i="1"/>
  <c r="J779" i="1"/>
  <c r="J551" i="1"/>
  <c r="J539" i="1"/>
  <c r="J527" i="1"/>
  <c r="J515" i="1"/>
  <c r="J503" i="1"/>
  <c r="J491" i="1"/>
  <c r="J479" i="1"/>
  <c r="J467" i="1"/>
  <c r="J455" i="1"/>
  <c r="J443" i="1"/>
  <c r="J431" i="1"/>
  <c r="J419" i="1"/>
  <c r="J407" i="1"/>
  <c r="J395" i="1"/>
  <c r="J383" i="1"/>
  <c r="J371" i="1"/>
  <c r="J359" i="1"/>
  <c r="J347" i="1"/>
  <c r="J335" i="1"/>
  <c r="J323" i="1"/>
  <c r="J311" i="1"/>
  <c r="J299" i="1"/>
  <c r="J287" i="1"/>
  <c r="J275" i="1"/>
  <c r="J263" i="1"/>
  <c r="J251" i="1"/>
  <c r="J239" i="1"/>
  <c r="J227" i="1"/>
  <c r="J215" i="1"/>
  <c r="J203" i="1"/>
  <c r="J191" i="1"/>
  <c r="J179" i="1"/>
  <c r="J167" i="1"/>
  <c r="J155" i="1"/>
  <c r="J143" i="1"/>
  <c r="J131" i="1"/>
  <c r="J119" i="1"/>
  <c r="J107" i="1"/>
  <c r="J95" i="1"/>
  <c r="J83" i="1"/>
  <c r="J71" i="1"/>
  <c r="J59" i="1"/>
  <c r="J47" i="1"/>
  <c r="J35" i="1"/>
  <c r="J23" i="1"/>
  <c r="AA367" i="1"/>
  <c r="Z367" i="1"/>
  <c r="AA426" i="1"/>
  <c r="Z426" i="1"/>
  <c r="AA414" i="1"/>
  <c r="Z414" i="1"/>
  <c r="AA197" i="1"/>
  <c r="Z197" i="1"/>
  <c r="AA222" i="1"/>
  <c r="Z222" i="1"/>
  <c r="J1222" i="1"/>
  <c r="J1210" i="1"/>
  <c r="J1198" i="1"/>
  <c r="J1186" i="1"/>
  <c r="J1174" i="1"/>
  <c r="J1162" i="1"/>
  <c r="J1150" i="1"/>
  <c r="J1138" i="1"/>
  <c r="J1126" i="1"/>
  <c r="J1114" i="1"/>
  <c r="J1102" i="1"/>
  <c r="J1090" i="1"/>
  <c r="J1078" i="1"/>
  <c r="J1066" i="1"/>
  <c r="J1054" i="1"/>
  <c r="J1042" i="1"/>
  <c r="J1030" i="1"/>
  <c r="J1018" i="1"/>
  <c r="J1006" i="1"/>
  <c r="J994" i="1"/>
  <c r="J982" i="1"/>
  <c r="J970" i="1"/>
  <c r="J958" i="1"/>
  <c r="J946" i="1"/>
  <c r="J934" i="1"/>
  <c r="J922" i="1"/>
  <c r="J910" i="1"/>
  <c r="J898" i="1"/>
  <c r="J886" i="1"/>
  <c r="J874" i="1"/>
  <c r="J862" i="1"/>
  <c r="J850" i="1"/>
  <c r="J838" i="1"/>
  <c r="J826" i="1"/>
  <c r="J814" i="1"/>
  <c r="J802" i="1"/>
  <c r="J790" i="1"/>
  <c r="J778" i="1"/>
  <c r="J766" i="1"/>
  <c r="J754" i="1"/>
  <c r="J742" i="1"/>
  <c r="J730" i="1"/>
  <c r="J718" i="1"/>
  <c r="J706" i="1"/>
  <c r="J694" i="1"/>
  <c r="J658" i="1"/>
  <c r="J634" i="1"/>
  <c r="J622" i="1"/>
  <c r="J610" i="1"/>
  <c r="J598" i="1"/>
  <c r="J586" i="1"/>
  <c r="J574" i="1"/>
  <c r="J562" i="1"/>
  <c r="J550" i="1"/>
  <c r="J538" i="1"/>
  <c r="J526" i="1"/>
  <c r="J514" i="1"/>
  <c r="J502" i="1"/>
  <c r="J490" i="1"/>
  <c r="J478" i="1"/>
  <c r="J466" i="1"/>
  <c r="J454" i="1"/>
  <c r="J442" i="1"/>
  <c r="J430" i="1"/>
  <c r="J418" i="1"/>
  <c r="J406" i="1"/>
  <c r="J394" i="1"/>
  <c r="J382" i="1"/>
  <c r="J370" i="1"/>
  <c r="J358" i="1"/>
  <c r="J346" i="1"/>
  <c r="J334" i="1"/>
  <c r="J322" i="1"/>
  <c r="J310" i="1"/>
  <c r="J298" i="1"/>
  <c r="J286" i="1"/>
  <c r="J274" i="1"/>
  <c r="J262" i="1"/>
  <c r="J250" i="1"/>
  <c r="J238" i="1"/>
  <c r="J226" i="1"/>
  <c r="AA147" i="1"/>
  <c r="Z147" i="1"/>
  <c r="AA137" i="1"/>
  <c r="Z137" i="1"/>
  <c r="AA437" i="1"/>
  <c r="Z437" i="1"/>
  <c r="Z255" i="1"/>
  <c r="AA255" i="1"/>
  <c r="AA1226" i="1"/>
  <c r="Z1226" i="1"/>
  <c r="AA339" i="1"/>
  <c r="Z339" i="1"/>
  <c r="AA590" i="1"/>
  <c r="Z590" i="1"/>
  <c r="AA196" i="1"/>
  <c r="Z196" i="1"/>
  <c r="AA65" i="1"/>
  <c r="Z65" i="1"/>
  <c r="AA111" i="1"/>
  <c r="Z111" i="1"/>
  <c r="AA1082" i="1"/>
  <c r="Z1082" i="1"/>
  <c r="AA206" i="1"/>
  <c r="Z206" i="1"/>
  <c r="AA446" i="1"/>
  <c r="Z446" i="1"/>
  <c r="AA279" i="1"/>
  <c r="Z279" i="1"/>
  <c r="Z184" i="1"/>
  <c r="AA184" i="1"/>
  <c r="AA410" i="1"/>
  <c r="Z410" i="1"/>
  <c r="AA342" i="1"/>
  <c r="Z342" i="1"/>
  <c r="AA938" i="1"/>
  <c r="Z938" i="1"/>
  <c r="AA362" i="1"/>
  <c r="Z362" i="1"/>
  <c r="AA337" i="1"/>
  <c r="Z337" i="1"/>
  <c r="J1195" i="1"/>
  <c r="J1183" i="1"/>
  <c r="J1171" i="1"/>
  <c r="J1159" i="1"/>
  <c r="J1147" i="1"/>
  <c r="J1135" i="1"/>
  <c r="J1123" i="1"/>
  <c r="J1111" i="1"/>
  <c r="J1099" i="1"/>
  <c r="J1087" i="1"/>
  <c r="J1075" i="1"/>
  <c r="J1063" i="1"/>
  <c r="J1051" i="1"/>
  <c r="J1039" i="1"/>
  <c r="J1027" i="1"/>
  <c r="J1015" i="1"/>
  <c r="J1003" i="1"/>
  <c r="J991" i="1"/>
  <c r="J979" i="1"/>
  <c r="J967" i="1"/>
  <c r="J955" i="1"/>
  <c r="J943" i="1"/>
  <c r="J931" i="1"/>
  <c r="J919" i="1"/>
  <c r="J907" i="1"/>
  <c r="J895" i="1"/>
  <c r="J883" i="1"/>
  <c r="J871" i="1"/>
  <c r="J859" i="1"/>
  <c r="J847" i="1"/>
  <c r="J835" i="1"/>
  <c r="J823" i="1"/>
  <c r="J811" i="1"/>
  <c r="J799" i="1"/>
  <c r="J787" i="1"/>
  <c r="J775" i="1"/>
  <c r="J763" i="1"/>
  <c r="J751" i="1"/>
  <c r="J739" i="1"/>
  <c r="J727" i="1"/>
  <c r="J715" i="1"/>
  <c r="J691" i="1"/>
  <c r="J667" i="1"/>
  <c r="J655" i="1"/>
  <c r="J643" i="1"/>
  <c r="J631" i="1"/>
  <c r="J619" i="1"/>
  <c r="J607" i="1"/>
  <c r="J595" i="1"/>
  <c r="J583" i="1"/>
  <c r="J571" i="1"/>
  <c r="J511" i="1"/>
  <c r="J499" i="1"/>
  <c r="J487" i="1"/>
  <c r="J475" i="1"/>
  <c r="J463" i="1"/>
  <c r="J451" i="1"/>
  <c r="J439" i="1"/>
  <c r="J427" i="1"/>
  <c r="J415" i="1"/>
  <c r="J403" i="1"/>
  <c r="J391" i="1"/>
  <c r="J379" i="1"/>
  <c r="J367" i="1"/>
  <c r="J355" i="1"/>
  <c r="J343" i="1"/>
  <c r="J331" i="1"/>
  <c r="J319" i="1"/>
  <c r="J307" i="1"/>
  <c r="J295" i="1"/>
  <c r="J283" i="1"/>
  <c r="J271" i="1"/>
  <c r="J259" i="1"/>
  <c r="J247" i="1"/>
  <c r="J235" i="1"/>
  <c r="J223" i="1"/>
  <c r="J211" i="1"/>
  <c r="J199" i="1"/>
  <c r="J187" i="1"/>
  <c r="J17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Z45" i="1"/>
  <c r="AA302" i="1"/>
  <c r="Z302" i="1"/>
  <c r="AA722" i="1"/>
  <c r="Z722" i="1"/>
  <c r="AA267" i="1"/>
  <c r="Z267" i="1"/>
  <c r="AA266" i="1"/>
  <c r="Z266" i="1"/>
  <c r="AA231" i="1"/>
  <c r="Z231" i="1"/>
  <c r="AA223" i="1"/>
  <c r="Z223" i="1"/>
  <c r="Z1238" i="1"/>
  <c r="AA1238" i="1"/>
  <c r="AA158" i="1"/>
  <c r="Z158" i="1"/>
  <c r="AA434" i="1"/>
  <c r="Z434" i="1"/>
  <c r="AA566" i="1"/>
  <c r="Z566" i="1"/>
  <c r="AA122" i="1"/>
  <c r="Z122" i="1"/>
  <c r="AA674" i="1"/>
  <c r="Z674" i="1"/>
  <c r="AA75" i="1"/>
  <c r="Z75" i="1"/>
  <c r="AA253" i="1"/>
  <c r="Z253" i="1"/>
  <c r="AA290" i="1"/>
  <c r="Z290" i="1"/>
  <c r="AA38" i="1"/>
  <c r="Z38" i="1"/>
  <c r="AA662" i="1"/>
  <c r="Z662" i="1"/>
  <c r="AA269" i="1"/>
  <c r="Z269" i="1"/>
  <c r="AA155" i="1"/>
  <c r="Z155" i="1"/>
  <c r="AA168" i="1"/>
  <c r="Z168" i="1"/>
  <c r="AA193" i="1"/>
  <c r="Z193" i="1"/>
  <c r="AA518" i="1"/>
  <c r="Z518" i="1"/>
  <c r="J1215" i="1"/>
  <c r="J1203" i="1"/>
  <c r="J1191" i="1"/>
  <c r="J1179" i="1"/>
  <c r="J1167" i="1"/>
  <c r="J1155" i="1"/>
  <c r="J1143" i="1"/>
  <c r="J1131" i="1"/>
  <c r="J1119" i="1"/>
  <c r="J1107" i="1"/>
  <c r="J1095" i="1"/>
  <c r="J1083" i="1"/>
  <c r="J1071" i="1"/>
  <c r="J1059" i="1"/>
  <c r="J1047" i="1"/>
  <c r="J1035" i="1"/>
  <c r="J1023" i="1"/>
  <c r="J1011" i="1"/>
  <c r="J999" i="1"/>
  <c r="J987" i="1"/>
  <c r="J975" i="1"/>
  <c r="J963" i="1"/>
  <c r="J951" i="1"/>
  <c r="J939" i="1"/>
  <c r="J927" i="1"/>
  <c r="J915" i="1"/>
  <c r="J903" i="1"/>
  <c r="J891" i="1"/>
  <c r="J879" i="1"/>
  <c r="J867" i="1"/>
  <c r="J855" i="1"/>
  <c r="J843" i="1"/>
  <c r="J831" i="1"/>
  <c r="J819" i="1"/>
  <c r="J807" i="1"/>
  <c r="J795" i="1"/>
  <c r="J783" i="1"/>
  <c r="J771" i="1"/>
  <c r="J759" i="1"/>
  <c r="J747" i="1"/>
  <c r="J735" i="1"/>
  <c r="J723" i="1"/>
  <c r="J711" i="1"/>
  <c r="J699" i="1"/>
  <c r="J687" i="1"/>
  <c r="J675" i="1"/>
  <c r="J663" i="1"/>
  <c r="J651" i="1"/>
  <c r="J639" i="1"/>
  <c r="J627" i="1"/>
  <c r="J615" i="1"/>
  <c r="J603" i="1"/>
  <c r="J591" i="1"/>
  <c r="J579" i="1"/>
  <c r="J567" i="1"/>
  <c r="J555" i="1"/>
  <c r="J543" i="1"/>
  <c r="J531" i="1"/>
  <c r="J519" i="1"/>
  <c r="J507" i="1"/>
  <c r="J495" i="1"/>
  <c r="J483" i="1"/>
  <c r="J471" i="1"/>
  <c r="J459" i="1"/>
  <c r="J447" i="1"/>
  <c r="J435" i="1"/>
  <c r="J423" i="1"/>
  <c r="J411" i="1"/>
  <c r="J399" i="1"/>
  <c r="J387" i="1"/>
  <c r="J375" i="1"/>
  <c r="J363" i="1"/>
  <c r="J351" i="1"/>
  <c r="J339" i="1"/>
  <c r="J327" i="1"/>
  <c r="J315" i="1"/>
  <c r="J303" i="1"/>
  <c r="J291" i="1"/>
  <c r="J279" i="1"/>
  <c r="J267" i="1"/>
  <c r="J255" i="1"/>
  <c r="J243" i="1"/>
  <c r="J231" i="1"/>
  <c r="AA95" i="1"/>
  <c r="Z95" i="1"/>
  <c r="AA86" i="1"/>
  <c r="Z86" i="1"/>
  <c r="Z1232" i="1"/>
  <c r="AA1232" i="1"/>
  <c r="Z1233" i="1"/>
  <c r="AA1233" i="1"/>
  <c r="Z1230" i="1"/>
  <c r="AA1230" i="1"/>
  <c r="Z1229" i="1"/>
  <c r="AA1229" i="1"/>
  <c r="J219" i="1"/>
  <c r="J647" i="1"/>
  <c r="J705" i="1"/>
  <c r="J693" i="1"/>
  <c r="J1219" i="1"/>
  <c r="J1207" i="1"/>
  <c r="J559" i="1"/>
  <c r="J547" i="1"/>
  <c r="J535" i="1"/>
  <c r="J1218" i="1"/>
  <c r="J1206" i="1"/>
  <c r="J1194" i="1"/>
  <c r="J1182" i="1"/>
  <c r="J1170" i="1"/>
  <c r="J1158" i="1"/>
  <c r="J1146" i="1"/>
  <c r="J1134" i="1"/>
  <c r="J1122" i="1"/>
  <c r="J1110" i="1"/>
  <c r="J1098" i="1"/>
  <c r="J1086" i="1"/>
  <c r="J1074" i="1"/>
  <c r="J1062" i="1"/>
  <c r="J1050" i="1"/>
  <c r="J1038" i="1"/>
  <c r="J1026" i="1"/>
  <c r="J1014" i="1"/>
  <c r="J1002" i="1"/>
  <c r="J990" i="1"/>
  <c r="J978" i="1"/>
  <c r="J966" i="1"/>
  <c r="J954" i="1"/>
  <c r="J942" i="1"/>
  <c r="J930" i="1"/>
  <c r="J918" i="1"/>
  <c r="J906" i="1"/>
  <c r="J894" i="1"/>
  <c r="J882" i="1"/>
  <c r="J870" i="1"/>
  <c r="J858" i="1"/>
  <c r="J846" i="1"/>
  <c r="J834" i="1"/>
  <c r="J822" i="1"/>
  <c r="J810" i="1"/>
  <c r="J798" i="1"/>
  <c r="J786" i="1"/>
  <c r="J774" i="1"/>
  <c r="J762" i="1"/>
  <c r="J750" i="1"/>
  <c r="J738" i="1"/>
  <c r="J726" i="1"/>
  <c r="J714" i="1"/>
  <c r="J702" i="1"/>
  <c r="J690" i="1"/>
  <c r="J678" i="1"/>
  <c r="J666" i="1"/>
  <c r="J654" i="1"/>
  <c r="J642" i="1"/>
  <c r="J630" i="1"/>
  <c r="J618" i="1"/>
  <c r="J606" i="1"/>
  <c r="J594" i="1"/>
  <c r="J582" i="1"/>
  <c r="J570" i="1"/>
  <c r="J558" i="1"/>
  <c r="J546" i="1"/>
  <c r="J534" i="1"/>
  <c r="J522" i="1"/>
  <c r="J682" i="1"/>
  <c r="J670" i="1"/>
  <c r="J646" i="1"/>
  <c r="J498" i="1"/>
  <c r="J1216" i="1"/>
  <c r="J1204" i="1"/>
  <c r="J1192" i="1"/>
  <c r="J1180" i="1"/>
  <c r="J1168" i="1"/>
  <c r="J1156" i="1"/>
  <c r="J1144" i="1"/>
  <c r="J1132" i="1"/>
  <c r="J1120" i="1"/>
  <c r="J1108" i="1"/>
  <c r="J1096" i="1"/>
  <c r="J1084" i="1"/>
  <c r="J1072" i="1"/>
  <c r="J1060" i="1"/>
  <c r="J1048" i="1"/>
  <c r="J1036" i="1"/>
  <c r="J1224" i="1"/>
  <c r="J1212" i="1"/>
  <c r="J1200" i="1"/>
  <c r="J1188" i="1"/>
  <c r="J1176" i="1"/>
  <c r="J1164" i="1"/>
  <c r="J1152" i="1"/>
  <c r="J1140" i="1"/>
  <c r="J1128" i="1"/>
  <c r="J1116" i="1"/>
  <c r="J1104" i="1"/>
  <c r="J1092" i="1"/>
  <c r="J1080" i="1"/>
  <c r="J1068" i="1"/>
  <c r="J1056" i="1"/>
  <c r="J1044" i="1"/>
  <c r="J1032" i="1"/>
  <c r="J1020" i="1"/>
  <c r="J1008" i="1"/>
  <c r="J996" i="1"/>
  <c r="J984" i="1"/>
  <c r="J972" i="1"/>
  <c r="J960" i="1"/>
  <c r="J948" i="1"/>
  <c r="J936" i="1"/>
  <c r="J924" i="1"/>
  <c r="J912" i="1"/>
  <c r="J900" i="1"/>
  <c r="J888" i="1"/>
  <c r="J876" i="1"/>
  <c r="J864" i="1"/>
  <c r="J852" i="1"/>
  <c r="J840" i="1"/>
  <c r="J828" i="1"/>
  <c r="J816" i="1"/>
  <c r="J804" i="1"/>
  <c r="J792" i="1"/>
  <c r="J780" i="1"/>
  <c r="J768" i="1"/>
  <c r="J756" i="1"/>
  <c r="J744" i="1"/>
  <c r="J732" i="1"/>
  <c r="J720" i="1"/>
  <c r="J708" i="1"/>
  <c r="J696" i="1"/>
  <c r="J684" i="1"/>
  <c r="J672" i="1"/>
  <c r="J660" i="1"/>
  <c r="J648" i="1"/>
  <c r="J636" i="1"/>
  <c r="J624" i="1"/>
  <c r="J612" i="1"/>
  <c r="J600" i="1"/>
  <c r="J588" i="1"/>
  <c r="J576" i="1"/>
  <c r="J564" i="1"/>
  <c r="J552" i="1"/>
  <c r="J540" i="1"/>
  <c r="J528" i="1"/>
  <c r="J516" i="1"/>
  <c r="J504" i="1"/>
  <c r="J492" i="1"/>
  <c r="J480" i="1"/>
  <c r="J468" i="1"/>
  <c r="J456" i="1"/>
  <c r="J444" i="1"/>
  <c r="J432" i="1"/>
  <c r="J420" i="1"/>
  <c r="J408" i="1"/>
  <c r="J396" i="1"/>
  <c r="J384" i="1"/>
  <c r="J372" i="1"/>
  <c r="J360" i="1"/>
  <c r="J348" i="1"/>
  <c r="J336" i="1"/>
  <c r="J324" i="1"/>
  <c r="J312" i="1"/>
  <c r="J300" i="1"/>
  <c r="J288" i="1"/>
  <c r="J276" i="1"/>
  <c r="J264" i="1"/>
  <c r="J1217" i="1"/>
  <c r="J1205" i="1"/>
  <c r="J1193" i="1"/>
  <c r="J1181" i="1"/>
  <c r="J1169" i="1"/>
  <c r="J1157" i="1"/>
  <c r="J1145" i="1"/>
  <c r="J1133" i="1"/>
  <c r="J1121" i="1"/>
  <c r="J1109" i="1"/>
  <c r="J1097" i="1"/>
  <c r="J1085" i="1"/>
  <c r="J1073" i="1"/>
  <c r="J1061" i="1"/>
  <c r="J1049" i="1"/>
  <c r="J1037" i="1"/>
  <c r="J1025" i="1"/>
  <c r="J1013" i="1"/>
  <c r="J1043" i="1"/>
  <c r="J1221" i="1"/>
  <c r="J1209" i="1"/>
  <c r="J1197" i="1"/>
  <c r="J1220" i="1"/>
  <c r="J1208" i="1"/>
  <c r="J1196" i="1"/>
  <c r="J1184" i="1"/>
  <c r="J1172" i="1"/>
  <c r="J1160" i="1"/>
  <c r="J1148" i="1"/>
  <c r="J1136" i="1"/>
  <c r="J1124" i="1"/>
  <c r="J1112" i="1"/>
  <c r="J1100" i="1"/>
  <c r="J1088" i="1"/>
  <c r="J1076" i="1"/>
  <c r="J1064" i="1"/>
  <c r="J1052" i="1"/>
  <c r="J1040" i="1"/>
  <c r="J1028" i="1"/>
  <c r="J1016" i="1"/>
  <c r="J1004" i="1"/>
  <c r="J992" i="1"/>
  <c r="J980" i="1"/>
  <c r="J968" i="1"/>
  <c r="J956" i="1"/>
  <c r="J944" i="1"/>
  <c r="J932" i="1"/>
  <c r="J920" i="1"/>
  <c r="J908" i="1"/>
  <c r="J896" i="1"/>
  <c r="J884" i="1"/>
  <c r="J872" i="1"/>
  <c r="J860" i="1"/>
  <c r="J848" i="1"/>
  <c r="J836" i="1"/>
  <c r="J824" i="1"/>
  <c r="J812" i="1"/>
  <c r="J800" i="1"/>
  <c r="J788" i="1"/>
  <c r="J776" i="1"/>
  <c r="J764" i="1"/>
  <c r="J752" i="1"/>
  <c r="J740" i="1"/>
  <c r="J728" i="1"/>
  <c r="J716" i="1"/>
  <c r="J704" i="1"/>
  <c r="J692" i="1"/>
  <c r="J680" i="1"/>
  <c r="J668" i="1"/>
  <c r="J656" i="1"/>
  <c r="J644" i="1"/>
  <c r="J632" i="1"/>
  <c r="J620" i="1"/>
  <c r="J608" i="1"/>
  <c r="J596" i="1"/>
  <c r="J584" i="1"/>
  <c r="J572" i="1"/>
  <c r="J560" i="1"/>
  <c r="J548" i="1"/>
  <c r="J536" i="1"/>
  <c r="J524" i="1"/>
  <c r="J512" i="1"/>
  <c r="J500" i="1"/>
  <c r="J488" i="1"/>
  <c r="J476" i="1"/>
  <c r="J464" i="1"/>
  <c r="J452" i="1"/>
  <c r="J440" i="1"/>
  <c r="J428" i="1"/>
  <c r="J416" i="1"/>
  <c r="J404" i="1"/>
  <c r="J392" i="1"/>
  <c r="J380" i="1"/>
  <c r="J368" i="1"/>
  <c r="J356" i="1"/>
  <c r="J344" i="1"/>
  <c r="J332" i="1"/>
  <c r="J320" i="1"/>
  <c r="J37" i="1"/>
  <c r="J252" i="1"/>
  <c r="J240" i="1"/>
  <c r="J228" i="1"/>
  <c r="J216" i="1"/>
  <c r="J204" i="1"/>
  <c r="J192" i="1"/>
  <c r="J180" i="1"/>
  <c r="J168" i="1"/>
  <c r="J156" i="1"/>
  <c r="J144" i="1"/>
  <c r="J132" i="1"/>
  <c r="J120" i="1"/>
  <c r="J108" i="1"/>
  <c r="J96" i="1"/>
  <c r="J84" i="1"/>
  <c r="J72" i="1"/>
  <c r="J60" i="1"/>
  <c r="J48" i="1"/>
  <c r="J36" i="1"/>
  <c r="J24" i="1"/>
  <c r="J214" i="1"/>
  <c r="J202" i="1"/>
  <c r="J190" i="1"/>
  <c r="J178" i="1"/>
  <c r="J166" i="1"/>
  <c r="J154" i="1"/>
  <c r="J142" i="1"/>
  <c r="J130" i="1"/>
  <c r="J118" i="1"/>
  <c r="J106" i="1"/>
  <c r="J94" i="1"/>
  <c r="J82" i="1"/>
  <c r="J70" i="1"/>
  <c r="J58" i="1"/>
  <c r="J46" i="1"/>
  <c r="J34" i="1"/>
  <c r="J22" i="1"/>
  <c r="J453" i="1"/>
  <c r="J441" i="1"/>
  <c r="J429" i="1"/>
  <c r="J417" i="1"/>
  <c r="J405" i="1"/>
  <c r="J393" i="1"/>
  <c r="J381" i="1"/>
  <c r="J369" i="1"/>
  <c r="J357" i="1"/>
  <c r="J345" i="1"/>
  <c r="J333" i="1"/>
  <c r="J321" i="1"/>
  <c r="J309" i="1"/>
  <c r="J297" i="1"/>
  <c r="J285" i="1"/>
  <c r="J273" i="1"/>
  <c r="J261" i="1"/>
  <c r="J249" i="1"/>
  <c r="J237" i="1"/>
  <c r="J225" i="1"/>
  <c r="J213" i="1"/>
  <c r="J201" i="1"/>
  <c r="J189" i="1"/>
  <c r="J177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308" i="1"/>
  <c r="J296" i="1"/>
  <c r="J284" i="1"/>
  <c r="J272" i="1"/>
  <c r="J260" i="1"/>
  <c r="J248" i="1"/>
  <c r="J236" i="1"/>
  <c r="J224" i="1"/>
  <c r="J212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AQ59" i="1"/>
  <c r="AJ59" i="1"/>
  <c r="AJ186" i="1"/>
  <c r="AQ186" i="1"/>
  <c r="AQ348" i="1"/>
  <c r="AJ348" i="1"/>
  <c r="J486" i="1"/>
  <c r="J474" i="1"/>
  <c r="J462" i="1"/>
  <c r="J450" i="1"/>
  <c r="J438" i="1"/>
  <c r="J426" i="1"/>
  <c r="J414" i="1"/>
  <c r="J402" i="1"/>
  <c r="J390" i="1"/>
  <c r="J378" i="1"/>
  <c r="J366" i="1"/>
  <c r="J354" i="1"/>
  <c r="J330" i="1"/>
  <c r="J318" i="1"/>
  <c r="J306" i="1"/>
  <c r="J294" i="1"/>
  <c r="J282" i="1"/>
  <c r="J270" i="1"/>
  <c r="J258" i="1"/>
  <c r="J246" i="1"/>
  <c r="J234" i="1"/>
  <c r="J222" i="1"/>
  <c r="J210" i="1"/>
  <c r="J198" i="1"/>
  <c r="J186" i="1"/>
  <c r="J174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1001" i="1"/>
  <c r="J989" i="1"/>
  <c r="J977" i="1"/>
  <c r="J965" i="1"/>
  <c r="J953" i="1"/>
  <c r="J941" i="1"/>
  <c r="J929" i="1"/>
  <c r="J917" i="1"/>
  <c r="J905" i="1"/>
  <c r="J893" i="1"/>
  <c r="J881" i="1"/>
  <c r="J869" i="1"/>
  <c r="J857" i="1"/>
  <c r="J845" i="1"/>
  <c r="J833" i="1"/>
  <c r="J821" i="1"/>
  <c r="J809" i="1"/>
  <c r="J797" i="1"/>
  <c r="J785" i="1"/>
  <c r="J773" i="1"/>
  <c r="J761" i="1"/>
  <c r="J749" i="1"/>
  <c r="J737" i="1"/>
  <c r="J725" i="1"/>
  <c r="J713" i="1"/>
  <c r="J701" i="1"/>
  <c r="J689" i="1"/>
  <c r="J677" i="1"/>
  <c r="J665" i="1"/>
  <c r="J653" i="1"/>
  <c r="J641" i="1"/>
  <c r="J629" i="1"/>
  <c r="J617" i="1"/>
  <c r="J605" i="1"/>
  <c r="J593" i="1"/>
  <c r="J581" i="1"/>
  <c r="J569" i="1"/>
  <c r="J557" i="1"/>
  <c r="J545" i="1"/>
  <c r="J533" i="1"/>
  <c r="J521" i="1"/>
  <c r="J509" i="1"/>
  <c r="J497" i="1"/>
  <c r="J485" i="1"/>
  <c r="J473" i="1"/>
  <c r="J461" i="1"/>
  <c r="J449" i="1"/>
  <c r="J437" i="1"/>
  <c r="J425" i="1"/>
  <c r="J413" i="1"/>
  <c r="J401" i="1"/>
  <c r="J389" i="1"/>
  <c r="J377" i="1"/>
  <c r="J365" i="1"/>
  <c r="J353" i="1"/>
  <c r="J341" i="1"/>
  <c r="J329" i="1"/>
  <c r="J317" i="1"/>
  <c r="J305" i="1"/>
  <c r="J293" i="1"/>
  <c r="J281" i="1"/>
  <c r="J269" i="1"/>
  <c r="J257" i="1"/>
  <c r="J245" i="1"/>
  <c r="J233" i="1"/>
  <c r="J221" i="1"/>
  <c r="J209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29" i="1"/>
  <c r="J17" i="1"/>
  <c r="AQ319" i="1"/>
  <c r="AJ319" i="1"/>
  <c r="AQ585" i="1"/>
  <c r="AJ585" i="1"/>
  <c r="J207" i="1"/>
  <c r="J195" i="1"/>
  <c r="J183" i="1"/>
  <c r="J171" i="1"/>
  <c r="J159" i="1"/>
  <c r="J147" i="1"/>
  <c r="J135" i="1"/>
  <c r="J123" i="1"/>
  <c r="J111" i="1"/>
  <c r="J99" i="1"/>
  <c r="J87" i="1"/>
  <c r="J75" i="1"/>
  <c r="J63" i="1"/>
  <c r="J51" i="1"/>
  <c r="J39" i="1"/>
  <c r="J27" i="1"/>
  <c r="J15" i="1"/>
  <c r="AJ556" i="1"/>
  <c r="AQ556" i="1"/>
  <c r="J25" i="1"/>
  <c r="J703" i="1"/>
  <c r="J679" i="1"/>
  <c r="J523" i="1"/>
  <c r="J510" i="1"/>
  <c r="J1226" i="1"/>
  <c r="J1214" i="1"/>
  <c r="J1202" i="1"/>
  <c r="J1190" i="1"/>
  <c r="J1178" i="1"/>
  <c r="J1166" i="1"/>
  <c r="J1154" i="1"/>
  <c r="J1142" i="1"/>
  <c r="J1130" i="1"/>
  <c r="J1118" i="1"/>
  <c r="J1106" i="1"/>
  <c r="J1094" i="1"/>
  <c r="J1082" i="1"/>
  <c r="J1070" i="1"/>
  <c r="J1058" i="1"/>
  <c r="J1046" i="1"/>
  <c r="J1034" i="1"/>
  <c r="J342" i="1"/>
  <c r="J1024" i="1"/>
  <c r="J1012" i="1"/>
  <c r="J1000" i="1"/>
  <c r="J988" i="1"/>
  <c r="J976" i="1"/>
  <c r="J964" i="1"/>
  <c r="J952" i="1"/>
  <c r="J940" i="1"/>
  <c r="J928" i="1"/>
  <c r="J916" i="1"/>
  <c r="J904" i="1"/>
  <c r="J892" i="1"/>
  <c r="J880" i="1"/>
  <c r="J868" i="1"/>
  <c r="J856" i="1"/>
  <c r="J844" i="1"/>
  <c r="J832" i="1"/>
  <c r="J820" i="1"/>
  <c r="J808" i="1"/>
  <c r="J796" i="1"/>
  <c r="J784" i="1"/>
  <c r="J772" i="1"/>
  <c r="J760" i="1"/>
  <c r="J748" i="1"/>
  <c r="J736" i="1"/>
  <c r="J724" i="1"/>
  <c r="J712" i="1"/>
  <c r="J700" i="1"/>
  <c r="J688" i="1"/>
  <c r="J676" i="1"/>
  <c r="J664" i="1"/>
  <c r="J652" i="1"/>
  <c r="J640" i="1"/>
  <c r="J628" i="1"/>
  <c r="J616" i="1"/>
  <c r="J604" i="1"/>
  <c r="J592" i="1"/>
  <c r="J580" i="1"/>
  <c r="J568" i="1"/>
  <c r="J556" i="1"/>
  <c r="J544" i="1"/>
  <c r="J532" i="1"/>
  <c r="J520" i="1"/>
  <c r="J508" i="1"/>
  <c r="J496" i="1"/>
  <c r="J484" i="1"/>
  <c r="J472" i="1"/>
  <c r="J460" i="1"/>
  <c r="J448" i="1"/>
  <c r="J436" i="1"/>
  <c r="J424" i="1"/>
  <c r="J412" i="1"/>
  <c r="J400" i="1"/>
  <c r="J388" i="1"/>
  <c r="J376" i="1"/>
  <c r="J364" i="1"/>
  <c r="J352" i="1"/>
  <c r="J340" i="1"/>
  <c r="J328" i="1"/>
  <c r="J316" i="1"/>
  <c r="J304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1022" i="1"/>
  <c r="J1010" i="1"/>
  <c r="J998" i="1"/>
  <c r="J986" i="1"/>
  <c r="J974" i="1"/>
  <c r="J962" i="1"/>
  <c r="J950" i="1"/>
  <c r="J938" i="1"/>
  <c r="J926" i="1"/>
  <c r="J914" i="1"/>
  <c r="J902" i="1"/>
  <c r="J890" i="1"/>
  <c r="J878" i="1"/>
  <c r="J866" i="1"/>
  <c r="J854" i="1"/>
  <c r="J842" i="1"/>
  <c r="J830" i="1"/>
  <c r="J818" i="1"/>
  <c r="J806" i="1"/>
  <c r="J794" i="1"/>
  <c r="J782" i="1"/>
  <c r="J770" i="1"/>
  <c r="J758" i="1"/>
  <c r="J746" i="1"/>
  <c r="J734" i="1"/>
  <c r="J722" i="1"/>
  <c r="J710" i="1"/>
  <c r="J698" i="1"/>
  <c r="J686" i="1"/>
  <c r="J674" i="1"/>
  <c r="J662" i="1"/>
  <c r="J650" i="1"/>
  <c r="J638" i="1"/>
  <c r="J626" i="1"/>
  <c r="J614" i="1"/>
  <c r="J602" i="1"/>
  <c r="J590" i="1"/>
  <c r="J578" i="1"/>
  <c r="J566" i="1"/>
  <c r="J554" i="1"/>
  <c r="J542" i="1"/>
  <c r="J530" i="1"/>
  <c r="J518" i="1"/>
  <c r="J506" i="1"/>
  <c r="J494" i="1"/>
  <c r="J482" i="1"/>
  <c r="J470" i="1"/>
  <c r="J458" i="1"/>
  <c r="J446" i="1"/>
  <c r="J434" i="1"/>
  <c r="J422" i="1"/>
  <c r="J410" i="1"/>
  <c r="J398" i="1"/>
  <c r="J386" i="1"/>
  <c r="J374" i="1"/>
  <c r="J362" i="1"/>
  <c r="J350" i="1"/>
  <c r="J338" i="1"/>
  <c r="J326" i="1"/>
  <c r="J314" i="1"/>
  <c r="J302" i="1"/>
  <c r="J290" i="1"/>
  <c r="J278" i="1"/>
  <c r="J266" i="1"/>
  <c r="J254" i="1"/>
  <c r="J242" i="1"/>
  <c r="J230" i="1"/>
  <c r="J218" i="1"/>
  <c r="J206" i="1"/>
  <c r="J194" i="1"/>
  <c r="J182" i="1"/>
  <c r="J170" i="1"/>
  <c r="J158" i="1"/>
  <c r="J146" i="1"/>
  <c r="J134" i="1"/>
  <c r="J122" i="1"/>
  <c r="J110" i="1"/>
  <c r="J98" i="1"/>
  <c r="J86" i="1"/>
  <c r="J74" i="1"/>
  <c r="J62" i="1"/>
  <c r="J50" i="1"/>
  <c r="J38" i="1"/>
  <c r="J26" i="1"/>
  <c r="O9" i="1" l="1"/>
  <c r="Q16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2" i="1"/>
  <c r="AC2" i="1"/>
  <c r="P16" i="1" l="1"/>
  <c r="AD208" i="1"/>
  <c r="AD663" i="1"/>
  <c r="AD591" i="1"/>
  <c r="AD872" i="1"/>
  <c r="AD911" i="1"/>
  <c r="AD938" i="1"/>
  <c r="AD837" i="1"/>
  <c r="AD806" i="1"/>
  <c r="AD782" i="1"/>
  <c r="AD746" i="1"/>
  <c r="AD710" i="1"/>
  <c r="AD674" i="1"/>
  <c r="AD566" i="1"/>
  <c r="AD770" i="1"/>
  <c r="AD734" i="1"/>
  <c r="AD686" i="1"/>
  <c r="AD650" i="1"/>
  <c r="AD626" i="1"/>
  <c r="AD590" i="1"/>
  <c r="AD794" i="1"/>
  <c r="AD758" i="1"/>
  <c r="AD722" i="1"/>
  <c r="AD698" i="1"/>
  <c r="AD662" i="1"/>
  <c r="AD638" i="1"/>
  <c r="AD614" i="1"/>
  <c r="AD578" i="1"/>
  <c r="AD542" i="1"/>
  <c r="AD434" i="1"/>
  <c r="AD278" i="1"/>
  <c r="AD1129" i="1"/>
  <c r="AD530" i="1"/>
  <c r="AD398" i="1"/>
  <c r="AD290" i="1"/>
  <c r="AD146" i="1"/>
  <c r="AD709" i="1"/>
  <c r="AD1115" i="1"/>
  <c r="AD458" i="1"/>
  <c r="AD350" i="1"/>
  <c r="AD254" i="1"/>
  <c r="AD134" i="1"/>
  <c r="AD1128" i="1"/>
  <c r="AD506" i="1"/>
  <c r="AD410" i="1"/>
  <c r="AD314" i="1"/>
  <c r="AD230" i="1"/>
  <c r="AD158" i="1"/>
  <c r="AD98" i="1"/>
  <c r="AD62" i="1"/>
  <c r="AD26" i="1"/>
  <c r="AD589" i="1"/>
  <c r="AD494" i="1"/>
  <c r="AD374" i="1"/>
  <c r="AD218" i="1"/>
  <c r="AD781" i="1"/>
  <c r="AD780" i="1"/>
  <c r="AD1089" i="1"/>
  <c r="AD679" i="1"/>
  <c r="AD518" i="1"/>
  <c r="AD422" i="1"/>
  <c r="AD326" i="1"/>
  <c r="AD266" i="1"/>
  <c r="AD182" i="1"/>
  <c r="AD122" i="1"/>
  <c r="AD74" i="1"/>
  <c r="AD38" i="1"/>
  <c r="AD572" i="1"/>
  <c r="AD379" i="1"/>
  <c r="AD602" i="1"/>
  <c r="AD554" i="1"/>
  <c r="AD446" i="1"/>
  <c r="AD362" i="1"/>
  <c r="AD302" i="1"/>
  <c r="AD242" i="1"/>
  <c r="AD170" i="1"/>
  <c r="AD110" i="1"/>
  <c r="AD86" i="1"/>
  <c r="AD50" i="1"/>
  <c r="AD14" i="1"/>
  <c r="AD993" i="1"/>
  <c r="AD752" i="1"/>
  <c r="AD1205" i="1"/>
  <c r="AD1194" i="1"/>
  <c r="AD1182" i="1"/>
  <c r="AD1169" i="1"/>
  <c r="AD1158" i="1"/>
  <c r="AD1146" i="1"/>
  <c r="AD1134" i="1"/>
  <c r="AD1122" i="1"/>
  <c r="AD1110" i="1"/>
  <c r="AD1098" i="1"/>
  <c r="AD1086" i="1"/>
  <c r="AD1074" i="1"/>
  <c r="AD1062" i="1"/>
  <c r="AD1050" i="1"/>
  <c r="AD1038" i="1"/>
  <c r="AD1026" i="1"/>
  <c r="AD1014" i="1"/>
  <c r="AD1002" i="1"/>
  <c r="AD990" i="1"/>
  <c r="AD954" i="1"/>
  <c r="AD930" i="1"/>
  <c r="AD918" i="1"/>
  <c r="AD906" i="1"/>
  <c r="AD894" i="1"/>
  <c r="AD882" i="1"/>
  <c r="AD870" i="1"/>
  <c r="AD858" i="1"/>
  <c r="AD846" i="1"/>
  <c r="AD834" i="1"/>
  <c r="AD798" i="1"/>
  <c r="AD470" i="1"/>
  <c r="AD338" i="1"/>
  <c r="AD194" i="1"/>
  <c r="AD1219" i="1"/>
  <c r="AD847" i="1"/>
  <c r="AD1217" i="1"/>
  <c r="AD796" i="1"/>
  <c r="AD736" i="1"/>
  <c r="AD724" i="1"/>
  <c r="AD676" i="1"/>
  <c r="AD568" i="1"/>
  <c r="AD376" i="1"/>
  <c r="AD220" i="1"/>
  <c r="AD482" i="1"/>
  <c r="AD386" i="1"/>
  <c r="AD206" i="1"/>
  <c r="R16" i="1"/>
  <c r="AD8" i="1"/>
  <c r="AD1184" i="1"/>
  <c r="AD1172" i="1"/>
  <c r="AD1065" i="1"/>
  <c r="AD586" i="1"/>
  <c r="AD380" i="1"/>
  <c r="AD664" i="1"/>
  <c r="AD640" i="1"/>
  <c r="AD628" i="1"/>
  <c r="AD520" i="1"/>
  <c r="AD484" i="1"/>
  <c r="AD196" i="1"/>
  <c r="AD100" i="1"/>
  <c r="AD88" i="1"/>
  <c r="AD809" i="1"/>
  <c r="AD751" i="1"/>
  <c r="AD739" i="1"/>
  <c r="AD1057" i="1"/>
  <c r="AD1220" i="1"/>
  <c r="AD1112" i="1"/>
  <c r="AD807" i="1"/>
  <c r="AD711" i="1"/>
  <c r="AD1218" i="1"/>
  <c r="AD472" i="1"/>
  <c r="AD795" i="1"/>
  <c r="AD723" i="1"/>
  <c r="AD567" i="1"/>
  <c r="AD978" i="1"/>
  <c r="AD976" i="1"/>
  <c r="AD942" i="1"/>
  <c r="AD940" i="1"/>
  <c r="AD822" i="1"/>
  <c r="AD819" i="1"/>
  <c r="AD1193" i="1"/>
  <c r="AD1181" i="1"/>
  <c r="AD1145" i="1"/>
  <c r="AD952" i="1"/>
  <c r="AD941" i="1"/>
  <c r="AD832" i="1"/>
  <c r="AD821" i="1"/>
  <c r="AD1206" i="1"/>
  <c r="AD928" i="1"/>
  <c r="AD820" i="1"/>
  <c r="AD1081" i="1"/>
  <c r="AD912" i="1"/>
  <c r="AD1215" i="1"/>
  <c r="AD1203" i="1"/>
  <c r="AD1191" i="1"/>
  <c r="AD1179" i="1"/>
  <c r="AD1167" i="1"/>
  <c r="AD1155" i="1"/>
  <c r="AD1143" i="1"/>
  <c r="AD1131" i="1"/>
  <c r="AD1119" i="1"/>
  <c r="AD1107" i="1"/>
  <c r="AD1095" i="1"/>
  <c r="AD1083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1066" i="1"/>
  <c r="AD708" i="1"/>
  <c r="AD989" i="1"/>
  <c r="AD1226" i="1"/>
  <c r="AD1130" i="1"/>
  <c r="AD1058" i="1"/>
  <c r="AD986" i="1"/>
  <c r="AD854" i="1"/>
  <c r="AD1173" i="1"/>
  <c r="AD680" i="1"/>
  <c r="AD1178" i="1"/>
  <c r="AD1106" i="1"/>
  <c r="AD1022" i="1"/>
  <c r="AD950" i="1"/>
  <c r="AD902" i="1"/>
  <c r="AD866" i="1"/>
  <c r="AD1189" i="1"/>
  <c r="AD1117" i="1"/>
  <c r="AD1093" i="1"/>
  <c r="AD1069" i="1"/>
  <c r="AD1021" i="1"/>
  <c r="AD1009" i="1"/>
  <c r="AD997" i="1"/>
  <c r="AD985" i="1"/>
  <c r="AD973" i="1"/>
  <c r="AD901" i="1"/>
  <c r="AD625" i="1"/>
  <c r="AD848" i="1"/>
  <c r="AD1157" i="1"/>
  <c r="AD1202" i="1"/>
  <c r="AD1142" i="1"/>
  <c r="AD1094" i="1"/>
  <c r="AD1034" i="1"/>
  <c r="AD962" i="1"/>
  <c r="AD878" i="1"/>
  <c r="AD1213" i="1"/>
  <c r="AD1141" i="1"/>
  <c r="AD1033" i="1"/>
  <c r="AD1200" i="1"/>
  <c r="AD1164" i="1"/>
  <c r="AD1092" i="1"/>
  <c r="AD960" i="1"/>
  <c r="AD977" i="1"/>
  <c r="AD1190" i="1"/>
  <c r="AD1118" i="1"/>
  <c r="AD1046" i="1"/>
  <c r="AD974" i="1"/>
  <c r="AD890" i="1"/>
  <c r="AD830" i="1"/>
  <c r="AD1177" i="1"/>
  <c r="AD1116" i="1"/>
  <c r="AD845" i="1"/>
  <c r="AD966" i="1"/>
  <c r="AD964" i="1"/>
  <c r="AD965" i="1"/>
  <c r="AD1214" i="1"/>
  <c r="AD1154" i="1"/>
  <c r="AD1070" i="1"/>
  <c r="AD1010" i="1"/>
  <c r="AD926" i="1"/>
  <c r="AD818" i="1"/>
  <c r="AD1201" i="1"/>
  <c r="AD1153" i="1"/>
  <c r="AD1105" i="1"/>
  <c r="AD1224" i="1"/>
  <c r="AD1188" i="1"/>
  <c r="AD1140" i="1"/>
  <c r="AD1104" i="1"/>
  <c r="AD1068" i="1"/>
  <c r="AD1044" i="1"/>
  <c r="AD1020" i="1"/>
  <c r="AD900" i="1"/>
  <c r="AD1170" i="1"/>
  <c r="AD1187" i="1"/>
  <c r="AD1091" i="1"/>
  <c r="AD1055" i="1"/>
  <c r="AD875" i="1"/>
  <c r="AD1186" i="1"/>
  <c r="AD1114" i="1"/>
  <c r="AD1090" i="1"/>
  <c r="AD1030" i="1"/>
  <c r="AD874" i="1"/>
  <c r="AD1136" i="1"/>
  <c r="AD1003" i="1"/>
  <c r="AD937" i="1"/>
  <c r="AD1166" i="1"/>
  <c r="AD1082" i="1"/>
  <c r="AD998" i="1"/>
  <c r="AD914" i="1"/>
  <c r="AD842" i="1"/>
  <c r="AD1225" i="1"/>
  <c r="AD1165" i="1"/>
  <c r="AD1045" i="1"/>
  <c r="AD1212" i="1"/>
  <c r="AD1176" i="1"/>
  <c r="AD1152" i="1"/>
  <c r="AD1080" i="1"/>
  <c r="AD1056" i="1"/>
  <c r="AD1032" i="1"/>
  <c r="AD1008" i="1"/>
  <c r="AD924" i="1"/>
  <c r="AD876" i="1"/>
  <c r="AD1005" i="1"/>
  <c r="AD1199" i="1"/>
  <c r="AD1151" i="1"/>
  <c r="AD1031" i="1"/>
  <c r="AD1004" i="1"/>
  <c r="AD1150" i="1"/>
  <c r="AD1221" i="1"/>
  <c r="AD1185" i="1"/>
  <c r="AD1149" i="1"/>
  <c r="AD1137" i="1"/>
  <c r="AD1113" i="1"/>
  <c r="AD1029" i="1"/>
  <c r="AD967" i="1"/>
  <c r="AD873" i="1"/>
  <c r="AD836" i="1"/>
  <c r="AD994" i="1"/>
  <c r="AD961" i="1"/>
  <c r="AD949" i="1"/>
  <c r="AD925" i="1"/>
  <c r="AD913" i="1"/>
  <c r="AD889" i="1"/>
  <c r="AD877" i="1"/>
  <c r="AD865" i="1"/>
  <c r="AD853" i="1"/>
  <c r="AD841" i="1"/>
  <c r="AD829" i="1"/>
  <c r="AD817" i="1"/>
  <c r="AD805" i="1"/>
  <c r="AD793" i="1"/>
  <c r="AD769" i="1"/>
  <c r="AD757" i="1"/>
  <c r="AD745" i="1"/>
  <c r="AD733" i="1"/>
  <c r="AD721" i="1"/>
  <c r="AD697" i="1"/>
  <c r="AD685" i="1"/>
  <c r="AD673" i="1"/>
  <c r="AD661" i="1"/>
  <c r="AD649" i="1"/>
  <c r="AD637" i="1"/>
  <c r="AD613" i="1"/>
  <c r="AD601" i="1"/>
  <c r="AD577" i="1"/>
  <c r="AD565" i="1"/>
  <c r="AD553" i="1"/>
  <c r="AD541" i="1"/>
  <c r="AD529" i="1"/>
  <c r="AD517" i="1"/>
  <c r="AD505" i="1"/>
  <c r="AD493" i="1"/>
  <c r="AD481" i="1"/>
  <c r="AD469" i="1"/>
  <c r="AD457" i="1"/>
  <c r="AD445" i="1"/>
  <c r="AD433" i="1"/>
  <c r="AD421" i="1"/>
  <c r="AD409" i="1"/>
  <c r="AD397" i="1"/>
  <c r="AD385" i="1"/>
  <c r="AD373" i="1"/>
  <c r="AD361" i="1"/>
  <c r="AD349" i="1"/>
  <c r="AD337" i="1"/>
  <c r="AD325" i="1"/>
  <c r="AD313" i="1"/>
  <c r="AD301" i="1"/>
  <c r="AD289" i="1"/>
  <c r="AD277" i="1"/>
  <c r="AD265" i="1"/>
  <c r="AD253" i="1"/>
  <c r="AD241" i="1"/>
  <c r="AD229" i="1"/>
  <c r="AD217" i="1"/>
  <c r="AD205" i="1"/>
  <c r="AD193" i="1"/>
  <c r="AD181" i="1"/>
  <c r="AD169" i="1"/>
  <c r="AD157" i="1"/>
  <c r="AD145" i="1"/>
  <c r="AD133" i="1"/>
  <c r="AD121" i="1"/>
  <c r="AD109" i="1"/>
  <c r="AD97" i="1"/>
  <c r="AD85" i="1"/>
  <c r="AD73" i="1"/>
  <c r="AD61" i="1"/>
  <c r="AD49" i="1"/>
  <c r="AD37" i="1"/>
  <c r="AD25" i="1"/>
  <c r="AD13" i="1"/>
  <c r="AD523" i="1"/>
  <c r="AD996" i="1"/>
  <c r="AD984" i="1"/>
  <c r="AD972" i="1"/>
  <c r="AD948" i="1"/>
  <c r="AD888" i="1"/>
  <c r="AD864" i="1"/>
  <c r="AD852" i="1"/>
  <c r="AD840" i="1"/>
  <c r="AD828" i="1"/>
  <c r="AD816" i="1"/>
  <c r="AD804" i="1"/>
  <c r="AD792" i="1"/>
  <c r="AD768" i="1"/>
  <c r="AD756" i="1"/>
  <c r="AD744" i="1"/>
  <c r="AD732" i="1"/>
  <c r="AD720" i="1"/>
  <c r="AD696" i="1"/>
  <c r="AD684" i="1"/>
  <c r="AD672" i="1"/>
  <c r="AD660" i="1"/>
  <c r="AD648" i="1"/>
  <c r="AD636" i="1"/>
  <c r="AD624" i="1"/>
  <c r="AD612" i="1"/>
  <c r="AD600" i="1"/>
  <c r="AD588" i="1"/>
  <c r="AD576" i="1"/>
  <c r="AD564" i="1"/>
  <c r="AD552" i="1"/>
  <c r="AD540" i="1"/>
  <c r="AD528" i="1"/>
  <c r="AD516" i="1"/>
  <c r="AD504" i="1"/>
  <c r="AD492" i="1"/>
  <c r="AD480" i="1"/>
  <c r="AD468" i="1"/>
  <c r="AD456" i="1"/>
  <c r="AD444" i="1"/>
  <c r="AD432" i="1"/>
  <c r="AD420" i="1"/>
  <c r="AD408" i="1"/>
  <c r="AD396" i="1"/>
  <c r="AD384" i="1"/>
  <c r="AD372" i="1"/>
  <c r="AD360" i="1"/>
  <c r="AD348" i="1"/>
  <c r="AD336" i="1"/>
  <c r="AD324" i="1"/>
  <c r="AD312" i="1"/>
  <c r="AD300" i="1"/>
  <c r="AD288" i="1"/>
  <c r="AD276" i="1"/>
  <c r="AD264" i="1"/>
  <c r="AD252" i="1"/>
  <c r="AD240" i="1"/>
  <c r="AD228" i="1"/>
  <c r="AD216" i="1"/>
  <c r="AD204" i="1"/>
  <c r="AD192" i="1"/>
  <c r="AD180" i="1"/>
  <c r="AD168" i="1"/>
  <c r="AD156" i="1"/>
  <c r="AD144" i="1"/>
  <c r="AD132" i="1"/>
  <c r="AD120" i="1"/>
  <c r="AD108" i="1"/>
  <c r="AD96" i="1"/>
  <c r="AD84" i="1"/>
  <c r="AD72" i="1"/>
  <c r="AD60" i="1"/>
  <c r="AD48" i="1"/>
  <c r="AD36" i="1"/>
  <c r="AD24" i="1"/>
  <c r="AD12" i="1"/>
  <c r="AD968" i="1"/>
  <c r="AD741" i="1"/>
  <c r="AD1163" i="1"/>
  <c r="AD995" i="1"/>
  <c r="AD947" i="1"/>
  <c r="AD887" i="1"/>
  <c r="AD851" i="1"/>
  <c r="AD815" i="1"/>
  <c r="AD803" i="1"/>
  <c r="AD791" i="1"/>
  <c r="AD779" i="1"/>
  <c r="AD767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67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275" i="1"/>
  <c r="AD263" i="1"/>
  <c r="AD251" i="1"/>
  <c r="AD239" i="1"/>
  <c r="AD227" i="1"/>
  <c r="AD215" i="1"/>
  <c r="AD203" i="1"/>
  <c r="AD191" i="1"/>
  <c r="AD179" i="1"/>
  <c r="AD167" i="1"/>
  <c r="AD155" i="1"/>
  <c r="AD143" i="1"/>
  <c r="AD131" i="1"/>
  <c r="AD119" i="1"/>
  <c r="AD107" i="1"/>
  <c r="AD95" i="1"/>
  <c r="AD83" i="1"/>
  <c r="AD71" i="1"/>
  <c r="AD59" i="1"/>
  <c r="AD47" i="1"/>
  <c r="AD35" i="1"/>
  <c r="AD23" i="1"/>
  <c r="AD11" i="1"/>
  <c r="AD811" i="1"/>
  <c r="AD740" i="1"/>
  <c r="AD487" i="1"/>
  <c r="AD1139" i="1"/>
  <c r="AD1079" i="1"/>
  <c r="AD1007" i="1"/>
  <c r="AD935" i="1"/>
  <c r="AD755" i="1"/>
  <c r="AD1222" i="1"/>
  <c r="AD1138" i="1"/>
  <c r="AD1078" i="1"/>
  <c r="AD970" i="1"/>
  <c r="AD922" i="1"/>
  <c r="AD826" i="1"/>
  <c r="AD766" i="1"/>
  <c r="AD718" i="1"/>
  <c r="AD670" i="1"/>
  <c r="AD610" i="1"/>
  <c r="AD562" i="1"/>
  <c r="AD514" i="1"/>
  <c r="AD466" i="1"/>
  <c r="AD430" i="1"/>
  <c r="AD418" i="1"/>
  <c r="AD370" i="1"/>
  <c r="AD358" i="1"/>
  <c r="AD346" i="1"/>
  <c r="AD334" i="1"/>
  <c r="AD322" i="1"/>
  <c r="AD310" i="1"/>
  <c r="AD298" i="1"/>
  <c r="AD286" i="1"/>
  <c r="AD274" i="1"/>
  <c r="AD262" i="1"/>
  <c r="AD250" i="1"/>
  <c r="AD202" i="1"/>
  <c r="AD190" i="1"/>
  <c r="AD178" i="1"/>
  <c r="AD166" i="1"/>
  <c r="AD154" i="1"/>
  <c r="AD142" i="1"/>
  <c r="AD130" i="1"/>
  <c r="AD118" i="1"/>
  <c r="AD106" i="1"/>
  <c r="AD94" i="1"/>
  <c r="AD82" i="1"/>
  <c r="AD70" i="1"/>
  <c r="AD58" i="1"/>
  <c r="AD46" i="1"/>
  <c r="AD34" i="1"/>
  <c r="AD22" i="1"/>
  <c r="AD10" i="1"/>
  <c r="AD1211" i="1"/>
  <c r="AD1127" i="1"/>
  <c r="AD1067" i="1"/>
  <c r="AD1019" i="1"/>
  <c r="AD971" i="1"/>
  <c r="AD743" i="1"/>
  <c r="AD1198" i="1"/>
  <c r="AD1102" i="1"/>
  <c r="AD1018" i="1"/>
  <c r="AD982" i="1"/>
  <c r="AD934" i="1"/>
  <c r="AD898" i="1"/>
  <c r="AD862" i="1"/>
  <c r="AD814" i="1"/>
  <c r="AD778" i="1"/>
  <c r="AD730" i="1"/>
  <c r="AD694" i="1"/>
  <c r="AD658" i="1"/>
  <c r="AD622" i="1"/>
  <c r="AD574" i="1"/>
  <c r="AD526" i="1"/>
  <c r="AD478" i="1"/>
  <c r="AD406" i="1"/>
  <c r="AD226" i="1"/>
  <c r="AD1209" i="1"/>
  <c r="AD1101" i="1"/>
  <c r="AD1053" i="1"/>
  <c r="AD1017" i="1"/>
  <c r="AD969" i="1"/>
  <c r="AD945" i="1"/>
  <c r="AD933" i="1"/>
  <c r="AD909" i="1"/>
  <c r="AD897" i="1"/>
  <c r="AD885" i="1"/>
  <c r="AD861" i="1"/>
  <c r="AD849" i="1"/>
  <c r="AD825" i="1"/>
  <c r="AD813" i="1"/>
  <c r="AD801" i="1"/>
  <c r="AD789" i="1"/>
  <c r="AD777" i="1"/>
  <c r="AD765" i="1"/>
  <c r="AD753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25" i="1"/>
  <c r="AD513" i="1"/>
  <c r="AD501" i="1"/>
  <c r="AD489" i="1"/>
  <c r="AD477" i="1"/>
  <c r="AD465" i="1"/>
  <c r="AD453" i="1"/>
  <c r="AD441" i="1"/>
  <c r="AD429" i="1"/>
  <c r="AD417" i="1"/>
  <c r="AD405" i="1"/>
  <c r="AD393" i="1"/>
  <c r="AD381" i="1"/>
  <c r="AD369" i="1"/>
  <c r="AD808" i="1"/>
  <c r="AD712" i="1"/>
  <c r="AD627" i="1"/>
  <c r="AD476" i="1"/>
  <c r="AD1223" i="1"/>
  <c r="AD959" i="1"/>
  <c r="AD899" i="1"/>
  <c r="AD827" i="1"/>
  <c r="AD731" i="1"/>
  <c r="AD1210" i="1"/>
  <c r="AD1162" i="1"/>
  <c r="AD1054" i="1"/>
  <c r="AD1006" i="1"/>
  <c r="AD946" i="1"/>
  <c r="AD886" i="1"/>
  <c r="AD838" i="1"/>
  <c r="AD790" i="1"/>
  <c r="AD754" i="1"/>
  <c r="AD706" i="1"/>
  <c r="AD646" i="1"/>
  <c r="AD598" i="1"/>
  <c r="AD550" i="1"/>
  <c r="AD502" i="1"/>
  <c r="AD442" i="1"/>
  <c r="AD382" i="1"/>
  <c r="AD214" i="1"/>
  <c r="AD1125" i="1"/>
  <c r="AD1077" i="1"/>
  <c r="AD981" i="1"/>
  <c r="AD921" i="1"/>
  <c r="AD1208" i="1"/>
  <c r="AD1196" i="1"/>
  <c r="AD1160" i="1"/>
  <c r="AD1148" i="1"/>
  <c r="AD1124" i="1"/>
  <c r="AD1100" i="1"/>
  <c r="AD1088" i="1"/>
  <c r="AD1076" i="1"/>
  <c r="AD1064" i="1"/>
  <c r="AD1052" i="1"/>
  <c r="AD1040" i="1"/>
  <c r="AD1028" i="1"/>
  <c r="AD1016" i="1"/>
  <c r="AD992" i="1"/>
  <c r="AD980" i="1"/>
  <c r="AD956" i="1"/>
  <c r="AD944" i="1"/>
  <c r="AD932" i="1"/>
  <c r="AD920" i="1"/>
  <c r="AD908" i="1"/>
  <c r="AD896" i="1"/>
  <c r="AD884" i="1"/>
  <c r="AD860" i="1"/>
  <c r="AD824" i="1"/>
  <c r="AD812" i="1"/>
  <c r="AD800" i="1"/>
  <c r="AD788" i="1"/>
  <c r="AD776" i="1"/>
  <c r="AD764" i="1"/>
  <c r="AD728" i="1"/>
  <c r="AD716" i="1"/>
  <c r="AD704" i="1"/>
  <c r="AD692" i="1"/>
  <c r="AD668" i="1"/>
  <c r="AD656" i="1"/>
  <c r="AD644" i="1"/>
  <c r="AD632" i="1"/>
  <c r="AD620" i="1"/>
  <c r="AD608" i="1"/>
  <c r="AD596" i="1"/>
  <c r="AD584" i="1"/>
  <c r="AD560" i="1"/>
  <c r="AD548" i="1"/>
  <c r="AD536" i="1"/>
  <c r="AD524" i="1"/>
  <c r="AD512" i="1"/>
  <c r="AD500" i="1"/>
  <c r="AD488" i="1"/>
  <c r="AD464" i="1"/>
  <c r="AD428" i="1"/>
  <c r="AD332" i="1"/>
  <c r="AD391" i="1"/>
  <c r="AD936" i="1"/>
  <c r="AD1175" i="1"/>
  <c r="AD1103" i="1"/>
  <c r="AD1043" i="1"/>
  <c r="AD983" i="1"/>
  <c r="AD923" i="1"/>
  <c r="AD863" i="1"/>
  <c r="AD839" i="1"/>
  <c r="AD719" i="1"/>
  <c r="AD1174" i="1"/>
  <c r="AD1126" i="1"/>
  <c r="AD1042" i="1"/>
  <c r="AD958" i="1"/>
  <c r="AD910" i="1"/>
  <c r="AD850" i="1"/>
  <c r="AD802" i="1"/>
  <c r="AD742" i="1"/>
  <c r="AD682" i="1"/>
  <c r="AD634" i="1"/>
  <c r="AD538" i="1"/>
  <c r="AD490" i="1"/>
  <c r="AD454" i="1"/>
  <c r="AD394" i="1"/>
  <c r="AD238" i="1"/>
  <c r="AD1197" i="1"/>
  <c r="AD1161" i="1"/>
  <c r="AD1041" i="1"/>
  <c r="AD957" i="1"/>
  <c r="AD1207" i="1"/>
  <c r="AD1195" i="1"/>
  <c r="AD1183" i="1"/>
  <c r="AD1171" i="1"/>
  <c r="AD1159" i="1"/>
  <c r="AD1147" i="1"/>
  <c r="AD1135" i="1"/>
  <c r="AD1123" i="1"/>
  <c r="AD1111" i="1"/>
  <c r="AD1099" i="1"/>
  <c r="AD1087" i="1"/>
  <c r="AD1075" i="1"/>
  <c r="AD1063" i="1"/>
  <c r="AD1051" i="1"/>
  <c r="AD1039" i="1"/>
  <c r="AD1027" i="1"/>
  <c r="AD1015" i="1"/>
  <c r="AD991" i="1"/>
  <c r="AD979" i="1"/>
  <c r="AD955" i="1"/>
  <c r="AD943" i="1"/>
  <c r="AD931" i="1"/>
  <c r="AD919" i="1"/>
  <c r="AD907" i="1"/>
  <c r="AD895" i="1"/>
  <c r="AD883" i="1"/>
  <c r="AD871" i="1"/>
  <c r="AD859" i="1"/>
  <c r="AD835" i="1"/>
  <c r="AD823" i="1"/>
  <c r="AD799" i="1"/>
  <c r="AD787" i="1"/>
  <c r="AD775" i="1"/>
  <c r="AD763" i="1"/>
  <c r="AD727" i="1"/>
  <c r="AD715" i="1"/>
  <c r="AD703" i="1"/>
  <c r="AD691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475" i="1"/>
  <c r="AD439" i="1"/>
  <c r="AD427" i="1"/>
  <c r="AD340" i="1"/>
  <c r="AD328" i="1"/>
  <c r="AD76" i="1"/>
  <c r="AD64" i="1"/>
  <c r="AD783" i="1"/>
  <c r="AD388" i="1"/>
  <c r="AD357" i="1"/>
  <c r="AD345" i="1"/>
  <c r="AD333" i="1"/>
  <c r="AD321" i="1"/>
  <c r="AD309" i="1"/>
  <c r="AD297" i="1"/>
  <c r="AD285" i="1"/>
  <c r="AD273" i="1"/>
  <c r="AD261" i="1"/>
  <c r="AD249" i="1"/>
  <c r="AD237" i="1"/>
  <c r="AD225" i="1"/>
  <c r="AD213" i="1"/>
  <c r="AD201" i="1"/>
  <c r="AD189" i="1"/>
  <c r="AD177" i="1"/>
  <c r="AD165" i="1"/>
  <c r="AD153" i="1"/>
  <c r="AD141" i="1"/>
  <c r="AD129" i="1"/>
  <c r="AD117" i="1"/>
  <c r="AD105" i="1"/>
  <c r="AD93" i="1"/>
  <c r="AD81" i="1"/>
  <c r="AD69" i="1"/>
  <c r="AD57" i="1"/>
  <c r="AD45" i="1"/>
  <c r="AD33" i="1"/>
  <c r="AD21" i="1"/>
  <c r="AD9" i="1"/>
  <c r="AD737" i="1"/>
  <c r="AD343" i="1"/>
  <c r="AD452" i="1"/>
  <c r="AD440" i="1"/>
  <c r="AD416" i="1"/>
  <c r="AD404" i="1"/>
  <c r="AD392" i="1"/>
  <c r="AD368" i="1"/>
  <c r="AD356" i="1"/>
  <c r="AD344" i="1"/>
  <c r="AD320" i="1"/>
  <c r="AD308" i="1"/>
  <c r="AD296" i="1"/>
  <c r="AD284" i="1"/>
  <c r="AD272" i="1"/>
  <c r="AD260" i="1"/>
  <c r="AD248" i="1"/>
  <c r="AD236" i="1"/>
  <c r="AD224" i="1"/>
  <c r="AD212" i="1"/>
  <c r="AD200" i="1"/>
  <c r="AD188" i="1"/>
  <c r="AD176" i="1"/>
  <c r="AD164" i="1"/>
  <c r="AD152" i="1"/>
  <c r="AD140" i="1"/>
  <c r="AD128" i="1"/>
  <c r="AD116" i="1"/>
  <c r="AD104" i="1"/>
  <c r="AD92" i="1"/>
  <c r="AD80" i="1"/>
  <c r="AD68" i="1"/>
  <c r="AD56" i="1"/>
  <c r="AD44" i="1"/>
  <c r="AD32" i="1"/>
  <c r="AD20" i="1"/>
  <c r="AD833" i="1"/>
  <c r="AD797" i="1"/>
  <c r="AD511" i="1"/>
  <c r="AD499" i="1"/>
  <c r="AD463" i="1"/>
  <c r="AD451" i="1"/>
  <c r="AD415" i="1"/>
  <c r="AD403" i="1"/>
  <c r="AD367" i="1"/>
  <c r="AD355" i="1"/>
  <c r="AD319" i="1"/>
  <c r="AD307" i="1"/>
  <c r="AD295" i="1"/>
  <c r="AD283" i="1"/>
  <c r="AD271" i="1"/>
  <c r="AD259" i="1"/>
  <c r="AD247" i="1"/>
  <c r="AD235" i="1"/>
  <c r="AD223" i="1"/>
  <c r="AD211" i="1"/>
  <c r="AD199" i="1"/>
  <c r="AD187" i="1"/>
  <c r="AD175" i="1"/>
  <c r="AD163" i="1"/>
  <c r="AD151" i="1"/>
  <c r="AD139" i="1"/>
  <c r="AD127" i="1"/>
  <c r="AD115" i="1"/>
  <c r="AD103" i="1"/>
  <c r="AD91" i="1"/>
  <c r="AD79" i="1"/>
  <c r="AD67" i="1"/>
  <c r="AD55" i="1"/>
  <c r="AD43" i="1"/>
  <c r="AD31" i="1"/>
  <c r="AD19" i="1"/>
  <c r="AD953" i="1"/>
  <c r="AD52" i="1"/>
  <c r="AD810" i="1"/>
  <c r="AD786" i="1"/>
  <c r="AD774" i="1"/>
  <c r="AD762" i="1"/>
  <c r="AD750" i="1"/>
  <c r="AD738" i="1"/>
  <c r="AD726" i="1"/>
  <c r="AD714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62" i="1"/>
  <c r="AD450" i="1"/>
  <c r="AD438" i="1"/>
  <c r="AD426" i="1"/>
  <c r="AD414" i="1"/>
  <c r="AD402" i="1"/>
  <c r="AD390" i="1"/>
  <c r="AD378" i="1"/>
  <c r="AD366" i="1"/>
  <c r="AD40" i="1"/>
  <c r="AD28" i="1"/>
  <c r="AD16" i="1"/>
  <c r="AD725" i="1"/>
  <c r="AD436" i="1"/>
  <c r="AD331" i="1"/>
  <c r="AD702" i="1"/>
  <c r="AD1121" i="1"/>
  <c r="AD1097" i="1"/>
  <c r="AD1085" i="1"/>
  <c r="AD1061" i="1"/>
  <c r="AD1037" i="1"/>
  <c r="AD1013" i="1"/>
  <c r="AD1001" i="1"/>
  <c r="AD929" i="1"/>
  <c r="AD917" i="1"/>
  <c r="AD905" i="1"/>
  <c r="AD893" i="1"/>
  <c r="AD881" i="1"/>
  <c r="AD869" i="1"/>
  <c r="AD857" i="1"/>
  <c r="AD785" i="1"/>
  <c r="AD773" i="1"/>
  <c r="AD761" i="1"/>
  <c r="AD749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61" i="1"/>
  <c r="AD449" i="1"/>
  <c r="AD437" i="1"/>
  <c r="AD184" i="1"/>
  <c r="AD172" i="1"/>
  <c r="AD160" i="1"/>
  <c r="AD148" i="1"/>
  <c r="AD690" i="1"/>
  <c r="AD1133" i="1"/>
  <c r="AD1109" i="1"/>
  <c r="AD1073" i="1"/>
  <c r="AD1049" i="1"/>
  <c r="AD1025" i="1"/>
  <c r="AD1216" i="1"/>
  <c r="AD1204" i="1"/>
  <c r="AD1192" i="1"/>
  <c r="AD1180" i="1"/>
  <c r="AD1168" i="1"/>
  <c r="AD1156" i="1"/>
  <c r="AD1144" i="1"/>
  <c r="AD1132" i="1"/>
  <c r="AD1120" i="1"/>
  <c r="AD1108" i="1"/>
  <c r="AD1096" i="1"/>
  <c r="AD1084" i="1"/>
  <c r="AD1072" i="1"/>
  <c r="AD1060" i="1"/>
  <c r="AD1048" i="1"/>
  <c r="AD1036" i="1"/>
  <c r="AD1024" i="1"/>
  <c r="AD1012" i="1"/>
  <c r="AD1000" i="1"/>
  <c r="AD988" i="1"/>
  <c r="AD916" i="1"/>
  <c r="AD904" i="1"/>
  <c r="AD892" i="1"/>
  <c r="AD880" i="1"/>
  <c r="AD868" i="1"/>
  <c r="AD856" i="1"/>
  <c r="AD844" i="1"/>
  <c r="AD772" i="1"/>
  <c r="AD760" i="1"/>
  <c r="AD748" i="1"/>
  <c r="AD700" i="1"/>
  <c r="AD688" i="1"/>
  <c r="AD652" i="1"/>
  <c r="AD616" i="1"/>
  <c r="AD580" i="1"/>
  <c r="AD556" i="1"/>
  <c r="AD544" i="1"/>
  <c r="AD508" i="1"/>
  <c r="AD496" i="1"/>
  <c r="AD460" i="1"/>
  <c r="AD448" i="1"/>
  <c r="AD412" i="1"/>
  <c r="AD400" i="1"/>
  <c r="AD364" i="1"/>
  <c r="AD352" i="1"/>
  <c r="AD316" i="1"/>
  <c r="AD304" i="1"/>
  <c r="AD292" i="1"/>
  <c r="AD280" i="1"/>
  <c r="AD268" i="1"/>
  <c r="AD256" i="1"/>
  <c r="AD136" i="1"/>
  <c r="AD124" i="1"/>
  <c r="AD112" i="1"/>
  <c r="AD604" i="1"/>
  <c r="AD532" i="1"/>
  <c r="AD244" i="1"/>
  <c r="AD831" i="1"/>
  <c r="AD771" i="1"/>
  <c r="AD759" i="1"/>
  <c r="AD747" i="1"/>
  <c r="AD735" i="1"/>
  <c r="AD699" i="1"/>
  <c r="AD687" i="1"/>
  <c r="AD675" i="1"/>
  <c r="AD651" i="1"/>
  <c r="AD639" i="1"/>
  <c r="AD615" i="1"/>
  <c r="AD603" i="1"/>
  <c r="AD579" i="1"/>
  <c r="AD555" i="1"/>
  <c r="AD543" i="1"/>
  <c r="AD531" i="1"/>
  <c r="AD519" i="1"/>
  <c r="AD507" i="1"/>
  <c r="AD495" i="1"/>
  <c r="AD483" i="1"/>
  <c r="AD471" i="1"/>
  <c r="AD459" i="1"/>
  <c r="AD447" i="1"/>
  <c r="AD435" i="1"/>
  <c r="AD423" i="1"/>
  <c r="AD411" i="1"/>
  <c r="AD399" i="1"/>
  <c r="AD387" i="1"/>
  <c r="AD375" i="1"/>
  <c r="AD363" i="1"/>
  <c r="AD351" i="1"/>
  <c r="AD339" i="1"/>
  <c r="AD327" i="1"/>
  <c r="AD315" i="1"/>
  <c r="AD303" i="1"/>
  <c r="AD291" i="1"/>
  <c r="AD279" i="1"/>
  <c r="AD267" i="1"/>
  <c r="AD255" i="1"/>
  <c r="AD243" i="1"/>
  <c r="AD231" i="1"/>
  <c r="AD219" i="1"/>
  <c r="AD207" i="1"/>
  <c r="AD195" i="1"/>
  <c r="AD183" i="1"/>
  <c r="AD171" i="1"/>
  <c r="AD159" i="1"/>
  <c r="AD147" i="1"/>
  <c r="AD135" i="1"/>
  <c r="AD123" i="1"/>
  <c r="AD111" i="1"/>
  <c r="AD99" i="1"/>
  <c r="AD87" i="1"/>
  <c r="AD75" i="1"/>
  <c r="AD63" i="1"/>
  <c r="AD51" i="1"/>
  <c r="AD39" i="1"/>
  <c r="AD27" i="1"/>
  <c r="AD15" i="1"/>
  <c r="AD784" i="1"/>
  <c r="AD592" i="1"/>
  <c r="AD424" i="1"/>
  <c r="AD232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02" i="1"/>
  <c r="AD90" i="1"/>
  <c r="AD78" i="1"/>
  <c r="AD66" i="1"/>
  <c r="AD54" i="1"/>
  <c r="AD42" i="1"/>
  <c r="AD30" i="1"/>
  <c r="AD18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01" i="1"/>
  <c r="AD89" i="1"/>
  <c r="AD77" i="1"/>
  <c r="AD65" i="1"/>
  <c r="AD53" i="1"/>
  <c r="AD41" i="1"/>
  <c r="AD29" i="1"/>
  <c r="AD17" i="1"/>
</calcChain>
</file>

<file path=xl/sharedStrings.xml><?xml version="1.0" encoding="utf-8"?>
<sst xmlns="http://schemas.openxmlformats.org/spreadsheetml/2006/main" count="12001" uniqueCount="1395">
  <si>
    <t>Date</t>
  </si>
  <si>
    <t>Open</t>
  </si>
  <si>
    <t>High</t>
  </si>
  <si>
    <t>Low</t>
  </si>
  <si>
    <t>Close</t>
  </si>
  <si>
    <t>Shares Traded</t>
  </si>
  <si>
    <t>MA13</t>
  </si>
  <si>
    <t>Target Close</t>
  </si>
  <si>
    <t>VolumeMA7</t>
  </si>
  <si>
    <t>VolumeDif</t>
  </si>
  <si>
    <t>Target Close Percent</t>
  </si>
  <si>
    <t>Last Week Gain</t>
  </si>
  <si>
    <t>Y Last Week Gain</t>
  </si>
  <si>
    <t>GainFORCALC</t>
  </si>
  <si>
    <t>LossFORCALC</t>
  </si>
  <si>
    <t>Gain</t>
  </si>
  <si>
    <t>Loss</t>
  </si>
  <si>
    <t>Average Gain</t>
  </si>
  <si>
    <t>Average Loss</t>
  </si>
  <si>
    <t>RSI7</t>
  </si>
  <si>
    <t>RSI7LOW</t>
  </si>
  <si>
    <t>RSI7HIGH</t>
  </si>
  <si>
    <t>Trend</t>
  </si>
  <si>
    <t>PriceVolume</t>
  </si>
  <si>
    <t>MA7PriceVolume</t>
  </si>
  <si>
    <t>Month</t>
  </si>
  <si>
    <t>Turnover</t>
  </si>
  <si>
    <t>Last Week Gain Acceleration</t>
  </si>
  <si>
    <t>Volatility7</t>
  </si>
  <si>
    <t>PriceCrossover</t>
  </si>
  <si>
    <t>PriceCrossoverSwitch</t>
  </si>
  <si>
    <t>Commodity</t>
  </si>
  <si>
    <t>Unit</t>
  </si>
  <si>
    <t>Location</t>
  </si>
  <si>
    <t>Spot Price(Rs.)</t>
  </si>
  <si>
    <t>Up/Down</t>
  </si>
  <si>
    <t>Time</t>
  </si>
  <si>
    <t>GOLD</t>
  </si>
  <si>
    <t>10 GRMS</t>
  </si>
  <si>
    <t>AHMEDABAD</t>
  </si>
  <si>
    <t>-</t>
  </si>
  <si>
    <t>+</t>
  </si>
  <si>
    <t>=</t>
  </si>
  <si>
    <t>Up/Downblablablablaq</t>
  </si>
  <si>
    <t>GoldPRICE</t>
  </si>
  <si>
    <t>GOLDUPDOWN</t>
  </si>
  <si>
    <t>CRUDEOIL</t>
  </si>
  <si>
    <t>1 BBL</t>
  </si>
  <si>
    <t>MUMBAI</t>
  </si>
  <si>
    <t>OilPRICE</t>
  </si>
  <si>
    <t>OilUPDOWN</t>
  </si>
  <si>
    <t>Up/Downbdfdssafadf</t>
  </si>
  <si>
    <t>GOLDOILUPDOWN</t>
  </si>
  <si>
    <t>Price</t>
  </si>
  <si>
    <t>Change %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</si>
  <si>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</si>
  <si>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</si>
  <si>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</si>
  <si>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</si>
  <si>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</si>
  <si>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</si>
  <si>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</si>
  <si>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</si>
  <si>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</si>
  <si>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14, 2019</t>
  </si>
  <si>
    <t>Aug 13,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</si>
  <si>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</si>
  <si>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</si>
  <si>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</si>
  <si>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</si>
  <si>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</si>
  <si>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</si>
  <si>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</si>
  <si>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</si>
  <si>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</si>
  <si>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</si>
  <si>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</si>
  <si>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</si>
  <si>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</si>
  <si>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</si>
  <si>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</si>
  <si>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</si>
  <si>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</si>
  <si>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</si>
  <si>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</si>
  <si>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</si>
  <si>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</si>
  <si>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</si>
  <si>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</si>
  <si>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</si>
  <si>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</si>
  <si>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</si>
  <si>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04,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</si>
  <si>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</si>
  <si>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</si>
  <si>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</si>
  <si>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</si>
  <si>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</si>
  <si>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</si>
  <si>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</si>
  <si>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</si>
  <si>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</si>
  <si>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</si>
  <si>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</si>
  <si>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</si>
  <si>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</si>
  <si>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</si>
  <si>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</si>
  <si>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</si>
  <si>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</si>
  <si>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</si>
  <si>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</si>
  <si>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</si>
  <si>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04, 2019</t>
  </si>
  <si>
    <t>Jun 03, 2019</t>
  </si>
  <si>
    <t>May 31, 2019</t>
  </si>
  <si>
    <t>May 30, 2019</t>
  </si>
  <si>
    <t>May 29, 2019</t>
  </si>
  <si>
    <t>May 28, 2019</t>
  </si>
  <si>
    <t>May 27,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</si>
  <si>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</si>
  <si>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</si>
  <si>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</si>
  <si>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</si>
  <si>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</si>
  <si>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</si>
  <si>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</si>
  <si>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</si>
  <si>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</si>
  <si>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</si>
  <si>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</si>
  <si>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</si>
  <si>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</si>
  <si>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</si>
  <si>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</si>
  <si>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</si>
  <si>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</si>
  <si>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Apr 30, 2019</t>
  </si>
  <si>
    <t>Apr 26, 2019</t>
  </si>
  <si>
    <t>Apr 25, 2019</t>
  </si>
  <si>
    <t>Apr 24, 2019</t>
  </si>
  <si>
    <t>Apr 23, 2019</t>
  </si>
  <si>
    <t>Apr 22, 2019</t>
  </si>
  <si>
    <t>Apr 18,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</si>
  <si>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</si>
  <si>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</si>
  <si>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</si>
  <si>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</si>
  <si>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</si>
  <si>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</si>
  <si>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</si>
  <si>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</si>
  <si>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</si>
  <si>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</si>
  <si>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</si>
  <si>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Mar 29, 2019</t>
  </si>
  <si>
    <t>Mar 28, 2019</t>
  </si>
  <si>
    <t>Mar 27, 2019</t>
  </si>
  <si>
    <t>Mar 26, 2019</t>
  </si>
  <si>
    <t>Mar 25, 2019</t>
  </si>
  <si>
    <t>Mar 22,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</si>
  <si>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</si>
  <si>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</si>
  <si>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</si>
  <si>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</si>
  <si>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</si>
  <si>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</si>
  <si>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</si>
  <si>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</si>
  <si>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</si>
  <si>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</si>
  <si>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</si>
  <si>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</si>
  <si>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</si>
  <si>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</si>
  <si>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</si>
  <si>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</si>
  <si>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</si>
  <si>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</si>
  <si>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</si>
  <si>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</si>
  <si>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18,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</si>
  <si>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</si>
  <si>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</si>
  <si>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</si>
  <si>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</si>
  <si>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</si>
  <si>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</si>
  <si>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</si>
  <si>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</si>
  <si>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</si>
  <si>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</si>
  <si>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</si>
  <si>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</si>
  <si>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</si>
  <si>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</si>
  <si>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</si>
  <si>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</si>
  <si>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</si>
  <si>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</si>
  <si>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</si>
  <si>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</si>
  <si>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</si>
  <si>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</si>
  <si>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</si>
  <si>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</si>
  <si>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</si>
  <si>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</si>
  <si>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</si>
  <si>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</si>
  <si>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</si>
  <si>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</si>
  <si>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</si>
  <si>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</si>
  <si>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</si>
  <si>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Jan 01,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</si>
  <si>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</si>
  <si>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</si>
  <si>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</si>
  <si>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</si>
  <si>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</si>
  <si>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</si>
  <si>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</si>
  <si>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</si>
  <si>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</si>
  <si>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</si>
  <si>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</si>
  <si>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</si>
  <si>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</si>
  <si>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</si>
  <si>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</si>
  <si>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</si>
  <si>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</si>
  <si>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05,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</si>
  <si>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</si>
  <si>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</si>
  <si>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</si>
  <si>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</si>
  <si>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</si>
  <si>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</si>
  <si>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</si>
  <si>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22,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</si>
  <si>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</si>
  <si>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</si>
  <si>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</si>
  <si>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</si>
  <si>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</si>
  <si>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</si>
  <si>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</si>
  <si>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</si>
  <si>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</si>
  <si>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</si>
  <si>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</si>
  <si>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</si>
  <si>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</si>
  <si>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</si>
  <si>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</si>
  <si>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</si>
  <si>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</si>
  <si>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</si>
  <si>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</si>
  <si>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</si>
  <si>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</si>
  <si>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</si>
  <si>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</si>
  <si>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</si>
  <si>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</si>
  <si>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</si>
  <si>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</si>
  <si>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</si>
  <si>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</si>
  <si>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</si>
  <si>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</si>
  <si>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</si>
  <si>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</si>
  <si>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</si>
  <si>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</si>
  <si>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</si>
  <si>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</si>
  <si>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</si>
  <si>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</si>
  <si>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19, 2018</t>
  </si>
  <si>
    <t>Sep 18, 2018</t>
  </si>
  <si>
    <t>Sep 17, 2018</t>
  </si>
  <si>
    <t>Sep 16, 2018</t>
  </si>
  <si>
    <t>Sep 14,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</si>
  <si>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</si>
  <si>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</si>
  <si>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</si>
  <si>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</si>
  <si>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</si>
  <si>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</si>
  <si>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</si>
  <si>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Sep 03,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</si>
  <si>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</si>
  <si>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</si>
  <si>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</si>
  <si>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</si>
  <si>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</si>
  <si>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</si>
  <si>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</si>
  <si>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21, 2018</t>
  </si>
  <si>
    <t>Aug 20, 2018</t>
  </si>
  <si>
    <t>Aug 16,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</si>
  <si>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</si>
  <si>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</si>
  <si>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</si>
  <si>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</si>
  <si>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</si>
  <si>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</si>
  <si>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</si>
  <si>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</si>
  <si>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</si>
  <si>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</si>
  <si>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</si>
  <si>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</si>
  <si>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</si>
  <si>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</si>
  <si>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</si>
  <si>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</si>
  <si>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</si>
  <si>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</si>
  <si>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</si>
  <si>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</si>
  <si>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</si>
  <si>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</si>
  <si>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</si>
  <si>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</si>
  <si>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</si>
  <si>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</si>
  <si>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</si>
  <si>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</si>
  <si>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</si>
  <si>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04,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</si>
  <si>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</si>
  <si>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</si>
  <si>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</si>
  <si>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</si>
  <si>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</si>
  <si>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</si>
  <si>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</si>
  <si>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</si>
  <si>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</si>
  <si>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</si>
  <si>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</si>
  <si>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</si>
  <si>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</si>
  <si>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</si>
  <si>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</si>
  <si>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</si>
  <si>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</si>
  <si>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</si>
  <si>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</si>
  <si>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</si>
  <si>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</si>
  <si>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</si>
  <si>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</si>
  <si>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</si>
  <si>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</si>
  <si>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</si>
  <si>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28, 2018</t>
  </si>
  <si>
    <t>May 25, 2018</t>
  </si>
  <si>
    <t>May 24, 2018</t>
  </si>
  <si>
    <t>May 23, 2018</t>
  </si>
  <si>
    <t>May 22, 2018</t>
  </si>
  <si>
    <t>May 21, 2018</t>
  </si>
  <si>
    <t>May 20,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</si>
  <si>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</si>
  <si>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</si>
  <si>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</si>
  <si>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</si>
  <si>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</si>
  <si>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</si>
  <si>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</si>
  <si>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</si>
  <si>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</si>
  <si>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</si>
  <si>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</si>
  <si>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</si>
  <si>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</si>
  <si>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</si>
  <si>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</si>
  <si>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</si>
  <si>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</si>
  <si>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</si>
  <si>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</si>
  <si>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</si>
  <si>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</si>
  <si>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</si>
  <si>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</si>
  <si>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</si>
  <si>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</si>
  <si>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</si>
  <si>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</si>
  <si>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</si>
  <si>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</si>
  <si>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</si>
  <si>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</si>
  <si>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</si>
  <si>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</si>
  <si>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</si>
  <si>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</si>
  <si>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</si>
  <si>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</si>
  <si>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</si>
  <si>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</si>
  <si>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</si>
  <si>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</si>
  <si>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</si>
  <si>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</si>
  <si>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</si>
  <si>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</si>
  <si>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</si>
  <si>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</si>
  <si>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</si>
  <si>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</si>
  <si>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</si>
  <si>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</si>
  <si>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</si>
  <si>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</si>
  <si>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</si>
  <si>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</si>
  <si>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</si>
  <si>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</si>
  <si>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</si>
  <si>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18, 2018</t>
  </si>
  <si>
    <t>Feb 16, 2018</t>
  </si>
  <si>
    <t>Feb 15, 2018</t>
  </si>
  <si>
    <t>Feb 14,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</si>
  <si>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</si>
  <si>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</si>
  <si>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</si>
  <si>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</si>
  <si>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</si>
  <si>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</si>
  <si>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</si>
  <si>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</si>
  <si>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</si>
  <si>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</si>
  <si>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</si>
  <si>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</si>
  <si>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</si>
  <si>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</si>
  <si>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</si>
  <si>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</si>
  <si>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</si>
  <si>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</si>
  <si>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</si>
  <si>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</si>
  <si>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</si>
  <si>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</si>
  <si>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</si>
  <si>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</si>
  <si>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</si>
  <si>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</si>
  <si>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</si>
  <si>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</si>
  <si>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</si>
  <si>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</si>
  <si>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</si>
  <si>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</si>
  <si>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</si>
  <si>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</si>
  <si>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</si>
  <si>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</si>
  <si>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</si>
  <si>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</si>
  <si>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</si>
  <si>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16,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</si>
  <si>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</si>
  <si>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</si>
  <si>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</si>
  <si>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</si>
  <si>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</si>
  <si>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</si>
  <si>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</si>
  <si>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</si>
  <si>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</si>
  <si>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</si>
  <si>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</si>
  <si>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</si>
  <si>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</si>
  <si>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</si>
  <si>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</si>
  <si>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</si>
  <si>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</si>
  <si>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</si>
  <si>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</si>
  <si>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</si>
  <si>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</si>
  <si>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</si>
  <si>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</si>
  <si>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</si>
  <si>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</si>
  <si>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</si>
  <si>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</si>
  <si>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</si>
  <si>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</si>
  <si>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</si>
  <si>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</si>
  <si>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</si>
  <si>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</si>
  <si>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</si>
  <si>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29, 2017</t>
  </si>
  <si>
    <t>Oct 27, 2017</t>
  </si>
  <si>
    <t>Oct 26, 2017</t>
  </si>
  <si>
    <t>Oct 25, 2017</t>
  </si>
  <si>
    <t>Oct 24, 2017</t>
  </si>
  <si>
    <t>Oct 23, 2017</t>
  </si>
  <si>
    <t>Oct 22,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</si>
  <si>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</si>
  <si>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</si>
  <si>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</si>
  <si>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</si>
  <si>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</si>
  <si>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</si>
  <si>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</si>
  <si>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</si>
  <si>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</si>
  <si>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</si>
  <si>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</si>
  <si>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</si>
  <si>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</si>
  <si>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</si>
  <si>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</si>
  <si>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</si>
  <si>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</si>
  <si>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</si>
  <si>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</si>
  <si>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</si>
  <si>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</si>
  <si>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</si>
  <si>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</si>
  <si>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</si>
  <si>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</si>
  <si>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</si>
  <si>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</si>
  <si>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</si>
  <si>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</si>
  <si>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</si>
  <si>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</si>
  <si>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</si>
  <si>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</si>
  <si>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</si>
  <si>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</si>
  <si>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</si>
  <si>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28, 2017</t>
  </si>
  <si>
    <t>Aug 24, 2017</t>
  </si>
  <si>
    <t>Aug 23, 2017</t>
  </si>
  <si>
    <t>Aug 22, 2017</t>
  </si>
  <si>
    <t>Aug 21, 2017</t>
  </si>
  <si>
    <t>Aug 18, 2017</t>
  </si>
  <si>
    <t>Aug 16, 2017</t>
  </si>
  <si>
    <t>Aug 14, 2017</t>
  </si>
  <si>
    <t>Aug 11, 2017</t>
  </si>
  <si>
    <t>Aug 10, 2017</t>
  </si>
  <si>
    <t>Aug 09, 2017</t>
  </si>
  <si>
    <t>Aug 08, 2017</t>
  </si>
  <si>
    <t>Aug 07, 2017</t>
  </si>
  <si>
    <t>Aug 06,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</si>
  <si>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</si>
  <si>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</si>
  <si>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</si>
  <si>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</si>
  <si>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</si>
  <si>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</si>
  <si>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</si>
  <si>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</si>
  <si>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</si>
  <si>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</si>
  <si>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</si>
  <si>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</si>
  <si>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</si>
  <si>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</si>
  <si>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</si>
  <si>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16,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</si>
  <si>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</si>
  <si>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</si>
  <si>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</si>
  <si>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</si>
  <si>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</si>
  <si>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</si>
  <si>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</si>
  <si>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</si>
  <si>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</si>
  <si>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</si>
  <si>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</si>
  <si>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</si>
  <si>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</si>
  <si>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</si>
  <si>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</si>
  <si>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</si>
  <si>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25,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</si>
  <si>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</si>
  <si>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</si>
  <si>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</si>
  <si>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</si>
  <si>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</si>
  <si>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</si>
  <si>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</si>
  <si>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</si>
  <si>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</si>
  <si>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</si>
  <si>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</si>
  <si>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</si>
  <si>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</si>
  <si>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</si>
  <si>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</si>
  <si>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</si>
  <si>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</si>
  <si>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</si>
  <si>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</si>
  <si>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</si>
  <si>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</si>
  <si>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</si>
  <si>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</si>
  <si>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</si>
  <si>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</si>
  <si>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</si>
  <si>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</si>
  <si>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</si>
  <si>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</si>
  <si>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</si>
  <si>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</si>
  <si>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</si>
  <si>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09, 2017</t>
  </si>
  <si>
    <t>May 08, 2017</t>
  </si>
  <si>
    <t>May 07, 2017</t>
  </si>
  <si>
    <t>May 05, 2017</t>
  </si>
  <si>
    <t>May 04, 2017</t>
  </si>
  <si>
    <t>May 03, 2017</t>
  </si>
  <si>
    <t>May 02, 2017</t>
  </si>
  <si>
    <t>Apr 28, 2017</t>
  </si>
  <si>
    <t>Apr 27, 2017</t>
  </si>
  <si>
    <t>Apr 26, 2017</t>
  </si>
  <si>
    <t>Apr 25, 2017</t>
  </si>
  <si>
    <t>Apr 24, 2017</t>
  </si>
  <si>
    <t>Apr 22,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</si>
  <si>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</si>
  <si>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</si>
  <si>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</si>
  <si>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</si>
  <si>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</si>
  <si>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</si>
  <si>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</si>
  <si>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</si>
  <si>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</si>
  <si>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</si>
  <si>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</si>
  <si>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</si>
  <si>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03, 2017</t>
  </si>
  <si>
    <t>Mar 31, 2017</t>
  </si>
  <si>
    <t>Mar 30, 2017</t>
  </si>
  <si>
    <t>Mar 29, 2017</t>
  </si>
  <si>
    <t>Mar 27, 2017</t>
  </si>
  <si>
    <t>Mar 26, 2017</t>
  </si>
  <si>
    <t>Mar 24, 2017</t>
  </si>
  <si>
    <t>Mar 23, 2017</t>
  </si>
  <si>
    <t>Mar 22, 2017</t>
  </si>
  <si>
    <t>Mar 21, 2017</t>
  </si>
  <si>
    <t>Mar 20, 2017</t>
  </si>
  <si>
    <t>Mar 18, 2017</t>
  </si>
  <si>
    <t>Mar 17, 2017</t>
  </si>
  <si>
    <t>Mar 16, 2017</t>
  </si>
  <si>
    <t>Mar 15, 2017</t>
  </si>
  <si>
    <t>Mar 14,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</si>
  <si>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</si>
  <si>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</si>
  <si>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</si>
  <si>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</si>
  <si>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</si>
  <si>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</si>
  <si>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</si>
  <si>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</si>
  <si>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</si>
  <si>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</si>
  <si>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23, 2017</t>
  </si>
  <si>
    <t>Feb 22,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</si>
  <si>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</si>
  <si>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</si>
  <si>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</si>
  <si>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</si>
  <si>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</si>
  <si>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</si>
  <si>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</si>
  <si>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</si>
  <si>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</si>
  <si>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</si>
  <si>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</si>
  <si>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</si>
  <si>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</si>
  <si>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</si>
  <si>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</si>
  <si>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</si>
  <si>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</si>
  <si>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</si>
  <si>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</si>
  <si>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</si>
  <si>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</si>
  <si>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</si>
  <si>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</si>
  <si>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</si>
  <si>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</si>
  <si>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</si>
  <si>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</si>
  <si>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</si>
  <si>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</si>
  <si>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</si>
  <si>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</si>
  <si>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</si>
  <si>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</si>
  <si>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</si>
  <si>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</si>
  <si>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</si>
  <si>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</si>
  <si>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</si>
  <si>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</si>
  <si>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</si>
  <si>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</si>
  <si>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</si>
  <si>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</si>
  <si>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</si>
  <si>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</si>
  <si>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</si>
  <si>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</si>
  <si>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</si>
  <si>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</si>
  <si>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</si>
  <si>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</si>
  <si>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</si>
  <si>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</si>
  <si>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</si>
  <si>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</si>
  <si>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</si>
  <si>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</si>
  <si>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</si>
  <si>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</si>
  <si>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</si>
  <si>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</si>
  <si>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</si>
  <si>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</si>
  <si>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</si>
  <si>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</si>
  <si>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</si>
  <si>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</si>
  <si>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</si>
  <si>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</si>
  <si>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</si>
  <si>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</si>
  <si>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</si>
  <si>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</si>
  <si>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</si>
  <si>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</si>
  <si>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</si>
  <si>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</si>
  <si>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</si>
  <si>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</si>
  <si>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</si>
  <si>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</si>
  <si>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</si>
  <si>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</si>
  <si>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</si>
  <si>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</si>
  <si>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</si>
  <si>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</si>
  <si>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15, 2016</t>
  </si>
  <si>
    <t>Oct 14, 2016</t>
  </si>
  <si>
    <t>Oct 13,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</si>
  <si>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</si>
  <si>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</si>
  <si>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</si>
  <si>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</si>
  <si>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</si>
  <si>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</si>
  <si>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</si>
  <si>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</si>
  <si>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</si>
  <si>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</si>
  <si>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</si>
  <si>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25, 2016</t>
  </si>
  <si>
    <t>Sep 24, 2016</t>
  </si>
  <si>
    <t>Sep 23, 2016</t>
  </si>
  <si>
    <t>Sep 22, 2016</t>
  </si>
  <si>
    <t>Sep 21, 2016</t>
  </si>
  <si>
    <t>Sep 20, 2016</t>
  </si>
  <si>
    <t>Sep 19, 2016</t>
  </si>
  <si>
    <t>Sep 17, 2016</t>
  </si>
  <si>
    <t>Sep 16, 2016</t>
  </si>
  <si>
    <t>Sep 15, 2016</t>
  </si>
  <si>
    <t>Sep 14,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</si>
  <si>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</si>
  <si>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</si>
  <si>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</si>
  <si>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</si>
  <si>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</si>
  <si>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</si>
  <si>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</si>
  <si>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</si>
  <si>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</si>
  <si>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</si>
  <si>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</si>
  <si>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</si>
  <si>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</si>
  <si>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</si>
  <si>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</si>
  <si>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</si>
  <si>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</si>
  <si>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16, 2016</t>
  </si>
  <si>
    <t>Aug 14, 2016</t>
  </si>
  <si>
    <t>Aug 13, 2016</t>
  </si>
  <si>
    <t>Aug 12, 2016</t>
  </si>
  <si>
    <t>Aug 11, 2016</t>
  </si>
  <si>
    <t>Aug 10, 2016</t>
  </si>
  <si>
    <t>Aug 09, 2016</t>
  </si>
  <si>
    <t>Aug 08, 2016</t>
  </si>
  <si>
    <t>Aug 06,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</si>
  <si>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</si>
  <si>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</si>
  <si>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</si>
  <si>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</si>
  <si>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</si>
  <si>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</si>
  <si>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</si>
  <si>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</si>
  <si>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</si>
  <si>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</si>
  <si>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</si>
  <si>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</si>
  <si>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</si>
  <si>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</si>
  <si>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</si>
  <si>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</si>
  <si>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</si>
  <si>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</si>
  <si>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</si>
  <si>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</si>
  <si>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</si>
  <si>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</si>
  <si>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</si>
  <si>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</si>
  <si>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</si>
  <si>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</si>
  <si>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</si>
  <si>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</si>
  <si>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</si>
  <si>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</si>
  <si>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</si>
  <si>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</si>
  <si>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</si>
  <si>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</si>
  <si>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</si>
  <si>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</si>
  <si>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</si>
  <si>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</si>
  <si>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</si>
  <si>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</si>
  <si>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</si>
  <si>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</si>
  <si>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</si>
  <si>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</si>
  <si>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</si>
  <si>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</si>
  <si>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</si>
  <si>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</si>
  <si>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</si>
  <si>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28,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</si>
  <si>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</si>
  <si>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</si>
  <si>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</si>
  <si>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</si>
  <si>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</si>
  <si>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</si>
  <si>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</si>
  <si>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</si>
  <si>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</si>
  <si>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</si>
  <si>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</si>
  <si>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</si>
  <si>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</si>
  <si>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</si>
  <si>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</si>
  <si>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</si>
  <si>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</si>
  <si>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</si>
  <si>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</si>
  <si>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</si>
  <si>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</si>
  <si>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</si>
  <si>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</si>
  <si>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</si>
  <si>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</si>
  <si>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</si>
  <si>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</si>
  <si>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</si>
  <si>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18, 2016</t>
  </si>
  <si>
    <t>Apr 13, 2016</t>
  </si>
  <si>
    <t>Apr 12, 2016</t>
  </si>
  <si>
    <t>Apr 11, 2016</t>
  </si>
  <si>
    <t>Apr 07, 2016</t>
  </si>
  <si>
    <t>Apr 06, 2016</t>
  </si>
  <si>
    <t>Apr 05, 2016</t>
  </si>
  <si>
    <t>Apr 04, 2016</t>
  </si>
  <si>
    <t>Mar 31, 2016</t>
  </si>
  <si>
    <t>Mar 30, 2016</t>
  </si>
  <si>
    <t>Mar 29, 2016</t>
  </si>
  <si>
    <t>Mar 28,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</si>
  <si>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</si>
  <si>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</si>
  <si>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</si>
  <si>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</si>
  <si>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</si>
  <si>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</si>
  <si>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</si>
  <si>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</si>
  <si>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</si>
  <si>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</si>
  <si>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</si>
  <si>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</si>
  <si>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</si>
  <si>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</si>
  <si>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</si>
  <si>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</si>
  <si>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</si>
  <si>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</si>
  <si>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</si>
  <si>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</si>
  <si>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</si>
  <si>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</si>
  <si>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18, 2016</t>
  </si>
  <si>
    <t>Feb 17, 2016</t>
  </si>
  <si>
    <t>Feb 16, 2016</t>
  </si>
  <si>
    <t>Feb 15, 2016</t>
  </si>
  <si>
    <t>Feb 14,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</si>
  <si>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</si>
  <si>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</si>
  <si>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</si>
  <si>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</si>
  <si>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</si>
  <si>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</si>
  <si>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</si>
  <si>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</si>
  <si>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</si>
  <si>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</si>
  <si>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</si>
  <si>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</si>
  <si>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</si>
  <si>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25, 2016</t>
  </si>
  <si>
    <t>Jan 22, 2016</t>
  </si>
  <si>
    <t>Jan 21, 2016</t>
  </si>
  <si>
    <t>Jan 20, 2016</t>
  </si>
  <si>
    <t>Jan 19, 2016</t>
  </si>
  <si>
    <t>Jan 18, 2016</t>
  </si>
  <si>
    <t>Jan 15, 2016</t>
  </si>
  <si>
    <t>Jan 14, 2016</t>
  </si>
  <si>
    <t>Jan 13, 2016</t>
  </si>
  <si>
    <t>Jan 12, 2016</t>
  </si>
  <si>
    <t>Jan 11, 2016</t>
  </si>
  <si>
    <t>Jan 10, 2016</t>
  </si>
  <si>
    <t>Jan 08, 2016</t>
  </si>
  <si>
    <t>Jan 07, 2016</t>
  </si>
  <si>
    <t>Jan 06, 2016</t>
  </si>
  <si>
    <t>Jan 05, 2016</t>
  </si>
  <si>
    <t>Jan 04, 2016</t>
  </si>
  <si>
    <t>Jan 01, 2016</t>
  </si>
  <si>
    <t>Dec 31, 2015</t>
  </si>
  <si>
    <t>Dec 30, 2015</t>
  </si>
  <si>
    <t>Dec 29, 2015</t>
  </si>
  <si>
    <t>Dec 28,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</si>
  <si>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</si>
  <si>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</si>
  <si>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</si>
  <si>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</si>
  <si>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</si>
  <si>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</si>
  <si>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</si>
  <si>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</si>
  <si>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</si>
  <si>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</si>
  <si>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</si>
  <si>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</si>
  <si>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</si>
  <si>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</si>
  <si>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</si>
  <si>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</si>
  <si>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</si>
  <si>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</si>
  <si>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</si>
  <si>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</si>
  <si>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24, 2015</t>
  </si>
  <si>
    <t>Nov 23, 2015</t>
  </si>
  <si>
    <t>Nov 22, 2015</t>
  </si>
  <si>
    <t>Nov 20, 2015</t>
  </si>
  <si>
    <t>Nov 19, 2015</t>
  </si>
  <si>
    <t>Nov 18, 2015</t>
  </si>
  <si>
    <t>Nov 17, 2015</t>
  </si>
  <si>
    <t>Nov 16, 2015</t>
  </si>
  <si>
    <t>Nov 13,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</si>
  <si>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</si>
  <si>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</si>
  <si>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</si>
  <si>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</si>
  <si>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</si>
  <si>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</si>
  <si>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</si>
  <si>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</si>
  <si>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</si>
  <si>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</si>
  <si>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</si>
  <si>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</si>
  <si>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</si>
  <si>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21, 2015</t>
  </si>
  <si>
    <t>Oct 20, 2015</t>
  </si>
  <si>
    <t>Oct 19, 2015</t>
  </si>
  <si>
    <t>Oct 18,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</si>
  <si>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</si>
  <si>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</si>
  <si>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</si>
  <si>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</si>
  <si>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</si>
  <si>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</si>
  <si>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</si>
  <si>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</si>
  <si>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</si>
  <si>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</si>
  <si>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03, 2015</t>
  </si>
  <si>
    <t>Oct 01, 2015</t>
  </si>
  <si>
    <t>Sep 30, 2015</t>
  </si>
  <si>
    <t>Sep 29, 2015</t>
  </si>
  <si>
    <t>Sep 28, 2015</t>
  </si>
  <si>
    <t>Sep 27, 2015</t>
  </si>
  <si>
    <t>Sep 24, 2015</t>
  </si>
  <si>
    <t>Sep 23, 2015</t>
  </si>
  <si>
    <t>Sep 22, 2015</t>
  </si>
  <si>
    <t>Sep 21, 2015</t>
  </si>
  <si>
    <t>Sep 18,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</si>
  <si>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</si>
  <si>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</si>
  <si>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</si>
  <si>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</si>
  <si>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</si>
  <si>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</si>
  <si>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</si>
  <si>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</si>
  <si>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</si>
  <si>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</si>
  <si>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</si>
  <si>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</si>
  <si>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</si>
  <si>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</si>
  <si>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</si>
  <si>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</si>
  <si>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</si>
  <si>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</si>
  <si>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</si>
  <si>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</si>
  <si>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</si>
  <si>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</si>
  <si>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</si>
  <si>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</si>
  <si>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</si>
  <si>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</si>
  <si>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</si>
  <si>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</si>
  <si>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</si>
  <si>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</si>
  <si>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</si>
  <si>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</si>
  <si>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</si>
  <si>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</si>
  <si>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</si>
  <si>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</si>
  <si>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</si>
  <si>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</si>
  <si>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</si>
  <si>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</si>
  <si>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</si>
  <si>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</si>
  <si>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18,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</si>
  <si>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</si>
  <si>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</si>
  <si>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</si>
  <si>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</si>
  <si>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</si>
  <si>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</si>
  <si>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</si>
  <si>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</si>
  <si>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</si>
  <si>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</si>
  <si>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</si>
  <si>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</si>
  <si>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</si>
  <si>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</si>
  <si>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</si>
  <si>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</si>
  <si>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</si>
  <si>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</si>
  <si>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</si>
  <si>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</si>
  <si>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</si>
  <si>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</si>
  <si>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</si>
  <si>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</si>
  <si>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</si>
  <si>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</si>
  <si>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</si>
  <si>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</si>
  <si>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</si>
  <si>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</si>
  <si>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07, 2015</t>
  </si>
  <si>
    <t>Jun 05, 2015</t>
  </si>
  <si>
    <t>Jun 04, 2015</t>
  </si>
  <si>
    <t>Jun 03, 2015</t>
  </si>
  <si>
    <t>Jun 02, 2015</t>
  </si>
  <si>
    <t>Jun 01, 2015</t>
  </si>
  <si>
    <t>May 30, 2015</t>
  </si>
  <si>
    <t>May 29, 2015</t>
  </si>
  <si>
    <t>May 28, 2015</t>
  </si>
  <si>
    <t>May 27, 2015</t>
  </si>
  <si>
    <t>May 26, 2015</t>
  </si>
  <si>
    <t>May 25,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</si>
  <si>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</si>
  <si>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</si>
  <si>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</si>
  <si>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</si>
  <si>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</si>
  <si>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</si>
  <si>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</si>
  <si>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</si>
  <si>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</si>
  <si>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</si>
  <si>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</si>
  <si>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</si>
  <si>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</si>
  <si>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</si>
  <si>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</si>
  <si>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</si>
  <si>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</si>
  <si>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</si>
  <si>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</si>
  <si>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</si>
  <si>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</si>
  <si>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</si>
  <si>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</si>
  <si>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</si>
  <si>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</si>
  <si>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</si>
  <si>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13, 2015</t>
  </si>
  <si>
    <t>Apr 10, 2015</t>
  </si>
  <si>
    <t>Apr 09, 2015</t>
  </si>
  <si>
    <t>Apr 08, 2015</t>
  </si>
  <si>
    <t>Apr 07, 2015</t>
  </si>
  <si>
    <t>Apr 06,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</si>
  <si>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</si>
  <si>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</si>
  <si>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</si>
  <si>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</si>
  <si>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</si>
  <si>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</si>
  <si>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</si>
  <si>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</si>
  <si>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</si>
  <si>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</si>
  <si>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</si>
  <si>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</si>
  <si>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</si>
  <si>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</si>
  <si>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</si>
  <si>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</si>
  <si>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</si>
  <si>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</si>
  <si>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</si>
  <si>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</si>
  <si>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</si>
  <si>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</si>
  <si>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</si>
  <si>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</si>
  <si>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</si>
  <si>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</si>
  <si>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</si>
  <si>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</si>
  <si>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</si>
  <si>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16,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</si>
  <si>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</si>
  <si>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</si>
  <si>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</si>
  <si>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</si>
  <si>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</si>
  <si>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</si>
  <si>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</si>
  <si>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</si>
  <si>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</si>
  <si>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</si>
  <si>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Feb 01, 2015</t>
  </si>
  <si>
    <t>Jan 30, 2015</t>
  </si>
  <si>
    <t>Jan 29, 2015</t>
  </si>
  <si>
    <t>Jan 28, 2015</t>
  </si>
  <si>
    <t>Jan 27, 2015</t>
  </si>
  <si>
    <t>Jan 23, 2015</t>
  </si>
  <si>
    <t>Jan 22, 2015</t>
  </si>
  <si>
    <t>Jan 21, 2015</t>
  </si>
  <si>
    <t>Jan 20, 2015</t>
  </si>
  <si>
    <t>Jan 19,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</si>
  <si>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</si>
  <si>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</si>
  <si>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</si>
  <si>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</si>
  <si>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</si>
  <si>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</si>
  <si>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</si>
  <si>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</si>
  <si>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</si>
  <si>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</si>
  <si>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</si>
  <si>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</si>
  <si>
    <t>Dec 31, 2014</t>
  </si>
  <si>
    <t>Dec 30, 2014</t>
  </si>
  <si>
    <t>Dec 29, 2014</t>
  </si>
  <si>
    <t>Dec 28,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</si>
  <si>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</si>
  <si>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</si>
  <si>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</si>
  <si>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</si>
  <si>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</si>
  <si>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</si>
  <si>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</si>
  <si>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</si>
  <si>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</si>
  <si>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14,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</si>
  <si>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</si>
  <si>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</si>
  <si>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</si>
  <si>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</si>
  <si>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</si>
  <si>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</si>
  <si>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</si>
  <si>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</si>
  <si>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</si>
  <si>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</si>
  <si>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30, 2014</t>
  </si>
  <si>
    <t>Nov 28, 2014</t>
  </si>
  <si>
    <t>Nov 27,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</si>
  <si>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</si>
  <si>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</si>
  <si>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</si>
  <si>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</si>
  <si>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</si>
  <si>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</si>
  <si>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</si>
  <si>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</si>
  <si>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16, 2014</t>
  </si>
  <si>
    <t>Nov 14, 2014</t>
  </si>
  <si>
    <t>Nov 13, 2014</t>
  </si>
  <si>
    <t>Nov 12, 2014</t>
  </si>
  <si>
    <t>Nov 11, 2014</t>
  </si>
  <si>
    <t>Nov 10, 2014</t>
  </si>
  <si>
    <t>Nov 07, 2014</t>
  </si>
  <si>
    <t>Nov 05, 2014</t>
  </si>
  <si>
    <t>Nov 03, 2014</t>
  </si>
  <si>
    <t>Oct 31, 2014</t>
  </si>
  <si>
    <t>Oct 30, 2014</t>
  </si>
  <si>
    <t>Oct 29, 2014</t>
  </si>
  <si>
    <t>Oct 28, 2014</t>
  </si>
  <si>
    <t>Oct 27,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</si>
  <si>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</si>
  <si>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</si>
  <si>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</si>
  <si>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</si>
  <si>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</si>
  <si>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</si>
  <si>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</si>
  <si>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</si>
  <si>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</si>
  <si>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</si>
  <si>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</si>
  <si>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</si>
  <si>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01, 2014</t>
  </si>
  <si>
    <t>Sep 30, 2014</t>
  </si>
  <si>
    <t>Sep 29, 2014</t>
  </si>
  <si>
    <t>Sep 27,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</si>
  <si>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</si>
  <si>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</si>
  <si>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</si>
  <si>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</si>
  <si>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</si>
  <si>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</si>
  <si>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</si>
  <si>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</si>
  <si>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</si>
  <si>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</si>
  <si>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13,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</si>
  <si>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</si>
  <si>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</si>
  <si>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</si>
  <si>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</si>
  <si>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</si>
  <si>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</si>
  <si>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</si>
  <si>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</si>
  <si>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</si>
  <si>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Sep 01, 2014</t>
  </si>
  <si>
    <t>Aug 31,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</si>
  <si>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</si>
  <si>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</si>
  <si>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</si>
  <si>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</si>
  <si>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</si>
  <si>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</si>
  <si>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</si>
  <si>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</si>
  <si>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14, 2014</t>
  </si>
  <si>
    <t>Aug 13, 2014</t>
  </si>
  <si>
    <t>Aug 12, 2014</t>
  </si>
  <si>
    <t>Aug 11, 2014</t>
  </si>
  <si>
    <t>Aug 10, 2014</t>
  </si>
  <si>
    <t>Aug 08, 2014</t>
  </si>
  <si>
    <t>Aug 07, 2014</t>
  </si>
  <si>
    <t>Aug 06, 2014</t>
  </si>
  <si>
    <t>Aug 05, 2014</t>
  </si>
  <si>
    <t>Aug 04, 2014</t>
  </si>
  <si>
    <t>Aug 02, 2014</t>
  </si>
  <si>
    <t>Aug 01, 2014</t>
  </si>
  <si>
    <t>Jul 31, 2014</t>
  </si>
  <si>
    <t>Jul 30, 2014</t>
  </si>
  <si>
    <t>Jul 28, 2014</t>
  </si>
  <si>
    <t>Jul 27, 2014</t>
  </si>
  <si>
    <t>Jul 25, 2014</t>
  </si>
  <si>
    <t>Jul 24, 2014</t>
  </si>
  <si>
    <t>Jul 23, 2014</t>
  </si>
  <si>
    <t>Jul 22, 2014</t>
  </si>
  <si>
    <t>Jul 21, 2014</t>
  </si>
  <si>
    <t>Jul 20, 2014</t>
  </si>
  <si>
    <t>Jul 18, 2014</t>
  </si>
  <si>
    <t>Jul 17, 2014</t>
  </si>
  <si>
    <t>Jul 16, 2014</t>
  </si>
  <si>
    <t>Jul 15, 2014</t>
  </si>
  <si>
    <t>Jul 14, 2014</t>
  </si>
  <si>
    <t>Jul 12, 2014</t>
  </si>
  <si>
    <t>Jul 11, 2014</t>
  </si>
  <si>
    <t>Jul 10, 2014</t>
  </si>
  <si>
    <t>Jul 09, 2014</t>
  </si>
  <si>
    <t>Jul 08, 2014</t>
  </si>
  <si>
    <t>Jul 07, 2014</t>
  </si>
  <si>
    <t>Jul 04,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</si>
  <si>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</si>
  <si>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</si>
  <si>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</si>
  <si>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</si>
  <si>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</si>
  <si>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</si>
  <si>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</si>
  <si>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</si>
  <si>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</si>
  <si>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</si>
  <si>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</si>
  <si>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</si>
  <si>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</si>
  <si>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</si>
  <si>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</si>
  <si>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</si>
  <si>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</si>
  <si>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</si>
  <si>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</si>
  <si>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</si>
  <si>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</si>
  <si>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</si>
  <si>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</si>
  <si>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</si>
  <si>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</si>
  <si>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</si>
  <si>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</si>
  <si>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</si>
  <si>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26, 2014</t>
  </si>
  <si>
    <t>May 25,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</si>
  <si>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</si>
  <si>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</si>
  <si>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</si>
  <si>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</si>
  <si>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</si>
  <si>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</si>
  <si>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</si>
  <si>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</si>
  <si>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</si>
  <si>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</si>
  <si>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</si>
  <si>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</si>
  <si>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</si>
  <si>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</si>
  <si>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</si>
  <si>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InterestRate</t>
  </si>
  <si>
    <t>IntersetRateOpen</t>
  </si>
  <si>
    <t>InterestRateHigh</t>
  </si>
  <si>
    <t>InterestRateLow</t>
  </si>
  <si>
    <t>InterestRateChange</t>
  </si>
  <si>
    <t>InterestChangeUpdown</t>
  </si>
  <si>
    <t>AllUpdown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</si>
</sst>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2" fontId="19" fillId="0" borderId="10" xfId="0" applyNumberFormat="1" applyFont="1" applyBorder="1" applyAlignment="1">
      <alignment wrapText="1"/>
    </xf>
    <xf numFmtId="14" fontId="19" fillId="0" borderId="10" xfId="0" applyNumberFormat="1" applyFont="1" applyBorder="1" applyAlignment="1">
      <alignment wrapText="1"/>
    </xf>
    <xf numFmtId="20" fontId="19" fillId="0" borderId="10" xfId="0" applyNumberFormat="1" applyFont="1" applyBorder="1" applyAlignment="1">
      <alignment wrapText="1"/>
    </xf>
    <xf numFmtId="15" fontId="19" fillId="0" borderId="10" xfId="0" applyNumberFormat="1" applyFont="1" applyBorder="1" applyAlignment="1">
      <alignment wrapText="1"/>
    </xf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55"/>
  <sheetViews>
    <sheetView tabSelected="1" workbookViewId="0">
      <pane xSplit="7" ySplit="1" topLeftCell="H1219" activePane="bottomRight" state="frozen"/>
      <selection pane="topRight" activeCell="H1" sqref="H1"/>
      <selection pane="bottomLeft" activeCell="A2" sqref="A2"/>
      <selection pane="bottomRight" activeCell="E1226" sqref="E1226"/>
    </sheetView>
  </sheetViews>
  <sheetFormatPr baseColWidth="10" defaultRowHeight="16" x14ac:dyDescent="0.2"/>
  <cols>
    <col min="9" max="9" width="17.1640625" customWidth="1"/>
    <col min="10" max="10" width="20.5" customWidth="1"/>
    <col min="14" max="14" width="14" customWidth="1"/>
    <col min="15" max="15" width="14.6640625" customWidth="1"/>
    <col min="16" max="17" width="24.83203125" customWidth="1"/>
    <col min="18" max="18" width="15.6640625" customWidth="1"/>
    <col min="29" max="29" width="11.83203125" bestFit="1" customWidth="1"/>
    <col min="30" max="30" width="18.5" customWidth="1"/>
    <col min="33" max="33" width="15" customWidth="1"/>
    <col min="36" max="36" width="17.6640625" customWidth="1"/>
    <col min="38" max="38" width="17.6640625" customWidth="1"/>
    <col min="39" max="39" width="18" customWidth="1"/>
    <col min="40" max="40" width="18.83203125" customWidth="1"/>
    <col min="41" max="41" width="17" customWidth="1"/>
    <col min="42" max="42" width="18.66406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6</v>
      </c>
      <c r="I1" t="s">
        <v>29</v>
      </c>
      <c r="J1" t="s">
        <v>30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27</v>
      </c>
      <c r="Q1" t="s">
        <v>28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44</v>
      </c>
      <c r="AG1" t="s">
        <v>45</v>
      </c>
      <c r="AH1" t="s">
        <v>49</v>
      </c>
      <c r="AI1" t="s">
        <v>50</v>
      </c>
      <c r="AJ1" t="s">
        <v>52</v>
      </c>
      <c r="AK1" t="s">
        <v>1388</v>
      </c>
      <c r="AL1" t="s">
        <v>1389</v>
      </c>
      <c r="AM1" t="s">
        <v>1390</v>
      </c>
      <c r="AN1" t="s">
        <v>1391</v>
      </c>
      <c r="AO1" t="s">
        <v>1392</v>
      </c>
      <c r="AP1" t="s">
        <v>1393</v>
      </c>
      <c r="AQ1" t="s">
        <v>1394</v>
      </c>
    </row>
    <row r="2" spans="1:43" x14ac:dyDescent="0.2">
      <c r="A2" s="1">
        <v>41845</v>
      </c>
      <c r="B2">
        <v>7828.2</v>
      </c>
      <c r="C2">
        <v>7840.95</v>
      </c>
      <c r="D2">
        <v>7748.6</v>
      </c>
      <c r="E2">
        <v>7790.45</v>
      </c>
      <c r="F2">
        <v>153936037</v>
      </c>
      <c r="G2">
        <v>7827.61</v>
      </c>
      <c r="K2">
        <f>E9</f>
        <v>7672.05</v>
      </c>
      <c r="M2">
        <v>-3747851</v>
      </c>
      <c r="N2" s="10">
        <f>(K2-E2)*100/E2</f>
        <v>-1.5198095103620413</v>
      </c>
      <c r="AC2">
        <f t="shared" ref="AC2:AC65" si="0">(E2-B2)*F2</f>
        <v>-5811085396.75</v>
      </c>
      <c r="AE2" t="str">
        <f t="shared" ref="AE2:AE65" si="1">TEXT(A2, "mmm")</f>
        <v>Jul</v>
      </c>
      <c r="AF2">
        <f>VLOOKUP(A2,Gold!$A$2:$E$1307,5, FALSE)</f>
        <v>27724</v>
      </c>
      <c r="AG2">
        <f>VLOOKUP(A2,Gold!$A$2:$G$1307,7, FALSE)</f>
        <v>1</v>
      </c>
      <c r="AH2">
        <f>VLOOKUP(A2,Oil!$A$2:$E$1345,5, FALSE)</f>
        <v>6124</v>
      </c>
      <c r="AI2">
        <f>VLOOKUP(A2,Oil!$A$2:$G$1345,7, FALSE)</f>
        <v>-1</v>
      </c>
      <c r="AJ2">
        <f>AG2+AI2</f>
        <v>0</v>
      </c>
      <c r="AK2">
        <f>VLOOKUP(A2,InterestRate!$A$2:$G$1334,3, FALSE)</f>
        <v>8.6709999999999994</v>
      </c>
      <c r="AL2">
        <f>VLOOKUP(A2,InterestRate!$A$2:$G$1334,4, FALSE)</f>
        <v>8.6709999999999994</v>
      </c>
      <c r="AM2">
        <f>VLOOKUP(A2,InterestRate!$A$2:$G$1334,5, FALSE)</f>
        <v>8.6709999999999994</v>
      </c>
      <c r="AN2">
        <f>VLOOKUP(A2,InterestRate!$A$2:$G$1334,6, FALSE)</f>
        <v>8.6709999999999994</v>
      </c>
      <c r="AO2">
        <f>VLOOKUP(A2,InterestRate!$A$2:$G$1334,7, FALSE)</f>
        <v>2.7000000000000001E-3</v>
      </c>
      <c r="AP2">
        <f>IF(AO2&gt;0,1,-1)</f>
        <v>1</v>
      </c>
      <c r="AQ2">
        <f>AG2+AI2+AP2</f>
        <v>1</v>
      </c>
    </row>
    <row r="3" spans="1:43" x14ac:dyDescent="0.2">
      <c r="A3" s="1">
        <v>41848</v>
      </c>
      <c r="B3">
        <v>7792.9</v>
      </c>
      <c r="C3">
        <v>7799.9</v>
      </c>
      <c r="D3">
        <v>7722.65</v>
      </c>
      <c r="E3">
        <v>7748.7</v>
      </c>
      <c r="F3">
        <v>116534670</v>
      </c>
      <c r="G3">
        <v>6107.78</v>
      </c>
      <c r="K3">
        <f t="shared" ref="K3:K66" si="2">E10</f>
        <v>7649.25</v>
      </c>
      <c r="M3">
        <v>-41149218</v>
      </c>
      <c r="N3" s="10">
        <f t="shared" ref="N3:N66" si="3">(K3-E3)*100/E3</f>
        <v>-1.2834410933446878</v>
      </c>
      <c r="S3">
        <f>E3-E2</f>
        <v>-41.75</v>
      </c>
      <c r="T3">
        <f>E2-E3</f>
        <v>41.75</v>
      </c>
      <c r="U3">
        <f>IF(S3&gt;0,S3,0)</f>
        <v>0</v>
      </c>
      <c r="V3">
        <f>IF(T3&gt;0,T3,0)</f>
        <v>41.75</v>
      </c>
      <c r="AC3">
        <f t="shared" si="0"/>
        <v>-5150832413.999979</v>
      </c>
      <c r="AE3" t="str">
        <f t="shared" si="1"/>
        <v>Jul</v>
      </c>
      <c r="AF3">
        <f>_xlfn.IFNA(VLOOKUP(A3,Gold!$A$2:$E$1307,5, FALSE),AF2)</f>
        <v>27890</v>
      </c>
      <c r="AG3">
        <f>_xlfn.IFNA(VLOOKUP(A3,Gold!$A$2:$G$1307,7, FALSE),AG2)</f>
        <v>-1</v>
      </c>
      <c r="AH3">
        <f>_xlfn.IFNA(VLOOKUP(A3,Oil!$A$2:$E$1345,5, FALSE),AH2)</f>
        <v>6140</v>
      </c>
      <c r="AI3">
        <f>_xlfn.IFNA(VLOOKUP(A3,Oil!$A$2:$G$1345,7, FALSE),AI2)</f>
        <v>1</v>
      </c>
      <c r="AJ3">
        <f t="shared" ref="AJ3:AJ66" si="4">AG3+AI3</f>
        <v>0</v>
      </c>
      <c r="AK3">
        <f>_xlfn.IFNA(VLOOKUP(A3,InterestRate!$A$2:$G$1334,3, FALSE),AK2)</f>
        <v>8.7070000000000007</v>
      </c>
      <c r="AL3">
        <f>_xlfn.IFNA(VLOOKUP(A3,InterestRate!$A$2:$G$1334,4,FALSE),AL2)</f>
        <v>8.7070000000000007</v>
      </c>
      <c r="AM3">
        <f>_xlfn.IFNA(VLOOKUP(A3,InterestRate!$A$2:$G$1334,5, FALSE),AM2)</f>
        <v>8.7070000000000007</v>
      </c>
      <c r="AN3">
        <f>_xlfn.IFNA(VLOOKUP(A3,InterestRate!$A$2:$G$1334,6, FALSE),AN2)</f>
        <v>8.7070000000000007</v>
      </c>
      <c r="AO3">
        <f>_xlfn.IFNA(VLOOKUP(A3,InterestRate!$A$2:$G$1334,7, FALSE),AO2)</f>
        <v>4.1999999999999997E-3</v>
      </c>
      <c r="AP3">
        <f t="shared" ref="AP3:AP66" si="5">IF(AO3&gt;0,1,-1)</f>
        <v>1</v>
      </c>
      <c r="AQ3">
        <f t="shared" ref="AQ3:AQ66" si="6">AG3+AI3+AP3</f>
        <v>1</v>
      </c>
    </row>
    <row r="4" spans="1:43" x14ac:dyDescent="0.2">
      <c r="A4" s="1">
        <v>41850</v>
      </c>
      <c r="B4">
        <v>7746.2</v>
      </c>
      <c r="C4">
        <v>7798.7</v>
      </c>
      <c r="D4">
        <v>7707.6</v>
      </c>
      <c r="E4">
        <v>7791.4</v>
      </c>
      <c r="F4">
        <v>178110084</v>
      </c>
      <c r="G4">
        <v>10175.5</v>
      </c>
      <c r="K4">
        <f t="shared" si="2"/>
        <v>7568.55</v>
      </c>
      <c r="M4">
        <v>20426196</v>
      </c>
      <c r="N4" s="10">
        <f t="shared" si="3"/>
        <v>-2.860204841235201</v>
      </c>
      <c r="S4">
        <f t="shared" ref="S4:S67" si="7">E4-E3</f>
        <v>42.699999999999818</v>
      </c>
      <c r="T4">
        <f t="shared" ref="T4:T67" si="8">E3-E4</f>
        <v>-42.699999999999818</v>
      </c>
      <c r="U4">
        <f t="shared" ref="U4:U67" si="9">IF(S4&gt;0,S4,0)</f>
        <v>42.699999999999818</v>
      </c>
      <c r="V4">
        <f t="shared" ref="V4:V67" si="10">IF(T4&gt;0,T4,0)</f>
        <v>0</v>
      </c>
      <c r="AC4">
        <f t="shared" si="0"/>
        <v>8050575796.7999678</v>
      </c>
      <c r="AE4" t="str">
        <f t="shared" si="1"/>
        <v>Jul</v>
      </c>
      <c r="AF4">
        <f>_xlfn.IFNA(VLOOKUP(A4,Gold!$A$2:$E$1307,5, FALSE),AF3)</f>
        <v>27781</v>
      </c>
      <c r="AG4">
        <f>_xlfn.IFNA(VLOOKUP(A4,Gold!$A$2:$G$1307,7, FALSE),AG3)</f>
        <v>-1</v>
      </c>
      <c r="AH4">
        <f>_xlfn.IFNA(VLOOKUP(A4,Oil!$A$2:$E$1345,5, FALSE),AH3)</f>
        <v>6068</v>
      </c>
      <c r="AI4">
        <f>_xlfn.IFNA(VLOOKUP(A4,Oil!$A$2:$G$1345,7, FALSE),AI3)</f>
        <v>-1</v>
      </c>
      <c r="AJ4">
        <f t="shared" si="4"/>
        <v>-2</v>
      </c>
      <c r="AK4">
        <f>_xlfn.IFNA(VLOOKUP(A4,InterestRate!$A$2:$G$1334,3, FALSE),AK3)</f>
        <v>8.7260000000000009</v>
      </c>
      <c r="AL4">
        <f>_xlfn.IFNA(VLOOKUP(A4,InterestRate!$A$2:$G$1334,4,FALSE),AL3)</f>
        <v>8.7260000000000009</v>
      </c>
      <c r="AM4">
        <f>_xlfn.IFNA(VLOOKUP(A4,InterestRate!$A$2:$G$1334,5, FALSE),AM3)</f>
        <v>8.7260000000000009</v>
      </c>
      <c r="AN4">
        <f>_xlfn.IFNA(VLOOKUP(A4,InterestRate!$A$2:$G$1334,6, FALSE),AN3)</f>
        <v>8.7260000000000009</v>
      </c>
      <c r="AO4">
        <f>_xlfn.IFNA(VLOOKUP(A4,InterestRate!$A$2:$G$1334,7, FALSE),AO3)</f>
        <v>2.2000000000000001E-3</v>
      </c>
      <c r="AP4">
        <f t="shared" si="5"/>
        <v>1</v>
      </c>
      <c r="AQ4">
        <f t="shared" si="6"/>
        <v>-1</v>
      </c>
    </row>
    <row r="5" spans="1:43" x14ac:dyDescent="0.2">
      <c r="A5" s="1">
        <v>41851</v>
      </c>
      <c r="B5">
        <v>7784.65</v>
      </c>
      <c r="C5">
        <v>7791.85</v>
      </c>
      <c r="D5">
        <v>7711.15</v>
      </c>
      <c r="E5">
        <v>7721.3</v>
      </c>
      <c r="F5">
        <v>208857257</v>
      </c>
      <c r="G5">
        <v>11718.26</v>
      </c>
      <c r="K5">
        <f t="shared" si="2"/>
        <v>7625.95</v>
      </c>
      <c r="M5">
        <v>51173369</v>
      </c>
      <c r="N5" s="10">
        <f t="shared" si="3"/>
        <v>-1.2348956781889107</v>
      </c>
      <c r="S5">
        <f t="shared" si="7"/>
        <v>-70.099999999999454</v>
      </c>
      <c r="T5">
        <f t="shared" si="8"/>
        <v>70.099999999999454</v>
      </c>
      <c r="U5">
        <f t="shared" si="9"/>
        <v>0</v>
      </c>
      <c r="V5">
        <f t="shared" si="10"/>
        <v>70.099999999999454</v>
      </c>
      <c r="AC5">
        <f t="shared" si="0"/>
        <v>-13231107230.949886</v>
      </c>
      <c r="AE5" t="str">
        <f t="shared" si="1"/>
        <v>Jul</v>
      </c>
      <c r="AF5">
        <f>_xlfn.IFNA(VLOOKUP(A5,Gold!$A$2:$E$1307,5, FALSE),AF4)</f>
        <v>27906</v>
      </c>
      <c r="AG5">
        <f>_xlfn.IFNA(VLOOKUP(A5,Gold!$A$2:$G$1307,7, FALSE),AG4)</f>
        <v>1</v>
      </c>
      <c r="AH5">
        <f>_xlfn.IFNA(VLOOKUP(A5,Oil!$A$2:$E$1345,5, FALSE),AH4)</f>
        <v>6031</v>
      </c>
      <c r="AI5">
        <f>_xlfn.IFNA(VLOOKUP(A5,Oil!$A$2:$G$1345,7, FALSE),AI4)</f>
        <v>-1</v>
      </c>
      <c r="AJ5">
        <f t="shared" si="4"/>
        <v>0</v>
      </c>
      <c r="AK5">
        <f>_xlfn.IFNA(VLOOKUP(A5,InterestRate!$A$2:$G$1334,3, FALSE),AK4)</f>
        <v>8.7219999999999995</v>
      </c>
      <c r="AL5">
        <f>_xlfn.IFNA(VLOOKUP(A5,InterestRate!$A$2:$G$1334,4,FALSE),AL4)</f>
        <v>8.7219999999999995</v>
      </c>
      <c r="AM5">
        <f>_xlfn.IFNA(VLOOKUP(A5,InterestRate!$A$2:$G$1334,5, FALSE),AM4)</f>
        <v>8.7219999999999995</v>
      </c>
      <c r="AN5">
        <f>_xlfn.IFNA(VLOOKUP(A5,InterestRate!$A$2:$G$1334,6, FALSE),AN4)</f>
        <v>8.7219999999999995</v>
      </c>
      <c r="AO5">
        <f>_xlfn.IFNA(VLOOKUP(A5,InterestRate!$A$2:$G$1334,7, FALSE),AO4)</f>
        <v>-5.0000000000000001E-4</v>
      </c>
      <c r="AP5">
        <f t="shared" si="5"/>
        <v>-1</v>
      </c>
      <c r="AQ5">
        <f t="shared" si="6"/>
        <v>-1</v>
      </c>
    </row>
    <row r="6" spans="1:43" x14ac:dyDescent="0.2">
      <c r="A6" s="1">
        <v>41852</v>
      </c>
      <c r="B6">
        <v>7662.5</v>
      </c>
      <c r="C6">
        <v>7716.7</v>
      </c>
      <c r="D6">
        <v>7593.9</v>
      </c>
      <c r="E6">
        <v>7602.6</v>
      </c>
      <c r="F6">
        <v>181070405</v>
      </c>
      <c r="G6">
        <v>9796.7000000000007</v>
      </c>
      <c r="K6">
        <f t="shared" si="2"/>
        <v>7727.05</v>
      </c>
      <c r="M6">
        <v>23386517</v>
      </c>
      <c r="N6" s="10">
        <f t="shared" si="3"/>
        <v>1.6369399942125038</v>
      </c>
      <c r="S6">
        <f t="shared" si="7"/>
        <v>-118.69999999999982</v>
      </c>
      <c r="T6">
        <f t="shared" si="8"/>
        <v>118.69999999999982</v>
      </c>
      <c r="U6">
        <f t="shared" si="9"/>
        <v>0</v>
      </c>
      <c r="V6">
        <f t="shared" si="10"/>
        <v>118.69999999999982</v>
      </c>
      <c r="AC6">
        <f t="shared" si="0"/>
        <v>-10846117259.499933</v>
      </c>
      <c r="AE6" t="str">
        <f t="shared" si="1"/>
        <v>Aug</v>
      </c>
      <c r="AF6">
        <f>_xlfn.IFNA(VLOOKUP(A6,Gold!$A$2:$E$1307,5, FALSE),AF5)</f>
        <v>27886</v>
      </c>
      <c r="AG6">
        <f>_xlfn.IFNA(VLOOKUP(A6,Gold!$A$2:$G$1307,7, FALSE),AG5)</f>
        <v>1</v>
      </c>
      <c r="AH6">
        <f>_xlfn.IFNA(VLOOKUP(A6,Oil!$A$2:$E$1345,5, FALSE),AH5)</f>
        <v>5914</v>
      </c>
      <c r="AI6">
        <f>_xlfn.IFNA(VLOOKUP(A6,Oil!$A$2:$G$1345,7, FALSE),AI5)</f>
        <v>-1</v>
      </c>
      <c r="AJ6">
        <f t="shared" si="4"/>
        <v>0</v>
      </c>
      <c r="AK6">
        <f>_xlfn.IFNA(VLOOKUP(A6,InterestRate!$A$2:$G$1334,3, FALSE),AK5)</f>
        <v>8.7550000000000008</v>
      </c>
      <c r="AL6">
        <f>_xlfn.IFNA(VLOOKUP(A6,InterestRate!$A$2:$G$1334,4,FALSE),AL5)</f>
        <v>8.7550000000000008</v>
      </c>
      <c r="AM6">
        <f>_xlfn.IFNA(VLOOKUP(A6,InterestRate!$A$2:$G$1334,5, FALSE),AM5)</f>
        <v>8.7550000000000008</v>
      </c>
      <c r="AN6">
        <f>_xlfn.IFNA(VLOOKUP(A6,InterestRate!$A$2:$G$1334,6, FALSE),AN5)</f>
        <v>8.7550000000000008</v>
      </c>
      <c r="AO6">
        <f>_xlfn.IFNA(VLOOKUP(A6,InterestRate!$A$2:$G$1334,7, FALSE),AO5)</f>
        <v>3.8E-3</v>
      </c>
      <c r="AP6">
        <f t="shared" si="5"/>
        <v>1</v>
      </c>
      <c r="AQ6">
        <f t="shared" si="6"/>
        <v>1</v>
      </c>
    </row>
    <row r="7" spans="1:43" x14ac:dyDescent="0.2">
      <c r="A7" s="1">
        <v>41855</v>
      </c>
      <c r="B7">
        <v>7639.55</v>
      </c>
      <c r="C7">
        <v>7694.8</v>
      </c>
      <c r="D7">
        <v>7622.05</v>
      </c>
      <c r="E7">
        <v>7683.65</v>
      </c>
      <c r="F7">
        <v>137040004</v>
      </c>
      <c r="G7">
        <v>7495.07</v>
      </c>
      <c r="K7">
        <f t="shared" si="2"/>
        <v>7739.55</v>
      </c>
      <c r="M7">
        <v>-20643884</v>
      </c>
      <c r="N7" s="10">
        <f t="shared" si="3"/>
        <v>0.72751882243465738</v>
      </c>
      <c r="S7">
        <f t="shared" si="7"/>
        <v>81.049999999999272</v>
      </c>
      <c r="T7">
        <f t="shared" si="8"/>
        <v>-81.049999999999272</v>
      </c>
      <c r="U7">
        <f t="shared" si="9"/>
        <v>81.049999999999272</v>
      </c>
      <c r="V7">
        <f t="shared" si="10"/>
        <v>0</v>
      </c>
      <c r="AC7">
        <f t="shared" si="0"/>
        <v>6043464176.3999252</v>
      </c>
      <c r="AE7" t="str">
        <f t="shared" si="1"/>
        <v>Aug</v>
      </c>
      <c r="AF7">
        <f>_xlfn.IFNA(VLOOKUP(A7,Gold!$A$2:$E$1307,5, FALSE),AF6)</f>
        <v>27993</v>
      </c>
      <c r="AG7">
        <f>_xlfn.IFNA(VLOOKUP(A7,Gold!$A$2:$G$1307,7, FALSE),AG6)</f>
        <v>-1</v>
      </c>
      <c r="AH7">
        <f>_xlfn.IFNA(VLOOKUP(A7,Oil!$A$2:$E$1345,5, FALSE),AH6)</f>
        <v>5956</v>
      </c>
      <c r="AI7">
        <f>_xlfn.IFNA(VLOOKUP(A7,Oil!$A$2:$G$1345,7, FALSE),AI6)</f>
        <v>1</v>
      </c>
      <c r="AJ7">
        <f t="shared" si="4"/>
        <v>0</v>
      </c>
      <c r="AK7">
        <f>_xlfn.IFNA(VLOOKUP(A7,InterestRate!$A$2:$G$1334,3, FALSE),AK6)</f>
        <v>8.7439999999999998</v>
      </c>
      <c r="AL7">
        <f>_xlfn.IFNA(VLOOKUP(A7,InterestRate!$A$2:$G$1334,4,FALSE),AL6)</f>
        <v>8.7439999999999998</v>
      </c>
      <c r="AM7">
        <f>_xlfn.IFNA(VLOOKUP(A7,InterestRate!$A$2:$G$1334,5, FALSE),AM6)</f>
        <v>8.7439999999999998</v>
      </c>
      <c r="AN7">
        <f>_xlfn.IFNA(VLOOKUP(A7,InterestRate!$A$2:$G$1334,6, FALSE),AN6)</f>
        <v>8.7439999999999998</v>
      </c>
      <c r="AO7">
        <f>_xlfn.IFNA(VLOOKUP(A7,InterestRate!$A$2:$G$1334,7, FALSE),AO6)</f>
        <v>-1.2999999999999999E-3</v>
      </c>
      <c r="AP7">
        <f t="shared" si="5"/>
        <v>-1</v>
      </c>
      <c r="AQ7">
        <f t="shared" si="6"/>
        <v>-1</v>
      </c>
    </row>
    <row r="8" spans="1:43" x14ac:dyDescent="0.2">
      <c r="A8" s="1">
        <v>41856</v>
      </c>
      <c r="B8">
        <v>7706.65</v>
      </c>
      <c r="C8">
        <v>7752.45</v>
      </c>
      <c r="D8">
        <v>7638.05</v>
      </c>
      <c r="E8">
        <v>7746.55</v>
      </c>
      <c r="F8">
        <v>128238762</v>
      </c>
      <c r="G8">
        <v>6772.55</v>
      </c>
      <c r="K8">
        <f t="shared" si="2"/>
        <v>7791.7</v>
      </c>
      <c r="M8">
        <v>-29445126</v>
      </c>
      <c r="N8" s="10">
        <f t="shared" si="3"/>
        <v>0.5828401030135949</v>
      </c>
      <c r="S8">
        <f t="shared" si="7"/>
        <v>62.900000000000546</v>
      </c>
      <c r="T8">
        <f t="shared" si="8"/>
        <v>-62.900000000000546</v>
      </c>
      <c r="U8">
        <f t="shared" si="9"/>
        <v>62.900000000000546</v>
      </c>
      <c r="V8">
        <f t="shared" si="10"/>
        <v>0</v>
      </c>
      <c r="AC8">
        <f t="shared" si="0"/>
        <v>5116726603.8000698</v>
      </c>
      <c r="AD8">
        <f>AVERAGE(AC2:AC8)</f>
        <v>-2261196532.0285482</v>
      </c>
      <c r="AE8" t="str">
        <f t="shared" si="1"/>
        <v>Aug</v>
      </c>
      <c r="AF8">
        <f>_xlfn.IFNA(VLOOKUP(A8,Gold!$A$2:$E$1307,5, FALSE),AF7)</f>
        <v>27914</v>
      </c>
      <c r="AG8">
        <f>_xlfn.IFNA(VLOOKUP(A8,Gold!$A$2:$G$1307,7, FALSE),AG7)</f>
        <v>1</v>
      </c>
      <c r="AH8">
        <f>_xlfn.IFNA(VLOOKUP(A8,Oil!$A$2:$E$1345,5, FALSE),AH7)</f>
        <v>5998</v>
      </c>
      <c r="AI8">
        <f>_xlfn.IFNA(VLOOKUP(A8,Oil!$A$2:$G$1345,7, FALSE),AI7)</f>
        <v>1</v>
      </c>
      <c r="AJ8">
        <f t="shared" si="4"/>
        <v>2</v>
      </c>
      <c r="AK8">
        <f>_xlfn.IFNA(VLOOKUP(A8,InterestRate!$A$2:$G$1334,3, FALSE),AK7)</f>
        <v>8.8339999999999996</v>
      </c>
      <c r="AL8">
        <f>_xlfn.IFNA(VLOOKUP(A8,InterestRate!$A$2:$G$1334,4,FALSE),AL7)</f>
        <v>8.8339999999999996</v>
      </c>
      <c r="AM8">
        <f>_xlfn.IFNA(VLOOKUP(A8,InterestRate!$A$2:$G$1334,5, FALSE),AM7)</f>
        <v>8.8339999999999996</v>
      </c>
      <c r="AN8">
        <f>_xlfn.IFNA(VLOOKUP(A8,InterestRate!$A$2:$G$1334,6, FALSE),AN7)</f>
        <v>8.8339999999999996</v>
      </c>
      <c r="AO8">
        <f>_xlfn.IFNA(VLOOKUP(A8,InterestRate!$A$2:$G$1334,7, FALSE),AO7)</f>
        <v>1.03E-2</v>
      </c>
      <c r="AP8">
        <f t="shared" si="5"/>
        <v>1</v>
      </c>
      <c r="AQ8">
        <f t="shared" si="6"/>
        <v>3</v>
      </c>
    </row>
    <row r="9" spans="1:43" x14ac:dyDescent="0.2">
      <c r="A9" s="1">
        <v>41857</v>
      </c>
      <c r="B9">
        <v>7726.15</v>
      </c>
      <c r="C9">
        <v>7740.95</v>
      </c>
      <c r="D9">
        <v>7658.95</v>
      </c>
      <c r="E9">
        <v>7672.05</v>
      </c>
      <c r="F9">
        <v>116361342</v>
      </c>
      <c r="G9">
        <v>6905.9</v>
      </c>
      <c r="K9">
        <f t="shared" si="2"/>
        <v>7874.25</v>
      </c>
      <c r="L9">
        <f>AVERAGE(F2:F8)</f>
        <v>157683888.42857143</v>
      </c>
      <c r="M9">
        <f>F9-L9</f>
        <v>-41322546.428571433</v>
      </c>
      <c r="N9" s="10">
        <f t="shared" si="3"/>
        <v>2.6355406964240302</v>
      </c>
      <c r="O9">
        <f t="shared" ref="O9:O72" si="11">E9-E2</f>
        <v>-118.39999999999964</v>
      </c>
      <c r="S9">
        <f t="shared" si="7"/>
        <v>-74.5</v>
      </c>
      <c r="T9">
        <f t="shared" si="8"/>
        <v>74.5</v>
      </c>
      <c r="U9">
        <f t="shared" si="9"/>
        <v>0</v>
      </c>
      <c r="V9">
        <f t="shared" si="10"/>
        <v>74.5</v>
      </c>
      <c r="AB9">
        <v>-355.2</v>
      </c>
      <c r="AC9">
        <f t="shared" si="0"/>
        <v>-6295148602.1999369</v>
      </c>
      <c r="AD9">
        <f t="shared" ref="AD9:AD72" si="12">AVERAGE(AC3:AC9)</f>
        <v>-2330348418.5213966</v>
      </c>
      <c r="AE9" t="str">
        <f t="shared" si="1"/>
        <v>Aug</v>
      </c>
      <c r="AF9">
        <f>_xlfn.IFNA(VLOOKUP(A9,Gold!$A$2:$E$1307,5, FALSE),AF8)</f>
        <v>28114</v>
      </c>
      <c r="AG9">
        <f>_xlfn.IFNA(VLOOKUP(A9,Gold!$A$2:$G$1307,7, FALSE),AG8)</f>
        <v>1</v>
      </c>
      <c r="AH9">
        <f>_xlfn.IFNA(VLOOKUP(A9,Oil!$A$2:$E$1345,5, FALSE),AH8)</f>
        <v>5927</v>
      </c>
      <c r="AI9">
        <f>_xlfn.IFNA(VLOOKUP(A9,Oil!$A$2:$G$1345,7, FALSE),AI8)</f>
        <v>-1</v>
      </c>
      <c r="AJ9">
        <f t="shared" si="4"/>
        <v>0</v>
      </c>
      <c r="AK9">
        <f>_xlfn.IFNA(VLOOKUP(A9,InterestRate!$A$2:$G$1334,3, FALSE),AK8)</f>
        <v>8.8680000000000003</v>
      </c>
      <c r="AL9">
        <f>_xlfn.IFNA(VLOOKUP(A9,InterestRate!$A$2:$G$1334,4,FALSE),AL8)</f>
        <v>8.8680000000000003</v>
      </c>
      <c r="AM9">
        <f>_xlfn.IFNA(VLOOKUP(A9,InterestRate!$A$2:$G$1334,5, FALSE),AM8)</f>
        <v>8.8680000000000003</v>
      </c>
      <c r="AN9">
        <f>_xlfn.IFNA(VLOOKUP(A9,InterestRate!$A$2:$G$1334,6, FALSE),AN8)</f>
        <v>8.8680000000000003</v>
      </c>
      <c r="AO9">
        <f>_xlfn.IFNA(VLOOKUP(A9,InterestRate!$A$2:$G$1334,7, FALSE),AO8)</f>
        <v>3.8E-3</v>
      </c>
      <c r="AP9">
        <f t="shared" si="5"/>
        <v>1</v>
      </c>
      <c r="AQ9">
        <f t="shared" si="6"/>
        <v>1</v>
      </c>
    </row>
    <row r="10" spans="1:43" x14ac:dyDescent="0.2">
      <c r="A10" s="1">
        <v>41858</v>
      </c>
      <c r="B10">
        <v>7651.15</v>
      </c>
      <c r="C10">
        <v>7708.95</v>
      </c>
      <c r="D10">
        <v>7630.4</v>
      </c>
      <c r="E10">
        <v>7649.25</v>
      </c>
      <c r="F10">
        <v>116792296</v>
      </c>
      <c r="G10">
        <v>6030.02</v>
      </c>
      <c r="K10">
        <f t="shared" si="2"/>
        <v>7897.5</v>
      </c>
      <c r="L10">
        <f t="shared" ref="L10:L73" si="13">AVERAGE(F3:F9)</f>
        <v>152316074.85714287</v>
      </c>
      <c r="M10">
        <f t="shared" ref="M10:M73" si="14">F10-L10</f>
        <v>-35523778.857142866</v>
      </c>
      <c r="N10" s="10">
        <f t="shared" si="3"/>
        <v>3.2454162172762033</v>
      </c>
      <c r="O10">
        <f t="shared" si="11"/>
        <v>-99.449999999999818</v>
      </c>
      <c r="S10">
        <f t="shared" si="7"/>
        <v>-22.800000000000182</v>
      </c>
      <c r="T10">
        <f t="shared" si="8"/>
        <v>22.800000000000182</v>
      </c>
      <c r="U10">
        <f t="shared" si="9"/>
        <v>0</v>
      </c>
      <c r="V10">
        <f t="shared" si="10"/>
        <v>22.800000000000182</v>
      </c>
      <c r="W10">
        <f>AVERAGE(U4:U10)</f>
        <v>26.664285714285661</v>
      </c>
      <c r="X10">
        <f t="shared" ref="X10:X72" si="15">AVERAGE(V4:V10)</f>
        <v>40.871428571428496</v>
      </c>
      <c r="Y10">
        <f>100-(100/(1+(W10/(X10+1))))</f>
        <v>38.905680041688385</v>
      </c>
      <c r="Z10">
        <f>IF(Y10&lt;20,1,0)</f>
        <v>0</v>
      </c>
      <c r="AA10">
        <f>IF(Y10&gt;80,1,0)</f>
        <v>0</v>
      </c>
      <c r="AB10">
        <v>-336.25</v>
      </c>
      <c r="AC10">
        <f t="shared" si="0"/>
        <v>-221905362.39995751</v>
      </c>
      <c r="AD10">
        <f t="shared" si="12"/>
        <v>-1626215982.5785363</v>
      </c>
      <c r="AE10" t="str">
        <f t="shared" si="1"/>
        <v>Aug</v>
      </c>
      <c r="AF10">
        <f>_xlfn.IFNA(VLOOKUP(A10,Gold!$A$2:$E$1307,5, FALSE),AF9)</f>
        <v>28375</v>
      </c>
      <c r="AG10">
        <f>_xlfn.IFNA(VLOOKUP(A10,Gold!$A$2:$G$1307,7, FALSE),AG9)</f>
        <v>-1</v>
      </c>
      <c r="AH10">
        <f>_xlfn.IFNA(VLOOKUP(A10,Oil!$A$2:$E$1345,5, FALSE),AH9)</f>
        <v>5945</v>
      </c>
      <c r="AI10">
        <f>_xlfn.IFNA(VLOOKUP(A10,Oil!$A$2:$G$1345,7, FALSE),AI9)</f>
        <v>1</v>
      </c>
      <c r="AJ10">
        <f t="shared" si="4"/>
        <v>0</v>
      </c>
      <c r="AK10">
        <f>_xlfn.IFNA(VLOOKUP(A10,InterestRate!$A$2:$G$1334,3, FALSE),AK9)</f>
        <v>8.8569999999999993</v>
      </c>
      <c r="AL10">
        <f>_xlfn.IFNA(VLOOKUP(A10,InterestRate!$A$2:$G$1334,4,FALSE),AL9)</f>
        <v>8.8569999999999993</v>
      </c>
      <c r="AM10">
        <f>_xlfn.IFNA(VLOOKUP(A10,InterestRate!$A$2:$G$1334,5, FALSE),AM9)</f>
        <v>8.8569999999999993</v>
      </c>
      <c r="AN10">
        <f>_xlfn.IFNA(VLOOKUP(A10,InterestRate!$A$2:$G$1334,6, FALSE),AN9)</f>
        <v>8.8569999999999993</v>
      </c>
      <c r="AO10">
        <f>_xlfn.IFNA(VLOOKUP(A10,InterestRate!$A$2:$G$1334,7, FALSE),AO9)</f>
        <v>-1.1999999999999999E-3</v>
      </c>
      <c r="AP10">
        <f t="shared" si="5"/>
        <v>-1</v>
      </c>
      <c r="AQ10">
        <f t="shared" si="6"/>
        <v>-1</v>
      </c>
    </row>
    <row r="11" spans="1:43" x14ac:dyDescent="0.2">
      <c r="A11" s="1">
        <v>41859</v>
      </c>
      <c r="B11">
        <v>7588.7</v>
      </c>
      <c r="C11">
        <v>7592.45</v>
      </c>
      <c r="D11">
        <v>7540.1</v>
      </c>
      <c r="E11">
        <v>7568.55</v>
      </c>
      <c r="F11">
        <v>118429659</v>
      </c>
      <c r="G11">
        <v>6283.56</v>
      </c>
      <c r="K11">
        <f t="shared" si="2"/>
        <v>7875.3</v>
      </c>
      <c r="L11">
        <f t="shared" si="13"/>
        <v>152352878.57142857</v>
      </c>
      <c r="M11">
        <f t="shared" si="14"/>
        <v>-33923219.571428567</v>
      </c>
      <c r="N11" s="10">
        <f t="shared" si="3"/>
        <v>4.0529559823215804</v>
      </c>
      <c r="O11">
        <f t="shared" si="11"/>
        <v>-222.84999999999945</v>
      </c>
      <c r="S11">
        <f t="shared" si="7"/>
        <v>-80.699999999999818</v>
      </c>
      <c r="T11">
        <f t="shared" si="8"/>
        <v>80.699999999999818</v>
      </c>
      <c r="U11">
        <f t="shared" si="9"/>
        <v>0</v>
      </c>
      <c r="V11">
        <f t="shared" si="10"/>
        <v>80.699999999999818</v>
      </c>
      <c r="W11">
        <f t="shared" ref="W11:W74" si="16">AVERAGE(U5:U11)</f>
        <v>20.564285714285688</v>
      </c>
      <c r="X11">
        <f t="shared" si="15"/>
        <v>52.399999999999899</v>
      </c>
      <c r="Y11">
        <f t="shared" ref="Y11:Y74" si="17">100-(100/(1+(W11/(X11+1))))</f>
        <v>27.802993722839219</v>
      </c>
      <c r="Z11">
        <f t="shared" ref="Z11:Z74" si="18">IF(Y11&lt;20,1,0)</f>
        <v>0</v>
      </c>
      <c r="AA11">
        <f t="shared" ref="AA11:AA74" si="19">IF(Y11&gt;80,1,0)</f>
        <v>0</v>
      </c>
      <c r="AB11">
        <v>-440.7</v>
      </c>
      <c r="AC11">
        <f t="shared" si="0"/>
        <v>-2386357628.849957</v>
      </c>
      <c r="AD11">
        <f t="shared" si="12"/>
        <v>-3117206471.9570966</v>
      </c>
      <c r="AE11" t="str">
        <f t="shared" si="1"/>
        <v>Aug</v>
      </c>
      <c r="AF11">
        <f>_xlfn.IFNA(VLOOKUP(A11,Gold!$A$2:$E$1307,5, FALSE),AF10)</f>
        <v>28576</v>
      </c>
      <c r="AG11">
        <f>_xlfn.IFNA(VLOOKUP(A11,Gold!$A$2:$G$1307,7, FALSE),AG10)</f>
        <v>-1</v>
      </c>
      <c r="AH11">
        <f>_xlfn.IFNA(VLOOKUP(A11,Oil!$A$2:$E$1345,5, FALSE),AH10)</f>
        <v>5978</v>
      </c>
      <c r="AI11">
        <f>_xlfn.IFNA(VLOOKUP(A11,Oil!$A$2:$G$1345,7, FALSE),AI10)</f>
        <v>1</v>
      </c>
      <c r="AJ11">
        <f t="shared" si="4"/>
        <v>0</v>
      </c>
      <c r="AK11">
        <f>_xlfn.IFNA(VLOOKUP(A11,InterestRate!$A$2:$G$1334,3, FALSE),AK10)</f>
        <v>8.8550000000000004</v>
      </c>
      <c r="AL11">
        <f>_xlfn.IFNA(VLOOKUP(A11,InterestRate!$A$2:$G$1334,4,FALSE),AL10)</f>
        <v>8.8550000000000004</v>
      </c>
      <c r="AM11">
        <f>_xlfn.IFNA(VLOOKUP(A11,InterestRate!$A$2:$G$1334,5, FALSE),AM10)</f>
        <v>8.8550000000000004</v>
      </c>
      <c r="AN11">
        <f>_xlfn.IFNA(VLOOKUP(A11,InterestRate!$A$2:$G$1334,6, FALSE),AN10)</f>
        <v>8.8550000000000004</v>
      </c>
      <c r="AO11">
        <f>_xlfn.IFNA(VLOOKUP(A11,InterestRate!$A$2:$G$1334,7, FALSE),AO10)</f>
        <v>-2.0000000000000001E-4</v>
      </c>
      <c r="AP11">
        <f t="shared" si="5"/>
        <v>-1</v>
      </c>
      <c r="AQ11">
        <f t="shared" si="6"/>
        <v>-1</v>
      </c>
    </row>
    <row r="12" spans="1:43" x14ac:dyDescent="0.2">
      <c r="A12" s="1">
        <v>41862</v>
      </c>
      <c r="B12">
        <v>7619.85</v>
      </c>
      <c r="C12">
        <v>7635.55</v>
      </c>
      <c r="D12">
        <v>7598.6</v>
      </c>
      <c r="E12">
        <v>7625.95</v>
      </c>
      <c r="F12">
        <v>106972573</v>
      </c>
      <c r="G12">
        <v>5535.13</v>
      </c>
      <c r="K12">
        <f t="shared" si="2"/>
        <v>7891.1</v>
      </c>
      <c r="L12">
        <f t="shared" si="13"/>
        <v>143827103.57142857</v>
      </c>
      <c r="M12">
        <f t="shared" si="14"/>
        <v>-36854530.571428567</v>
      </c>
      <c r="N12" s="10">
        <f t="shared" si="3"/>
        <v>3.4769438561753034</v>
      </c>
      <c r="O12">
        <f t="shared" si="11"/>
        <v>-95.350000000000364</v>
      </c>
      <c r="S12">
        <f t="shared" si="7"/>
        <v>57.399999999999636</v>
      </c>
      <c r="T12">
        <f t="shared" si="8"/>
        <v>-57.399999999999636</v>
      </c>
      <c r="U12">
        <f t="shared" si="9"/>
        <v>57.399999999999636</v>
      </c>
      <c r="V12">
        <f t="shared" si="10"/>
        <v>0</v>
      </c>
      <c r="W12">
        <f t="shared" si="16"/>
        <v>28.764285714285638</v>
      </c>
      <c r="X12">
        <f t="shared" si="15"/>
        <v>42.385714285714258</v>
      </c>
      <c r="Y12">
        <f t="shared" si="17"/>
        <v>39.867339867339815</v>
      </c>
      <c r="Z12">
        <f t="shared" si="18"/>
        <v>0</v>
      </c>
      <c r="AA12">
        <f t="shared" si="19"/>
        <v>0</v>
      </c>
      <c r="AB12">
        <v>-417.65</v>
      </c>
      <c r="AC12">
        <f t="shared" si="0"/>
        <v>652532695.29994166</v>
      </c>
      <c r="AD12">
        <f t="shared" si="12"/>
        <v>-1133829339.6356926</v>
      </c>
      <c r="AE12" t="str">
        <f t="shared" si="1"/>
        <v>Aug</v>
      </c>
      <c r="AF12">
        <f>_xlfn.IFNA(VLOOKUP(A12,Gold!$A$2:$E$1307,5, FALSE),AF11)</f>
        <v>28373</v>
      </c>
      <c r="AG12">
        <f>_xlfn.IFNA(VLOOKUP(A12,Gold!$A$2:$G$1307,7, FALSE),AG11)</f>
        <v>-1</v>
      </c>
      <c r="AH12">
        <f>_xlfn.IFNA(VLOOKUP(A12,Oil!$A$2:$E$1345,5, FALSE),AH11)</f>
        <v>6011</v>
      </c>
      <c r="AI12">
        <f>_xlfn.IFNA(VLOOKUP(A12,Oil!$A$2:$G$1345,7, FALSE),AI11)</f>
        <v>1</v>
      </c>
      <c r="AJ12">
        <f t="shared" si="4"/>
        <v>0</v>
      </c>
      <c r="AK12">
        <f>_xlfn.IFNA(VLOOKUP(A12,InterestRate!$A$2:$G$1334,3, FALSE),AK11)</f>
        <v>8.8170000000000002</v>
      </c>
      <c r="AL12">
        <f>_xlfn.IFNA(VLOOKUP(A12,InterestRate!$A$2:$G$1334,4,FALSE),AL11)</f>
        <v>8.8170000000000002</v>
      </c>
      <c r="AM12">
        <f>_xlfn.IFNA(VLOOKUP(A12,InterestRate!$A$2:$G$1334,5, FALSE),AM11)</f>
        <v>8.8170000000000002</v>
      </c>
      <c r="AN12">
        <f>_xlfn.IFNA(VLOOKUP(A12,InterestRate!$A$2:$G$1334,6, FALSE),AN11)</f>
        <v>8.8170000000000002</v>
      </c>
      <c r="AO12">
        <f>_xlfn.IFNA(VLOOKUP(A12,InterestRate!$A$2:$G$1334,7, FALSE),AO11)</f>
        <v>-4.3E-3</v>
      </c>
      <c r="AP12">
        <f t="shared" si="5"/>
        <v>-1</v>
      </c>
      <c r="AQ12">
        <f t="shared" si="6"/>
        <v>-1</v>
      </c>
    </row>
    <row r="13" spans="1:43" x14ac:dyDescent="0.2">
      <c r="A13" s="1">
        <v>41863</v>
      </c>
      <c r="B13">
        <v>7688.8</v>
      </c>
      <c r="C13">
        <v>7735.75</v>
      </c>
      <c r="D13">
        <v>7654.8</v>
      </c>
      <c r="E13">
        <v>7727.05</v>
      </c>
      <c r="F13">
        <v>120611660</v>
      </c>
      <c r="G13">
        <v>6181.17</v>
      </c>
      <c r="K13">
        <f t="shared" si="2"/>
        <v>7913.2</v>
      </c>
      <c r="L13">
        <f t="shared" si="13"/>
        <v>129272148.71428572</v>
      </c>
      <c r="M13">
        <f t="shared" si="14"/>
        <v>-8660488.7142857164</v>
      </c>
      <c r="N13" s="10">
        <f t="shared" si="3"/>
        <v>2.4090694378837929</v>
      </c>
      <c r="O13">
        <f t="shared" si="11"/>
        <v>124.44999999999982</v>
      </c>
      <c r="S13">
        <f t="shared" si="7"/>
        <v>101.10000000000036</v>
      </c>
      <c r="T13">
        <f t="shared" si="8"/>
        <v>-101.10000000000036</v>
      </c>
      <c r="U13">
        <f t="shared" si="9"/>
        <v>101.10000000000036</v>
      </c>
      <c r="V13">
        <f t="shared" si="10"/>
        <v>0</v>
      </c>
      <c r="W13">
        <f t="shared" si="16"/>
        <v>43.207142857142834</v>
      </c>
      <c r="X13">
        <f t="shared" si="15"/>
        <v>25.428571428571427</v>
      </c>
      <c r="Y13">
        <f t="shared" si="17"/>
        <v>62.047389475843666</v>
      </c>
      <c r="Z13">
        <f t="shared" si="18"/>
        <v>0</v>
      </c>
      <c r="AA13">
        <f t="shared" si="19"/>
        <v>0</v>
      </c>
      <c r="AB13">
        <v>-193.75</v>
      </c>
      <c r="AC13">
        <f t="shared" si="0"/>
        <v>4613395995</v>
      </c>
      <c r="AD13">
        <f t="shared" si="12"/>
        <v>1074672553.8642979</v>
      </c>
      <c r="AE13" t="str">
        <f t="shared" si="1"/>
        <v>Aug</v>
      </c>
      <c r="AF13">
        <f>_xlfn.IFNA(VLOOKUP(A13,Gold!$A$2:$E$1307,5, FALSE),AF12)</f>
        <v>28469</v>
      </c>
      <c r="AG13">
        <f>_xlfn.IFNA(VLOOKUP(A13,Gold!$A$2:$G$1307,7, FALSE),AG12)</f>
        <v>1</v>
      </c>
      <c r="AH13">
        <f>_xlfn.IFNA(VLOOKUP(A13,Oil!$A$2:$E$1345,5, FALSE),AH12)</f>
        <v>5994</v>
      </c>
      <c r="AI13">
        <f>_xlfn.IFNA(VLOOKUP(A13,Oil!$A$2:$G$1345,7, FALSE),AI12)</f>
        <v>-1</v>
      </c>
      <c r="AJ13">
        <f t="shared" si="4"/>
        <v>0</v>
      </c>
      <c r="AK13">
        <f>_xlfn.IFNA(VLOOKUP(A13,InterestRate!$A$2:$G$1334,3, FALSE),AK12)</f>
        <v>8.8450000000000006</v>
      </c>
      <c r="AL13">
        <f>_xlfn.IFNA(VLOOKUP(A13,InterestRate!$A$2:$G$1334,4,FALSE),AL12)</f>
        <v>8.8450000000000006</v>
      </c>
      <c r="AM13">
        <f>_xlfn.IFNA(VLOOKUP(A13,InterestRate!$A$2:$G$1334,5, FALSE),AM12)</f>
        <v>8.8450000000000006</v>
      </c>
      <c r="AN13">
        <f>_xlfn.IFNA(VLOOKUP(A13,InterestRate!$A$2:$G$1334,6, FALSE),AN12)</f>
        <v>8.8450000000000006</v>
      </c>
      <c r="AO13">
        <f>_xlfn.IFNA(VLOOKUP(A13,InterestRate!$A$2:$G$1334,7, FALSE),AO12)</f>
        <v>3.2000000000000002E-3</v>
      </c>
      <c r="AP13">
        <f t="shared" si="5"/>
        <v>1</v>
      </c>
      <c r="AQ13">
        <f t="shared" si="6"/>
        <v>1</v>
      </c>
    </row>
    <row r="14" spans="1:43" x14ac:dyDescent="0.2">
      <c r="A14" s="1">
        <v>41864</v>
      </c>
      <c r="B14">
        <v>7717.3</v>
      </c>
      <c r="C14">
        <v>7757.1</v>
      </c>
      <c r="D14">
        <v>7695.7</v>
      </c>
      <c r="E14">
        <v>7739.55</v>
      </c>
      <c r="F14">
        <v>154083920</v>
      </c>
      <c r="G14">
        <v>8030.41</v>
      </c>
      <c r="H14">
        <f>AVERAGE(E2:E13)</f>
        <v>7693.9583333333348</v>
      </c>
      <c r="I14">
        <f t="shared" ref="I14:I73" si="20">E14-H14</f>
        <v>45.591666666665333</v>
      </c>
      <c r="J14">
        <f>IF(I14*I13&lt;0,IF(I14&lt;0,-1,1),0)</f>
        <v>0</v>
      </c>
      <c r="K14">
        <f t="shared" si="2"/>
        <v>7906.3</v>
      </c>
      <c r="L14">
        <f t="shared" si="13"/>
        <v>120635185.14285715</v>
      </c>
      <c r="M14">
        <f t="shared" si="14"/>
        <v>33448734.857142851</v>
      </c>
      <c r="N14" s="10">
        <f t="shared" si="3"/>
        <v>2.1545180275339004</v>
      </c>
      <c r="O14">
        <f t="shared" si="11"/>
        <v>55.900000000000546</v>
      </c>
      <c r="S14">
        <f t="shared" si="7"/>
        <v>12.5</v>
      </c>
      <c r="T14">
        <f t="shared" si="8"/>
        <v>-12.5</v>
      </c>
      <c r="U14">
        <f t="shared" si="9"/>
        <v>12.5</v>
      </c>
      <c r="V14">
        <f t="shared" si="10"/>
        <v>0</v>
      </c>
      <c r="W14">
        <f t="shared" si="16"/>
        <v>33.414285714285789</v>
      </c>
      <c r="X14">
        <f t="shared" si="15"/>
        <v>25.428571428571427</v>
      </c>
      <c r="Y14">
        <f t="shared" si="17"/>
        <v>55.836715206493253</v>
      </c>
      <c r="Z14">
        <f t="shared" si="18"/>
        <v>0</v>
      </c>
      <c r="AA14">
        <f t="shared" si="19"/>
        <v>0</v>
      </c>
      <c r="AB14">
        <v>85</v>
      </c>
      <c r="AC14">
        <f t="shared" si="0"/>
        <v>3428367220</v>
      </c>
      <c r="AD14">
        <f t="shared" si="12"/>
        <v>701087274.37859428</v>
      </c>
      <c r="AE14" t="str">
        <f t="shared" si="1"/>
        <v>Aug</v>
      </c>
      <c r="AF14">
        <f>_xlfn.IFNA(VLOOKUP(A14,Gold!$A$2:$E$1307,5, FALSE),AF13)</f>
        <v>28413</v>
      </c>
      <c r="AG14">
        <f>_xlfn.IFNA(VLOOKUP(A14,Gold!$A$2:$G$1307,7, FALSE),AG13)</f>
        <v>-1</v>
      </c>
      <c r="AH14">
        <f>_xlfn.IFNA(VLOOKUP(A14,Oil!$A$2:$E$1345,5, FALSE),AH13)</f>
        <v>5958</v>
      </c>
      <c r="AI14">
        <f>_xlfn.IFNA(VLOOKUP(A14,Oil!$A$2:$G$1345,7, FALSE),AI13)</f>
        <v>-1</v>
      </c>
      <c r="AJ14">
        <f t="shared" si="4"/>
        <v>-2</v>
      </c>
      <c r="AK14">
        <f>_xlfn.IFNA(VLOOKUP(A14,InterestRate!$A$2:$G$1334,3, FALSE),AK13)</f>
        <v>8.7669999999999995</v>
      </c>
      <c r="AL14">
        <f>_xlfn.IFNA(VLOOKUP(A14,InterestRate!$A$2:$G$1334,4,FALSE),AL13)</f>
        <v>8.7669999999999995</v>
      </c>
      <c r="AM14">
        <f>_xlfn.IFNA(VLOOKUP(A14,InterestRate!$A$2:$G$1334,5, FALSE),AM13)</f>
        <v>8.7669999999999995</v>
      </c>
      <c r="AN14">
        <f>_xlfn.IFNA(VLOOKUP(A14,InterestRate!$A$2:$G$1334,6, FALSE),AN13)</f>
        <v>8.7669999999999995</v>
      </c>
      <c r="AO14">
        <f>_xlfn.IFNA(VLOOKUP(A14,InterestRate!$A$2:$G$1334,7, FALSE),AO13)</f>
        <v>-8.8000000000000005E-3</v>
      </c>
      <c r="AP14">
        <f t="shared" si="5"/>
        <v>-1</v>
      </c>
      <c r="AQ14">
        <f t="shared" si="6"/>
        <v>-3</v>
      </c>
    </row>
    <row r="15" spans="1:43" x14ac:dyDescent="0.2">
      <c r="A15" s="1">
        <v>41865</v>
      </c>
      <c r="B15">
        <v>7756.15</v>
      </c>
      <c r="C15">
        <v>7796.7</v>
      </c>
      <c r="D15">
        <v>7739.1</v>
      </c>
      <c r="E15">
        <v>7791.7</v>
      </c>
      <c r="F15">
        <v>127328105</v>
      </c>
      <c r="G15">
        <v>6745.33</v>
      </c>
      <c r="H15">
        <f>AVERAGE(E3:E14)</f>
        <v>7689.7166666666672</v>
      </c>
      <c r="I15">
        <f t="shared" si="20"/>
        <v>101.98333333333267</v>
      </c>
      <c r="J15">
        <f t="shared" ref="J15:J78" si="21">IF(I15*I14&lt;0,IF(I15&lt;0,-1,1),0)</f>
        <v>0</v>
      </c>
      <c r="K15">
        <f t="shared" si="2"/>
        <v>7904.75</v>
      </c>
      <c r="L15">
        <f t="shared" si="13"/>
        <v>123070030.28571428</v>
      </c>
      <c r="M15">
        <f t="shared" si="14"/>
        <v>4258074.7142857164</v>
      </c>
      <c r="N15" s="10">
        <f t="shared" si="3"/>
        <v>1.4509028838379325</v>
      </c>
      <c r="O15">
        <f t="shared" si="11"/>
        <v>45.149999999999636</v>
      </c>
      <c r="S15">
        <f t="shared" si="7"/>
        <v>52.149999999999636</v>
      </c>
      <c r="T15">
        <f t="shared" si="8"/>
        <v>-52.149999999999636</v>
      </c>
      <c r="U15">
        <f t="shared" si="9"/>
        <v>52.149999999999636</v>
      </c>
      <c r="V15">
        <f t="shared" si="10"/>
        <v>0</v>
      </c>
      <c r="W15">
        <f t="shared" si="16"/>
        <v>31.878571428571377</v>
      </c>
      <c r="X15">
        <f t="shared" si="15"/>
        <v>25.428571428571427</v>
      </c>
      <c r="Y15">
        <f t="shared" si="17"/>
        <v>54.673526889623872</v>
      </c>
      <c r="Z15">
        <f t="shared" si="18"/>
        <v>0</v>
      </c>
      <c r="AA15">
        <f t="shared" si="19"/>
        <v>0</v>
      </c>
      <c r="AB15">
        <v>225.5</v>
      </c>
      <c r="AC15">
        <f t="shared" si="0"/>
        <v>4526514132.7500229</v>
      </c>
      <c r="AD15">
        <f t="shared" si="12"/>
        <v>616771207.08573043</v>
      </c>
      <c r="AE15" t="str">
        <f t="shared" si="1"/>
        <v>Aug</v>
      </c>
      <c r="AF15">
        <f>_xlfn.IFNA(VLOOKUP(A15,Gold!$A$2:$E$1307,5, FALSE),AF14)</f>
        <v>28324</v>
      </c>
      <c r="AG15">
        <f>_xlfn.IFNA(VLOOKUP(A15,Gold!$A$2:$G$1307,7, FALSE),AG14)</f>
        <v>-1</v>
      </c>
      <c r="AH15">
        <f>_xlfn.IFNA(VLOOKUP(A15,Oil!$A$2:$E$1345,5, FALSE),AH14)</f>
        <v>5977</v>
      </c>
      <c r="AI15">
        <f>_xlfn.IFNA(VLOOKUP(A15,Oil!$A$2:$G$1345,7, FALSE),AI14)</f>
        <v>1</v>
      </c>
      <c r="AJ15">
        <f t="shared" si="4"/>
        <v>0</v>
      </c>
      <c r="AK15">
        <f>_xlfn.IFNA(VLOOKUP(A15,InterestRate!$A$2:$G$1334,3, FALSE),AK14)</f>
        <v>8.7159999999999993</v>
      </c>
      <c r="AL15">
        <f>_xlfn.IFNA(VLOOKUP(A15,InterestRate!$A$2:$G$1334,4,FALSE),AL14)</f>
        <v>8.7159999999999993</v>
      </c>
      <c r="AM15">
        <f>_xlfn.IFNA(VLOOKUP(A15,InterestRate!$A$2:$G$1334,5, FALSE),AM14)</f>
        <v>8.7159999999999993</v>
      </c>
      <c r="AN15">
        <f>_xlfn.IFNA(VLOOKUP(A15,InterestRate!$A$2:$G$1334,6, FALSE),AN14)</f>
        <v>8.7159999999999993</v>
      </c>
      <c r="AO15">
        <f>_xlfn.IFNA(VLOOKUP(A15,InterestRate!$A$2:$G$1334,7, FALSE),AO14)</f>
        <v>-5.7999999999999996E-3</v>
      </c>
      <c r="AP15">
        <f t="shared" si="5"/>
        <v>-1</v>
      </c>
      <c r="AQ15">
        <f t="shared" si="6"/>
        <v>-1</v>
      </c>
    </row>
    <row r="16" spans="1:43" x14ac:dyDescent="0.2">
      <c r="A16" s="1">
        <v>41869</v>
      </c>
      <c r="B16">
        <v>7785.25</v>
      </c>
      <c r="C16">
        <v>7880.5</v>
      </c>
      <c r="D16">
        <v>7779.2</v>
      </c>
      <c r="E16">
        <v>7874.25</v>
      </c>
      <c r="F16">
        <v>126742201</v>
      </c>
      <c r="G16">
        <v>6892.25</v>
      </c>
      <c r="H16">
        <f t="shared" ref="H16:H79" si="22">AVERAGE(E4:E15)</f>
        <v>7693.300000000002</v>
      </c>
      <c r="I16">
        <f t="shared" si="20"/>
        <v>180.949999999998</v>
      </c>
      <c r="J16">
        <f t="shared" si="21"/>
        <v>0</v>
      </c>
      <c r="K16">
        <f t="shared" si="2"/>
        <v>7936.05</v>
      </c>
      <c r="L16">
        <f t="shared" si="13"/>
        <v>122939936.42857143</v>
      </c>
      <c r="M16">
        <f t="shared" si="14"/>
        <v>3802264.5714285672</v>
      </c>
      <c r="N16" s="10">
        <f t="shared" si="3"/>
        <v>0.78483665110963174</v>
      </c>
      <c r="O16">
        <f t="shared" si="11"/>
        <v>202.19999999999982</v>
      </c>
      <c r="P16">
        <f>O16-O9</f>
        <v>320.59999999999945</v>
      </c>
      <c r="Q16">
        <f>STDEV(O9:O15)</f>
        <v>122.15864928541922</v>
      </c>
      <c r="R16">
        <f>O9</f>
        <v>-118.39999999999964</v>
      </c>
      <c r="S16">
        <f t="shared" si="7"/>
        <v>82.550000000000182</v>
      </c>
      <c r="T16">
        <f t="shared" si="8"/>
        <v>-82.550000000000182</v>
      </c>
      <c r="U16">
        <f t="shared" si="9"/>
        <v>82.550000000000182</v>
      </c>
      <c r="V16">
        <f t="shared" si="10"/>
        <v>0</v>
      </c>
      <c r="W16">
        <f t="shared" si="16"/>
        <v>43.671428571428542</v>
      </c>
      <c r="X16">
        <f t="shared" si="15"/>
        <v>14.785714285714286</v>
      </c>
      <c r="Y16">
        <f t="shared" si="17"/>
        <v>73.450264296011525</v>
      </c>
      <c r="Z16">
        <f t="shared" si="18"/>
        <v>0</v>
      </c>
      <c r="AA16">
        <f t="shared" si="19"/>
        <v>0</v>
      </c>
      <c r="AB16">
        <v>303.25</v>
      </c>
      <c r="AC16">
        <f t="shared" si="0"/>
        <v>11280055889</v>
      </c>
      <c r="AD16">
        <f t="shared" si="12"/>
        <v>3127514705.8285785</v>
      </c>
      <c r="AE16" t="str">
        <f t="shared" si="1"/>
        <v>Aug</v>
      </c>
      <c r="AF16">
        <f>_xlfn.IFNA(VLOOKUP(A16,Gold!$A$2:$E$1307,5, FALSE),AF15)</f>
        <v>28117</v>
      </c>
      <c r="AG16">
        <f>_xlfn.IFNA(VLOOKUP(A16,Gold!$A$2:$G$1307,7, FALSE),AG15)</f>
        <v>-1</v>
      </c>
      <c r="AH16">
        <f>_xlfn.IFNA(VLOOKUP(A16,Oil!$A$2:$E$1345,5, FALSE),AH15)</f>
        <v>5944</v>
      </c>
      <c r="AI16">
        <f>_xlfn.IFNA(VLOOKUP(A16,Oil!$A$2:$G$1345,7, FALSE),AI15)</f>
        <v>-1</v>
      </c>
      <c r="AJ16">
        <f t="shared" si="4"/>
        <v>-2</v>
      </c>
      <c r="AK16">
        <f>_xlfn.IFNA(VLOOKUP(A16,InterestRate!$A$2:$G$1334,3, FALSE),AK15)</f>
        <v>8.7159999999999993</v>
      </c>
      <c r="AL16">
        <f>_xlfn.IFNA(VLOOKUP(A16,InterestRate!$A$2:$G$1334,4,FALSE),AL15)</f>
        <v>8.7159999999999993</v>
      </c>
      <c r="AM16">
        <f>_xlfn.IFNA(VLOOKUP(A16,InterestRate!$A$2:$G$1334,5, FALSE),AM15)</f>
        <v>8.7159999999999993</v>
      </c>
      <c r="AN16">
        <f>_xlfn.IFNA(VLOOKUP(A16,InterestRate!$A$2:$G$1334,6, FALSE),AN15)</f>
        <v>8.7159999999999993</v>
      </c>
      <c r="AO16">
        <f>_xlfn.IFNA(VLOOKUP(A16,InterestRate!$A$2:$G$1334,7, FALSE),AO15)</f>
        <v>-5.7999999999999996E-3</v>
      </c>
      <c r="AP16">
        <f t="shared" si="5"/>
        <v>-1</v>
      </c>
      <c r="AQ16">
        <f t="shared" si="6"/>
        <v>-3</v>
      </c>
    </row>
    <row r="17" spans="1:43" x14ac:dyDescent="0.2">
      <c r="A17" s="1">
        <v>41870</v>
      </c>
      <c r="B17">
        <v>7901</v>
      </c>
      <c r="C17">
        <v>7918.55</v>
      </c>
      <c r="D17">
        <v>7881.15</v>
      </c>
      <c r="E17">
        <v>7897.5</v>
      </c>
      <c r="F17">
        <v>140615189</v>
      </c>
      <c r="G17">
        <v>7928.8</v>
      </c>
      <c r="H17">
        <f t="shared" si="22"/>
        <v>7700.2041666666664</v>
      </c>
      <c r="I17">
        <f t="shared" si="20"/>
        <v>197.29583333333358</v>
      </c>
      <c r="J17">
        <f t="shared" si="21"/>
        <v>0</v>
      </c>
      <c r="K17">
        <f t="shared" si="2"/>
        <v>7954.35</v>
      </c>
      <c r="L17">
        <f t="shared" si="13"/>
        <v>124422916.28571428</v>
      </c>
      <c r="M17">
        <f t="shared" si="14"/>
        <v>16192272.714285716</v>
      </c>
      <c r="N17" s="10">
        <f t="shared" si="3"/>
        <v>0.71984805318139111</v>
      </c>
      <c r="O17">
        <f t="shared" si="11"/>
        <v>248.25</v>
      </c>
      <c r="P17">
        <f t="shared" ref="P17:P80" si="23">O17-O10</f>
        <v>347.69999999999982</v>
      </c>
      <c r="Q17">
        <f t="shared" ref="Q17:Q80" si="24">STDEV(O10:O16)</f>
        <v>147.28973350250195</v>
      </c>
      <c r="R17">
        <f t="shared" ref="R17:R80" si="25">O10</f>
        <v>-99.449999999999818</v>
      </c>
      <c r="S17">
        <f t="shared" si="7"/>
        <v>23.25</v>
      </c>
      <c r="T17">
        <f t="shared" si="8"/>
        <v>-23.25</v>
      </c>
      <c r="U17">
        <f t="shared" si="9"/>
        <v>23.25</v>
      </c>
      <c r="V17">
        <f t="shared" si="10"/>
        <v>0</v>
      </c>
      <c r="W17">
        <f t="shared" si="16"/>
        <v>46.992857142857119</v>
      </c>
      <c r="X17">
        <f t="shared" si="15"/>
        <v>11.528571428571402</v>
      </c>
      <c r="Y17">
        <f t="shared" si="17"/>
        <v>78.951158046321879</v>
      </c>
      <c r="Z17">
        <f t="shared" si="18"/>
        <v>0</v>
      </c>
      <c r="AA17">
        <f t="shared" si="19"/>
        <v>0</v>
      </c>
      <c r="AB17">
        <v>495.6</v>
      </c>
      <c r="AC17">
        <f t="shared" si="0"/>
        <v>-492153161.5</v>
      </c>
      <c r="AD17">
        <f t="shared" si="12"/>
        <v>3088907877.3857155</v>
      </c>
      <c r="AE17" t="str">
        <f t="shared" si="1"/>
        <v>Aug</v>
      </c>
      <c r="AF17">
        <f>_xlfn.IFNA(VLOOKUP(A17,Gold!$A$2:$E$1307,5, FALSE),AF16)</f>
        <v>28104</v>
      </c>
      <c r="AG17">
        <f>_xlfn.IFNA(VLOOKUP(A17,Gold!$A$2:$G$1307,7, FALSE),AG16)</f>
        <v>1</v>
      </c>
      <c r="AH17">
        <f>_xlfn.IFNA(VLOOKUP(A17,Oil!$A$2:$E$1345,5, FALSE),AH16)</f>
        <v>5887</v>
      </c>
      <c r="AI17">
        <f>_xlfn.IFNA(VLOOKUP(A17,Oil!$A$2:$G$1345,7, FALSE),AI16)</f>
        <v>-1</v>
      </c>
      <c r="AJ17">
        <f t="shared" si="4"/>
        <v>0</v>
      </c>
      <c r="AK17">
        <f>_xlfn.IFNA(VLOOKUP(A17,InterestRate!$A$2:$G$1334,3, FALSE),AK16)</f>
        <v>8.5350000000000001</v>
      </c>
      <c r="AL17">
        <f>_xlfn.IFNA(VLOOKUP(A17,InterestRate!$A$2:$G$1334,4,FALSE),AL16)</f>
        <v>8.5350000000000001</v>
      </c>
      <c r="AM17">
        <f>_xlfn.IFNA(VLOOKUP(A17,InterestRate!$A$2:$G$1334,5, FALSE),AM16)</f>
        <v>8.5350000000000001</v>
      </c>
      <c r="AN17">
        <f>_xlfn.IFNA(VLOOKUP(A17,InterestRate!$A$2:$G$1334,6, FALSE),AN16)</f>
        <v>8.5350000000000001</v>
      </c>
      <c r="AO17">
        <f>_xlfn.IFNA(VLOOKUP(A17,InterestRate!$A$2:$G$1334,7, FALSE),AO16)</f>
        <v>-2.0799999999999999E-2</v>
      </c>
      <c r="AP17">
        <f t="shared" si="5"/>
        <v>-1</v>
      </c>
      <c r="AQ17">
        <f t="shared" si="6"/>
        <v>-1</v>
      </c>
    </row>
    <row r="18" spans="1:43" x14ac:dyDescent="0.2">
      <c r="A18" s="1">
        <v>41871</v>
      </c>
      <c r="B18">
        <v>7915.8</v>
      </c>
      <c r="C18">
        <v>7922.7</v>
      </c>
      <c r="D18">
        <v>7864.05</v>
      </c>
      <c r="E18">
        <v>7875.3</v>
      </c>
      <c r="F18">
        <v>117321408</v>
      </c>
      <c r="G18">
        <v>6234.79</v>
      </c>
      <c r="H18">
        <f t="shared" si="22"/>
        <v>7714.8874999999998</v>
      </c>
      <c r="I18">
        <f t="shared" si="20"/>
        <v>160.41250000000036</v>
      </c>
      <c r="J18">
        <f t="shared" si="21"/>
        <v>0</v>
      </c>
      <c r="K18">
        <f t="shared" si="2"/>
        <v>8027.7</v>
      </c>
      <c r="L18">
        <f t="shared" si="13"/>
        <v>127826186.71428572</v>
      </c>
      <c r="M18">
        <f t="shared" si="14"/>
        <v>-10504778.714285716</v>
      </c>
      <c r="N18" s="10">
        <f t="shared" si="3"/>
        <v>1.9351643746904834</v>
      </c>
      <c r="O18">
        <f t="shared" si="11"/>
        <v>306.75</v>
      </c>
      <c r="P18">
        <f t="shared" si="23"/>
        <v>529.59999999999945</v>
      </c>
      <c r="Q18">
        <f t="shared" si="24"/>
        <v>165.14347405758872</v>
      </c>
      <c r="R18">
        <f t="shared" si="25"/>
        <v>-222.84999999999945</v>
      </c>
      <c r="S18">
        <f t="shared" si="7"/>
        <v>-22.199999999999818</v>
      </c>
      <c r="T18">
        <f t="shared" si="8"/>
        <v>22.199999999999818</v>
      </c>
      <c r="U18">
        <f t="shared" si="9"/>
        <v>0</v>
      </c>
      <c r="V18">
        <f t="shared" si="10"/>
        <v>22.199999999999818</v>
      </c>
      <c r="W18">
        <f t="shared" si="16"/>
        <v>46.992857142857119</v>
      </c>
      <c r="X18">
        <f t="shared" si="15"/>
        <v>3.1714285714285455</v>
      </c>
      <c r="Y18">
        <f t="shared" si="17"/>
        <v>91.84699148401512</v>
      </c>
      <c r="Z18">
        <f t="shared" si="18"/>
        <v>0</v>
      </c>
      <c r="AA18">
        <f t="shared" si="19"/>
        <v>1</v>
      </c>
      <c r="AB18">
        <v>757.2</v>
      </c>
      <c r="AC18">
        <f t="shared" si="0"/>
        <v>-4751517024</v>
      </c>
      <c r="AD18">
        <f t="shared" si="12"/>
        <v>2751027963.7928519</v>
      </c>
      <c r="AE18" t="str">
        <f t="shared" si="1"/>
        <v>Aug</v>
      </c>
      <c r="AF18">
        <f>_xlfn.IFNA(VLOOKUP(A18,Gold!$A$2:$E$1307,5, FALSE),AF17)</f>
        <v>27996</v>
      </c>
      <c r="AG18">
        <f>_xlfn.IFNA(VLOOKUP(A18,Gold!$A$2:$G$1307,7, FALSE),AG17)</f>
        <v>-1</v>
      </c>
      <c r="AH18">
        <f>_xlfn.IFNA(VLOOKUP(A18,Oil!$A$2:$E$1345,5, FALSE),AH17)</f>
        <v>5737</v>
      </c>
      <c r="AI18">
        <f>_xlfn.IFNA(VLOOKUP(A18,Oil!$A$2:$G$1345,7, FALSE),AI17)</f>
        <v>-1</v>
      </c>
      <c r="AJ18">
        <f t="shared" si="4"/>
        <v>-2</v>
      </c>
      <c r="AK18">
        <f>_xlfn.IFNA(VLOOKUP(A18,InterestRate!$A$2:$G$1334,3, FALSE),AK17)</f>
        <v>8.4830000000000005</v>
      </c>
      <c r="AL18">
        <f>_xlfn.IFNA(VLOOKUP(A18,InterestRate!$A$2:$G$1334,4,FALSE),AL17)</f>
        <v>8.4830000000000005</v>
      </c>
      <c r="AM18">
        <f>_xlfn.IFNA(VLOOKUP(A18,InterestRate!$A$2:$G$1334,5, FALSE),AM17)</f>
        <v>8.4830000000000005</v>
      </c>
      <c r="AN18">
        <f>_xlfn.IFNA(VLOOKUP(A18,InterestRate!$A$2:$G$1334,6, FALSE),AN17)</f>
        <v>8.4830000000000005</v>
      </c>
      <c r="AO18">
        <f>_xlfn.IFNA(VLOOKUP(A18,InterestRate!$A$2:$G$1334,7, FALSE),AO17)</f>
        <v>-6.1000000000000004E-3</v>
      </c>
      <c r="AP18">
        <f t="shared" si="5"/>
        <v>-1</v>
      </c>
      <c r="AQ18">
        <f t="shared" si="6"/>
        <v>-3</v>
      </c>
    </row>
    <row r="19" spans="1:43" x14ac:dyDescent="0.2">
      <c r="A19" s="1">
        <v>41872</v>
      </c>
      <c r="B19">
        <v>7875.35</v>
      </c>
      <c r="C19">
        <v>7919.65</v>
      </c>
      <c r="D19">
        <v>7855.95</v>
      </c>
      <c r="E19">
        <v>7891.1</v>
      </c>
      <c r="F19">
        <v>115221672</v>
      </c>
      <c r="G19">
        <v>7502.01</v>
      </c>
      <c r="H19">
        <f t="shared" si="22"/>
        <v>7737.6125000000002</v>
      </c>
      <c r="I19">
        <f t="shared" si="20"/>
        <v>153.48750000000018</v>
      </c>
      <c r="J19">
        <f t="shared" si="21"/>
        <v>0</v>
      </c>
      <c r="K19">
        <f t="shared" si="2"/>
        <v>8083.05</v>
      </c>
      <c r="L19">
        <f t="shared" si="13"/>
        <v>127667865.14285715</v>
      </c>
      <c r="M19">
        <f t="shared" si="14"/>
        <v>-12446193.142857149</v>
      </c>
      <c r="N19" s="10">
        <f t="shared" si="3"/>
        <v>2.4324872324517468</v>
      </c>
      <c r="O19">
        <f t="shared" si="11"/>
        <v>265.15000000000055</v>
      </c>
      <c r="P19">
        <f t="shared" si="23"/>
        <v>360.50000000000091</v>
      </c>
      <c r="Q19">
        <f t="shared" si="24"/>
        <v>137.76001692038508</v>
      </c>
      <c r="R19">
        <f t="shared" si="25"/>
        <v>-95.350000000000364</v>
      </c>
      <c r="S19">
        <f t="shared" si="7"/>
        <v>15.800000000000182</v>
      </c>
      <c r="T19">
        <f t="shared" si="8"/>
        <v>-15.800000000000182</v>
      </c>
      <c r="U19">
        <f t="shared" si="9"/>
        <v>15.800000000000182</v>
      </c>
      <c r="V19">
        <f t="shared" si="10"/>
        <v>0</v>
      </c>
      <c r="W19">
        <f t="shared" si="16"/>
        <v>41.050000000000054</v>
      </c>
      <c r="X19">
        <f t="shared" si="15"/>
        <v>3.1714285714285455</v>
      </c>
      <c r="Y19">
        <f t="shared" si="17"/>
        <v>90.775548886431906</v>
      </c>
      <c r="Z19">
        <f t="shared" si="18"/>
        <v>0</v>
      </c>
      <c r="AA19">
        <f t="shared" si="19"/>
        <v>1</v>
      </c>
      <c r="AB19">
        <v>820.15</v>
      </c>
      <c r="AC19">
        <f t="shared" si="0"/>
        <v>1814741334</v>
      </c>
      <c r="AD19">
        <f t="shared" si="12"/>
        <v>2917057769.3214316</v>
      </c>
      <c r="AE19" t="str">
        <f t="shared" si="1"/>
        <v>Aug</v>
      </c>
      <c r="AF19">
        <f>_xlfn.IFNA(VLOOKUP(A19,Gold!$A$2:$E$1307,5, FALSE),AF18)</f>
        <v>27795</v>
      </c>
      <c r="AG19">
        <f>_xlfn.IFNA(VLOOKUP(A19,Gold!$A$2:$G$1307,7, FALSE),AG18)</f>
        <v>1</v>
      </c>
      <c r="AH19">
        <f>_xlfn.IFNA(VLOOKUP(A19,Oil!$A$2:$E$1345,5, FALSE),AH18)</f>
        <v>5670</v>
      </c>
      <c r="AI19">
        <f>_xlfn.IFNA(VLOOKUP(A19,Oil!$A$2:$G$1345,7, FALSE),AI18)</f>
        <v>-1</v>
      </c>
      <c r="AJ19">
        <f t="shared" si="4"/>
        <v>0</v>
      </c>
      <c r="AK19">
        <f>_xlfn.IFNA(VLOOKUP(A19,InterestRate!$A$2:$G$1334,3, FALSE),AK18)</f>
        <v>8.5120000000000005</v>
      </c>
      <c r="AL19">
        <f>_xlfn.IFNA(VLOOKUP(A19,InterestRate!$A$2:$G$1334,4,FALSE),AL18)</f>
        <v>8.5120000000000005</v>
      </c>
      <c r="AM19">
        <f>_xlfn.IFNA(VLOOKUP(A19,InterestRate!$A$2:$G$1334,5, FALSE),AM18)</f>
        <v>8.5120000000000005</v>
      </c>
      <c r="AN19">
        <f>_xlfn.IFNA(VLOOKUP(A19,InterestRate!$A$2:$G$1334,6, FALSE),AN18)</f>
        <v>8.5120000000000005</v>
      </c>
      <c r="AO19">
        <f>_xlfn.IFNA(VLOOKUP(A19,InterestRate!$A$2:$G$1334,7, FALSE),AO18)</f>
        <v>3.3999999999999998E-3</v>
      </c>
      <c r="AP19">
        <f t="shared" si="5"/>
        <v>1</v>
      </c>
      <c r="AQ19">
        <f t="shared" si="6"/>
        <v>1</v>
      </c>
    </row>
    <row r="20" spans="1:43" x14ac:dyDescent="0.2">
      <c r="A20" s="1">
        <v>41873</v>
      </c>
      <c r="B20">
        <v>7904.55</v>
      </c>
      <c r="C20">
        <v>7929.05</v>
      </c>
      <c r="D20">
        <v>7900.05</v>
      </c>
      <c r="E20">
        <v>7913.2</v>
      </c>
      <c r="F20">
        <v>104074858</v>
      </c>
      <c r="G20">
        <v>7088.03</v>
      </c>
      <c r="H20">
        <f t="shared" si="22"/>
        <v>7754.9000000000005</v>
      </c>
      <c r="I20">
        <f t="shared" si="20"/>
        <v>158.29999999999927</v>
      </c>
      <c r="J20">
        <f t="shared" si="21"/>
        <v>0</v>
      </c>
      <c r="K20">
        <f t="shared" si="2"/>
        <v>8114.6</v>
      </c>
      <c r="L20">
        <f t="shared" si="13"/>
        <v>128846307.85714285</v>
      </c>
      <c r="M20">
        <f t="shared" si="14"/>
        <v>-24771449.857142851</v>
      </c>
      <c r="N20" s="10">
        <f t="shared" si="3"/>
        <v>2.54511449224082</v>
      </c>
      <c r="O20">
        <f t="shared" si="11"/>
        <v>186.14999999999964</v>
      </c>
      <c r="P20">
        <f t="shared" si="23"/>
        <v>61.699999999999818</v>
      </c>
      <c r="Q20">
        <f t="shared" si="24"/>
        <v>104.17695968193462</v>
      </c>
      <c r="R20">
        <f t="shared" si="25"/>
        <v>124.44999999999982</v>
      </c>
      <c r="S20">
        <f t="shared" si="7"/>
        <v>22.099999999999454</v>
      </c>
      <c r="T20">
        <f t="shared" si="8"/>
        <v>-22.099999999999454</v>
      </c>
      <c r="U20">
        <f t="shared" si="9"/>
        <v>22.099999999999454</v>
      </c>
      <c r="V20">
        <f t="shared" si="10"/>
        <v>0</v>
      </c>
      <c r="W20">
        <f t="shared" si="16"/>
        <v>29.764285714285638</v>
      </c>
      <c r="X20">
        <f t="shared" si="15"/>
        <v>3.1714285714285455</v>
      </c>
      <c r="Y20">
        <f t="shared" si="17"/>
        <v>87.707850978741362</v>
      </c>
      <c r="Z20">
        <f t="shared" si="18"/>
        <v>0</v>
      </c>
      <c r="AA20">
        <f t="shared" si="19"/>
        <v>1</v>
      </c>
      <c r="AB20">
        <v>758.05</v>
      </c>
      <c r="AC20">
        <f t="shared" si="0"/>
        <v>900247521.69996214</v>
      </c>
      <c r="AD20">
        <f t="shared" si="12"/>
        <v>2386607987.4214263</v>
      </c>
      <c r="AE20" t="str">
        <f t="shared" si="1"/>
        <v>Aug</v>
      </c>
      <c r="AF20">
        <f>_xlfn.IFNA(VLOOKUP(A20,Gold!$A$2:$E$1307,5, FALSE),AF19)</f>
        <v>27691</v>
      </c>
      <c r="AG20">
        <f>_xlfn.IFNA(VLOOKUP(A20,Gold!$A$2:$G$1307,7, FALSE),AG19)</f>
        <v>1</v>
      </c>
      <c r="AH20">
        <f>_xlfn.IFNA(VLOOKUP(A20,Oil!$A$2:$E$1345,5, FALSE),AH19)</f>
        <v>5710</v>
      </c>
      <c r="AI20">
        <f>_xlfn.IFNA(VLOOKUP(A20,Oil!$A$2:$G$1345,7, FALSE),AI19)</f>
        <v>1</v>
      </c>
      <c r="AJ20">
        <f t="shared" si="4"/>
        <v>2</v>
      </c>
      <c r="AK20">
        <f>_xlfn.IFNA(VLOOKUP(A20,InterestRate!$A$2:$G$1334,3, FALSE),AK19)</f>
        <v>8.516</v>
      </c>
      <c r="AL20">
        <f>_xlfn.IFNA(VLOOKUP(A20,InterestRate!$A$2:$G$1334,4,FALSE),AL19)</f>
        <v>8.516</v>
      </c>
      <c r="AM20">
        <f>_xlfn.IFNA(VLOOKUP(A20,InterestRate!$A$2:$G$1334,5, FALSE),AM19)</f>
        <v>8.516</v>
      </c>
      <c r="AN20">
        <f>_xlfn.IFNA(VLOOKUP(A20,InterestRate!$A$2:$G$1334,6, FALSE),AN19)</f>
        <v>8.516</v>
      </c>
      <c r="AO20">
        <f>_xlfn.IFNA(VLOOKUP(A20,InterestRate!$A$2:$G$1334,7, FALSE),AO19)</f>
        <v>5.0000000000000001E-4</v>
      </c>
      <c r="AP20">
        <f t="shared" si="5"/>
        <v>1</v>
      </c>
      <c r="AQ20">
        <f t="shared" si="6"/>
        <v>3</v>
      </c>
    </row>
    <row r="21" spans="1:43" x14ac:dyDescent="0.2">
      <c r="A21" s="1">
        <v>41876</v>
      </c>
      <c r="B21">
        <v>7931.75</v>
      </c>
      <c r="C21">
        <v>7968.25</v>
      </c>
      <c r="D21">
        <v>7897.95</v>
      </c>
      <c r="E21">
        <v>7906.3</v>
      </c>
      <c r="F21">
        <v>118465594</v>
      </c>
      <c r="G21">
        <v>6152.32</v>
      </c>
      <c r="H21">
        <f t="shared" si="22"/>
        <v>7768.7875000000013</v>
      </c>
      <c r="I21">
        <f t="shared" si="20"/>
        <v>137.51249999999891</v>
      </c>
      <c r="J21">
        <f t="shared" si="21"/>
        <v>0</v>
      </c>
      <c r="K21">
        <f t="shared" si="2"/>
        <v>8095.95</v>
      </c>
      <c r="L21">
        <f t="shared" si="13"/>
        <v>126483907.57142857</v>
      </c>
      <c r="M21">
        <f t="shared" si="14"/>
        <v>-8018313.5714285672</v>
      </c>
      <c r="N21" s="10">
        <f t="shared" si="3"/>
        <v>2.3987200080948057</v>
      </c>
      <c r="O21">
        <f t="shared" si="11"/>
        <v>166.75</v>
      </c>
      <c r="P21">
        <f t="shared" si="23"/>
        <v>110.84999999999945</v>
      </c>
      <c r="Q21">
        <f t="shared" si="24"/>
        <v>101.4391437313643</v>
      </c>
      <c r="R21">
        <f t="shared" si="25"/>
        <v>55.900000000000546</v>
      </c>
      <c r="S21">
        <f t="shared" si="7"/>
        <v>-6.8999999999996362</v>
      </c>
      <c r="T21">
        <f t="shared" si="8"/>
        <v>6.8999999999996362</v>
      </c>
      <c r="U21">
        <f t="shared" si="9"/>
        <v>0</v>
      </c>
      <c r="V21">
        <f t="shared" si="10"/>
        <v>6.8999999999996362</v>
      </c>
      <c r="W21">
        <f t="shared" si="16"/>
        <v>27.97857142857135</v>
      </c>
      <c r="X21">
        <f t="shared" si="15"/>
        <v>4.1571428571427793</v>
      </c>
      <c r="Y21">
        <f t="shared" si="17"/>
        <v>84.436300926924062</v>
      </c>
      <c r="Z21">
        <f t="shared" si="18"/>
        <v>0</v>
      </c>
      <c r="AA21">
        <f t="shared" si="19"/>
        <v>1</v>
      </c>
      <c r="AB21">
        <v>618.04999999999995</v>
      </c>
      <c r="AC21">
        <f t="shared" si="0"/>
        <v>-3014949367.2999783</v>
      </c>
      <c r="AD21">
        <f t="shared" si="12"/>
        <v>1466134189.2357154</v>
      </c>
      <c r="AE21" t="str">
        <f t="shared" si="1"/>
        <v>Aug</v>
      </c>
      <c r="AF21">
        <f>_xlfn.IFNA(VLOOKUP(A21,Gold!$A$2:$E$1307,5, FALSE),AF20)</f>
        <v>27625</v>
      </c>
      <c r="AG21">
        <f>_xlfn.IFNA(VLOOKUP(A21,Gold!$A$2:$G$1307,7, FALSE),AG20)</f>
        <v>1</v>
      </c>
      <c r="AH21">
        <f>_xlfn.IFNA(VLOOKUP(A21,Oil!$A$2:$E$1345,5, FALSE),AH20)</f>
        <v>5660</v>
      </c>
      <c r="AI21">
        <f>_xlfn.IFNA(VLOOKUP(A21,Oil!$A$2:$G$1345,7, FALSE),AI20)</f>
        <v>-1</v>
      </c>
      <c r="AJ21">
        <f t="shared" si="4"/>
        <v>0</v>
      </c>
      <c r="AK21">
        <f>_xlfn.IFNA(VLOOKUP(A21,InterestRate!$A$2:$G$1334,3, FALSE),AK20)</f>
        <v>8.5589999999999993</v>
      </c>
      <c r="AL21">
        <f>_xlfn.IFNA(VLOOKUP(A21,InterestRate!$A$2:$G$1334,4,FALSE),AL20)</f>
        <v>8.5589999999999993</v>
      </c>
      <c r="AM21">
        <f>_xlfn.IFNA(VLOOKUP(A21,InterestRate!$A$2:$G$1334,5, FALSE),AM20)</f>
        <v>8.5589999999999993</v>
      </c>
      <c r="AN21">
        <f>_xlfn.IFNA(VLOOKUP(A21,InterestRate!$A$2:$G$1334,6, FALSE),AN20)</f>
        <v>8.5589999999999993</v>
      </c>
      <c r="AO21">
        <f>_xlfn.IFNA(VLOOKUP(A21,InterestRate!$A$2:$G$1334,7, FALSE),AO20)</f>
        <v>5.0000000000000001E-3</v>
      </c>
      <c r="AP21">
        <f t="shared" si="5"/>
        <v>1</v>
      </c>
      <c r="AQ21">
        <f t="shared" si="6"/>
        <v>1</v>
      </c>
    </row>
    <row r="22" spans="1:43" x14ac:dyDescent="0.2">
      <c r="A22" s="1">
        <v>41877</v>
      </c>
      <c r="B22">
        <v>7874.5</v>
      </c>
      <c r="C22">
        <v>7915.45</v>
      </c>
      <c r="D22">
        <v>7862.45</v>
      </c>
      <c r="E22">
        <v>7904.75</v>
      </c>
      <c r="F22">
        <v>142829732</v>
      </c>
      <c r="G22">
        <v>6735.18</v>
      </c>
      <c r="H22">
        <f t="shared" si="22"/>
        <v>7788.3083333333334</v>
      </c>
      <c r="I22">
        <f t="shared" si="20"/>
        <v>116.44166666666661</v>
      </c>
      <c r="J22">
        <f t="shared" si="21"/>
        <v>0</v>
      </c>
      <c r="K22">
        <f t="shared" si="2"/>
        <v>8086.85</v>
      </c>
      <c r="L22">
        <f t="shared" si="13"/>
        <v>121395575.28571428</v>
      </c>
      <c r="M22">
        <f t="shared" si="14"/>
        <v>21434156.714285716</v>
      </c>
      <c r="N22" s="10">
        <f t="shared" si="3"/>
        <v>2.3036781681900171</v>
      </c>
      <c r="O22">
        <f t="shared" si="11"/>
        <v>113.05000000000018</v>
      </c>
      <c r="P22">
        <f t="shared" si="23"/>
        <v>67.900000000000546</v>
      </c>
      <c r="Q22">
        <f t="shared" si="24"/>
        <v>84.842445716976584</v>
      </c>
      <c r="R22">
        <f t="shared" si="25"/>
        <v>45.149999999999636</v>
      </c>
      <c r="S22">
        <f t="shared" si="7"/>
        <v>-1.5500000000001819</v>
      </c>
      <c r="T22">
        <f t="shared" si="8"/>
        <v>1.5500000000001819</v>
      </c>
      <c r="U22">
        <f t="shared" si="9"/>
        <v>0</v>
      </c>
      <c r="V22">
        <f t="shared" si="10"/>
        <v>1.5500000000001819</v>
      </c>
      <c r="W22">
        <f t="shared" si="16"/>
        <v>20.528571428571404</v>
      </c>
      <c r="X22">
        <f t="shared" si="15"/>
        <v>4.3785714285713766</v>
      </c>
      <c r="Y22">
        <f t="shared" si="17"/>
        <v>79.239040529363251</v>
      </c>
      <c r="Z22">
        <f t="shared" si="18"/>
        <v>0</v>
      </c>
      <c r="AA22">
        <f t="shared" si="19"/>
        <v>0</v>
      </c>
      <c r="AB22">
        <v>465.95</v>
      </c>
      <c r="AC22">
        <f t="shared" si="0"/>
        <v>4320599393</v>
      </c>
      <c r="AD22">
        <f t="shared" si="12"/>
        <v>1436717797.842855</v>
      </c>
      <c r="AE22" t="str">
        <f t="shared" si="1"/>
        <v>Aug</v>
      </c>
      <c r="AF22">
        <f>_xlfn.IFNA(VLOOKUP(A22,Gold!$A$2:$E$1307,5, FALSE),AF21)</f>
        <v>27831</v>
      </c>
      <c r="AG22">
        <f>_xlfn.IFNA(VLOOKUP(A22,Gold!$A$2:$G$1307,7, FALSE),AG21)</f>
        <v>1</v>
      </c>
      <c r="AH22">
        <f>_xlfn.IFNA(VLOOKUP(A22,Oil!$A$2:$E$1345,5, FALSE),AH21)</f>
        <v>5641</v>
      </c>
      <c r="AI22">
        <f>_xlfn.IFNA(VLOOKUP(A22,Oil!$A$2:$G$1345,7, FALSE),AI21)</f>
        <v>-1</v>
      </c>
      <c r="AJ22">
        <f t="shared" si="4"/>
        <v>0</v>
      </c>
      <c r="AK22">
        <f>_xlfn.IFNA(VLOOKUP(A22,InterestRate!$A$2:$G$1334,3, FALSE),AK21)</f>
        <v>8.56</v>
      </c>
      <c r="AL22">
        <f>_xlfn.IFNA(VLOOKUP(A22,InterestRate!$A$2:$G$1334,4,FALSE),AL21)</f>
        <v>8.56</v>
      </c>
      <c r="AM22">
        <f>_xlfn.IFNA(VLOOKUP(A22,InterestRate!$A$2:$G$1334,5, FALSE),AM21)</f>
        <v>8.56</v>
      </c>
      <c r="AN22">
        <f>_xlfn.IFNA(VLOOKUP(A22,InterestRate!$A$2:$G$1334,6, FALSE),AN21)</f>
        <v>8.56</v>
      </c>
      <c r="AO22">
        <f>_xlfn.IFNA(VLOOKUP(A22,InterestRate!$A$2:$G$1334,7, FALSE),AO21)</f>
        <v>1E-4</v>
      </c>
      <c r="AP22">
        <f t="shared" si="5"/>
        <v>1</v>
      </c>
      <c r="AQ22">
        <f t="shared" si="6"/>
        <v>1</v>
      </c>
    </row>
    <row r="23" spans="1:43" x14ac:dyDescent="0.2">
      <c r="A23" s="1">
        <v>41878</v>
      </c>
      <c r="B23">
        <v>7933.9</v>
      </c>
      <c r="C23">
        <v>7946.85</v>
      </c>
      <c r="D23">
        <v>7916.55</v>
      </c>
      <c r="E23">
        <v>7936.05</v>
      </c>
      <c r="F23">
        <v>119961224</v>
      </c>
      <c r="G23">
        <v>6261.16</v>
      </c>
      <c r="H23">
        <f t="shared" si="22"/>
        <v>7809.5999999999995</v>
      </c>
      <c r="I23">
        <f t="shared" si="20"/>
        <v>126.45000000000073</v>
      </c>
      <c r="J23">
        <f t="shared" si="21"/>
        <v>0</v>
      </c>
      <c r="K23">
        <f t="shared" si="2"/>
        <v>8173.9</v>
      </c>
      <c r="L23">
        <f t="shared" si="13"/>
        <v>123610093.42857143</v>
      </c>
      <c r="M23">
        <f t="shared" si="14"/>
        <v>-3648869.4285714328</v>
      </c>
      <c r="N23" s="10">
        <f t="shared" si="3"/>
        <v>2.9970829316851515</v>
      </c>
      <c r="O23">
        <f t="shared" si="11"/>
        <v>61.800000000000182</v>
      </c>
      <c r="P23">
        <f t="shared" si="23"/>
        <v>-140.39999999999964</v>
      </c>
      <c r="Q23">
        <f t="shared" si="24"/>
        <v>65.468610253857037</v>
      </c>
      <c r="R23">
        <f t="shared" si="25"/>
        <v>202.19999999999982</v>
      </c>
      <c r="S23">
        <f t="shared" si="7"/>
        <v>31.300000000000182</v>
      </c>
      <c r="T23">
        <f t="shared" si="8"/>
        <v>-31.300000000000182</v>
      </c>
      <c r="U23">
        <f t="shared" si="9"/>
        <v>31.300000000000182</v>
      </c>
      <c r="V23">
        <f t="shared" si="10"/>
        <v>0</v>
      </c>
      <c r="W23">
        <f t="shared" si="16"/>
        <v>13.207142857142831</v>
      </c>
      <c r="X23">
        <f t="shared" si="15"/>
        <v>4.3785714285713766</v>
      </c>
      <c r="Y23">
        <f t="shared" si="17"/>
        <v>71.060722521137748</v>
      </c>
      <c r="Z23">
        <f t="shared" si="18"/>
        <v>0</v>
      </c>
      <c r="AA23">
        <f t="shared" si="19"/>
        <v>0</v>
      </c>
      <c r="AB23">
        <v>341.6</v>
      </c>
      <c r="AC23">
        <f t="shared" si="0"/>
        <v>257916631.60006547</v>
      </c>
      <c r="AD23">
        <f t="shared" si="12"/>
        <v>-137873524.64285001</v>
      </c>
      <c r="AE23" t="str">
        <f t="shared" si="1"/>
        <v>Aug</v>
      </c>
      <c r="AF23">
        <f>_xlfn.IFNA(VLOOKUP(A23,Gold!$A$2:$E$1307,5, FALSE),AF22)</f>
        <v>27742</v>
      </c>
      <c r="AG23">
        <f>_xlfn.IFNA(VLOOKUP(A23,Gold!$A$2:$G$1307,7, FALSE),AG22)</f>
        <v>1</v>
      </c>
      <c r="AH23">
        <f>_xlfn.IFNA(VLOOKUP(A23,Oil!$A$2:$E$1345,5, FALSE),AH22)</f>
        <v>5678</v>
      </c>
      <c r="AI23">
        <f>_xlfn.IFNA(VLOOKUP(A23,Oil!$A$2:$G$1345,7, FALSE),AI22)</f>
        <v>1</v>
      </c>
      <c r="AJ23">
        <f t="shared" si="4"/>
        <v>2</v>
      </c>
      <c r="AK23">
        <f>_xlfn.IFNA(VLOOKUP(A23,InterestRate!$A$2:$G$1334,3, FALSE),AK22)</f>
        <v>8.5540000000000003</v>
      </c>
      <c r="AL23">
        <f>_xlfn.IFNA(VLOOKUP(A23,InterestRate!$A$2:$G$1334,4,FALSE),AL22)</f>
        <v>8.5540000000000003</v>
      </c>
      <c r="AM23">
        <f>_xlfn.IFNA(VLOOKUP(A23,InterestRate!$A$2:$G$1334,5, FALSE),AM22)</f>
        <v>8.5540000000000003</v>
      </c>
      <c r="AN23">
        <f>_xlfn.IFNA(VLOOKUP(A23,InterestRate!$A$2:$G$1334,6, FALSE),AN22)</f>
        <v>8.5540000000000003</v>
      </c>
      <c r="AO23">
        <f>_xlfn.IFNA(VLOOKUP(A23,InterestRate!$A$2:$G$1334,7, FALSE),AO22)</f>
        <v>-6.9999999999999999E-4</v>
      </c>
      <c r="AP23">
        <f t="shared" si="5"/>
        <v>-1</v>
      </c>
      <c r="AQ23">
        <f t="shared" si="6"/>
        <v>1</v>
      </c>
    </row>
    <row r="24" spans="1:43" x14ac:dyDescent="0.2">
      <c r="A24" s="1">
        <v>41879</v>
      </c>
      <c r="B24">
        <v>7942.25</v>
      </c>
      <c r="C24">
        <v>7967.8</v>
      </c>
      <c r="D24">
        <v>7939.2</v>
      </c>
      <c r="E24">
        <v>7954.35</v>
      </c>
      <c r="F24">
        <v>189698796</v>
      </c>
      <c r="G24">
        <v>10417.14</v>
      </c>
      <c r="H24">
        <f t="shared" si="22"/>
        <v>7840.2250000000013</v>
      </c>
      <c r="I24">
        <f t="shared" si="20"/>
        <v>114.12499999999909</v>
      </c>
      <c r="J24">
        <f t="shared" si="21"/>
        <v>0</v>
      </c>
      <c r="K24">
        <f t="shared" si="2"/>
        <v>8152.95</v>
      </c>
      <c r="L24">
        <f t="shared" si="13"/>
        <v>122641382.42857143</v>
      </c>
      <c r="M24">
        <f t="shared" si="14"/>
        <v>67057413.571428567</v>
      </c>
      <c r="N24" s="10">
        <f t="shared" si="3"/>
        <v>2.4967470629278248</v>
      </c>
      <c r="O24">
        <f t="shared" si="11"/>
        <v>56.850000000000364</v>
      </c>
      <c r="P24">
        <f t="shared" si="23"/>
        <v>-191.39999999999964</v>
      </c>
      <c r="Q24">
        <f t="shared" si="24"/>
        <v>87.118025443319482</v>
      </c>
      <c r="R24">
        <f t="shared" si="25"/>
        <v>248.25</v>
      </c>
      <c r="S24">
        <f t="shared" si="7"/>
        <v>18.300000000000182</v>
      </c>
      <c r="T24">
        <f t="shared" si="8"/>
        <v>-18.300000000000182</v>
      </c>
      <c r="U24">
        <f t="shared" si="9"/>
        <v>18.300000000000182</v>
      </c>
      <c r="V24">
        <f t="shared" si="10"/>
        <v>0</v>
      </c>
      <c r="W24">
        <f t="shared" si="16"/>
        <v>12.5</v>
      </c>
      <c r="X24">
        <f t="shared" si="15"/>
        <v>4.3785714285713766</v>
      </c>
      <c r="Y24">
        <f t="shared" si="17"/>
        <v>69.916100679185178</v>
      </c>
      <c r="Z24">
        <f t="shared" si="18"/>
        <v>0</v>
      </c>
      <c r="AA24">
        <f t="shared" si="19"/>
        <v>0</v>
      </c>
      <c r="AB24">
        <v>231.7</v>
      </c>
      <c r="AC24">
        <f t="shared" si="0"/>
        <v>2295355431.600069</v>
      </c>
      <c r="AD24">
        <f t="shared" si="12"/>
        <v>260341988.65715984</v>
      </c>
      <c r="AE24" t="str">
        <f t="shared" si="1"/>
        <v>Aug</v>
      </c>
      <c r="AF24">
        <f>_xlfn.IFNA(VLOOKUP(A24,Gold!$A$2:$E$1307,5, FALSE),AF23)</f>
        <v>27923</v>
      </c>
      <c r="AG24">
        <f>_xlfn.IFNA(VLOOKUP(A24,Gold!$A$2:$G$1307,7, FALSE),AG23)</f>
        <v>1</v>
      </c>
      <c r="AH24">
        <f>_xlfn.IFNA(VLOOKUP(A24,Oil!$A$2:$E$1345,5, FALSE),AH23)</f>
        <v>5677</v>
      </c>
      <c r="AI24">
        <f>_xlfn.IFNA(VLOOKUP(A24,Oil!$A$2:$G$1345,7, FALSE),AI23)</f>
        <v>-1</v>
      </c>
      <c r="AJ24">
        <f t="shared" si="4"/>
        <v>0</v>
      </c>
      <c r="AK24">
        <f>_xlfn.IFNA(VLOOKUP(A24,InterestRate!$A$2:$G$1334,3, FALSE),AK23)</f>
        <v>8.5649999999999995</v>
      </c>
      <c r="AL24">
        <f>_xlfn.IFNA(VLOOKUP(A24,InterestRate!$A$2:$G$1334,4,FALSE),AL23)</f>
        <v>8.5649999999999995</v>
      </c>
      <c r="AM24">
        <f>_xlfn.IFNA(VLOOKUP(A24,InterestRate!$A$2:$G$1334,5, FALSE),AM23)</f>
        <v>8.5649999999999995</v>
      </c>
      <c r="AN24">
        <f>_xlfn.IFNA(VLOOKUP(A24,InterestRate!$A$2:$G$1334,6, FALSE),AN23)</f>
        <v>8.5649999999999995</v>
      </c>
      <c r="AO24">
        <f>_xlfn.IFNA(VLOOKUP(A24,InterestRate!$A$2:$G$1334,7, FALSE),AO23)</f>
        <v>1.2999999999999999E-3</v>
      </c>
      <c r="AP24">
        <f t="shared" si="5"/>
        <v>1</v>
      </c>
      <c r="AQ24">
        <f t="shared" si="6"/>
        <v>1</v>
      </c>
    </row>
    <row r="25" spans="1:43" x14ac:dyDescent="0.2">
      <c r="A25" s="1">
        <v>41883</v>
      </c>
      <c r="B25">
        <v>7990.35</v>
      </c>
      <c r="C25">
        <v>8035</v>
      </c>
      <c r="D25">
        <v>7984</v>
      </c>
      <c r="E25">
        <v>8027.7</v>
      </c>
      <c r="F25">
        <v>139328061</v>
      </c>
      <c r="G25">
        <v>6944.65</v>
      </c>
      <c r="H25">
        <f t="shared" si="22"/>
        <v>7867.5916666666672</v>
      </c>
      <c r="I25">
        <f t="shared" si="20"/>
        <v>160.10833333333267</v>
      </c>
      <c r="J25">
        <f t="shared" si="21"/>
        <v>0</v>
      </c>
      <c r="K25">
        <f t="shared" si="2"/>
        <v>8094.1</v>
      </c>
      <c r="L25">
        <f t="shared" si="13"/>
        <v>129653326.28571428</v>
      </c>
      <c r="M25">
        <f t="shared" si="14"/>
        <v>9674734.7142857164</v>
      </c>
      <c r="N25" s="10">
        <f t="shared" si="3"/>
        <v>0.8271360414564638</v>
      </c>
      <c r="O25">
        <f t="shared" si="11"/>
        <v>152.39999999999964</v>
      </c>
      <c r="P25">
        <f t="shared" si="23"/>
        <v>-154.35000000000036</v>
      </c>
      <c r="Q25">
        <f t="shared" si="24"/>
        <v>96.27963922123628</v>
      </c>
      <c r="R25">
        <f t="shared" si="25"/>
        <v>306.75</v>
      </c>
      <c r="S25">
        <f t="shared" si="7"/>
        <v>73.349999999999454</v>
      </c>
      <c r="T25">
        <f t="shared" si="8"/>
        <v>-73.349999999999454</v>
      </c>
      <c r="U25">
        <f t="shared" si="9"/>
        <v>73.349999999999454</v>
      </c>
      <c r="V25">
        <f t="shared" si="10"/>
        <v>0</v>
      </c>
      <c r="W25">
        <f t="shared" si="16"/>
        <v>22.97857142857135</v>
      </c>
      <c r="X25">
        <f t="shared" si="15"/>
        <v>1.2071428571428311</v>
      </c>
      <c r="Y25">
        <f t="shared" si="17"/>
        <v>91.236528644356284</v>
      </c>
      <c r="Z25">
        <f t="shared" si="18"/>
        <v>0</v>
      </c>
      <c r="AA25">
        <f t="shared" si="19"/>
        <v>1</v>
      </c>
      <c r="AB25">
        <v>271.05</v>
      </c>
      <c r="AC25">
        <f t="shared" si="0"/>
        <v>5203903078.3499241</v>
      </c>
      <c r="AD25">
        <f t="shared" si="12"/>
        <v>1682544860.4214346</v>
      </c>
      <c r="AE25" t="str">
        <f t="shared" si="1"/>
        <v>Sep</v>
      </c>
      <c r="AF25">
        <f>_xlfn.IFNA(VLOOKUP(A25,Gold!$A$2:$E$1307,5, FALSE),AF24)</f>
        <v>27761</v>
      </c>
      <c r="AG25">
        <f>_xlfn.IFNA(VLOOKUP(A25,Gold!$A$2:$G$1307,7, FALSE),AG24)</f>
        <v>1</v>
      </c>
      <c r="AH25">
        <f>_xlfn.IFNA(VLOOKUP(A25,Oil!$A$2:$E$1345,5, FALSE),AH24)</f>
        <v>5803</v>
      </c>
      <c r="AI25">
        <f>_xlfn.IFNA(VLOOKUP(A25,Oil!$A$2:$G$1345,7, FALSE),AI24)</f>
        <v>1</v>
      </c>
      <c r="AJ25">
        <f t="shared" si="4"/>
        <v>2</v>
      </c>
      <c r="AK25">
        <f>_xlfn.IFNA(VLOOKUP(A25,InterestRate!$A$2:$G$1334,3, FALSE),AK24)</f>
        <v>8.5500000000000007</v>
      </c>
      <c r="AL25">
        <f>_xlfn.IFNA(VLOOKUP(A25,InterestRate!$A$2:$G$1334,4,FALSE),AL24)</f>
        <v>8.5500000000000007</v>
      </c>
      <c r="AM25">
        <f>_xlfn.IFNA(VLOOKUP(A25,InterestRate!$A$2:$G$1334,5, FALSE),AM24)</f>
        <v>8.5500000000000007</v>
      </c>
      <c r="AN25">
        <f>_xlfn.IFNA(VLOOKUP(A25,InterestRate!$A$2:$G$1334,6, FALSE),AN24)</f>
        <v>8.5500000000000007</v>
      </c>
      <c r="AO25">
        <f>_xlfn.IFNA(VLOOKUP(A25,InterestRate!$A$2:$G$1334,7, FALSE),AO24)</f>
        <v>-1.8E-3</v>
      </c>
      <c r="AP25">
        <f t="shared" si="5"/>
        <v>-1</v>
      </c>
      <c r="AQ25">
        <f t="shared" si="6"/>
        <v>1</v>
      </c>
    </row>
    <row r="26" spans="1:43" x14ac:dyDescent="0.2">
      <c r="A26" s="1">
        <v>41884</v>
      </c>
      <c r="B26">
        <v>8038.6</v>
      </c>
      <c r="C26">
        <v>8101.95</v>
      </c>
      <c r="D26">
        <v>8036.55</v>
      </c>
      <c r="E26">
        <v>8083.05</v>
      </c>
      <c r="F26">
        <v>134897503</v>
      </c>
      <c r="G26">
        <v>7143.64</v>
      </c>
      <c r="H26">
        <f t="shared" si="22"/>
        <v>7892.645833333333</v>
      </c>
      <c r="I26">
        <f t="shared" si="20"/>
        <v>190.40416666666715</v>
      </c>
      <c r="J26">
        <f t="shared" si="21"/>
        <v>0</v>
      </c>
      <c r="K26">
        <f t="shared" si="2"/>
        <v>8085.7</v>
      </c>
      <c r="L26">
        <f t="shared" si="13"/>
        <v>132797133.85714285</v>
      </c>
      <c r="M26">
        <f t="shared" si="14"/>
        <v>2100369.1428571492</v>
      </c>
      <c r="N26" s="10">
        <f t="shared" si="3"/>
        <v>3.278465430746607E-2</v>
      </c>
      <c r="O26">
        <f t="shared" si="11"/>
        <v>191.94999999999982</v>
      </c>
      <c r="P26">
        <f t="shared" si="23"/>
        <v>-73.200000000000728</v>
      </c>
      <c r="Q26">
        <f t="shared" si="24"/>
        <v>73.424613915031443</v>
      </c>
      <c r="R26">
        <f t="shared" si="25"/>
        <v>265.15000000000055</v>
      </c>
      <c r="S26">
        <f t="shared" si="7"/>
        <v>55.350000000000364</v>
      </c>
      <c r="T26">
        <f t="shared" si="8"/>
        <v>-55.350000000000364</v>
      </c>
      <c r="U26">
        <f t="shared" si="9"/>
        <v>55.350000000000364</v>
      </c>
      <c r="V26">
        <f t="shared" si="10"/>
        <v>0</v>
      </c>
      <c r="W26">
        <f t="shared" si="16"/>
        <v>28.628571428571377</v>
      </c>
      <c r="X26">
        <f t="shared" si="15"/>
        <v>1.2071428571428311</v>
      </c>
      <c r="Y26">
        <f t="shared" si="17"/>
        <v>92.84225156358589</v>
      </c>
      <c r="Z26">
        <f t="shared" si="18"/>
        <v>0</v>
      </c>
      <c r="AA26">
        <f t="shared" si="19"/>
        <v>1</v>
      </c>
      <c r="AB26">
        <v>401.2</v>
      </c>
      <c r="AC26">
        <f t="shared" si="0"/>
        <v>5996194008.3499756</v>
      </c>
      <c r="AD26">
        <f t="shared" si="12"/>
        <v>2279895242.4714313</v>
      </c>
      <c r="AE26" t="str">
        <f t="shared" si="1"/>
        <v>Sep</v>
      </c>
      <c r="AF26">
        <f>_xlfn.IFNA(VLOOKUP(A26,Gold!$A$2:$E$1307,5, FALSE),AF25)</f>
        <v>27537</v>
      </c>
      <c r="AG26">
        <f>_xlfn.IFNA(VLOOKUP(A26,Gold!$A$2:$G$1307,7, FALSE),AG25)</f>
        <v>-1</v>
      </c>
      <c r="AH26">
        <f>_xlfn.IFNA(VLOOKUP(A26,Oil!$A$2:$E$1345,5, FALSE),AH25)</f>
        <v>5803</v>
      </c>
      <c r="AI26">
        <f>_xlfn.IFNA(VLOOKUP(A26,Oil!$A$2:$G$1345,7, FALSE),AI25)</f>
        <v>1</v>
      </c>
      <c r="AJ26">
        <f t="shared" si="4"/>
        <v>0</v>
      </c>
      <c r="AK26">
        <f>_xlfn.IFNA(VLOOKUP(A26,InterestRate!$A$2:$G$1334,3, FALSE),AK25)</f>
        <v>8.5190000000000001</v>
      </c>
      <c r="AL26">
        <f>_xlfn.IFNA(VLOOKUP(A26,InterestRate!$A$2:$G$1334,4,FALSE),AL25)</f>
        <v>8.5190000000000001</v>
      </c>
      <c r="AM26">
        <f>_xlfn.IFNA(VLOOKUP(A26,InterestRate!$A$2:$G$1334,5, FALSE),AM25)</f>
        <v>8.5190000000000001</v>
      </c>
      <c r="AN26">
        <f>_xlfn.IFNA(VLOOKUP(A26,InterestRate!$A$2:$G$1334,6, FALSE),AN25)</f>
        <v>8.5190000000000001</v>
      </c>
      <c r="AO26">
        <f>_xlfn.IFNA(VLOOKUP(A26,InterestRate!$A$2:$G$1334,7, FALSE),AO25)</f>
        <v>-3.5999999999999999E-3</v>
      </c>
      <c r="AP26">
        <f t="shared" si="5"/>
        <v>-1</v>
      </c>
      <c r="AQ26">
        <f t="shared" si="6"/>
        <v>-1</v>
      </c>
    </row>
    <row r="27" spans="1:43" x14ac:dyDescent="0.2">
      <c r="A27" s="1">
        <v>41885</v>
      </c>
      <c r="B27">
        <v>8110.85</v>
      </c>
      <c r="C27">
        <v>8141.9</v>
      </c>
      <c r="D27">
        <v>8092.25</v>
      </c>
      <c r="E27">
        <v>8114.6</v>
      </c>
      <c r="F27">
        <v>150726992</v>
      </c>
      <c r="G27">
        <v>8444.2900000000009</v>
      </c>
      <c r="H27">
        <f t="shared" si="22"/>
        <v>7921.270833333333</v>
      </c>
      <c r="I27">
        <f t="shared" si="20"/>
        <v>193.32916666666733</v>
      </c>
      <c r="J27">
        <f t="shared" si="21"/>
        <v>0</v>
      </c>
      <c r="K27">
        <f t="shared" si="2"/>
        <v>8105.5</v>
      </c>
      <c r="L27">
        <f t="shared" si="13"/>
        <v>135607966.85714287</v>
      </c>
      <c r="M27">
        <f t="shared" si="14"/>
        <v>15119025.142857134</v>
      </c>
      <c r="N27" s="10">
        <f t="shared" si="3"/>
        <v>-0.11214354373598653</v>
      </c>
      <c r="O27">
        <f t="shared" si="11"/>
        <v>201.40000000000055</v>
      </c>
      <c r="P27">
        <f t="shared" si="23"/>
        <v>15.250000000000909</v>
      </c>
      <c r="Q27">
        <f t="shared" si="24"/>
        <v>56.393132180637309</v>
      </c>
      <c r="R27">
        <f t="shared" si="25"/>
        <v>186.14999999999964</v>
      </c>
      <c r="S27">
        <f t="shared" si="7"/>
        <v>31.550000000000182</v>
      </c>
      <c r="T27">
        <f t="shared" si="8"/>
        <v>-31.550000000000182</v>
      </c>
      <c r="U27">
        <f t="shared" si="9"/>
        <v>31.550000000000182</v>
      </c>
      <c r="V27">
        <f t="shared" si="10"/>
        <v>0</v>
      </c>
      <c r="W27">
        <f t="shared" si="16"/>
        <v>29.978571428571481</v>
      </c>
      <c r="X27">
        <f t="shared" si="15"/>
        <v>1.2071428571428311</v>
      </c>
      <c r="Y27">
        <f t="shared" si="17"/>
        <v>93.142476697736441</v>
      </c>
      <c r="Z27">
        <f t="shared" si="18"/>
        <v>0</v>
      </c>
      <c r="AA27">
        <f t="shared" si="19"/>
        <v>1</v>
      </c>
      <c r="AB27">
        <v>545.75</v>
      </c>
      <c r="AC27">
        <f t="shared" si="0"/>
        <v>565226220</v>
      </c>
      <c r="AD27">
        <f t="shared" si="12"/>
        <v>2232035056.5142937</v>
      </c>
      <c r="AE27" t="str">
        <f t="shared" si="1"/>
        <v>Sep</v>
      </c>
      <c r="AF27">
        <f>_xlfn.IFNA(VLOOKUP(A27,Gold!$A$2:$E$1307,5, FALSE),AF26)</f>
        <v>27346</v>
      </c>
      <c r="AG27">
        <f>_xlfn.IFNA(VLOOKUP(A27,Gold!$A$2:$G$1307,7, FALSE),AG26)</f>
        <v>-1</v>
      </c>
      <c r="AH27">
        <f>_xlfn.IFNA(VLOOKUP(A27,Oil!$A$2:$E$1345,5, FALSE),AH26)</f>
        <v>5629</v>
      </c>
      <c r="AI27">
        <f>_xlfn.IFNA(VLOOKUP(A27,Oil!$A$2:$G$1345,7, FALSE),AI26)</f>
        <v>-1</v>
      </c>
      <c r="AJ27">
        <f t="shared" si="4"/>
        <v>-2</v>
      </c>
      <c r="AK27">
        <f>_xlfn.IFNA(VLOOKUP(A27,InterestRate!$A$2:$G$1334,3, FALSE),AK26)</f>
        <v>8.5210000000000008</v>
      </c>
      <c r="AL27">
        <f>_xlfn.IFNA(VLOOKUP(A27,InterestRate!$A$2:$G$1334,4,FALSE),AL26)</f>
        <v>8.5210000000000008</v>
      </c>
      <c r="AM27">
        <f>_xlfn.IFNA(VLOOKUP(A27,InterestRate!$A$2:$G$1334,5, FALSE),AM26)</f>
        <v>8.5210000000000008</v>
      </c>
      <c r="AN27">
        <f>_xlfn.IFNA(VLOOKUP(A27,InterestRate!$A$2:$G$1334,6, FALSE),AN26)</f>
        <v>8.5210000000000008</v>
      </c>
      <c r="AO27">
        <f>_xlfn.IFNA(VLOOKUP(A27,InterestRate!$A$2:$G$1334,7, FALSE),AO26)</f>
        <v>2.0000000000000001E-4</v>
      </c>
      <c r="AP27">
        <f t="shared" si="5"/>
        <v>1</v>
      </c>
      <c r="AQ27">
        <f t="shared" si="6"/>
        <v>-1</v>
      </c>
    </row>
    <row r="28" spans="1:43" x14ac:dyDescent="0.2">
      <c r="A28" s="1">
        <v>41886</v>
      </c>
      <c r="B28">
        <v>8114.2</v>
      </c>
      <c r="C28">
        <v>8114.8</v>
      </c>
      <c r="D28">
        <v>8060.9</v>
      </c>
      <c r="E28">
        <v>8095.95</v>
      </c>
      <c r="F28">
        <v>141280504</v>
      </c>
      <c r="G28">
        <v>6925.82</v>
      </c>
      <c r="H28">
        <f t="shared" si="22"/>
        <v>7948.1791666666677</v>
      </c>
      <c r="I28">
        <f t="shared" si="20"/>
        <v>147.77083333333212</v>
      </c>
      <c r="J28">
        <f t="shared" si="21"/>
        <v>0</v>
      </c>
      <c r="K28">
        <f t="shared" si="2"/>
        <v>8042</v>
      </c>
      <c r="L28">
        <f t="shared" si="13"/>
        <v>142272557.42857143</v>
      </c>
      <c r="M28">
        <f t="shared" si="14"/>
        <v>-992053.42857143283</v>
      </c>
      <c r="N28" s="10">
        <f t="shared" si="3"/>
        <v>-0.66638257400304868</v>
      </c>
      <c r="O28">
        <f t="shared" si="11"/>
        <v>189.64999999999964</v>
      </c>
      <c r="P28">
        <f t="shared" si="23"/>
        <v>22.899999999999636</v>
      </c>
      <c r="Q28">
        <f t="shared" si="24"/>
        <v>59.034535896976593</v>
      </c>
      <c r="R28">
        <f t="shared" si="25"/>
        <v>166.75</v>
      </c>
      <c r="S28">
        <f t="shared" si="7"/>
        <v>-18.650000000000546</v>
      </c>
      <c r="T28">
        <f t="shared" si="8"/>
        <v>18.650000000000546</v>
      </c>
      <c r="U28">
        <f t="shared" si="9"/>
        <v>0</v>
      </c>
      <c r="V28">
        <f t="shared" si="10"/>
        <v>18.650000000000546</v>
      </c>
      <c r="W28">
        <f t="shared" si="16"/>
        <v>29.978571428571481</v>
      </c>
      <c r="X28">
        <f t="shared" si="15"/>
        <v>2.8857142857143896</v>
      </c>
      <c r="Y28">
        <f t="shared" si="17"/>
        <v>88.525627504745586</v>
      </c>
      <c r="Z28">
        <f t="shared" si="18"/>
        <v>0</v>
      </c>
      <c r="AA28">
        <f t="shared" si="19"/>
        <v>1</v>
      </c>
      <c r="AB28">
        <v>583</v>
      </c>
      <c r="AC28">
        <f t="shared" si="0"/>
        <v>-2578369198</v>
      </c>
      <c r="AD28">
        <f t="shared" si="12"/>
        <v>2294403652.1285758</v>
      </c>
      <c r="AE28" t="str">
        <f t="shared" si="1"/>
        <v>Sep</v>
      </c>
      <c r="AF28">
        <f>_xlfn.IFNA(VLOOKUP(A28,Gold!$A$2:$E$1307,5, FALSE),AF27)</f>
        <v>27428</v>
      </c>
      <c r="AG28">
        <f>_xlfn.IFNA(VLOOKUP(A28,Gold!$A$2:$G$1307,7, FALSE),AG27)</f>
        <v>1</v>
      </c>
      <c r="AH28">
        <f>_xlfn.IFNA(VLOOKUP(A28,Oil!$A$2:$E$1345,5, FALSE),AH27)</f>
        <v>5784</v>
      </c>
      <c r="AI28">
        <f>_xlfn.IFNA(VLOOKUP(A28,Oil!$A$2:$G$1345,7, FALSE),AI27)</f>
        <v>1</v>
      </c>
      <c r="AJ28">
        <f t="shared" si="4"/>
        <v>2</v>
      </c>
      <c r="AK28">
        <f>_xlfn.IFNA(VLOOKUP(A28,InterestRate!$A$2:$G$1334,3, FALSE),AK27)</f>
        <v>8.5239999999999991</v>
      </c>
      <c r="AL28">
        <f>_xlfn.IFNA(VLOOKUP(A28,InterestRate!$A$2:$G$1334,4,FALSE),AL27)</f>
        <v>8.5239999999999991</v>
      </c>
      <c r="AM28">
        <f>_xlfn.IFNA(VLOOKUP(A28,InterestRate!$A$2:$G$1334,5, FALSE),AM27)</f>
        <v>8.5239999999999991</v>
      </c>
      <c r="AN28">
        <f>_xlfn.IFNA(VLOOKUP(A28,InterestRate!$A$2:$G$1334,6, FALSE),AN27)</f>
        <v>8.5239999999999991</v>
      </c>
      <c r="AO28">
        <f>_xlfn.IFNA(VLOOKUP(A28,InterestRate!$A$2:$G$1334,7, FALSE),AO27)</f>
        <v>4.0000000000000002E-4</v>
      </c>
      <c r="AP28">
        <f t="shared" si="5"/>
        <v>1</v>
      </c>
      <c r="AQ28">
        <f t="shared" si="6"/>
        <v>3</v>
      </c>
    </row>
    <row r="29" spans="1:43" x14ac:dyDescent="0.2">
      <c r="A29" s="1">
        <v>41887</v>
      </c>
      <c r="B29">
        <v>8099.9</v>
      </c>
      <c r="C29">
        <v>8122.7</v>
      </c>
      <c r="D29">
        <v>8049.85</v>
      </c>
      <c r="E29">
        <v>8086.85</v>
      </c>
      <c r="F29">
        <v>125981094</v>
      </c>
      <c r="G29">
        <v>6559.7</v>
      </c>
      <c r="H29">
        <f t="shared" si="22"/>
        <v>7966.6541666666672</v>
      </c>
      <c r="I29">
        <f t="shared" si="20"/>
        <v>120.19583333333321</v>
      </c>
      <c r="J29">
        <f t="shared" si="21"/>
        <v>0</v>
      </c>
      <c r="K29">
        <f t="shared" si="2"/>
        <v>7932.9</v>
      </c>
      <c r="L29">
        <f t="shared" si="13"/>
        <v>145531830.2857143</v>
      </c>
      <c r="M29">
        <f t="shared" si="14"/>
        <v>-19550736.285714298</v>
      </c>
      <c r="N29" s="10">
        <f t="shared" si="3"/>
        <v>-1.9037078714208959</v>
      </c>
      <c r="O29">
        <f t="shared" si="11"/>
        <v>182.10000000000036</v>
      </c>
      <c r="P29">
        <f t="shared" si="23"/>
        <v>69.050000000000182</v>
      </c>
      <c r="Q29">
        <f t="shared" si="24"/>
        <v>61.67027531268883</v>
      </c>
      <c r="R29">
        <f t="shared" si="25"/>
        <v>113.05000000000018</v>
      </c>
      <c r="S29">
        <f t="shared" si="7"/>
        <v>-9.0999999999994543</v>
      </c>
      <c r="T29">
        <f t="shared" si="8"/>
        <v>9.0999999999994543</v>
      </c>
      <c r="U29">
        <f t="shared" si="9"/>
        <v>0</v>
      </c>
      <c r="V29">
        <f t="shared" si="10"/>
        <v>9.0999999999994543</v>
      </c>
      <c r="W29">
        <f t="shared" si="16"/>
        <v>29.978571428571481</v>
      </c>
      <c r="X29">
        <f t="shared" si="15"/>
        <v>3.9642857142857144</v>
      </c>
      <c r="Y29">
        <f t="shared" si="17"/>
        <v>85.793131643499606</v>
      </c>
      <c r="Z29">
        <f t="shared" si="18"/>
        <v>0</v>
      </c>
      <c r="AA29">
        <f t="shared" si="19"/>
        <v>1</v>
      </c>
      <c r="AB29">
        <v>573.15</v>
      </c>
      <c r="AC29">
        <f t="shared" si="0"/>
        <v>-1644053276.6999083</v>
      </c>
      <c r="AD29">
        <f t="shared" si="12"/>
        <v>1442310413.600018</v>
      </c>
      <c r="AE29" t="str">
        <f t="shared" si="1"/>
        <v>Sep</v>
      </c>
      <c r="AF29">
        <f>_xlfn.IFNA(VLOOKUP(A29,Gold!$A$2:$E$1307,5, FALSE),AF28)</f>
        <v>27292</v>
      </c>
      <c r="AG29">
        <f>_xlfn.IFNA(VLOOKUP(A29,Gold!$A$2:$G$1307,7, FALSE),AG28)</f>
        <v>1</v>
      </c>
      <c r="AH29">
        <f>_xlfn.IFNA(VLOOKUP(A29,Oil!$A$2:$E$1345,5, FALSE),AH28)</f>
        <v>5710</v>
      </c>
      <c r="AI29">
        <f>_xlfn.IFNA(VLOOKUP(A29,Oil!$A$2:$G$1345,7, FALSE),AI28)</f>
        <v>-1</v>
      </c>
      <c r="AJ29">
        <f t="shared" si="4"/>
        <v>0</v>
      </c>
      <c r="AK29">
        <f>_xlfn.IFNA(VLOOKUP(A29,InterestRate!$A$2:$G$1334,3, FALSE),AK28)</f>
        <v>8.5239999999999991</v>
      </c>
      <c r="AL29">
        <f>_xlfn.IFNA(VLOOKUP(A29,InterestRate!$A$2:$G$1334,4,FALSE),AL28)</f>
        <v>8.5239999999999991</v>
      </c>
      <c r="AM29">
        <f>_xlfn.IFNA(VLOOKUP(A29,InterestRate!$A$2:$G$1334,5, FALSE),AM28)</f>
        <v>8.5239999999999991</v>
      </c>
      <c r="AN29">
        <f>_xlfn.IFNA(VLOOKUP(A29,InterestRate!$A$2:$G$1334,6, FALSE),AN28)</f>
        <v>8.5239999999999991</v>
      </c>
      <c r="AO29">
        <f>_xlfn.IFNA(VLOOKUP(A29,InterestRate!$A$2:$G$1334,7, FALSE),AO28)</f>
        <v>0</v>
      </c>
      <c r="AP29">
        <f t="shared" si="5"/>
        <v>-1</v>
      </c>
      <c r="AQ29">
        <f t="shared" si="6"/>
        <v>-1</v>
      </c>
    </row>
    <row r="30" spans="1:43" x14ac:dyDescent="0.2">
      <c r="A30" s="1">
        <v>41890</v>
      </c>
      <c r="B30">
        <v>8132.95</v>
      </c>
      <c r="C30">
        <v>8180.2</v>
      </c>
      <c r="D30">
        <v>8126.15</v>
      </c>
      <c r="E30">
        <v>8173.9</v>
      </c>
      <c r="F30">
        <v>120694390</v>
      </c>
      <c r="G30">
        <v>6623.08</v>
      </c>
      <c r="H30">
        <f t="shared" si="22"/>
        <v>7982.4333333333343</v>
      </c>
      <c r="I30">
        <f t="shared" si="20"/>
        <v>191.46666666666533</v>
      </c>
      <c r="J30">
        <f t="shared" si="21"/>
        <v>0</v>
      </c>
      <c r="K30">
        <f t="shared" si="2"/>
        <v>7975.5</v>
      </c>
      <c r="L30">
        <f t="shared" si="13"/>
        <v>143124882</v>
      </c>
      <c r="M30">
        <f t="shared" si="14"/>
        <v>-22430492</v>
      </c>
      <c r="N30" s="10">
        <f t="shared" si="3"/>
        <v>-2.4272379158051804</v>
      </c>
      <c r="O30">
        <f t="shared" si="11"/>
        <v>237.84999999999945</v>
      </c>
      <c r="P30">
        <f t="shared" si="23"/>
        <v>176.04999999999927</v>
      </c>
      <c r="Q30">
        <f t="shared" si="24"/>
        <v>62.501752356386255</v>
      </c>
      <c r="R30">
        <f t="shared" si="25"/>
        <v>61.800000000000182</v>
      </c>
      <c r="S30">
        <f t="shared" si="7"/>
        <v>87.049999999999272</v>
      </c>
      <c r="T30">
        <f t="shared" si="8"/>
        <v>-87.049999999999272</v>
      </c>
      <c r="U30">
        <f t="shared" si="9"/>
        <v>87.049999999999272</v>
      </c>
      <c r="V30">
        <f t="shared" si="10"/>
        <v>0</v>
      </c>
      <c r="W30">
        <f t="shared" si="16"/>
        <v>37.942857142857065</v>
      </c>
      <c r="X30">
        <f t="shared" si="15"/>
        <v>3.9642857142857144</v>
      </c>
      <c r="Y30">
        <f t="shared" si="17"/>
        <v>88.430164807724296</v>
      </c>
      <c r="Z30">
        <f t="shared" si="18"/>
        <v>0</v>
      </c>
      <c r="AA30">
        <f t="shared" si="19"/>
        <v>1</v>
      </c>
      <c r="AB30">
        <v>609.6</v>
      </c>
      <c r="AC30">
        <f t="shared" si="0"/>
        <v>4942435270.4999781</v>
      </c>
      <c r="AD30">
        <f t="shared" si="12"/>
        <v>2111527362.014291</v>
      </c>
      <c r="AE30" t="str">
        <f t="shared" si="1"/>
        <v>Sep</v>
      </c>
      <c r="AF30">
        <f>_xlfn.IFNA(VLOOKUP(A30,Gold!$A$2:$E$1307,5, FALSE),AF29)</f>
        <v>27236</v>
      </c>
      <c r="AG30">
        <f>_xlfn.IFNA(VLOOKUP(A30,Gold!$A$2:$G$1307,7, FALSE),AG29)</f>
        <v>-1</v>
      </c>
      <c r="AH30">
        <f>_xlfn.IFNA(VLOOKUP(A30,Oil!$A$2:$E$1345,5, FALSE),AH29)</f>
        <v>5638</v>
      </c>
      <c r="AI30">
        <f>_xlfn.IFNA(VLOOKUP(A30,Oil!$A$2:$G$1345,7, FALSE),AI29)</f>
        <v>-1</v>
      </c>
      <c r="AJ30">
        <f t="shared" si="4"/>
        <v>-2</v>
      </c>
      <c r="AK30">
        <f>_xlfn.IFNA(VLOOKUP(A30,InterestRate!$A$2:$G$1334,3, FALSE),AK29)</f>
        <v>8.5020000000000007</v>
      </c>
      <c r="AL30">
        <f>_xlfn.IFNA(VLOOKUP(A30,InterestRate!$A$2:$G$1334,4,FALSE),AL29)</f>
        <v>8.5020000000000007</v>
      </c>
      <c r="AM30">
        <f>_xlfn.IFNA(VLOOKUP(A30,InterestRate!$A$2:$G$1334,5, FALSE),AM29)</f>
        <v>8.5020000000000007</v>
      </c>
      <c r="AN30">
        <f>_xlfn.IFNA(VLOOKUP(A30,InterestRate!$A$2:$G$1334,6, FALSE),AN29)</f>
        <v>8.5020000000000007</v>
      </c>
      <c r="AO30">
        <f>_xlfn.IFNA(VLOOKUP(A30,InterestRate!$A$2:$G$1334,7, FALSE),AO29)</f>
        <v>-2.5999999999999999E-3</v>
      </c>
      <c r="AP30">
        <f t="shared" si="5"/>
        <v>-1</v>
      </c>
      <c r="AQ30">
        <f t="shared" si="6"/>
        <v>-3</v>
      </c>
    </row>
    <row r="31" spans="1:43" x14ac:dyDescent="0.2">
      <c r="A31" s="1">
        <v>41891</v>
      </c>
      <c r="B31">
        <v>8161.9</v>
      </c>
      <c r="C31">
        <v>8174.55</v>
      </c>
      <c r="D31">
        <v>8126.5</v>
      </c>
      <c r="E31">
        <v>8152.95</v>
      </c>
      <c r="F31">
        <v>104740540</v>
      </c>
      <c r="G31">
        <v>5364.95</v>
      </c>
      <c r="H31">
        <f t="shared" si="22"/>
        <v>8007.3166666666666</v>
      </c>
      <c r="I31">
        <f t="shared" si="20"/>
        <v>145.63333333333321</v>
      </c>
      <c r="J31">
        <f t="shared" si="21"/>
        <v>0</v>
      </c>
      <c r="K31">
        <f t="shared" si="2"/>
        <v>8114.75</v>
      </c>
      <c r="L31">
        <f t="shared" si="13"/>
        <v>143229620</v>
      </c>
      <c r="M31">
        <f t="shared" si="14"/>
        <v>-38489080</v>
      </c>
      <c r="N31" s="10">
        <f t="shared" si="3"/>
        <v>-0.46854206146241323</v>
      </c>
      <c r="O31">
        <f t="shared" si="11"/>
        <v>198.59999999999945</v>
      </c>
      <c r="P31">
        <f t="shared" si="23"/>
        <v>141.74999999999909</v>
      </c>
      <c r="Q31">
        <f t="shared" si="24"/>
        <v>57.222073662929212</v>
      </c>
      <c r="R31">
        <f t="shared" si="25"/>
        <v>56.850000000000364</v>
      </c>
      <c r="S31">
        <f t="shared" si="7"/>
        <v>-20.949999999999818</v>
      </c>
      <c r="T31">
        <f t="shared" si="8"/>
        <v>20.949999999999818</v>
      </c>
      <c r="U31">
        <f t="shared" si="9"/>
        <v>0</v>
      </c>
      <c r="V31">
        <f t="shared" si="10"/>
        <v>20.949999999999818</v>
      </c>
      <c r="W31">
        <f t="shared" si="16"/>
        <v>35.328571428571323</v>
      </c>
      <c r="X31">
        <f t="shared" si="15"/>
        <v>6.9571428571428315</v>
      </c>
      <c r="Y31">
        <f t="shared" si="17"/>
        <v>81.617161716171623</v>
      </c>
      <c r="Z31">
        <f t="shared" si="18"/>
        <v>0</v>
      </c>
      <c r="AA31">
        <f t="shared" si="19"/>
        <v>1</v>
      </c>
      <c r="AB31">
        <v>618.54999999999995</v>
      </c>
      <c r="AC31">
        <f t="shared" si="0"/>
        <v>-937427832.99998093</v>
      </c>
      <c r="AD31">
        <f t="shared" si="12"/>
        <v>1649701181.3571413</v>
      </c>
      <c r="AE31" t="str">
        <f t="shared" si="1"/>
        <v>Sep</v>
      </c>
      <c r="AF31">
        <f>_xlfn.IFNA(VLOOKUP(A31,Gold!$A$2:$E$1307,5, FALSE),AF30)</f>
        <v>27153</v>
      </c>
      <c r="AG31">
        <f>_xlfn.IFNA(VLOOKUP(A31,Gold!$A$2:$G$1307,7, FALSE),AG30)</f>
        <v>1</v>
      </c>
      <c r="AH31">
        <f>_xlfn.IFNA(VLOOKUP(A31,Oil!$A$2:$E$1345,5, FALSE),AH30)</f>
        <v>5584</v>
      </c>
      <c r="AI31">
        <f>_xlfn.IFNA(VLOOKUP(A31,Oil!$A$2:$G$1345,7, FALSE),AI30)</f>
        <v>-1</v>
      </c>
      <c r="AJ31">
        <f t="shared" si="4"/>
        <v>0</v>
      </c>
      <c r="AK31">
        <f>_xlfn.IFNA(VLOOKUP(A31,InterestRate!$A$2:$G$1334,3, FALSE),AK30)</f>
        <v>8.5220000000000002</v>
      </c>
      <c r="AL31">
        <f>_xlfn.IFNA(VLOOKUP(A31,InterestRate!$A$2:$G$1334,4,FALSE),AL30)</f>
        <v>8.5220000000000002</v>
      </c>
      <c r="AM31">
        <f>_xlfn.IFNA(VLOOKUP(A31,InterestRate!$A$2:$G$1334,5, FALSE),AM30)</f>
        <v>8.5220000000000002</v>
      </c>
      <c r="AN31">
        <f>_xlfn.IFNA(VLOOKUP(A31,InterestRate!$A$2:$G$1334,6, FALSE),AN30)</f>
        <v>8.5220000000000002</v>
      </c>
      <c r="AO31">
        <f>_xlfn.IFNA(VLOOKUP(A31,InterestRate!$A$2:$G$1334,7, FALSE),AO30)</f>
        <v>2.3999999999999998E-3</v>
      </c>
      <c r="AP31">
        <f t="shared" si="5"/>
        <v>1</v>
      </c>
      <c r="AQ31">
        <f t="shared" si="6"/>
        <v>1</v>
      </c>
    </row>
    <row r="32" spans="1:43" x14ac:dyDescent="0.2">
      <c r="A32" s="1">
        <v>41892</v>
      </c>
      <c r="B32">
        <v>8135.55</v>
      </c>
      <c r="C32">
        <v>8135.75</v>
      </c>
      <c r="D32">
        <v>8082.1</v>
      </c>
      <c r="E32">
        <v>8094.1</v>
      </c>
      <c r="F32">
        <v>107064326</v>
      </c>
      <c r="G32">
        <v>5561.6</v>
      </c>
      <c r="H32">
        <f t="shared" si="22"/>
        <v>8029.1374999999998</v>
      </c>
      <c r="I32">
        <f t="shared" si="20"/>
        <v>64.962500000000546</v>
      </c>
      <c r="J32">
        <f t="shared" si="21"/>
        <v>0</v>
      </c>
      <c r="K32">
        <f t="shared" si="2"/>
        <v>8121.45</v>
      </c>
      <c r="L32">
        <f t="shared" si="13"/>
        <v>131092726.28571428</v>
      </c>
      <c r="M32">
        <f t="shared" si="14"/>
        <v>-24028400.285714284</v>
      </c>
      <c r="N32" s="10">
        <f t="shared" si="3"/>
        <v>0.33790044600387259</v>
      </c>
      <c r="O32">
        <f t="shared" si="11"/>
        <v>66.400000000000546</v>
      </c>
      <c r="P32">
        <f t="shared" si="23"/>
        <v>-85.999999999999091</v>
      </c>
      <c r="Q32">
        <f t="shared" si="24"/>
        <v>25.467935022017624</v>
      </c>
      <c r="R32">
        <f t="shared" si="25"/>
        <v>152.39999999999964</v>
      </c>
      <c r="S32">
        <f t="shared" si="7"/>
        <v>-58.849999999999454</v>
      </c>
      <c r="T32">
        <f t="shared" si="8"/>
        <v>58.849999999999454</v>
      </c>
      <c r="U32">
        <f t="shared" si="9"/>
        <v>0</v>
      </c>
      <c r="V32">
        <f t="shared" si="10"/>
        <v>58.849999999999454</v>
      </c>
      <c r="W32">
        <f t="shared" si="16"/>
        <v>24.849999999999973</v>
      </c>
      <c r="X32">
        <f t="shared" si="15"/>
        <v>15.364285714285611</v>
      </c>
      <c r="Y32">
        <f t="shared" si="17"/>
        <v>60.294627383015722</v>
      </c>
      <c r="Z32">
        <f t="shared" si="18"/>
        <v>0</v>
      </c>
      <c r="AA32">
        <f t="shared" si="19"/>
        <v>0</v>
      </c>
      <c r="AB32">
        <v>502.85</v>
      </c>
      <c r="AC32">
        <f t="shared" si="0"/>
        <v>-4437816312.6999807</v>
      </c>
      <c r="AD32">
        <f t="shared" si="12"/>
        <v>272312696.92144054</v>
      </c>
      <c r="AE32" t="str">
        <f t="shared" si="1"/>
        <v>Sep</v>
      </c>
      <c r="AF32">
        <f>_xlfn.IFNA(VLOOKUP(A32,Gold!$A$2:$E$1307,5, FALSE),AF31)</f>
        <v>27285</v>
      </c>
      <c r="AG32">
        <f>_xlfn.IFNA(VLOOKUP(A32,Gold!$A$2:$G$1307,7, FALSE),AG31)</f>
        <v>1</v>
      </c>
      <c r="AH32">
        <f>_xlfn.IFNA(VLOOKUP(A32,Oil!$A$2:$E$1345,5, FALSE),AH31)</f>
        <v>5605</v>
      </c>
      <c r="AI32">
        <f>_xlfn.IFNA(VLOOKUP(A32,Oil!$A$2:$G$1345,7, FALSE),AI31)</f>
        <v>1</v>
      </c>
      <c r="AJ32">
        <f t="shared" si="4"/>
        <v>2</v>
      </c>
      <c r="AK32">
        <f>_xlfn.IFNA(VLOOKUP(A32,InterestRate!$A$2:$G$1334,3, FALSE),AK31)</f>
        <v>8.5429999999999993</v>
      </c>
      <c r="AL32">
        <f>_xlfn.IFNA(VLOOKUP(A32,InterestRate!$A$2:$G$1334,4,FALSE),AL31)</f>
        <v>8.5429999999999993</v>
      </c>
      <c r="AM32">
        <f>_xlfn.IFNA(VLOOKUP(A32,InterestRate!$A$2:$G$1334,5, FALSE),AM31)</f>
        <v>8.5429999999999993</v>
      </c>
      <c r="AN32">
        <f>_xlfn.IFNA(VLOOKUP(A32,InterestRate!$A$2:$G$1334,6, FALSE),AN31)</f>
        <v>8.5429999999999993</v>
      </c>
      <c r="AO32">
        <f>_xlfn.IFNA(VLOOKUP(A32,InterestRate!$A$2:$G$1334,7, FALSE),AO31)</f>
        <v>2.5000000000000001E-3</v>
      </c>
      <c r="AP32">
        <f t="shared" si="5"/>
        <v>1</v>
      </c>
      <c r="AQ32">
        <f t="shared" si="6"/>
        <v>3</v>
      </c>
    </row>
    <row r="33" spans="1:43" x14ac:dyDescent="0.2">
      <c r="A33" s="1">
        <v>41893</v>
      </c>
      <c r="B33">
        <v>8115.15</v>
      </c>
      <c r="C33">
        <v>8127.95</v>
      </c>
      <c r="D33">
        <v>8057.3</v>
      </c>
      <c r="E33">
        <v>8085.7</v>
      </c>
      <c r="F33">
        <v>122818159</v>
      </c>
      <c r="G33">
        <v>6492.35</v>
      </c>
      <c r="H33">
        <f t="shared" si="22"/>
        <v>8044.2124999999987</v>
      </c>
      <c r="I33">
        <f t="shared" si="20"/>
        <v>41.487500000001091</v>
      </c>
      <c r="J33">
        <f t="shared" si="21"/>
        <v>0</v>
      </c>
      <c r="K33">
        <f t="shared" si="2"/>
        <v>8146.3</v>
      </c>
      <c r="L33">
        <f t="shared" si="13"/>
        <v>126483621.28571428</v>
      </c>
      <c r="M33">
        <f t="shared" si="14"/>
        <v>-3665462.2857142836</v>
      </c>
      <c r="N33" s="10">
        <f t="shared" si="3"/>
        <v>0.74947128881853597</v>
      </c>
      <c r="O33">
        <f t="shared" si="11"/>
        <v>2.6499999999996362</v>
      </c>
      <c r="P33">
        <f t="shared" si="23"/>
        <v>-189.30000000000018</v>
      </c>
      <c r="Q33">
        <f t="shared" si="24"/>
        <v>53.67620293859035</v>
      </c>
      <c r="R33">
        <f t="shared" si="25"/>
        <v>191.94999999999982</v>
      </c>
      <c r="S33">
        <f t="shared" si="7"/>
        <v>-8.4000000000005457</v>
      </c>
      <c r="T33">
        <f t="shared" si="8"/>
        <v>8.4000000000005457</v>
      </c>
      <c r="U33">
        <f t="shared" si="9"/>
        <v>0</v>
      </c>
      <c r="V33">
        <f t="shared" si="10"/>
        <v>8.4000000000005457</v>
      </c>
      <c r="W33">
        <f t="shared" si="16"/>
        <v>16.942857142857065</v>
      </c>
      <c r="X33">
        <f t="shared" si="15"/>
        <v>16.564285714285688</v>
      </c>
      <c r="Y33">
        <f t="shared" si="17"/>
        <v>49.099565307389696</v>
      </c>
      <c r="Z33">
        <f t="shared" si="18"/>
        <v>0</v>
      </c>
      <c r="AA33">
        <f t="shared" si="19"/>
        <v>0</v>
      </c>
      <c r="AB33">
        <v>267.64999999999998</v>
      </c>
      <c r="AC33">
        <f t="shared" si="0"/>
        <v>-3616994782.5499778</v>
      </c>
      <c r="AD33">
        <f t="shared" si="12"/>
        <v>-1100999987.4928384</v>
      </c>
      <c r="AE33" t="str">
        <f t="shared" si="1"/>
        <v>Sep</v>
      </c>
      <c r="AF33">
        <f>_xlfn.IFNA(VLOOKUP(A33,Gold!$A$2:$E$1307,5, FALSE),AF32)</f>
        <v>26975</v>
      </c>
      <c r="AG33">
        <f>_xlfn.IFNA(VLOOKUP(A33,Gold!$A$2:$G$1307,7, FALSE),AG32)</f>
        <v>-1</v>
      </c>
      <c r="AH33">
        <f>_xlfn.IFNA(VLOOKUP(A33,Oil!$A$2:$E$1345,5, FALSE),AH32)</f>
        <v>5576</v>
      </c>
      <c r="AI33">
        <f>_xlfn.IFNA(VLOOKUP(A33,Oil!$A$2:$G$1345,7, FALSE),AI32)</f>
        <v>-1</v>
      </c>
      <c r="AJ33">
        <f t="shared" si="4"/>
        <v>-2</v>
      </c>
      <c r="AK33">
        <f>_xlfn.IFNA(VLOOKUP(A33,InterestRate!$A$2:$G$1334,3, FALSE),AK32)</f>
        <v>8.5079999999999991</v>
      </c>
      <c r="AL33">
        <f>_xlfn.IFNA(VLOOKUP(A33,InterestRate!$A$2:$G$1334,4,FALSE),AL32)</f>
        <v>8.5079999999999991</v>
      </c>
      <c r="AM33">
        <f>_xlfn.IFNA(VLOOKUP(A33,InterestRate!$A$2:$G$1334,5, FALSE),AM32)</f>
        <v>8.5079999999999991</v>
      </c>
      <c r="AN33">
        <f>_xlfn.IFNA(VLOOKUP(A33,InterestRate!$A$2:$G$1334,6, FALSE),AN32)</f>
        <v>8.5079999999999991</v>
      </c>
      <c r="AO33">
        <f>_xlfn.IFNA(VLOOKUP(A33,InterestRate!$A$2:$G$1334,7, FALSE),AO32)</f>
        <v>-4.1000000000000003E-3</v>
      </c>
      <c r="AP33">
        <f t="shared" si="5"/>
        <v>-1</v>
      </c>
      <c r="AQ33">
        <f t="shared" si="6"/>
        <v>-3</v>
      </c>
    </row>
    <row r="34" spans="1:43" x14ac:dyDescent="0.2">
      <c r="A34" s="1">
        <v>41894</v>
      </c>
      <c r="B34">
        <v>8087.05</v>
      </c>
      <c r="C34">
        <v>8114.3</v>
      </c>
      <c r="D34">
        <v>8071.6</v>
      </c>
      <c r="E34">
        <v>8105.5</v>
      </c>
      <c r="F34">
        <v>111444349</v>
      </c>
      <c r="G34">
        <v>6156.73</v>
      </c>
      <c r="H34">
        <f t="shared" si="22"/>
        <v>8059.1624999999995</v>
      </c>
      <c r="I34">
        <f t="shared" si="20"/>
        <v>46.337500000000546</v>
      </c>
      <c r="J34">
        <f t="shared" si="21"/>
        <v>0</v>
      </c>
      <c r="K34">
        <f t="shared" si="2"/>
        <v>8017.55</v>
      </c>
      <c r="L34">
        <f t="shared" si="13"/>
        <v>124758000.71428572</v>
      </c>
      <c r="M34">
        <f t="shared" si="14"/>
        <v>-13313651.714285716</v>
      </c>
      <c r="N34" s="10">
        <f t="shared" si="3"/>
        <v>-1.0850656961322536</v>
      </c>
      <c r="O34">
        <f t="shared" si="11"/>
        <v>-9.1000000000003638</v>
      </c>
      <c r="P34">
        <f t="shared" si="23"/>
        <v>-210.50000000000091</v>
      </c>
      <c r="Q34">
        <f t="shared" si="24"/>
        <v>85.545112019776909</v>
      </c>
      <c r="R34">
        <f t="shared" si="25"/>
        <v>201.40000000000055</v>
      </c>
      <c r="S34">
        <f t="shared" si="7"/>
        <v>19.800000000000182</v>
      </c>
      <c r="T34">
        <f t="shared" si="8"/>
        <v>-19.800000000000182</v>
      </c>
      <c r="U34">
        <f t="shared" si="9"/>
        <v>19.800000000000182</v>
      </c>
      <c r="V34">
        <f t="shared" si="10"/>
        <v>0</v>
      </c>
      <c r="W34">
        <f t="shared" si="16"/>
        <v>15.264285714285636</v>
      </c>
      <c r="X34">
        <f t="shared" si="15"/>
        <v>16.564285714285688</v>
      </c>
      <c r="Y34">
        <f t="shared" si="17"/>
        <v>46.496953872932892</v>
      </c>
      <c r="Z34">
        <f t="shared" si="18"/>
        <v>0</v>
      </c>
      <c r="AA34">
        <f t="shared" si="19"/>
        <v>0</v>
      </c>
      <c r="AB34">
        <v>59.95</v>
      </c>
      <c r="AC34">
        <f t="shared" si="0"/>
        <v>2056148239.0499797</v>
      </c>
      <c r="AD34">
        <f t="shared" si="12"/>
        <v>-888011127.62855554</v>
      </c>
      <c r="AE34" t="str">
        <f t="shared" si="1"/>
        <v>Sep</v>
      </c>
      <c r="AF34">
        <f>_xlfn.IFNA(VLOOKUP(A34,Gold!$A$2:$E$1307,5, FALSE),AF33)</f>
        <v>26902</v>
      </c>
      <c r="AG34">
        <f>_xlfn.IFNA(VLOOKUP(A34,Gold!$A$2:$G$1307,7, FALSE),AG33)</f>
        <v>-1</v>
      </c>
      <c r="AH34">
        <f>_xlfn.IFNA(VLOOKUP(A34,Oil!$A$2:$E$1345,5, FALSE),AH33)</f>
        <v>5655</v>
      </c>
      <c r="AI34">
        <f>_xlfn.IFNA(VLOOKUP(A34,Oil!$A$2:$G$1345,7, FALSE),AI33)</f>
        <v>1</v>
      </c>
      <c r="AJ34">
        <f t="shared" si="4"/>
        <v>0</v>
      </c>
      <c r="AK34">
        <f>_xlfn.IFNA(VLOOKUP(A34,InterestRate!$A$2:$G$1334,3, FALSE),AK33)</f>
        <v>8.5050000000000008</v>
      </c>
      <c r="AL34">
        <f>_xlfn.IFNA(VLOOKUP(A34,InterestRate!$A$2:$G$1334,4,FALSE),AL33)</f>
        <v>8.5050000000000008</v>
      </c>
      <c r="AM34">
        <f>_xlfn.IFNA(VLOOKUP(A34,InterestRate!$A$2:$G$1334,5, FALSE),AM33)</f>
        <v>8.5050000000000008</v>
      </c>
      <c r="AN34">
        <f>_xlfn.IFNA(VLOOKUP(A34,InterestRate!$A$2:$G$1334,6, FALSE),AN33)</f>
        <v>8.5050000000000008</v>
      </c>
      <c r="AO34">
        <f>_xlfn.IFNA(VLOOKUP(A34,InterestRate!$A$2:$G$1334,7, FALSE),AO33)</f>
        <v>-4.0000000000000002E-4</v>
      </c>
      <c r="AP34">
        <f t="shared" si="5"/>
        <v>-1</v>
      </c>
      <c r="AQ34">
        <f t="shared" si="6"/>
        <v>-1</v>
      </c>
    </row>
    <row r="35" spans="1:43" x14ac:dyDescent="0.2">
      <c r="A35" s="1">
        <v>41897</v>
      </c>
      <c r="B35">
        <v>8070.35</v>
      </c>
      <c r="C35">
        <v>8077.3</v>
      </c>
      <c r="D35">
        <v>8030</v>
      </c>
      <c r="E35">
        <v>8042</v>
      </c>
      <c r="F35">
        <v>96502556</v>
      </c>
      <c r="G35">
        <v>5387.06</v>
      </c>
      <c r="H35">
        <f t="shared" si="22"/>
        <v>8075.8916666666664</v>
      </c>
      <c r="I35">
        <f t="shared" si="20"/>
        <v>-33.891666666666424</v>
      </c>
      <c r="J35">
        <f t="shared" si="21"/>
        <v>-1</v>
      </c>
      <c r="K35">
        <f t="shared" si="2"/>
        <v>8002.4</v>
      </c>
      <c r="L35">
        <f t="shared" si="13"/>
        <v>119146194.57142857</v>
      </c>
      <c r="M35">
        <f t="shared" si="14"/>
        <v>-22643638.571428567</v>
      </c>
      <c r="N35" s="10">
        <f t="shared" si="3"/>
        <v>-0.49241482218354093</v>
      </c>
      <c r="O35">
        <f t="shared" si="11"/>
        <v>-53.949999999999818</v>
      </c>
      <c r="P35">
        <f t="shared" si="23"/>
        <v>-243.59999999999945</v>
      </c>
      <c r="Q35">
        <f t="shared" si="24"/>
        <v>101.62980557372117</v>
      </c>
      <c r="R35">
        <f t="shared" si="25"/>
        <v>189.64999999999964</v>
      </c>
      <c r="S35">
        <f t="shared" si="7"/>
        <v>-63.5</v>
      </c>
      <c r="T35">
        <f t="shared" si="8"/>
        <v>63.5</v>
      </c>
      <c r="U35">
        <f t="shared" si="9"/>
        <v>0</v>
      </c>
      <c r="V35">
        <f t="shared" si="10"/>
        <v>63.5</v>
      </c>
      <c r="W35">
        <f t="shared" si="16"/>
        <v>15.264285714285636</v>
      </c>
      <c r="X35">
        <f t="shared" si="15"/>
        <v>22.971428571428469</v>
      </c>
      <c r="Y35">
        <f t="shared" si="17"/>
        <v>38.90405971236116</v>
      </c>
      <c r="Z35">
        <f t="shared" si="18"/>
        <v>0</v>
      </c>
      <c r="AA35">
        <f t="shared" si="19"/>
        <v>0</v>
      </c>
      <c r="AB35">
        <v>-60.4</v>
      </c>
      <c r="AC35">
        <f t="shared" si="0"/>
        <v>-2735847462.6000352</v>
      </c>
      <c r="AD35">
        <f t="shared" si="12"/>
        <v>-910508022.57141781</v>
      </c>
      <c r="AE35" t="str">
        <f t="shared" si="1"/>
        <v>Sep</v>
      </c>
      <c r="AF35">
        <f>_xlfn.IFNA(VLOOKUP(A35,Gold!$A$2:$E$1307,5, FALSE),AF34)</f>
        <v>26975</v>
      </c>
      <c r="AG35">
        <f>_xlfn.IFNA(VLOOKUP(A35,Gold!$A$2:$G$1307,7, FALSE),AG34)</f>
        <v>1</v>
      </c>
      <c r="AH35">
        <f>_xlfn.IFNA(VLOOKUP(A35,Oil!$A$2:$E$1345,5, FALSE),AH34)</f>
        <v>5614</v>
      </c>
      <c r="AI35">
        <f>_xlfn.IFNA(VLOOKUP(A35,Oil!$A$2:$G$1345,7, FALSE),AI34)</f>
        <v>-1</v>
      </c>
      <c r="AJ35">
        <f t="shared" si="4"/>
        <v>0</v>
      </c>
      <c r="AK35">
        <f>_xlfn.IFNA(VLOOKUP(A35,InterestRate!$A$2:$G$1334,3, FALSE),AK34)</f>
        <v>8.5020000000000007</v>
      </c>
      <c r="AL35">
        <f>_xlfn.IFNA(VLOOKUP(A35,InterestRate!$A$2:$G$1334,4,FALSE),AL34)</f>
        <v>8.5020000000000007</v>
      </c>
      <c r="AM35">
        <f>_xlfn.IFNA(VLOOKUP(A35,InterestRate!$A$2:$G$1334,5, FALSE),AM34)</f>
        <v>8.5020000000000007</v>
      </c>
      <c r="AN35">
        <f>_xlfn.IFNA(VLOOKUP(A35,InterestRate!$A$2:$G$1334,6, FALSE),AN34)</f>
        <v>8.5020000000000007</v>
      </c>
      <c r="AO35">
        <f>_xlfn.IFNA(VLOOKUP(A35,InterestRate!$A$2:$G$1334,7, FALSE),AO34)</f>
        <v>-4.0000000000000002E-4</v>
      </c>
      <c r="AP35">
        <f t="shared" si="5"/>
        <v>-1</v>
      </c>
      <c r="AQ35">
        <f t="shared" si="6"/>
        <v>-1</v>
      </c>
    </row>
    <row r="36" spans="1:43" x14ac:dyDescent="0.2">
      <c r="A36" s="1">
        <v>41898</v>
      </c>
      <c r="B36">
        <v>8036.6</v>
      </c>
      <c r="C36">
        <v>8044.9</v>
      </c>
      <c r="D36">
        <v>7925.15</v>
      </c>
      <c r="E36">
        <v>7932.9</v>
      </c>
      <c r="F36">
        <v>127952551</v>
      </c>
      <c r="G36">
        <v>6647.49</v>
      </c>
      <c r="H36">
        <f t="shared" si="22"/>
        <v>8084.7208333333328</v>
      </c>
      <c r="I36">
        <f t="shared" si="20"/>
        <v>-151.82083333333321</v>
      </c>
      <c r="J36">
        <f t="shared" si="21"/>
        <v>0</v>
      </c>
      <c r="K36">
        <f t="shared" si="2"/>
        <v>7911.85</v>
      </c>
      <c r="L36">
        <f t="shared" si="13"/>
        <v>112749344.85714285</v>
      </c>
      <c r="M36">
        <f t="shared" si="14"/>
        <v>15203206.142857149</v>
      </c>
      <c r="N36" s="10">
        <f t="shared" si="3"/>
        <v>-0.26535062839565954</v>
      </c>
      <c r="O36">
        <f t="shared" si="11"/>
        <v>-153.95000000000073</v>
      </c>
      <c r="P36">
        <f t="shared" si="23"/>
        <v>-336.05000000000109</v>
      </c>
      <c r="Q36">
        <f t="shared" si="24"/>
        <v>116.0898676928885</v>
      </c>
      <c r="R36">
        <f t="shared" si="25"/>
        <v>182.10000000000036</v>
      </c>
      <c r="S36">
        <f t="shared" si="7"/>
        <v>-109.10000000000036</v>
      </c>
      <c r="T36">
        <f t="shared" si="8"/>
        <v>109.10000000000036</v>
      </c>
      <c r="U36">
        <f t="shared" si="9"/>
        <v>0</v>
      </c>
      <c r="V36">
        <f t="shared" si="10"/>
        <v>109.10000000000036</v>
      </c>
      <c r="W36">
        <f t="shared" si="16"/>
        <v>15.264285714285636</v>
      </c>
      <c r="X36">
        <f t="shared" si="15"/>
        <v>37.257142857142881</v>
      </c>
      <c r="Y36">
        <f t="shared" si="17"/>
        <v>28.519951955158035</v>
      </c>
      <c r="Z36">
        <f t="shared" si="18"/>
        <v>0</v>
      </c>
      <c r="AA36">
        <f t="shared" si="19"/>
        <v>0</v>
      </c>
      <c r="AB36">
        <v>-217</v>
      </c>
      <c r="AC36">
        <f t="shared" si="0"/>
        <v>-13268679538.700092</v>
      </c>
      <c r="AD36">
        <f t="shared" si="12"/>
        <v>-2571168917.1428723</v>
      </c>
      <c r="AE36" t="str">
        <f t="shared" si="1"/>
        <v>Sep</v>
      </c>
      <c r="AF36">
        <f>_xlfn.IFNA(VLOOKUP(A36,Gold!$A$2:$E$1307,5, FALSE),AF35)</f>
        <v>27280</v>
      </c>
      <c r="AG36">
        <f>_xlfn.IFNA(VLOOKUP(A36,Gold!$A$2:$G$1307,7, FALSE),AG35)</f>
        <v>1</v>
      </c>
      <c r="AH36">
        <f>_xlfn.IFNA(VLOOKUP(A36,Oil!$A$2:$E$1345,5, FALSE),AH35)</f>
        <v>5668</v>
      </c>
      <c r="AI36">
        <f>_xlfn.IFNA(VLOOKUP(A36,Oil!$A$2:$G$1345,7, FALSE),AI35)</f>
        <v>1</v>
      </c>
      <c r="AJ36">
        <f t="shared" si="4"/>
        <v>2</v>
      </c>
      <c r="AK36">
        <f>_xlfn.IFNA(VLOOKUP(A36,InterestRate!$A$2:$G$1334,3, FALSE),AK35)</f>
        <v>8.4990000000000006</v>
      </c>
      <c r="AL36">
        <f>_xlfn.IFNA(VLOOKUP(A36,InterestRate!$A$2:$G$1334,4,FALSE),AL35)</f>
        <v>8.4990000000000006</v>
      </c>
      <c r="AM36">
        <f>_xlfn.IFNA(VLOOKUP(A36,InterestRate!$A$2:$G$1334,5, FALSE),AM35)</f>
        <v>8.4990000000000006</v>
      </c>
      <c r="AN36">
        <f>_xlfn.IFNA(VLOOKUP(A36,InterestRate!$A$2:$G$1334,6, FALSE),AN35)</f>
        <v>8.4990000000000006</v>
      </c>
      <c r="AO36">
        <f>_xlfn.IFNA(VLOOKUP(A36,InterestRate!$A$2:$G$1334,7, FALSE),AO35)</f>
        <v>-4.0000000000000002E-4</v>
      </c>
      <c r="AP36">
        <f t="shared" si="5"/>
        <v>-1</v>
      </c>
      <c r="AQ36">
        <f t="shared" si="6"/>
        <v>1</v>
      </c>
    </row>
    <row r="37" spans="1:43" x14ac:dyDescent="0.2">
      <c r="A37" s="1">
        <v>41899</v>
      </c>
      <c r="B37">
        <v>7971.5</v>
      </c>
      <c r="C37">
        <v>7990.65</v>
      </c>
      <c r="D37">
        <v>7936.95</v>
      </c>
      <c r="E37">
        <v>7975.5</v>
      </c>
      <c r="F37">
        <v>123722390</v>
      </c>
      <c r="G37">
        <v>6689.37</v>
      </c>
      <c r="H37">
        <f t="shared" si="22"/>
        <v>8082.9333333333334</v>
      </c>
      <c r="I37">
        <f t="shared" si="20"/>
        <v>-107.43333333333339</v>
      </c>
      <c r="J37">
        <f t="shared" si="21"/>
        <v>0</v>
      </c>
      <c r="K37">
        <f t="shared" si="2"/>
        <v>7968.85</v>
      </c>
      <c r="L37">
        <f t="shared" si="13"/>
        <v>113030981.57142857</v>
      </c>
      <c r="M37">
        <f t="shared" si="14"/>
        <v>10691408.428571433</v>
      </c>
      <c r="N37" s="10">
        <f t="shared" si="3"/>
        <v>-8.3380352329003024E-2</v>
      </c>
      <c r="O37">
        <f t="shared" si="11"/>
        <v>-198.39999999999964</v>
      </c>
      <c r="P37">
        <f t="shared" si="23"/>
        <v>-436.24999999999909</v>
      </c>
      <c r="Q37">
        <f t="shared" si="24"/>
        <v>138.58466640254525</v>
      </c>
      <c r="R37">
        <f t="shared" si="25"/>
        <v>237.84999999999945</v>
      </c>
      <c r="S37">
        <f t="shared" si="7"/>
        <v>42.600000000000364</v>
      </c>
      <c r="T37">
        <f t="shared" si="8"/>
        <v>-42.600000000000364</v>
      </c>
      <c r="U37">
        <f t="shared" si="9"/>
        <v>42.600000000000364</v>
      </c>
      <c r="V37">
        <f t="shared" si="10"/>
        <v>0</v>
      </c>
      <c r="W37">
        <f t="shared" si="16"/>
        <v>8.9142857142857927</v>
      </c>
      <c r="X37">
        <f t="shared" si="15"/>
        <v>37.257142857142881</v>
      </c>
      <c r="Y37">
        <f t="shared" si="17"/>
        <v>18.897637795275713</v>
      </c>
      <c r="Z37">
        <f t="shared" si="18"/>
        <v>1</v>
      </c>
      <c r="AA37">
        <f t="shared" si="19"/>
        <v>0</v>
      </c>
      <c r="AB37">
        <v>-406.3</v>
      </c>
      <c r="AC37">
        <f t="shared" si="0"/>
        <v>494889560</v>
      </c>
      <c r="AD37">
        <f t="shared" si="12"/>
        <v>-3206532590.0714407</v>
      </c>
      <c r="AE37" t="str">
        <f t="shared" si="1"/>
        <v>Sep</v>
      </c>
      <c r="AF37">
        <f>_xlfn.IFNA(VLOOKUP(A37,Gold!$A$2:$E$1307,5, FALSE),AF36)</f>
        <v>26849</v>
      </c>
      <c r="AG37">
        <f>_xlfn.IFNA(VLOOKUP(A37,Gold!$A$2:$G$1307,7, FALSE),AG36)</f>
        <v>-1</v>
      </c>
      <c r="AH37">
        <f>_xlfn.IFNA(VLOOKUP(A37,Oil!$A$2:$E$1345,5, FALSE),AH36)</f>
        <v>5797</v>
      </c>
      <c r="AI37">
        <f>_xlfn.IFNA(VLOOKUP(A37,Oil!$A$2:$G$1345,7, FALSE),AI36)</f>
        <v>1</v>
      </c>
      <c r="AJ37">
        <f t="shared" si="4"/>
        <v>0</v>
      </c>
      <c r="AK37">
        <f>_xlfn.IFNA(VLOOKUP(A37,InterestRate!$A$2:$G$1334,3, FALSE),AK36)</f>
        <v>8.4979999999999993</v>
      </c>
      <c r="AL37">
        <f>_xlfn.IFNA(VLOOKUP(A37,InterestRate!$A$2:$G$1334,4,FALSE),AL36)</f>
        <v>8.4979999999999993</v>
      </c>
      <c r="AM37">
        <f>_xlfn.IFNA(VLOOKUP(A37,InterestRate!$A$2:$G$1334,5, FALSE),AM36)</f>
        <v>8.4979999999999993</v>
      </c>
      <c r="AN37">
        <f>_xlfn.IFNA(VLOOKUP(A37,InterestRate!$A$2:$G$1334,6, FALSE),AN36)</f>
        <v>8.4979999999999993</v>
      </c>
      <c r="AO37">
        <f>_xlfn.IFNA(VLOOKUP(A37,InterestRate!$A$2:$G$1334,7, FALSE),AO36)</f>
        <v>-1E-4</v>
      </c>
      <c r="AP37">
        <f t="shared" si="5"/>
        <v>-1</v>
      </c>
      <c r="AQ37">
        <f t="shared" si="6"/>
        <v>-1</v>
      </c>
    </row>
    <row r="38" spans="1:43" x14ac:dyDescent="0.2">
      <c r="A38" s="1">
        <v>41900</v>
      </c>
      <c r="B38">
        <v>7950.65</v>
      </c>
      <c r="C38">
        <v>8120.85</v>
      </c>
      <c r="D38">
        <v>7939.7</v>
      </c>
      <c r="E38">
        <v>8114.75</v>
      </c>
      <c r="F38">
        <v>116930309</v>
      </c>
      <c r="G38">
        <v>6891.09</v>
      </c>
      <c r="H38">
        <f t="shared" si="22"/>
        <v>8078.583333333333</v>
      </c>
      <c r="I38">
        <f t="shared" si="20"/>
        <v>36.16666666666697</v>
      </c>
      <c r="J38">
        <f t="shared" si="21"/>
        <v>1</v>
      </c>
      <c r="K38">
        <f t="shared" si="2"/>
        <v>7958.9</v>
      </c>
      <c r="L38">
        <f t="shared" si="13"/>
        <v>113463553</v>
      </c>
      <c r="M38">
        <f t="shared" si="14"/>
        <v>3466756</v>
      </c>
      <c r="N38" s="10">
        <f t="shared" si="3"/>
        <v>-1.9205767275640082</v>
      </c>
      <c r="O38">
        <f t="shared" si="11"/>
        <v>-38.199999999999818</v>
      </c>
      <c r="P38">
        <f t="shared" si="23"/>
        <v>-236.79999999999927</v>
      </c>
      <c r="Q38">
        <f t="shared" si="24"/>
        <v>133.41410291698114</v>
      </c>
      <c r="R38">
        <f t="shared" si="25"/>
        <v>198.59999999999945</v>
      </c>
      <c r="S38">
        <f t="shared" si="7"/>
        <v>139.25</v>
      </c>
      <c r="T38">
        <f t="shared" si="8"/>
        <v>-139.25</v>
      </c>
      <c r="U38">
        <f t="shared" si="9"/>
        <v>139.25</v>
      </c>
      <c r="V38">
        <f t="shared" si="10"/>
        <v>0</v>
      </c>
      <c r="W38">
        <f t="shared" si="16"/>
        <v>28.807142857142935</v>
      </c>
      <c r="X38">
        <f t="shared" si="15"/>
        <v>34.264285714285769</v>
      </c>
      <c r="Y38">
        <f t="shared" si="17"/>
        <v>44.960981047937594</v>
      </c>
      <c r="Z38">
        <f t="shared" si="18"/>
        <v>0</v>
      </c>
      <c r="AA38">
        <f t="shared" si="19"/>
        <v>0</v>
      </c>
      <c r="AB38">
        <v>-390.55</v>
      </c>
      <c r="AC38">
        <f t="shared" si="0"/>
        <v>19188263706.900043</v>
      </c>
      <c r="AD38">
        <f t="shared" si="12"/>
        <v>-331433798.65715188</v>
      </c>
      <c r="AE38" t="str">
        <f t="shared" si="1"/>
        <v>Sep</v>
      </c>
      <c r="AF38">
        <f>_xlfn.IFNA(VLOOKUP(A38,Gold!$A$2:$E$1307,5, FALSE),AF37)</f>
        <v>26547</v>
      </c>
      <c r="AG38">
        <f>_xlfn.IFNA(VLOOKUP(A38,Gold!$A$2:$G$1307,7, FALSE),AG37)</f>
        <v>-1</v>
      </c>
      <c r="AH38">
        <f>_xlfn.IFNA(VLOOKUP(A38,Oil!$A$2:$E$1345,5, FALSE),AH37)</f>
        <v>5755</v>
      </c>
      <c r="AI38">
        <f>_xlfn.IFNA(VLOOKUP(A38,Oil!$A$2:$G$1345,7, FALSE),AI37)</f>
        <v>-1</v>
      </c>
      <c r="AJ38">
        <f t="shared" si="4"/>
        <v>-2</v>
      </c>
      <c r="AK38">
        <f>_xlfn.IFNA(VLOOKUP(A38,InterestRate!$A$2:$G$1334,3, FALSE),AK37)</f>
        <v>8.4529999999999994</v>
      </c>
      <c r="AL38">
        <f>_xlfn.IFNA(VLOOKUP(A38,InterestRate!$A$2:$G$1334,4,FALSE),AL37)</f>
        <v>8.4529999999999994</v>
      </c>
      <c r="AM38">
        <f>_xlfn.IFNA(VLOOKUP(A38,InterestRate!$A$2:$G$1334,5, FALSE),AM37)</f>
        <v>8.4529999999999994</v>
      </c>
      <c r="AN38">
        <f>_xlfn.IFNA(VLOOKUP(A38,InterestRate!$A$2:$G$1334,6, FALSE),AN37)</f>
        <v>8.4529999999999994</v>
      </c>
      <c r="AO38">
        <f>_xlfn.IFNA(VLOOKUP(A38,InterestRate!$A$2:$G$1334,7, FALSE),AO37)</f>
        <v>-5.3E-3</v>
      </c>
      <c r="AP38">
        <f t="shared" si="5"/>
        <v>-1</v>
      </c>
      <c r="AQ38">
        <f t="shared" si="6"/>
        <v>-3</v>
      </c>
    </row>
    <row r="39" spans="1:43" x14ac:dyDescent="0.2">
      <c r="A39" s="1">
        <v>41901</v>
      </c>
      <c r="B39">
        <v>8129.4</v>
      </c>
      <c r="C39">
        <v>8160.9</v>
      </c>
      <c r="D39">
        <v>8105.35</v>
      </c>
      <c r="E39">
        <v>8121.45</v>
      </c>
      <c r="F39">
        <v>161284509</v>
      </c>
      <c r="G39">
        <v>8957.42</v>
      </c>
      <c r="H39">
        <f t="shared" si="22"/>
        <v>8081.2249999999985</v>
      </c>
      <c r="I39">
        <f t="shared" si="20"/>
        <v>40.225000000001273</v>
      </c>
      <c r="J39">
        <f t="shared" si="21"/>
        <v>0</v>
      </c>
      <c r="K39">
        <f t="shared" si="2"/>
        <v>7964.8</v>
      </c>
      <c r="L39">
        <f t="shared" si="13"/>
        <v>115204948.57142857</v>
      </c>
      <c r="M39">
        <f t="shared" si="14"/>
        <v>46079560.428571433</v>
      </c>
      <c r="N39" s="10">
        <f t="shared" si="3"/>
        <v>-1.9288427559118093</v>
      </c>
      <c r="O39">
        <f t="shared" si="11"/>
        <v>27.349999999999454</v>
      </c>
      <c r="P39">
        <f t="shared" si="23"/>
        <v>-39.050000000001091</v>
      </c>
      <c r="Q39">
        <f t="shared" si="24"/>
        <v>92.020168596734521</v>
      </c>
      <c r="R39">
        <f t="shared" si="25"/>
        <v>66.400000000000546</v>
      </c>
      <c r="S39">
        <f t="shared" si="7"/>
        <v>6.6999999999998181</v>
      </c>
      <c r="T39">
        <f t="shared" si="8"/>
        <v>-6.6999999999998181</v>
      </c>
      <c r="U39">
        <f t="shared" si="9"/>
        <v>6.6999999999998181</v>
      </c>
      <c r="V39">
        <f t="shared" si="10"/>
        <v>0</v>
      </c>
      <c r="W39">
        <f t="shared" si="16"/>
        <v>29.764285714285766</v>
      </c>
      <c r="X39">
        <f t="shared" si="15"/>
        <v>25.857142857142986</v>
      </c>
      <c r="Y39">
        <f t="shared" si="17"/>
        <v>52.567175476220434</v>
      </c>
      <c r="Z39">
        <f t="shared" si="18"/>
        <v>0</v>
      </c>
      <c r="AA39">
        <f t="shared" si="19"/>
        <v>0</v>
      </c>
      <c r="AB39">
        <v>-209.25</v>
      </c>
      <c r="AC39">
        <f t="shared" si="0"/>
        <v>-1282211846.5499706</v>
      </c>
      <c r="AD39">
        <f t="shared" si="12"/>
        <v>119366839.36427824</v>
      </c>
      <c r="AE39" t="str">
        <f t="shared" si="1"/>
        <v>Sep</v>
      </c>
      <c r="AF39">
        <f>_xlfn.IFNA(VLOOKUP(A39,Gold!$A$2:$E$1307,5, FALSE),AF38)</f>
        <v>26518</v>
      </c>
      <c r="AG39">
        <f>_xlfn.IFNA(VLOOKUP(A39,Gold!$A$2:$G$1307,7, FALSE),AG38)</f>
        <v>1</v>
      </c>
      <c r="AH39">
        <f>_xlfn.IFNA(VLOOKUP(A39,Oil!$A$2:$E$1345,5, FALSE),AH38)</f>
        <v>5682</v>
      </c>
      <c r="AI39">
        <f>_xlfn.IFNA(VLOOKUP(A39,Oil!$A$2:$G$1345,7, FALSE),AI38)</f>
        <v>-1</v>
      </c>
      <c r="AJ39">
        <f t="shared" si="4"/>
        <v>0</v>
      </c>
      <c r="AK39">
        <f>_xlfn.IFNA(VLOOKUP(A39,InterestRate!$A$2:$G$1334,3, FALSE),AK38)</f>
        <v>8.4580000000000002</v>
      </c>
      <c r="AL39">
        <f>_xlfn.IFNA(VLOOKUP(A39,InterestRate!$A$2:$G$1334,4,FALSE),AL38)</f>
        <v>8.4580000000000002</v>
      </c>
      <c r="AM39">
        <f>_xlfn.IFNA(VLOOKUP(A39,InterestRate!$A$2:$G$1334,5, FALSE),AM38)</f>
        <v>8.4580000000000002</v>
      </c>
      <c r="AN39">
        <f>_xlfn.IFNA(VLOOKUP(A39,InterestRate!$A$2:$G$1334,6, FALSE),AN38)</f>
        <v>8.4580000000000002</v>
      </c>
      <c r="AO39">
        <f>_xlfn.IFNA(VLOOKUP(A39,InterestRate!$A$2:$G$1334,7, FALSE),AO38)</f>
        <v>5.9999999999999995E-4</v>
      </c>
      <c r="AP39">
        <f t="shared" si="5"/>
        <v>1</v>
      </c>
      <c r="AQ39">
        <f t="shared" si="6"/>
        <v>1</v>
      </c>
    </row>
    <row r="40" spans="1:43" x14ac:dyDescent="0.2">
      <c r="A40" s="1">
        <v>41904</v>
      </c>
      <c r="B40">
        <v>8084.45</v>
      </c>
      <c r="C40">
        <v>8159.9</v>
      </c>
      <c r="D40">
        <v>8064.8</v>
      </c>
      <c r="E40">
        <v>8146.3</v>
      </c>
      <c r="F40">
        <v>105507265</v>
      </c>
      <c r="G40">
        <v>5710.43</v>
      </c>
      <c r="H40">
        <f t="shared" si="22"/>
        <v>8081.7958333333327</v>
      </c>
      <c r="I40">
        <f t="shared" si="20"/>
        <v>64.504166666667516</v>
      </c>
      <c r="J40">
        <f t="shared" si="21"/>
        <v>0</v>
      </c>
      <c r="K40">
        <f t="shared" si="2"/>
        <v>7945.55</v>
      </c>
      <c r="L40">
        <f t="shared" si="13"/>
        <v>122950689</v>
      </c>
      <c r="M40">
        <f t="shared" si="14"/>
        <v>-17443424</v>
      </c>
      <c r="N40" s="10">
        <f t="shared" si="3"/>
        <v>-2.4643089500754942</v>
      </c>
      <c r="O40">
        <f t="shared" si="11"/>
        <v>60.600000000000364</v>
      </c>
      <c r="P40">
        <f t="shared" si="23"/>
        <v>57.950000000000728</v>
      </c>
      <c r="Q40">
        <f t="shared" si="24"/>
        <v>84.298090697465241</v>
      </c>
      <c r="R40">
        <f t="shared" si="25"/>
        <v>2.6499999999996362</v>
      </c>
      <c r="S40">
        <f t="shared" si="7"/>
        <v>24.850000000000364</v>
      </c>
      <c r="T40">
        <f t="shared" si="8"/>
        <v>-24.850000000000364</v>
      </c>
      <c r="U40">
        <f t="shared" si="9"/>
        <v>24.850000000000364</v>
      </c>
      <c r="V40">
        <f t="shared" si="10"/>
        <v>0</v>
      </c>
      <c r="W40">
        <f t="shared" si="16"/>
        <v>33.314285714285816</v>
      </c>
      <c r="X40">
        <f t="shared" si="15"/>
        <v>24.657142857142908</v>
      </c>
      <c r="Y40">
        <f t="shared" si="17"/>
        <v>56.492248062015527</v>
      </c>
      <c r="Z40">
        <f t="shared" si="18"/>
        <v>0</v>
      </c>
      <c r="AA40">
        <f t="shared" si="19"/>
        <v>0</v>
      </c>
      <c r="AB40">
        <v>49.75</v>
      </c>
      <c r="AC40">
        <f t="shared" si="0"/>
        <v>6525624340.2500381</v>
      </c>
      <c r="AD40">
        <f t="shared" si="12"/>
        <v>1568312428.3357089</v>
      </c>
      <c r="AE40" t="str">
        <f t="shared" si="1"/>
        <v>Sep</v>
      </c>
      <c r="AF40">
        <f>_xlfn.IFNA(VLOOKUP(A40,Gold!$A$2:$E$1307,5, FALSE),AF39)</f>
        <v>26374</v>
      </c>
      <c r="AG40">
        <f>_xlfn.IFNA(VLOOKUP(A40,Gold!$A$2:$G$1307,7, FALSE),AG39)</f>
        <v>1</v>
      </c>
      <c r="AH40">
        <f>_xlfn.IFNA(VLOOKUP(A40,Oil!$A$2:$E$1345,5, FALSE),AH39)</f>
        <v>5619</v>
      </c>
      <c r="AI40">
        <f>_xlfn.IFNA(VLOOKUP(A40,Oil!$A$2:$G$1345,7, FALSE),AI39)</f>
        <v>-1</v>
      </c>
      <c r="AJ40">
        <f t="shared" si="4"/>
        <v>0</v>
      </c>
      <c r="AK40">
        <f>_xlfn.IFNA(VLOOKUP(A40,InterestRate!$A$2:$G$1334,3, FALSE),AK39)</f>
        <v>8.4369999999999994</v>
      </c>
      <c r="AL40">
        <f>_xlfn.IFNA(VLOOKUP(A40,InterestRate!$A$2:$G$1334,4,FALSE),AL39)</f>
        <v>8.4369999999999994</v>
      </c>
      <c r="AM40">
        <f>_xlfn.IFNA(VLOOKUP(A40,InterestRate!$A$2:$G$1334,5, FALSE),AM39)</f>
        <v>8.4369999999999994</v>
      </c>
      <c r="AN40">
        <f>_xlfn.IFNA(VLOOKUP(A40,InterestRate!$A$2:$G$1334,6, FALSE),AN39)</f>
        <v>8.4369999999999994</v>
      </c>
      <c r="AO40">
        <f>_xlfn.IFNA(VLOOKUP(A40,InterestRate!$A$2:$G$1334,7, FALSE),AO39)</f>
        <v>-2.5000000000000001E-3</v>
      </c>
      <c r="AP40">
        <f t="shared" si="5"/>
        <v>-1</v>
      </c>
      <c r="AQ40">
        <f t="shared" si="6"/>
        <v>-1</v>
      </c>
    </row>
    <row r="41" spans="1:43" x14ac:dyDescent="0.2">
      <c r="A41" s="1">
        <v>41905</v>
      </c>
      <c r="B41">
        <v>8144.4</v>
      </c>
      <c r="C41">
        <v>8159.75</v>
      </c>
      <c r="D41">
        <v>8008.1</v>
      </c>
      <c r="E41">
        <v>8017.55</v>
      </c>
      <c r="F41">
        <v>140780912</v>
      </c>
      <c r="G41">
        <v>7947.61</v>
      </c>
      <c r="H41">
        <f t="shared" si="22"/>
        <v>8085.9916666666659</v>
      </c>
      <c r="I41">
        <f t="shared" si="20"/>
        <v>-68.441666666665697</v>
      </c>
      <c r="J41">
        <f t="shared" si="21"/>
        <v>-1</v>
      </c>
      <c r="K41">
        <f t="shared" si="2"/>
        <v>7852.4</v>
      </c>
      <c r="L41">
        <f t="shared" si="13"/>
        <v>120477704.14285715</v>
      </c>
      <c r="M41">
        <f t="shared" si="14"/>
        <v>20303207.857142851</v>
      </c>
      <c r="N41" s="10">
        <f t="shared" si="3"/>
        <v>-2.0598561904821366</v>
      </c>
      <c r="O41">
        <f t="shared" si="11"/>
        <v>-87.949999999999818</v>
      </c>
      <c r="P41">
        <f t="shared" si="23"/>
        <v>-78.849999999999454</v>
      </c>
      <c r="Q41">
        <f t="shared" si="24"/>
        <v>93.840475072885084</v>
      </c>
      <c r="R41">
        <f t="shared" si="25"/>
        <v>-9.1000000000003638</v>
      </c>
      <c r="S41">
        <f t="shared" si="7"/>
        <v>-128.75</v>
      </c>
      <c r="T41">
        <f t="shared" si="8"/>
        <v>128.75</v>
      </c>
      <c r="U41">
        <f t="shared" si="9"/>
        <v>0</v>
      </c>
      <c r="V41">
        <f t="shared" si="10"/>
        <v>128.75</v>
      </c>
      <c r="W41">
        <f t="shared" si="16"/>
        <v>30.485714285714362</v>
      </c>
      <c r="X41">
        <f t="shared" si="15"/>
        <v>43.050000000000054</v>
      </c>
      <c r="Y41">
        <f t="shared" si="17"/>
        <v>40.900814566363231</v>
      </c>
      <c r="Z41">
        <f t="shared" si="18"/>
        <v>0</v>
      </c>
      <c r="AA41">
        <f t="shared" si="19"/>
        <v>0</v>
      </c>
      <c r="AB41">
        <v>0</v>
      </c>
      <c r="AC41">
        <f t="shared" si="0"/>
        <v>-17858058687.199924</v>
      </c>
      <c r="AD41">
        <f t="shared" si="12"/>
        <v>-1276574275.4142773</v>
      </c>
      <c r="AE41" t="str">
        <f t="shared" si="1"/>
        <v>Sep</v>
      </c>
      <c r="AF41">
        <f>_xlfn.IFNA(VLOOKUP(A41,Gold!$A$2:$E$1307,5, FALSE),AF40)</f>
        <v>26854</v>
      </c>
      <c r="AG41">
        <f>_xlfn.IFNA(VLOOKUP(A41,Gold!$A$2:$G$1307,7, FALSE),AG40)</f>
        <v>1</v>
      </c>
      <c r="AH41">
        <f>_xlfn.IFNA(VLOOKUP(A41,Oil!$A$2:$E$1345,5, FALSE),AH40)</f>
        <v>5524</v>
      </c>
      <c r="AI41">
        <f>_xlfn.IFNA(VLOOKUP(A41,Oil!$A$2:$G$1345,7, FALSE),AI40)</f>
        <v>-1</v>
      </c>
      <c r="AJ41">
        <f t="shared" si="4"/>
        <v>0</v>
      </c>
      <c r="AK41">
        <f>_xlfn.IFNA(VLOOKUP(A41,InterestRate!$A$2:$G$1334,3, FALSE),AK40)</f>
        <v>8.4649999999999999</v>
      </c>
      <c r="AL41">
        <f>_xlfn.IFNA(VLOOKUP(A41,InterestRate!$A$2:$G$1334,4,FALSE),AL40)</f>
        <v>8.4649999999999999</v>
      </c>
      <c r="AM41">
        <f>_xlfn.IFNA(VLOOKUP(A41,InterestRate!$A$2:$G$1334,5, FALSE),AM40)</f>
        <v>8.4649999999999999</v>
      </c>
      <c r="AN41">
        <f>_xlfn.IFNA(VLOOKUP(A41,InterestRate!$A$2:$G$1334,6, FALSE),AN40)</f>
        <v>8.4649999999999999</v>
      </c>
      <c r="AO41">
        <f>_xlfn.IFNA(VLOOKUP(A41,InterestRate!$A$2:$G$1334,7, FALSE),AO40)</f>
        <v>3.3E-3</v>
      </c>
      <c r="AP41">
        <f t="shared" si="5"/>
        <v>1</v>
      </c>
      <c r="AQ41">
        <f t="shared" si="6"/>
        <v>1</v>
      </c>
    </row>
    <row r="42" spans="1:43" x14ac:dyDescent="0.2">
      <c r="A42" s="1">
        <v>41906</v>
      </c>
      <c r="B42">
        <v>8015.55</v>
      </c>
      <c r="C42">
        <v>8042.05</v>
      </c>
      <c r="D42">
        <v>7950.05</v>
      </c>
      <c r="E42">
        <v>8002.4</v>
      </c>
      <c r="F42">
        <v>182208501</v>
      </c>
      <c r="G42">
        <v>7981.87</v>
      </c>
      <c r="H42">
        <f t="shared" si="22"/>
        <v>8080.2166666666662</v>
      </c>
      <c r="I42">
        <f t="shared" si="20"/>
        <v>-77.816666666666606</v>
      </c>
      <c r="J42">
        <f t="shared" si="21"/>
        <v>0</v>
      </c>
      <c r="K42">
        <f t="shared" si="2"/>
        <v>7842.7</v>
      </c>
      <c r="L42">
        <f t="shared" si="13"/>
        <v>124668641.71428572</v>
      </c>
      <c r="M42">
        <f t="shared" si="14"/>
        <v>57539859.285714284</v>
      </c>
      <c r="N42" s="10">
        <f t="shared" si="3"/>
        <v>-1.9956513046086153</v>
      </c>
      <c r="O42">
        <f t="shared" si="11"/>
        <v>-39.600000000000364</v>
      </c>
      <c r="P42">
        <f t="shared" si="23"/>
        <v>14.349999999999454</v>
      </c>
      <c r="Q42">
        <f t="shared" si="24"/>
        <v>92.522826012467547</v>
      </c>
      <c r="R42">
        <f t="shared" si="25"/>
        <v>-53.949999999999818</v>
      </c>
      <c r="S42">
        <f t="shared" si="7"/>
        <v>-15.150000000000546</v>
      </c>
      <c r="T42">
        <f t="shared" si="8"/>
        <v>15.150000000000546</v>
      </c>
      <c r="U42">
        <f t="shared" si="9"/>
        <v>0</v>
      </c>
      <c r="V42">
        <f t="shared" si="10"/>
        <v>15.150000000000546</v>
      </c>
      <c r="W42">
        <f t="shared" si="16"/>
        <v>30.485714285714362</v>
      </c>
      <c r="X42">
        <f t="shared" si="15"/>
        <v>36.142857142857274</v>
      </c>
      <c r="Y42">
        <f t="shared" si="17"/>
        <v>45.078158005914631</v>
      </c>
      <c r="Z42">
        <f t="shared" si="18"/>
        <v>0</v>
      </c>
      <c r="AA42">
        <f t="shared" si="19"/>
        <v>0</v>
      </c>
      <c r="AB42">
        <v>-66.95</v>
      </c>
      <c r="AC42">
        <f t="shared" si="0"/>
        <v>-2396041788.1500993</v>
      </c>
      <c r="AD42">
        <f t="shared" si="12"/>
        <v>-1228030607.635715</v>
      </c>
      <c r="AE42" t="str">
        <f t="shared" si="1"/>
        <v>Sep</v>
      </c>
      <c r="AF42">
        <f>_xlfn.IFNA(VLOOKUP(A42,Gold!$A$2:$E$1307,5, FALSE),AF41)</f>
        <v>26645</v>
      </c>
      <c r="AG42">
        <f>_xlfn.IFNA(VLOOKUP(A42,Gold!$A$2:$G$1307,7, FALSE),AG41)</f>
        <v>-1</v>
      </c>
      <c r="AH42">
        <f>_xlfn.IFNA(VLOOKUP(A42,Oil!$A$2:$E$1345,5, FALSE),AH41)</f>
        <v>5573</v>
      </c>
      <c r="AI42">
        <f>_xlfn.IFNA(VLOOKUP(A42,Oil!$A$2:$G$1345,7, FALSE),AI41)</f>
        <v>1</v>
      </c>
      <c r="AJ42">
        <f t="shared" si="4"/>
        <v>0</v>
      </c>
      <c r="AK42">
        <f>_xlfn.IFNA(VLOOKUP(A42,InterestRate!$A$2:$G$1334,3, FALSE),AK41)</f>
        <v>8.4819999999999993</v>
      </c>
      <c r="AL42">
        <f>_xlfn.IFNA(VLOOKUP(A42,InterestRate!$A$2:$G$1334,4,FALSE),AL41)</f>
        <v>8.4819999999999993</v>
      </c>
      <c r="AM42">
        <f>_xlfn.IFNA(VLOOKUP(A42,InterestRate!$A$2:$G$1334,5, FALSE),AM41)</f>
        <v>8.4819999999999993</v>
      </c>
      <c r="AN42">
        <f>_xlfn.IFNA(VLOOKUP(A42,InterestRate!$A$2:$G$1334,6, FALSE),AN41)</f>
        <v>8.4819999999999993</v>
      </c>
      <c r="AO42">
        <f>_xlfn.IFNA(VLOOKUP(A42,InterestRate!$A$2:$G$1334,7, FALSE),AO41)</f>
        <v>2E-3</v>
      </c>
      <c r="AP42">
        <f t="shared" si="5"/>
        <v>1</v>
      </c>
      <c r="AQ42">
        <f t="shared" si="6"/>
        <v>1</v>
      </c>
    </row>
    <row r="43" spans="1:43" x14ac:dyDescent="0.2">
      <c r="A43" s="1">
        <v>41907</v>
      </c>
      <c r="B43">
        <v>8003.3</v>
      </c>
      <c r="C43">
        <v>8019.3</v>
      </c>
      <c r="D43">
        <v>7877.35</v>
      </c>
      <c r="E43">
        <v>7911.85</v>
      </c>
      <c r="F43">
        <v>231899016</v>
      </c>
      <c r="G43">
        <v>11692.69</v>
      </c>
      <c r="H43">
        <f t="shared" si="22"/>
        <v>8065.9250000000002</v>
      </c>
      <c r="I43">
        <f t="shared" si="20"/>
        <v>-154.07499999999982</v>
      </c>
      <c r="J43">
        <f t="shared" si="21"/>
        <v>0</v>
      </c>
      <c r="K43">
        <f t="shared" si="2"/>
        <v>7960.55</v>
      </c>
      <c r="L43">
        <f t="shared" si="13"/>
        <v>136912348.14285713</v>
      </c>
      <c r="M43">
        <f t="shared" si="14"/>
        <v>94986667.857142866</v>
      </c>
      <c r="N43" s="10">
        <f t="shared" si="3"/>
        <v>0.61553239760612011</v>
      </c>
      <c r="O43">
        <f t="shared" si="11"/>
        <v>-21.049999999999272</v>
      </c>
      <c r="P43">
        <f t="shared" si="23"/>
        <v>132.90000000000146</v>
      </c>
      <c r="Q43">
        <f t="shared" si="24"/>
        <v>92.927776615319218</v>
      </c>
      <c r="R43">
        <f t="shared" si="25"/>
        <v>-153.95000000000073</v>
      </c>
      <c r="S43">
        <f t="shared" si="7"/>
        <v>-90.549999999999272</v>
      </c>
      <c r="T43">
        <f t="shared" si="8"/>
        <v>90.549999999999272</v>
      </c>
      <c r="U43">
        <f t="shared" si="9"/>
        <v>0</v>
      </c>
      <c r="V43">
        <f t="shared" si="10"/>
        <v>90.549999999999272</v>
      </c>
      <c r="W43">
        <f t="shared" si="16"/>
        <v>30.485714285714362</v>
      </c>
      <c r="X43">
        <f t="shared" si="15"/>
        <v>33.492857142857119</v>
      </c>
      <c r="Y43">
        <f t="shared" si="17"/>
        <v>46.916565900846507</v>
      </c>
      <c r="Z43">
        <f t="shared" si="18"/>
        <v>0</v>
      </c>
      <c r="AA43">
        <f t="shared" si="19"/>
        <v>0</v>
      </c>
      <c r="AB43">
        <v>-148.6</v>
      </c>
      <c r="AC43">
        <f t="shared" si="0"/>
        <v>-21207165013.199959</v>
      </c>
      <c r="AD43">
        <f t="shared" si="12"/>
        <v>-2362099961.1356955</v>
      </c>
      <c r="AE43" t="str">
        <f t="shared" si="1"/>
        <v>Sep</v>
      </c>
      <c r="AF43">
        <f>_xlfn.IFNA(VLOOKUP(A43,Gold!$A$2:$E$1307,5, FALSE),AF42)</f>
        <v>26467</v>
      </c>
      <c r="AG43">
        <f>_xlfn.IFNA(VLOOKUP(A43,Gold!$A$2:$G$1307,7, FALSE),AG42)</f>
        <v>1</v>
      </c>
      <c r="AH43">
        <f>_xlfn.IFNA(VLOOKUP(A43,Oil!$A$2:$E$1345,5, FALSE),AH42)</f>
        <v>5664</v>
      </c>
      <c r="AI43">
        <f>_xlfn.IFNA(VLOOKUP(A43,Oil!$A$2:$G$1345,7, FALSE),AI42)</f>
        <v>1</v>
      </c>
      <c r="AJ43">
        <f t="shared" si="4"/>
        <v>2</v>
      </c>
      <c r="AK43">
        <f>_xlfn.IFNA(VLOOKUP(A43,InterestRate!$A$2:$G$1334,3, FALSE),AK42)</f>
        <v>8.4849999999999994</v>
      </c>
      <c r="AL43">
        <f>_xlfn.IFNA(VLOOKUP(A43,InterestRate!$A$2:$G$1334,4,FALSE),AL42)</f>
        <v>8.4849999999999994</v>
      </c>
      <c r="AM43">
        <f>_xlfn.IFNA(VLOOKUP(A43,InterestRate!$A$2:$G$1334,5, FALSE),AM42)</f>
        <v>8.4849999999999994</v>
      </c>
      <c r="AN43">
        <f>_xlfn.IFNA(VLOOKUP(A43,InterestRate!$A$2:$G$1334,6, FALSE),AN42)</f>
        <v>8.4849999999999994</v>
      </c>
      <c r="AO43">
        <f>_xlfn.IFNA(VLOOKUP(A43,InterestRate!$A$2:$G$1334,7, FALSE),AO42)</f>
        <v>4.0000000000000002E-4</v>
      </c>
      <c r="AP43">
        <f t="shared" si="5"/>
        <v>1</v>
      </c>
      <c r="AQ43">
        <f t="shared" si="6"/>
        <v>3</v>
      </c>
    </row>
    <row r="44" spans="1:43" x14ac:dyDescent="0.2">
      <c r="A44" s="1">
        <v>41908</v>
      </c>
      <c r="B44">
        <v>7885.85</v>
      </c>
      <c r="C44">
        <v>7993.3</v>
      </c>
      <c r="D44">
        <v>7841.8</v>
      </c>
      <c r="E44">
        <v>7968.85</v>
      </c>
      <c r="F44">
        <v>147835866</v>
      </c>
      <c r="G44">
        <v>8247.7800000000007</v>
      </c>
      <c r="H44">
        <f t="shared" si="22"/>
        <v>8045.833333333333</v>
      </c>
      <c r="I44">
        <f t="shared" si="20"/>
        <v>-76.983333333332666</v>
      </c>
      <c r="J44">
        <f t="shared" si="21"/>
        <v>0</v>
      </c>
      <c r="K44">
        <f t="shared" si="2"/>
        <v>7859.95</v>
      </c>
      <c r="L44">
        <f t="shared" si="13"/>
        <v>151761843.14285713</v>
      </c>
      <c r="M44">
        <f t="shared" si="14"/>
        <v>-3925977.1428571343</v>
      </c>
      <c r="N44" s="10">
        <f t="shared" si="3"/>
        <v>-1.3665710861667686</v>
      </c>
      <c r="O44">
        <f t="shared" si="11"/>
        <v>-6.6499999999996362</v>
      </c>
      <c r="P44">
        <f t="shared" si="23"/>
        <v>191.75</v>
      </c>
      <c r="Q44">
        <f t="shared" si="24"/>
        <v>84.029894057044231</v>
      </c>
      <c r="R44">
        <f t="shared" si="25"/>
        <v>-198.39999999999964</v>
      </c>
      <c r="S44">
        <f t="shared" si="7"/>
        <v>57</v>
      </c>
      <c r="T44">
        <f t="shared" si="8"/>
        <v>-57</v>
      </c>
      <c r="U44">
        <f t="shared" si="9"/>
        <v>57</v>
      </c>
      <c r="V44">
        <f t="shared" si="10"/>
        <v>0</v>
      </c>
      <c r="W44">
        <f t="shared" si="16"/>
        <v>32.542857142857166</v>
      </c>
      <c r="X44">
        <f t="shared" si="15"/>
        <v>33.492857142857119</v>
      </c>
      <c r="Y44">
        <f t="shared" si="17"/>
        <v>48.545551411827425</v>
      </c>
      <c r="Z44">
        <f t="shared" si="18"/>
        <v>0</v>
      </c>
      <c r="AA44">
        <f t="shared" si="19"/>
        <v>0</v>
      </c>
      <c r="AB44">
        <v>-67.3</v>
      </c>
      <c r="AC44">
        <f t="shared" si="0"/>
        <v>12270376878</v>
      </c>
      <c r="AD44">
        <f t="shared" si="12"/>
        <v>-679887487.13569558</v>
      </c>
      <c r="AE44" t="str">
        <f t="shared" si="1"/>
        <v>Sep</v>
      </c>
      <c r="AF44">
        <f>_xlfn.IFNA(VLOOKUP(A44,Gold!$A$2:$E$1307,5, FALSE),AF43)</f>
        <v>26798</v>
      </c>
      <c r="AG44">
        <f>_xlfn.IFNA(VLOOKUP(A44,Gold!$A$2:$G$1307,7, FALSE),AG43)</f>
        <v>-1</v>
      </c>
      <c r="AH44">
        <f>_xlfn.IFNA(VLOOKUP(A44,Oil!$A$2:$E$1345,5, FALSE),AH43)</f>
        <v>5647</v>
      </c>
      <c r="AI44">
        <f>_xlfn.IFNA(VLOOKUP(A44,Oil!$A$2:$G$1345,7, FALSE),AI43)</f>
        <v>-1</v>
      </c>
      <c r="AJ44">
        <f t="shared" si="4"/>
        <v>-2</v>
      </c>
      <c r="AK44">
        <f>_xlfn.IFNA(VLOOKUP(A44,InterestRate!$A$2:$G$1334,3, FALSE),AK43)</f>
        <v>8.4429999999999996</v>
      </c>
      <c r="AL44">
        <f>_xlfn.IFNA(VLOOKUP(A44,InterestRate!$A$2:$G$1334,4,FALSE),AL43)</f>
        <v>8.4429999999999996</v>
      </c>
      <c r="AM44">
        <f>_xlfn.IFNA(VLOOKUP(A44,InterestRate!$A$2:$G$1334,5, FALSE),AM43)</f>
        <v>8.4429999999999996</v>
      </c>
      <c r="AN44">
        <f>_xlfn.IFNA(VLOOKUP(A44,InterestRate!$A$2:$G$1334,6, FALSE),AN43)</f>
        <v>8.4429999999999996</v>
      </c>
      <c r="AO44">
        <f>_xlfn.IFNA(VLOOKUP(A44,InterestRate!$A$2:$G$1334,7, FALSE),AO43)</f>
        <v>-4.8999999999999998E-3</v>
      </c>
      <c r="AP44">
        <f t="shared" si="5"/>
        <v>-1</v>
      </c>
      <c r="AQ44">
        <f t="shared" si="6"/>
        <v>-3</v>
      </c>
    </row>
    <row r="45" spans="1:43" x14ac:dyDescent="0.2">
      <c r="A45" s="1">
        <v>41911</v>
      </c>
      <c r="B45">
        <v>7978.45</v>
      </c>
      <c r="C45">
        <v>7991.75</v>
      </c>
      <c r="D45">
        <v>7934.7</v>
      </c>
      <c r="E45">
        <v>7958.9</v>
      </c>
      <c r="F45">
        <v>97267975</v>
      </c>
      <c r="G45">
        <v>5089.3500000000004</v>
      </c>
      <c r="H45">
        <f t="shared" si="22"/>
        <v>8035.395833333333</v>
      </c>
      <c r="I45">
        <f t="shared" si="20"/>
        <v>-76.495833333333394</v>
      </c>
      <c r="J45">
        <f t="shared" si="21"/>
        <v>0</v>
      </c>
      <c r="K45">
        <f t="shared" si="2"/>
        <v>7884.25</v>
      </c>
      <c r="L45">
        <f t="shared" si="13"/>
        <v>155206625.42857143</v>
      </c>
      <c r="M45">
        <f t="shared" si="14"/>
        <v>-57938650.428571433</v>
      </c>
      <c r="N45" s="10">
        <f t="shared" si="3"/>
        <v>-0.93794368568520325</v>
      </c>
      <c r="O45">
        <f t="shared" si="11"/>
        <v>-155.85000000000036</v>
      </c>
      <c r="P45">
        <f t="shared" si="23"/>
        <v>-117.65000000000055</v>
      </c>
      <c r="Q45">
        <f t="shared" si="24"/>
        <v>48.442877504875568</v>
      </c>
      <c r="R45">
        <f t="shared" si="25"/>
        <v>-38.199999999999818</v>
      </c>
      <c r="S45">
        <f t="shared" si="7"/>
        <v>-9.9500000000007276</v>
      </c>
      <c r="T45">
        <f t="shared" si="8"/>
        <v>9.9500000000007276</v>
      </c>
      <c r="U45">
        <f t="shared" si="9"/>
        <v>0</v>
      </c>
      <c r="V45">
        <f t="shared" si="10"/>
        <v>9.9500000000007276</v>
      </c>
      <c r="W45">
        <f t="shared" si="16"/>
        <v>12.650000000000025</v>
      </c>
      <c r="X45">
        <f t="shared" si="15"/>
        <v>34.914285714285789</v>
      </c>
      <c r="Y45">
        <f t="shared" si="17"/>
        <v>26.047948227680536</v>
      </c>
      <c r="Z45">
        <f t="shared" si="18"/>
        <v>0</v>
      </c>
      <c r="AA45">
        <f t="shared" si="19"/>
        <v>0</v>
      </c>
      <c r="AB45">
        <v>-183.55</v>
      </c>
      <c r="AC45">
        <f t="shared" si="0"/>
        <v>-1901588911.2500176</v>
      </c>
      <c r="AD45">
        <f t="shared" si="12"/>
        <v>-3692723575.4428477</v>
      </c>
      <c r="AE45" t="str">
        <f t="shared" si="1"/>
        <v>Sep</v>
      </c>
      <c r="AF45">
        <f>_xlfn.IFNA(VLOOKUP(A45,Gold!$A$2:$E$1307,5, FALSE),AF44)</f>
        <v>26872</v>
      </c>
      <c r="AG45">
        <f>_xlfn.IFNA(VLOOKUP(A45,Gold!$A$2:$G$1307,7, FALSE),AG44)</f>
        <v>1</v>
      </c>
      <c r="AH45">
        <f>_xlfn.IFNA(VLOOKUP(A45,Oil!$A$2:$E$1345,5, FALSE),AH44)</f>
        <v>5759</v>
      </c>
      <c r="AI45">
        <f>_xlfn.IFNA(VLOOKUP(A45,Oil!$A$2:$G$1345,7, FALSE),AI44)</f>
        <v>1</v>
      </c>
      <c r="AJ45">
        <f t="shared" si="4"/>
        <v>2</v>
      </c>
      <c r="AK45">
        <f>_xlfn.IFNA(VLOOKUP(A45,InterestRate!$A$2:$G$1334,3, FALSE),AK44)</f>
        <v>8.4909999999999997</v>
      </c>
      <c r="AL45">
        <f>_xlfn.IFNA(VLOOKUP(A45,InterestRate!$A$2:$G$1334,4,FALSE),AL44)</f>
        <v>8.4909999999999997</v>
      </c>
      <c r="AM45">
        <f>_xlfn.IFNA(VLOOKUP(A45,InterestRate!$A$2:$G$1334,5, FALSE),AM44)</f>
        <v>8.4909999999999997</v>
      </c>
      <c r="AN45">
        <f>_xlfn.IFNA(VLOOKUP(A45,InterestRate!$A$2:$G$1334,6, FALSE),AN44)</f>
        <v>8.4909999999999997</v>
      </c>
      <c r="AO45">
        <f>_xlfn.IFNA(VLOOKUP(A45,InterestRate!$A$2:$G$1334,7, FALSE),AO44)</f>
        <v>5.7000000000000002E-3</v>
      </c>
      <c r="AP45">
        <f t="shared" si="5"/>
        <v>1</v>
      </c>
      <c r="AQ45">
        <f t="shared" si="6"/>
        <v>3</v>
      </c>
    </row>
    <row r="46" spans="1:43" x14ac:dyDescent="0.2">
      <c r="A46" s="1">
        <v>41912</v>
      </c>
      <c r="B46">
        <v>7948.8</v>
      </c>
      <c r="C46">
        <v>8030.9</v>
      </c>
      <c r="D46">
        <v>7923.85</v>
      </c>
      <c r="E46">
        <v>7964.8</v>
      </c>
      <c r="F46">
        <v>141142071</v>
      </c>
      <c r="G46">
        <v>7467.66</v>
      </c>
      <c r="H46">
        <f t="shared" si="22"/>
        <v>8024.8291666666673</v>
      </c>
      <c r="I46">
        <f t="shared" si="20"/>
        <v>-60.029166666667152</v>
      </c>
      <c r="J46">
        <f t="shared" si="21"/>
        <v>0</v>
      </c>
      <c r="K46">
        <f t="shared" si="2"/>
        <v>7864</v>
      </c>
      <c r="L46">
        <f t="shared" si="13"/>
        <v>152397720.57142857</v>
      </c>
      <c r="M46">
        <f t="shared" si="14"/>
        <v>-11255649.571428567</v>
      </c>
      <c r="N46" s="10">
        <f t="shared" si="3"/>
        <v>-1.2655685014061895</v>
      </c>
      <c r="O46">
        <f t="shared" si="11"/>
        <v>-156.64999999999964</v>
      </c>
      <c r="P46">
        <f t="shared" si="23"/>
        <v>-183.99999999999909</v>
      </c>
      <c r="Q46">
        <f t="shared" si="24"/>
        <v>72.326331403478022</v>
      </c>
      <c r="R46">
        <f t="shared" si="25"/>
        <v>27.349999999999454</v>
      </c>
      <c r="S46">
        <f t="shared" si="7"/>
        <v>5.9000000000005457</v>
      </c>
      <c r="T46">
        <f t="shared" si="8"/>
        <v>-5.9000000000005457</v>
      </c>
      <c r="U46">
        <f t="shared" si="9"/>
        <v>5.9000000000005457</v>
      </c>
      <c r="V46">
        <f t="shared" si="10"/>
        <v>0</v>
      </c>
      <c r="W46">
        <f t="shared" si="16"/>
        <v>12.535714285714416</v>
      </c>
      <c r="X46">
        <f t="shared" si="15"/>
        <v>34.914285714285789</v>
      </c>
      <c r="Y46">
        <f t="shared" si="17"/>
        <v>25.873507297656062</v>
      </c>
      <c r="Z46">
        <f t="shared" si="18"/>
        <v>0</v>
      </c>
      <c r="AA46">
        <f t="shared" si="19"/>
        <v>0</v>
      </c>
      <c r="AB46">
        <v>-319.14999999999998</v>
      </c>
      <c r="AC46">
        <f t="shared" si="0"/>
        <v>2258273136</v>
      </c>
      <c r="AD46">
        <f t="shared" si="12"/>
        <v>-3186940006.5071373</v>
      </c>
      <c r="AE46" t="str">
        <f t="shared" si="1"/>
        <v>Sep</v>
      </c>
      <c r="AF46">
        <f>_xlfn.IFNA(VLOOKUP(A46,Gold!$A$2:$E$1307,5, FALSE),AF45)</f>
        <v>26772</v>
      </c>
      <c r="AG46">
        <f>_xlfn.IFNA(VLOOKUP(A46,Gold!$A$2:$G$1307,7, FALSE),AG45)</f>
        <v>-1</v>
      </c>
      <c r="AH46">
        <f>_xlfn.IFNA(VLOOKUP(A46,Oil!$A$2:$E$1345,5, FALSE),AH45)</f>
        <v>5809</v>
      </c>
      <c r="AI46">
        <f>_xlfn.IFNA(VLOOKUP(A46,Oil!$A$2:$G$1345,7, FALSE),AI45)</f>
        <v>1</v>
      </c>
      <c r="AJ46">
        <f t="shared" si="4"/>
        <v>0</v>
      </c>
      <c r="AK46">
        <f>_xlfn.IFNA(VLOOKUP(A46,InterestRate!$A$2:$G$1334,3, FALSE),AK45)</f>
        <v>8.516</v>
      </c>
      <c r="AL46">
        <f>_xlfn.IFNA(VLOOKUP(A46,InterestRate!$A$2:$G$1334,4,FALSE),AL45)</f>
        <v>8.516</v>
      </c>
      <c r="AM46">
        <f>_xlfn.IFNA(VLOOKUP(A46,InterestRate!$A$2:$G$1334,5, FALSE),AM45)</f>
        <v>8.516</v>
      </c>
      <c r="AN46">
        <f>_xlfn.IFNA(VLOOKUP(A46,InterestRate!$A$2:$G$1334,6, FALSE),AN45)</f>
        <v>8.516</v>
      </c>
      <c r="AO46">
        <f>_xlfn.IFNA(VLOOKUP(A46,InterestRate!$A$2:$G$1334,7, FALSE),AO45)</f>
        <v>2.8999999999999998E-3</v>
      </c>
      <c r="AP46">
        <f t="shared" si="5"/>
        <v>1</v>
      </c>
      <c r="AQ46">
        <f t="shared" si="6"/>
        <v>1</v>
      </c>
    </row>
    <row r="47" spans="1:43" x14ac:dyDescent="0.2">
      <c r="A47" s="1">
        <v>41913</v>
      </c>
      <c r="B47">
        <v>7960.5</v>
      </c>
      <c r="C47">
        <v>7977.5</v>
      </c>
      <c r="D47">
        <v>7936.7</v>
      </c>
      <c r="E47">
        <v>7945.55</v>
      </c>
      <c r="F47">
        <v>112997913</v>
      </c>
      <c r="G47">
        <v>5979.61</v>
      </c>
      <c r="H47">
        <f t="shared" si="22"/>
        <v>8013.1041666666679</v>
      </c>
      <c r="I47">
        <f t="shared" si="20"/>
        <v>-67.554166666667697</v>
      </c>
      <c r="J47">
        <f t="shared" si="21"/>
        <v>0</v>
      </c>
      <c r="K47">
        <f t="shared" si="2"/>
        <v>7748.2</v>
      </c>
      <c r="L47">
        <f t="shared" si="13"/>
        <v>149520229.42857143</v>
      </c>
      <c r="M47">
        <f t="shared" si="14"/>
        <v>-36522316.428571433</v>
      </c>
      <c r="N47" s="10">
        <f t="shared" si="3"/>
        <v>-2.4837802291848941</v>
      </c>
      <c r="O47">
        <f t="shared" si="11"/>
        <v>-200.75</v>
      </c>
      <c r="P47">
        <f t="shared" si="23"/>
        <v>-261.35000000000036</v>
      </c>
      <c r="Q47">
        <f t="shared" si="24"/>
        <v>80.218351569771457</v>
      </c>
      <c r="R47">
        <f t="shared" si="25"/>
        <v>60.600000000000364</v>
      </c>
      <c r="S47">
        <f t="shared" si="7"/>
        <v>-19.25</v>
      </c>
      <c r="T47">
        <f t="shared" si="8"/>
        <v>19.25</v>
      </c>
      <c r="U47">
        <f t="shared" si="9"/>
        <v>0</v>
      </c>
      <c r="V47">
        <f t="shared" si="10"/>
        <v>19.25</v>
      </c>
      <c r="W47">
        <f t="shared" si="16"/>
        <v>8.9857142857143639</v>
      </c>
      <c r="X47">
        <f t="shared" si="15"/>
        <v>37.664285714285789</v>
      </c>
      <c r="Y47">
        <f t="shared" si="17"/>
        <v>18.857742467396292</v>
      </c>
      <c r="Z47">
        <f t="shared" si="18"/>
        <v>1</v>
      </c>
      <c r="AA47">
        <f t="shared" si="19"/>
        <v>0</v>
      </c>
      <c r="AB47">
        <v>-513.25</v>
      </c>
      <c r="AC47">
        <f t="shared" si="0"/>
        <v>-1689318799.3499794</v>
      </c>
      <c r="AD47">
        <f t="shared" si="12"/>
        <v>-4360503312.1642838</v>
      </c>
      <c r="AE47" t="str">
        <f t="shared" si="1"/>
        <v>Oct</v>
      </c>
      <c r="AF47">
        <f>_xlfn.IFNA(VLOOKUP(A47,Gold!$A$2:$E$1307,5, FALSE),AF46)</f>
        <v>26752</v>
      </c>
      <c r="AG47">
        <f>_xlfn.IFNA(VLOOKUP(A47,Gold!$A$2:$G$1307,7, FALSE),AG46)</f>
        <v>-1</v>
      </c>
      <c r="AH47">
        <f>_xlfn.IFNA(VLOOKUP(A47,Oil!$A$2:$E$1345,5, FALSE),AH46)</f>
        <v>5617</v>
      </c>
      <c r="AI47">
        <f>_xlfn.IFNA(VLOOKUP(A47,Oil!$A$2:$G$1345,7, FALSE),AI46)</f>
        <v>-1</v>
      </c>
      <c r="AJ47">
        <f t="shared" si="4"/>
        <v>-2</v>
      </c>
      <c r="AK47">
        <f>_xlfn.IFNA(VLOOKUP(A47,InterestRate!$A$2:$G$1334,3, FALSE),AK46)</f>
        <v>8.4809999999999999</v>
      </c>
      <c r="AL47">
        <f>_xlfn.IFNA(VLOOKUP(A47,InterestRate!$A$2:$G$1334,4,FALSE),AL46)</f>
        <v>8.4809999999999999</v>
      </c>
      <c r="AM47">
        <f>_xlfn.IFNA(VLOOKUP(A47,InterestRate!$A$2:$G$1334,5, FALSE),AM46)</f>
        <v>8.4809999999999999</v>
      </c>
      <c r="AN47">
        <f>_xlfn.IFNA(VLOOKUP(A47,InterestRate!$A$2:$G$1334,6, FALSE),AN46)</f>
        <v>8.4809999999999999</v>
      </c>
      <c r="AO47">
        <f>_xlfn.IFNA(VLOOKUP(A47,InterestRate!$A$2:$G$1334,7, FALSE),AO46)</f>
        <v>-4.1000000000000003E-3</v>
      </c>
      <c r="AP47">
        <f t="shared" si="5"/>
        <v>-1</v>
      </c>
      <c r="AQ47">
        <f t="shared" si="6"/>
        <v>-3</v>
      </c>
    </row>
    <row r="48" spans="1:43" x14ac:dyDescent="0.2">
      <c r="A48" s="1">
        <v>41919</v>
      </c>
      <c r="B48">
        <v>7897.4</v>
      </c>
      <c r="C48">
        <v>7943.05</v>
      </c>
      <c r="D48">
        <v>7842.7</v>
      </c>
      <c r="E48">
        <v>7852.4</v>
      </c>
      <c r="F48">
        <v>148199508</v>
      </c>
      <c r="G48">
        <v>7982.75</v>
      </c>
      <c r="H48">
        <f t="shared" si="22"/>
        <v>8005.0666666666666</v>
      </c>
      <c r="I48">
        <f t="shared" si="20"/>
        <v>-152.66666666666697</v>
      </c>
      <c r="J48">
        <f t="shared" si="21"/>
        <v>0</v>
      </c>
      <c r="K48">
        <f t="shared" si="2"/>
        <v>7779.7</v>
      </c>
      <c r="L48">
        <f t="shared" si="13"/>
        <v>150590322</v>
      </c>
      <c r="M48">
        <f t="shared" si="14"/>
        <v>-2390814</v>
      </c>
      <c r="N48" s="10">
        <f t="shared" si="3"/>
        <v>-0.92583159288879602</v>
      </c>
      <c r="O48">
        <f t="shared" si="11"/>
        <v>-165.15000000000055</v>
      </c>
      <c r="P48">
        <f t="shared" si="23"/>
        <v>-77.200000000000728</v>
      </c>
      <c r="Q48">
        <f t="shared" si="24"/>
        <v>76.461259253733786</v>
      </c>
      <c r="R48">
        <f t="shared" si="25"/>
        <v>-87.949999999999818</v>
      </c>
      <c r="S48">
        <f t="shared" si="7"/>
        <v>-93.150000000000546</v>
      </c>
      <c r="T48">
        <f t="shared" si="8"/>
        <v>93.150000000000546</v>
      </c>
      <c r="U48">
        <f t="shared" si="9"/>
        <v>0</v>
      </c>
      <c r="V48">
        <f t="shared" si="10"/>
        <v>93.150000000000546</v>
      </c>
      <c r="W48">
        <f t="shared" si="16"/>
        <v>8.9857142857143639</v>
      </c>
      <c r="X48">
        <f t="shared" si="15"/>
        <v>32.578571428571585</v>
      </c>
      <c r="Y48">
        <f t="shared" si="17"/>
        <v>21.110924651787286</v>
      </c>
      <c r="Z48">
        <f t="shared" si="18"/>
        <v>0</v>
      </c>
      <c r="AA48">
        <f t="shared" si="19"/>
        <v>0</v>
      </c>
      <c r="AB48">
        <v>-522.54999999999995</v>
      </c>
      <c r="AC48">
        <f t="shared" si="0"/>
        <v>-6668977860</v>
      </c>
      <c r="AD48">
        <f t="shared" si="12"/>
        <v>-2762063193.9928656</v>
      </c>
      <c r="AE48" t="str">
        <f t="shared" si="1"/>
        <v>Oct</v>
      </c>
      <c r="AF48">
        <f>_xlfn.IFNA(VLOOKUP(A48,Gold!$A$2:$E$1307,5, FALSE),AF47)</f>
        <v>26656</v>
      </c>
      <c r="AG48">
        <f>_xlfn.IFNA(VLOOKUP(A48,Gold!$A$2:$G$1307,7, FALSE),AG47)</f>
        <v>1</v>
      </c>
      <c r="AH48">
        <f>_xlfn.IFNA(VLOOKUP(A48,Oil!$A$2:$E$1345,5, FALSE),AH47)</f>
        <v>5579</v>
      </c>
      <c r="AI48">
        <f>_xlfn.IFNA(VLOOKUP(A48,Oil!$A$2:$G$1345,7, FALSE),AI47)</f>
        <v>1</v>
      </c>
      <c r="AJ48">
        <f t="shared" si="4"/>
        <v>2</v>
      </c>
      <c r="AK48">
        <f>_xlfn.IFNA(VLOOKUP(A48,InterestRate!$A$2:$G$1334,3, FALSE),AK47)</f>
        <v>8.4529999999999994</v>
      </c>
      <c r="AL48">
        <f>_xlfn.IFNA(VLOOKUP(A48,InterestRate!$A$2:$G$1334,4,FALSE),AL47)</f>
        <v>8.4529999999999994</v>
      </c>
      <c r="AM48">
        <f>_xlfn.IFNA(VLOOKUP(A48,InterestRate!$A$2:$G$1334,5, FALSE),AM47)</f>
        <v>8.4529999999999994</v>
      </c>
      <c r="AN48">
        <f>_xlfn.IFNA(VLOOKUP(A48,InterestRate!$A$2:$G$1334,6, FALSE),AN47)</f>
        <v>8.4529999999999994</v>
      </c>
      <c r="AO48">
        <f>_xlfn.IFNA(VLOOKUP(A48,InterestRate!$A$2:$G$1334,7, FALSE),AO47)</f>
        <v>-3.3E-3</v>
      </c>
      <c r="AP48">
        <f t="shared" si="5"/>
        <v>-1</v>
      </c>
      <c r="AQ48">
        <f t="shared" si="6"/>
        <v>1</v>
      </c>
    </row>
    <row r="49" spans="1:43" x14ac:dyDescent="0.2">
      <c r="A49" s="1">
        <v>41920</v>
      </c>
      <c r="B49">
        <v>7828.75</v>
      </c>
      <c r="C49">
        <v>7869.9</v>
      </c>
      <c r="D49">
        <v>7815.75</v>
      </c>
      <c r="E49">
        <v>7842.7</v>
      </c>
      <c r="F49">
        <v>135914083</v>
      </c>
      <c r="G49">
        <v>7408.61</v>
      </c>
      <c r="H49">
        <f t="shared" si="22"/>
        <v>7998.3583333333336</v>
      </c>
      <c r="I49">
        <f t="shared" si="20"/>
        <v>-155.65833333333376</v>
      </c>
      <c r="J49">
        <f t="shared" si="21"/>
        <v>0</v>
      </c>
      <c r="K49">
        <f t="shared" si="2"/>
        <v>7879.4</v>
      </c>
      <c r="L49">
        <f t="shared" si="13"/>
        <v>151650121.42857143</v>
      </c>
      <c r="M49">
        <f t="shared" si="14"/>
        <v>-15736038.428571433</v>
      </c>
      <c r="N49" s="10">
        <f t="shared" si="3"/>
        <v>0.46795108827316895</v>
      </c>
      <c r="O49">
        <f t="shared" si="11"/>
        <v>-159.69999999999982</v>
      </c>
      <c r="P49">
        <f t="shared" si="23"/>
        <v>-120.09999999999945</v>
      </c>
      <c r="Q49">
        <f t="shared" si="24"/>
        <v>80.643928564311338</v>
      </c>
      <c r="R49">
        <f t="shared" si="25"/>
        <v>-39.600000000000364</v>
      </c>
      <c r="S49">
        <f t="shared" si="7"/>
        <v>-9.6999999999998181</v>
      </c>
      <c r="T49">
        <f t="shared" si="8"/>
        <v>9.6999999999998181</v>
      </c>
      <c r="U49">
        <f t="shared" si="9"/>
        <v>0</v>
      </c>
      <c r="V49">
        <f t="shared" si="10"/>
        <v>9.6999999999998181</v>
      </c>
      <c r="W49">
        <f t="shared" si="16"/>
        <v>8.9857142857143639</v>
      </c>
      <c r="X49">
        <f t="shared" si="15"/>
        <v>31.80000000000005</v>
      </c>
      <c r="Y49">
        <f t="shared" si="17"/>
        <v>21.504273504273627</v>
      </c>
      <c r="Z49">
        <f t="shared" si="18"/>
        <v>0</v>
      </c>
      <c r="AA49">
        <f t="shared" si="19"/>
        <v>0</v>
      </c>
      <c r="AB49">
        <v>-525.6</v>
      </c>
      <c r="AC49">
        <f t="shared" si="0"/>
        <v>1896001457.8499753</v>
      </c>
      <c r="AD49">
        <f t="shared" si="12"/>
        <v>-2148914158.849997</v>
      </c>
      <c r="AE49" t="str">
        <f t="shared" si="1"/>
        <v>Oct</v>
      </c>
      <c r="AF49">
        <f>_xlfn.IFNA(VLOOKUP(A49,Gold!$A$2:$E$1307,5, FALSE),AF48)</f>
        <v>26918</v>
      </c>
      <c r="AG49">
        <f>_xlfn.IFNA(VLOOKUP(A49,Gold!$A$2:$G$1307,7, FALSE),AG48)</f>
        <v>1</v>
      </c>
      <c r="AH49">
        <f>_xlfn.IFNA(VLOOKUP(A49,Oil!$A$2:$E$1345,5, FALSE),AH48)</f>
        <v>5452</v>
      </c>
      <c r="AI49">
        <f>_xlfn.IFNA(VLOOKUP(A49,Oil!$A$2:$G$1345,7, FALSE),AI48)</f>
        <v>-1</v>
      </c>
      <c r="AJ49">
        <f t="shared" si="4"/>
        <v>0</v>
      </c>
      <c r="AK49">
        <f>_xlfn.IFNA(VLOOKUP(A49,InterestRate!$A$2:$G$1334,3, FALSE),AK48)</f>
        <v>8.4079999999999995</v>
      </c>
      <c r="AL49">
        <f>_xlfn.IFNA(VLOOKUP(A49,InterestRate!$A$2:$G$1334,4,FALSE),AL48)</f>
        <v>8.4079999999999995</v>
      </c>
      <c r="AM49">
        <f>_xlfn.IFNA(VLOOKUP(A49,InterestRate!$A$2:$G$1334,5, FALSE),AM48)</f>
        <v>8.4079999999999995</v>
      </c>
      <c r="AN49">
        <f>_xlfn.IFNA(VLOOKUP(A49,InterestRate!$A$2:$G$1334,6, FALSE),AN48)</f>
        <v>8.4079999999999995</v>
      </c>
      <c r="AO49">
        <f>_xlfn.IFNA(VLOOKUP(A49,InterestRate!$A$2:$G$1334,7, FALSE),AO48)</f>
        <v>-5.3E-3</v>
      </c>
      <c r="AP49">
        <f t="shared" si="5"/>
        <v>-1</v>
      </c>
      <c r="AQ49">
        <f t="shared" si="6"/>
        <v>-1</v>
      </c>
    </row>
    <row r="50" spans="1:43" x14ac:dyDescent="0.2">
      <c r="A50" s="1">
        <v>41921</v>
      </c>
      <c r="B50">
        <v>7886.5</v>
      </c>
      <c r="C50">
        <v>7972.35</v>
      </c>
      <c r="D50">
        <v>7886.5</v>
      </c>
      <c r="E50">
        <v>7960.55</v>
      </c>
      <c r="F50">
        <v>123767811</v>
      </c>
      <c r="G50">
        <v>6797.45</v>
      </c>
      <c r="H50">
        <f t="shared" si="22"/>
        <v>7987.2916666666652</v>
      </c>
      <c r="I50">
        <f t="shared" si="20"/>
        <v>-26.741666666664969</v>
      </c>
      <c r="J50">
        <f t="shared" si="21"/>
        <v>0</v>
      </c>
      <c r="K50">
        <f t="shared" si="2"/>
        <v>7927.75</v>
      </c>
      <c r="L50">
        <f t="shared" si="13"/>
        <v>145036633.14285713</v>
      </c>
      <c r="M50">
        <f t="shared" si="14"/>
        <v>-21268822.142857134</v>
      </c>
      <c r="N50" s="10">
        <f t="shared" si="3"/>
        <v>-0.4120318319714113</v>
      </c>
      <c r="O50">
        <f t="shared" si="11"/>
        <v>48.699999999999818</v>
      </c>
      <c r="P50">
        <f t="shared" si="23"/>
        <v>69.749999999999091</v>
      </c>
      <c r="Q50">
        <f t="shared" si="24"/>
        <v>76.711421978117485</v>
      </c>
      <c r="R50">
        <f t="shared" si="25"/>
        <v>-21.049999999999272</v>
      </c>
      <c r="S50">
        <f t="shared" si="7"/>
        <v>117.85000000000036</v>
      </c>
      <c r="T50">
        <f t="shared" si="8"/>
        <v>-117.85000000000036</v>
      </c>
      <c r="U50">
        <f t="shared" si="9"/>
        <v>117.85000000000036</v>
      </c>
      <c r="V50">
        <f t="shared" si="10"/>
        <v>0</v>
      </c>
      <c r="W50">
        <f t="shared" si="16"/>
        <v>25.821428571428701</v>
      </c>
      <c r="X50">
        <f t="shared" si="15"/>
        <v>18.86428571428587</v>
      </c>
      <c r="Y50">
        <f t="shared" si="17"/>
        <v>56.519699812382676</v>
      </c>
      <c r="Z50">
        <f t="shared" si="18"/>
        <v>0</v>
      </c>
      <c r="AA50">
        <f t="shared" si="19"/>
        <v>0</v>
      </c>
      <c r="AB50">
        <v>-276.14999999999998</v>
      </c>
      <c r="AC50">
        <f t="shared" si="0"/>
        <v>9165006404.5500221</v>
      </c>
      <c r="AD50">
        <f t="shared" si="12"/>
        <v>2189967472.257143</v>
      </c>
      <c r="AE50" t="str">
        <f t="shared" si="1"/>
        <v>Oct</v>
      </c>
      <c r="AF50">
        <f>_xlfn.IFNA(VLOOKUP(A50,Gold!$A$2:$E$1307,5, FALSE),AF49)</f>
        <v>26930</v>
      </c>
      <c r="AG50">
        <f>_xlfn.IFNA(VLOOKUP(A50,Gold!$A$2:$G$1307,7, FALSE),AG49)</f>
        <v>1</v>
      </c>
      <c r="AH50">
        <f>_xlfn.IFNA(VLOOKUP(A50,Oil!$A$2:$E$1345,5, FALSE),AH49)</f>
        <v>5366</v>
      </c>
      <c r="AI50">
        <f>_xlfn.IFNA(VLOOKUP(A50,Oil!$A$2:$G$1345,7, FALSE),AI49)</f>
        <v>-1</v>
      </c>
      <c r="AJ50">
        <f t="shared" si="4"/>
        <v>0</v>
      </c>
      <c r="AK50">
        <f>_xlfn.IFNA(VLOOKUP(A50,InterestRate!$A$2:$G$1334,3, FALSE),AK49)</f>
        <v>8.468</v>
      </c>
      <c r="AL50">
        <f>_xlfn.IFNA(VLOOKUP(A50,InterestRate!$A$2:$G$1334,4,FALSE),AL49)</f>
        <v>8.468</v>
      </c>
      <c r="AM50">
        <f>_xlfn.IFNA(VLOOKUP(A50,InterestRate!$A$2:$G$1334,5, FALSE),AM49)</f>
        <v>8.468</v>
      </c>
      <c r="AN50">
        <f>_xlfn.IFNA(VLOOKUP(A50,InterestRate!$A$2:$G$1334,6, FALSE),AN49)</f>
        <v>8.468</v>
      </c>
      <c r="AO50">
        <f>_xlfn.IFNA(VLOOKUP(A50,InterestRate!$A$2:$G$1334,7, FALSE),AO49)</f>
        <v>7.1000000000000004E-3</v>
      </c>
      <c r="AP50">
        <f t="shared" si="5"/>
        <v>1</v>
      </c>
      <c r="AQ50">
        <f t="shared" si="6"/>
        <v>1</v>
      </c>
    </row>
    <row r="51" spans="1:43" x14ac:dyDescent="0.2">
      <c r="A51" s="1">
        <v>41922</v>
      </c>
      <c r="B51">
        <v>7911</v>
      </c>
      <c r="C51">
        <v>7924.05</v>
      </c>
      <c r="D51">
        <v>7848.45</v>
      </c>
      <c r="E51">
        <v>7859.95</v>
      </c>
      <c r="F51">
        <v>142926893</v>
      </c>
      <c r="G51">
        <v>8473.9</v>
      </c>
      <c r="H51">
        <f t="shared" si="22"/>
        <v>7974.4416666666657</v>
      </c>
      <c r="I51">
        <f t="shared" si="20"/>
        <v>-114.49166666666588</v>
      </c>
      <c r="J51">
        <f t="shared" si="21"/>
        <v>0</v>
      </c>
      <c r="K51">
        <f t="shared" si="2"/>
        <v>7995.9</v>
      </c>
      <c r="L51">
        <f t="shared" si="13"/>
        <v>129589318.14285715</v>
      </c>
      <c r="M51">
        <f t="shared" si="14"/>
        <v>13337574.857142851</v>
      </c>
      <c r="N51" s="10">
        <f t="shared" si="3"/>
        <v>1.7296547687962369</v>
      </c>
      <c r="O51">
        <f t="shared" si="11"/>
        <v>-108.90000000000055</v>
      </c>
      <c r="P51">
        <f t="shared" si="23"/>
        <v>-102.25000000000091</v>
      </c>
      <c r="Q51">
        <f t="shared" si="24"/>
        <v>94.688603050309354</v>
      </c>
      <c r="R51">
        <f t="shared" si="25"/>
        <v>-6.6499999999996362</v>
      </c>
      <c r="S51">
        <f t="shared" si="7"/>
        <v>-100.60000000000036</v>
      </c>
      <c r="T51">
        <f t="shared" si="8"/>
        <v>100.60000000000036</v>
      </c>
      <c r="U51">
        <f t="shared" si="9"/>
        <v>0</v>
      </c>
      <c r="V51">
        <f t="shared" si="10"/>
        <v>100.60000000000036</v>
      </c>
      <c r="W51">
        <f t="shared" si="16"/>
        <v>17.678571428571558</v>
      </c>
      <c r="X51">
        <f t="shared" si="15"/>
        <v>33.235714285714494</v>
      </c>
      <c r="Y51">
        <f t="shared" si="17"/>
        <v>34.053384700055062</v>
      </c>
      <c r="Z51">
        <f t="shared" si="18"/>
        <v>0</v>
      </c>
      <c r="AA51">
        <f t="shared" si="19"/>
        <v>0</v>
      </c>
      <c r="AB51">
        <v>-219.9</v>
      </c>
      <c r="AC51">
        <f t="shared" si="0"/>
        <v>-7296417887.6500263</v>
      </c>
      <c r="AD51">
        <f t="shared" si="12"/>
        <v>-605288922.83571792</v>
      </c>
      <c r="AE51" t="str">
        <f t="shared" si="1"/>
        <v>Oct</v>
      </c>
      <c r="AF51">
        <f>_xlfn.IFNA(VLOOKUP(A51,Gold!$A$2:$E$1307,5, FALSE),AF50)</f>
        <v>26904</v>
      </c>
      <c r="AG51">
        <f>_xlfn.IFNA(VLOOKUP(A51,Gold!$A$2:$G$1307,7, FALSE),AG50)</f>
        <v>1</v>
      </c>
      <c r="AH51">
        <f>_xlfn.IFNA(VLOOKUP(A51,Oil!$A$2:$E$1345,5, FALSE),AH50)</f>
        <v>5235</v>
      </c>
      <c r="AI51">
        <f>_xlfn.IFNA(VLOOKUP(A51,Oil!$A$2:$G$1345,7, FALSE),AI50)</f>
        <v>-1</v>
      </c>
      <c r="AJ51">
        <f t="shared" si="4"/>
        <v>0</v>
      </c>
      <c r="AK51">
        <f>_xlfn.IFNA(VLOOKUP(A51,InterestRate!$A$2:$G$1334,3, FALSE),AK50)</f>
        <v>8.4550000000000001</v>
      </c>
      <c r="AL51">
        <f>_xlfn.IFNA(VLOOKUP(A51,InterestRate!$A$2:$G$1334,4,FALSE),AL50)</f>
        <v>8.4550000000000001</v>
      </c>
      <c r="AM51">
        <f>_xlfn.IFNA(VLOOKUP(A51,InterestRate!$A$2:$G$1334,5, FALSE),AM50)</f>
        <v>8.4550000000000001</v>
      </c>
      <c r="AN51">
        <f>_xlfn.IFNA(VLOOKUP(A51,InterestRate!$A$2:$G$1334,6, FALSE),AN50)</f>
        <v>8.4550000000000001</v>
      </c>
      <c r="AO51">
        <f>_xlfn.IFNA(VLOOKUP(A51,InterestRate!$A$2:$G$1334,7, FALSE),AO50)</f>
        <v>-1.5E-3</v>
      </c>
      <c r="AP51">
        <f t="shared" si="5"/>
        <v>-1</v>
      </c>
      <c r="AQ51">
        <f t="shared" si="6"/>
        <v>-1</v>
      </c>
    </row>
    <row r="52" spans="1:43" x14ac:dyDescent="0.2">
      <c r="A52" s="1">
        <v>41925</v>
      </c>
      <c r="B52">
        <v>7831</v>
      </c>
      <c r="C52">
        <v>7901.15</v>
      </c>
      <c r="D52">
        <v>7796</v>
      </c>
      <c r="E52">
        <v>7884.25</v>
      </c>
      <c r="F52">
        <v>118781369</v>
      </c>
      <c r="G52">
        <v>6584.44</v>
      </c>
      <c r="H52">
        <f t="shared" si="22"/>
        <v>7952.6500000000005</v>
      </c>
      <c r="I52">
        <f t="shared" si="20"/>
        <v>-68.400000000000546</v>
      </c>
      <c r="J52">
        <f t="shared" si="21"/>
        <v>0</v>
      </c>
      <c r="K52">
        <f t="shared" si="2"/>
        <v>8014.55</v>
      </c>
      <c r="L52">
        <f t="shared" si="13"/>
        <v>128888036.28571428</v>
      </c>
      <c r="M52">
        <f t="shared" si="14"/>
        <v>-10106667.285714284</v>
      </c>
      <c r="N52" s="10">
        <f t="shared" si="3"/>
        <v>1.6526619526270752</v>
      </c>
      <c r="O52">
        <f t="shared" si="11"/>
        <v>-74.649999999999636</v>
      </c>
      <c r="P52">
        <f t="shared" si="23"/>
        <v>81.200000000000728</v>
      </c>
      <c r="Q52">
        <f t="shared" si="24"/>
        <v>82.523697895124059</v>
      </c>
      <c r="R52">
        <f t="shared" si="25"/>
        <v>-155.85000000000036</v>
      </c>
      <c r="S52">
        <f t="shared" si="7"/>
        <v>24.300000000000182</v>
      </c>
      <c r="T52">
        <f t="shared" si="8"/>
        <v>-24.300000000000182</v>
      </c>
      <c r="U52">
        <f t="shared" si="9"/>
        <v>24.300000000000182</v>
      </c>
      <c r="V52">
        <f t="shared" si="10"/>
        <v>0</v>
      </c>
      <c r="W52">
        <f t="shared" si="16"/>
        <v>21.150000000000155</v>
      </c>
      <c r="X52">
        <f t="shared" si="15"/>
        <v>31.81428571428582</v>
      </c>
      <c r="Y52">
        <f t="shared" si="17"/>
        <v>39.192587690271438</v>
      </c>
      <c r="Z52">
        <f t="shared" si="18"/>
        <v>0</v>
      </c>
      <c r="AA52">
        <f t="shared" si="19"/>
        <v>0</v>
      </c>
      <c r="AB52">
        <v>-134.85</v>
      </c>
      <c r="AC52">
        <f t="shared" si="0"/>
        <v>6325107899.25</v>
      </c>
      <c r="AD52">
        <f t="shared" si="12"/>
        <v>569953478.66428459</v>
      </c>
      <c r="AE52" t="str">
        <f t="shared" si="1"/>
        <v>Oct</v>
      </c>
      <c r="AF52">
        <f>_xlfn.IFNA(VLOOKUP(A52,Gold!$A$2:$E$1307,5, FALSE),AF51)</f>
        <v>26946</v>
      </c>
      <c r="AG52">
        <f>_xlfn.IFNA(VLOOKUP(A52,Gold!$A$2:$G$1307,7, FALSE),AG51)</f>
        <v>-1</v>
      </c>
      <c r="AH52">
        <f>_xlfn.IFNA(VLOOKUP(A52,Oil!$A$2:$E$1345,5, FALSE),AH51)</f>
        <v>5249</v>
      </c>
      <c r="AI52">
        <f>_xlfn.IFNA(VLOOKUP(A52,Oil!$A$2:$G$1345,7, FALSE),AI51)</f>
        <v>1</v>
      </c>
      <c r="AJ52">
        <f t="shared" si="4"/>
        <v>0</v>
      </c>
      <c r="AK52">
        <f>_xlfn.IFNA(VLOOKUP(A52,InterestRate!$A$2:$G$1334,3, FALSE),AK51)</f>
        <v>8.42</v>
      </c>
      <c r="AL52">
        <f>_xlfn.IFNA(VLOOKUP(A52,InterestRate!$A$2:$G$1334,4,FALSE),AL51)</f>
        <v>8.42</v>
      </c>
      <c r="AM52">
        <f>_xlfn.IFNA(VLOOKUP(A52,InterestRate!$A$2:$G$1334,5, FALSE),AM51)</f>
        <v>8.42</v>
      </c>
      <c r="AN52">
        <f>_xlfn.IFNA(VLOOKUP(A52,InterestRate!$A$2:$G$1334,6, FALSE),AN51)</f>
        <v>8.42</v>
      </c>
      <c r="AO52">
        <f>_xlfn.IFNA(VLOOKUP(A52,InterestRate!$A$2:$G$1334,7, FALSE),AO51)</f>
        <v>-4.1000000000000003E-3</v>
      </c>
      <c r="AP52">
        <f t="shared" si="5"/>
        <v>-1</v>
      </c>
      <c r="AQ52">
        <f t="shared" si="6"/>
        <v>-1</v>
      </c>
    </row>
    <row r="53" spans="1:43" x14ac:dyDescent="0.2">
      <c r="A53" s="1">
        <v>41926</v>
      </c>
      <c r="B53">
        <v>7923.25</v>
      </c>
      <c r="C53">
        <v>7928</v>
      </c>
      <c r="D53">
        <v>7825.45</v>
      </c>
      <c r="E53">
        <v>7864</v>
      </c>
      <c r="F53">
        <v>225472732</v>
      </c>
      <c r="G53">
        <v>7709</v>
      </c>
      <c r="H53">
        <f t="shared" si="22"/>
        <v>7930.8125000000009</v>
      </c>
      <c r="I53">
        <f t="shared" si="20"/>
        <v>-66.812500000000909</v>
      </c>
      <c r="J53">
        <f t="shared" si="21"/>
        <v>0</v>
      </c>
      <c r="K53">
        <f t="shared" si="2"/>
        <v>7991.7</v>
      </c>
      <c r="L53">
        <f t="shared" si="13"/>
        <v>131961378.28571428</v>
      </c>
      <c r="M53">
        <f t="shared" si="14"/>
        <v>93511353.714285716</v>
      </c>
      <c r="N53" s="10">
        <f t="shared" si="3"/>
        <v>1.6238555442522866</v>
      </c>
      <c r="O53">
        <f t="shared" si="11"/>
        <v>-100.80000000000018</v>
      </c>
      <c r="P53">
        <f t="shared" si="23"/>
        <v>55.849999999999454</v>
      </c>
      <c r="Q53">
        <f t="shared" si="24"/>
        <v>83.708824988482391</v>
      </c>
      <c r="R53">
        <f t="shared" si="25"/>
        <v>-156.64999999999964</v>
      </c>
      <c r="S53">
        <f t="shared" si="7"/>
        <v>-20.25</v>
      </c>
      <c r="T53">
        <f t="shared" si="8"/>
        <v>20.25</v>
      </c>
      <c r="U53">
        <f t="shared" si="9"/>
        <v>0</v>
      </c>
      <c r="V53">
        <f t="shared" si="10"/>
        <v>20.25</v>
      </c>
      <c r="W53">
        <f t="shared" si="16"/>
        <v>20.307142857142935</v>
      </c>
      <c r="X53">
        <f t="shared" si="15"/>
        <v>34.707142857142962</v>
      </c>
      <c r="Y53">
        <f t="shared" si="17"/>
        <v>36.25350675848</v>
      </c>
      <c r="Z53">
        <f t="shared" si="18"/>
        <v>0</v>
      </c>
      <c r="AA53">
        <f t="shared" si="19"/>
        <v>0</v>
      </c>
      <c r="AB53">
        <v>-284.35000000000002</v>
      </c>
      <c r="AC53">
        <f t="shared" si="0"/>
        <v>-13359259371</v>
      </c>
      <c r="AD53">
        <f t="shared" si="12"/>
        <v>-1661122593.7642868</v>
      </c>
      <c r="AE53" t="str">
        <f t="shared" si="1"/>
        <v>Oct</v>
      </c>
      <c r="AF53">
        <f>_xlfn.IFNA(VLOOKUP(A53,Gold!$A$2:$E$1307,5, FALSE),AF52)</f>
        <v>27057</v>
      </c>
      <c r="AG53">
        <f>_xlfn.IFNA(VLOOKUP(A53,Gold!$A$2:$G$1307,7, FALSE),AG52)</f>
        <v>1</v>
      </c>
      <c r="AH53">
        <f>_xlfn.IFNA(VLOOKUP(A53,Oil!$A$2:$E$1345,5, FALSE),AH52)</f>
        <v>5251</v>
      </c>
      <c r="AI53">
        <f>_xlfn.IFNA(VLOOKUP(A53,Oil!$A$2:$G$1345,7, FALSE),AI52)</f>
        <v>1</v>
      </c>
      <c r="AJ53">
        <f t="shared" si="4"/>
        <v>2</v>
      </c>
      <c r="AK53">
        <f>_xlfn.IFNA(VLOOKUP(A53,InterestRate!$A$2:$G$1334,3, FALSE),AK52)</f>
        <v>8.3979999999999997</v>
      </c>
      <c r="AL53">
        <f>_xlfn.IFNA(VLOOKUP(A53,InterestRate!$A$2:$G$1334,4,FALSE),AL52)</f>
        <v>8.3979999999999997</v>
      </c>
      <c r="AM53">
        <f>_xlfn.IFNA(VLOOKUP(A53,InterestRate!$A$2:$G$1334,5, FALSE),AM52)</f>
        <v>8.3979999999999997</v>
      </c>
      <c r="AN53">
        <f>_xlfn.IFNA(VLOOKUP(A53,InterestRate!$A$2:$G$1334,6, FALSE),AN52)</f>
        <v>8.3979999999999997</v>
      </c>
      <c r="AO53">
        <f>_xlfn.IFNA(VLOOKUP(A53,InterestRate!$A$2:$G$1334,7, FALSE),AO52)</f>
        <v>-2.5999999999999999E-3</v>
      </c>
      <c r="AP53">
        <f t="shared" si="5"/>
        <v>-1</v>
      </c>
      <c r="AQ53">
        <f t="shared" si="6"/>
        <v>1</v>
      </c>
    </row>
    <row r="54" spans="1:43" x14ac:dyDescent="0.2">
      <c r="A54" s="1">
        <v>41928</v>
      </c>
      <c r="B54">
        <v>7837.3</v>
      </c>
      <c r="C54">
        <v>7893.9</v>
      </c>
      <c r="D54">
        <v>7729.65</v>
      </c>
      <c r="E54">
        <v>7748.2</v>
      </c>
      <c r="F54">
        <v>213529479</v>
      </c>
      <c r="G54">
        <v>9087.06</v>
      </c>
      <c r="H54">
        <f t="shared" si="22"/>
        <v>7918.0166666666664</v>
      </c>
      <c r="I54">
        <f t="shared" si="20"/>
        <v>-169.81666666666661</v>
      </c>
      <c r="J54">
        <f t="shared" si="21"/>
        <v>0</v>
      </c>
      <c r="K54">
        <f t="shared" si="2"/>
        <v>8027.6</v>
      </c>
      <c r="L54">
        <f t="shared" si="13"/>
        <v>144008615.57142857</v>
      </c>
      <c r="M54">
        <f t="shared" si="14"/>
        <v>69520863.428571433</v>
      </c>
      <c r="N54" s="10">
        <f t="shared" si="3"/>
        <v>3.605998812627456</v>
      </c>
      <c r="O54">
        <f t="shared" si="11"/>
        <v>-197.35000000000036</v>
      </c>
      <c r="P54">
        <f t="shared" si="23"/>
        <v>3.3999999999996362</v>
      </c>
      <c r="Q54">
        <f t="shared" si="24"/>
        <v>81.911944590924378</v>
      </c>
      <c r="R54">
        <f t="shared" si="25"/>
        <v>-200.75</v>
      </c>
      <c r="S54">
        <f t="shared" si="7"/>
        <v>-115.80000000000018</v>
      </c>
      <c r="T54">
        <f t="shared" si="8"/>
        <v>115.80000000000018</v>
      </c>
      <c r="U54">
        <f t="shared" si="9"/>
        <v>0</v>
      </c>
      <c r="V54">
        <f t="shared" si="10"/>
        <v>115.80000000000018</v>
      </c>
      <c r="W54">
        <f t="shared" si="16"/>
        <v>20.307142857142935</v>
      </c>
      <c r="X54">
        <f t="shared" si="15"/>
        <v>48.500000000000128</v>
      </c>
      <c r="Y54">
        <f t="shared" si="17"/>
        <v>29.090350966949785</v>
      </c>
      <c r="Z54">
        <f t="shared" si="18"/>
        <v>0</v>
      </c>
      <c r="AA54">
        <f t="shared" si="19"/>
        <v>0</v>
      </c>
      <c r="AB54">
        <v>-372.8</v>
      </c>
      <c r="AC54">
        <f t="shared" si="0"/>
        <v>-19025476578.900078</v>
      </c>
      <c r="AD54">
        <f t="shared" si="12"/>
        <v>-4137716562.2714438</v>
      </c>
      <c r="AE54" t="str">
        <f t="shared" si="1"/>
        <v>Oct</v>
      </c>
      <c r="AF54">
        <f>_xlfn.IFNA(VLOOKUP(A54,Gold!$A$2:$E$1307,5, FALSE),AF53)</f>
        <v>27465</v>
      </c>
      <c r="AG54">
        <f>_xlfn.IFNA(VLOOKUP(A54,Gold!$A$2:$G$1307,7, FALSE),AG53)</f>
        <v>1</v>
      </c>
      <c r="AH54">
        <f>_xlfn.IFNA(VLOOKUP(A54,Oil!$A$2:$E$1345,5, FALSE),AH53)</f>
        <v>4997</v>
      </c>
      <c r="AI54">
        <f>_xlfn.IFNA(VLOOKUP(A54,Oil!$A$2:$G$1345,7, FALSE),AI53)</f>
        <v>-1</v>
      </c>
      <c r="AJ54">
        <f t="shared" si="4"/>
        <v>0</v>
      </c>
      <c r="AK54">
        <f>_xlfn.IFNA(VLOOKUP(A54,InterestRate!$A$2:$G$1334,3, FALSE),AK53)</f>
        <v>8.3699999999999992</v>
      </c>
      <c r="AL54">
        <f>_xlfn.IFNA(VLOOKUP(A54,InterestRate!$A$2:$G$1334,4,FALSE),AL53)</f>
        <v>8.3699999999999992</v>
      </c>
      <c r="AM54">
        <f>_xlfn.IFNA(VLOOKUP(A54,InterestRate!$A$2:$G$1334,5, FALSE),AM53)</f>
        <v>8.3699999999999992</v>
      </c>
      <c r="AN54">
        <f>_xlfn.IFNA(VLOOKUP(A54,InterestRate!$A$2:$G$1334,6, FALSE),AN53)</f>
        <v>8.3699999999999992</v>
      </c>
      <c r="AO54">
        <f>_xlfn.IFNA(VLOOKUP(A54,InterestRate!$A$2:$G$1334,7, FALSE),AO53)</f>
        <v>-3.3E-3</v>
      </c>
      <c r="AP54">
        <f t="shared" si="5"/>
        <v>-1</v>
      </c>
      <c r="AQ54">
        <f t="shared" si="6"/>
        <v>-1</v>
      </c>
    </row>
    <row r="55" spans="1:43" x14ac:dyDescent="0.2">
      <c r="A55" s="1">
        <v>41929</v>
      </c>
      <c r="B55">
        <v>7733.75</v>
      </c>
      <c r="C55">
        <v>7819.2</v>
      </c>
      <c r="D55">
        <v>7723.85</v>
      </c>
      <c r="E55">
        <v>7779.7</v>
      </c>
      <c r="F55">
        <v>177623196</v>
      </c>
      <c r="G55">
        <v>9626.9</v>
      </c>
      <c r="H55">
        <f t="shared" si="22"/>
        <v>7896.833333333333</v>
      </c>
      <c r="I55">
        <f t="shared" si="20"/>
        <v>-117.13333333333321</v>
      </c>
      <c r="J55">
        <f t="shared" si="21"/>
        <v>0</v>
      </c>
      <c r="K55">
        <f t="shared" si="2"/>
        <v>8090.45</v>
      </c>
      <c r="L55">
        <f t="shared" si="13"/>
        <v>158370267.85714287</v>
      </c>
      <c r="M55">
        <f t="shared" si="14"/>
        <v>19252928.142857134</v>
      </c>
      <c r="N55" s="10">
        <f t="shared" si="3"/>
        <v>3.9943699628520379</v>
      </c>
      <c r="O55">
        <f t="shared" si="11"/>
        <v>-72.699999999999818</v>
      </c>
      <c r="P55">
        <f t="shared" si="23"/>
        <v>92.450000000000728</v>
      </c>
      <c r="Q55">
        <f t="shared" si="24"/>
        <v>81.283155872366564</v>
      </c>
      <c r="R55">
        <f t="shared" si="25"/>
        <v>-165.15000000000055</v>
      </c>
      <c r="S55">
        <f t="shared" si="7"/>
        <v>31.5</v>
      </c>
      <c r="T55">
        <f t="shared" si="8"/>
        <v>-31.5</v>
      </c>
      <c r="U55">
        <f t="shared" si="9"/>
        <v>31.5</v>
      </c>
      <c r="V55">
        <f t="shared" si="10"/>
        <v>0</v>
      </c>
      <c r="W55">
        <f t="shared" si="16"/>
        <v>24.807142857142935</v>
      </c>
      <c r="X55">
        <f t="shared" si="15"/>
        <v>35.192857142857193</v>
      </c>
      <c r="Y55">
        <f t="shared" si="17"/>
        <v>40.667447306791615</v>
      </c>
      <c r="Z55">
        <f t="shared" si="18"/>
        <v>0</v>
      </c>
      <c r="AA55">
        <f t="shared" si="19"/>
        <v>0</v>
      </c>
      <c r="AB55">
        <v>-370.85</v>
      </c>
      <c r="AC55">
        <f t="shared" si="0"/>
        <v>8161785856.1999674</v>
      </c>
      <c r="AD55">
        <f t="shared" si="12"/>
        <v>-2019036031.3857346</v>
      </c>
      <c r="AE55" t="str">
        <f t="shared" si="1"/>
        <v>Oct</v>
      </c>
      <c r="AF55">
        <f>_xlfn.IFNA(VLOOKUP(A55,Gold!$A$2:$E$1307,5, FALSE),AF54)</f>
        <v>27259</v>
      </c>
      <c r="AG55">
        <f>_xlfn.IFNA(VLOOKUP(A55,Gold!$A$2:$G$1307,7, FALSE),AG54)</f>
        <v>-1</v>
      </c>
      <c r="AH55">
        <f>_xlfn.IFNA(VLOOKUP(A55,Oil!$A$2:$E$1345,5, FALSE),AH54)</f>
        <v>5084</v>
      </c>
      <c r="AI55">
        <f>_xlfn.IFNA(VLOOKUP(A55,Oil!$A$2:$G$1345,7, FALSE),AI54)</f>
        <v>1</v>
      </c>
      <c r="AJ55">
        <f t="shared" si="4"/>
        <v>0</v>
      </c>
      <c r="AK55">
        <f>_xlfn.IFNA(VLOOKUP(A55,InterestRate!$A$2:$G$1334,3, FALSE),AK54)</f>
        <v>8.391</v>
      </c>
      <c r="AL55">
        <f>_xlfn.IFNA(VLOOKUP(A55,InterestRate!$A$2:$G$1334,4,FALSE),AL54)</f>
        <v>8.391</v>
      </c>
      <c r="AM55">
        <f>_xlfn.IFNA(VLOOKUP(A55,InterestRate!$A$2:$G$1334,5, FALSE),AM54)</f>
        <v>8.391</v>
      </c>
      <c r="AN55">
        <f>_xlfn.IFNA(VLOOKUP(A55,InterestRate!$A$2:$G$1334,6, FALSE),AN54)</f>
        <v>8.391</v>
      </c>
      <c r="AO55">
        <f>_xlfn.IFNA(VLOOKUP(A55,InterestRate!$A$2:$G$1334,7, FALSE),AO54)</f>
        <v>2.5000000000000001E-3</v>
      </c>
      <c r="AP55">
        <f t="shared" si="5"/>
        <v>1</v>
      </c>
      <c r="AQ55">
        <f t="shared" si="6"/>
        <v>1</v>
      </c>
    </row>
    <row r="56" spans="1:43" x14ac:dyDescent="0.2">
      <c r="A56" s="1">
        <v>41932</v>
      </c>
      <c r="B56">
        <v>7896.95</v>
      </c>
      <c r="C56">
        <v>7905.95</v>
      </c>
      <c r="D56">
        <v>7856.95</v>
      </c>
      <c r="E56">
        <v>7879.4</v>
      </c>
      <c r="F56">
        <v>176171562</v>
      </c>
      <c r="G56">
        <v>8357.41</v>
      </c>
      <c r="H56">
        <f t="shared" si="22"/>
        <v>7885.8208333333323</v>
      </c>
      <c r="I56">
        <f t="shared" si="20"/>
        <v>-6.4208333333326664</v>
      </c>
      <c r="J56">
        <f t="shared" si="21"/>
        <v>0</v>
      </c>
      <c r="K56">
        <f t="shared" si="2"/>
        <v>8169.2</v>
      </c>
      <c r="L56">
        <f t="shared" si="13"/>
        <v>162573651.85714287</v>
      </c>
      <c r="M56">
        <f t="shared" si="14"/>
        <v>13597910.142857134</v>
      </c>
      <c r="N56" s="10">
        <f t="shared" si="3"/>
        <v>3.6779450211945095</v>
      </c>
      <c r="O56">
        <f t="shared" si="11"/>
        <v>36.699999999999818</v>
      </c>
      <c r="P56">
        <f t="shared" si="23"/>
        <v>196.39999999999964</v>
      </c>
      <c r="Q56">
        <f t="shared" si="24"/>
        <v>77.941796813238767</v>
      </c>
      <c r="R56">
        <f t="shared" si="25"/>
        <v>-159.69999999999982</v>
      </c>
      <c r="S56">
        <f t="shared" si="7"/>
        <v>99.699999999999818</v>
      </c>
      <c r="T56">
        <f t="shared" si="8"/>
        <v>-99.699999999999818</v>
      </c>
      <c r="U56">
        <f t="shared" si="9"/>
        <v>99.699999999999818</v>
      </c>
      <c r="V56">
        <f t="shared" si="10"/>
        <v>0</v>
      </c>
      <c r="W56">
        <f t="shared" si="16"/>
        <v>39.050000000000054</v>
      </c>
      <c r="X56">
        <f t="shared" si="15"/>
        <v>33.807142857142935</v>
      </c>
      <c r="Y56">
        <f t="shared" si="17"/>
        <v>52.872340425531895</v>
      </c>
      <c r="Z56">
        <f t="shared" si="18"/>
        <v>0</v>
      </c>
      <c r="AA56">
        <f t="shared" si="19"/>
        <v>0</v>
      </c>
      <c r="AB56">
        <v>-233.35</v>
      </c>
      <c r="AC56">
        <f t="shared" si="0"/>
        <v>-3091810913.1000319</v>
      </c>
      <c r="AD56">
        <f t="shared" si="12"/>
        <v>-2731580655.8071642</v>
      </c>
      <c r="AE56" t="str">
        <f t="shared" si="1"/>
        <v>Oct</v>
      </c>
      <c r="AF56">
        <f>_xlfn.IFNA(VLOOKUP(A56,Gold!$A$2:$E$1307,5, FALSE),AF55)</f>
        <v>27246</v>
      </c>
      <c r="AG56">
        <f>_xlfn.IFNA(VLOOKUP(A56,Gold!$A$2:$G$1307,7, FALSE),AG55)</f>
        <v>1</v>
      </c>
      <c r="AH56">
        <f>_xlfn.IFNA(VLOOKUP(A56,Oil!$A$2:$E$1345,5, FALSE),AH55)</f>
        <v>5099</v>
      </c>
      <c r="AI56">
        <f>_xlfn.IFNA(VLOOKUP(A56,Oil!$A$2:$G$1345,7, FALSE),AI55)</f>
        <v>1</v>
      </c>
      <c r="AJ56">
        <f t="shared" si="4"/>
        <v>2</v>
      </c>
      <c r="AK56">
        <f>_xlfn.IFNA(VLOOKUP(A56,InterestRate!$A$2:$G$1334,3, FALSE),AK55)</f>
        <v>8.36</v>
      </c>
      <c r="AL56">
        <f>_xlfn.IFNA(VLOOKUP(A56,InterestRate!$A$2:$G$1334,4,FALSE),AL55)</f>
        <v>8.36</v>
      </c>
      <c r="AM56">
        <f>_xlfn.IFNA(VLOOKUP(A56,InterestRate!$A$2:$G$1334,5, FALSE),AM55)</f>
        <v>8.36</v>
      </c>
      <c r="AN56">
        <f>_xlfn.IFNA(VLOOKUP(A56,InterestRate!$A$2:$G$1334,6, FALSE),AN55)</f>
        <v>8.36</v>
      </c>
      <c r="AO56">
        <f>_xlfn.IFNA(VLOOKUP(A56,InterestRate!$A$2:$G$1334,7, FALSE),AO55)</f>
        <v>-3.7000000000000002E-3</v>
      </c>
      <c r="AP56">
        <f t="shared" si="5"/>
        <v>-1</v>
      </c>
      <c r="AQ56">
        <f t="shared" si="6"/>
        <v>1</v>
      </c>
    </row>
    <row r="57" spans="1:43" x14ac:dyDescent="0.2">
      <c r="A57" s="1">
        <v>41933</v>
      </c>
      <c r="B57">
        <v>7906.15</v>
      </c>
      <c r="C57">
        <v>7936.6</v>
      </c>
      <c r="D57">
        <v>7874.35</v>
      </c>
      <c r="E57">
        <v>7927.75</v>
      </c>
      <c r="F57">
        <v>163403385</v>
      </c>
      <c r="G57">
        <v>8432.94</v>
      </c>
      <c r="H57">
        <f t="shared" si="22"/>
        <v>7878.3666666666659</v>
      </c>
      <c r="I57">
        <f t="shared" si="20"/>
        <v>49.383333333334122</v>
      </c>
      <c r="J57">
        <f t="shared" si="21"/>
        <v>1</v>
      </c>
      <c r="K57">
        <f t="shared" si="2"/>
        <v>8322.2000000000007</v>
      </c>
      <c r="L57">
        <f t="shared" si="13"/>
        <v>168324720.2857143</v>
      </c>
      <c r="M57">
        <f t="shared" si="14"/>
        <v>-4921335.2857142985</v>
      </c>
      <c r="N57" s="10">
        <f t="shared" si="3"/>
        <v>4.9755605310460185</v>
      </c>
      <c r="O57">
        <f t="shared" si="11"/>
        <v>-32.800000000000182</v>
      </c>
      <c r="P57">
        <f t="shared" si="23"/>
        <v>-81.5</v>
      </c>
      <c r="Q57">
        <f t="shared" si="24"/>
        <v>85.751933894616513</v>
      </c>
      <c r="R57">
        <f t="shared" si="25"/>
        <v>48.699999999999818</v>
      </c>
      <c r="S57">
        <f t="shared" si="7"/>
        <v>48.350000000000364</v>
      </c>
      <c r="T57">
        <f t="shared" si="8"/>
        <v>-48.350000000000364</v>
      </c>
      <c r="U57">
        <f t="shared" si="9"/>
        <v>48.350000000000364</v>
      </c>
      <c r="V57">
        <f t="shared" si="10"/>
        <v>0</v>
      </c>
      <c r="W57">
        <f t="shared" si="16"/>
        <v>29.121428571428623</v>
      </c>
      <c r="X57">
        <f t="shared" si="15"/>
        <v>33.807142857142935</v>
      </c>
      <c r="Y57">
        <f t="shared" si="17"/>
        <v>45.553072625698313</v>
      </c>
      <c r="Z57">
        <f t="shared" si="18"/>
        <v>0</v>
      </c>
      <c r="AA57">
        <f t="shared" si="19"/>
        <v>0</v>
      </c>
      <c r="AB57">
        <v>-68.8</v>
      </c>
      <c r="AC57">
        <f t="shared" si="0"/>
        <v>3529513116.0000596</v>
      </c>
      <c r="AD57">
        <f t="shared" si="12"/>
        <v>-3536651125.6000152</v>
      </c>
      <c r="AE57" t="str">
        <f t="shared" si="1"/>
        <v>Oct</v>
      </c>
      <c r="AF57">
        <f>_xlfn.IFNA(VLOOKUP(A57,Gold!$A$2:$E$1307,5, FALSE),AF56)</f>
        <v>27458</v>
      </c>
      <c r="AG57">
        <f>_xlfn.IFNA(VLOOKUP(A57,Gold!$A$2:$G$1307,7, FALSE),AG56)</f>
        <v>1</v>
      </c>
      <c r="AH57">
        <f>_xlfn.IFNA(VLOOKUP(A57,Oil!$A$2:$E$1345,5, FALSE),AH56)</f>
        <v>5069</v>
      </c>
      <c r="AI57">
        <f>_xlfn.IFNA(VLOOKUP(A57,Oil!$A$2:$G$1345,7, FALSE),AI56)</f>
        <v>-1</v>
      </c>
      <c r="AJ57">
        <f t="shared" si="4"/>
        <v>0</v>
      </c>
      <c r="AK57">
        <f>_xlfn.IFNA(VLOOKUP(A57,InterestRate!$A$2:$G$1334,3, FALSE),AK56)</f>
        <v>8.3719999999999999</v>
      </c>
      <c r="AL57">
        <f>_xlfn.IFNA(VLOOKUP(A57,InterestRate!$A$2:$G$1334,4,FALSE),AL56)</f>
        <v>8.3719999999999999</v>
      </c>
      <c r="AM57">
        <f>_xlfn.IFNA(VLOOKUP(A57,InterestRate!$A$2:$G$1334,5, FALSE),AM56)</f>
        <v>8.3719999999999999</v>
      </c>
      <c r="AN57">
        <f>_xlfn.IFNA(VLOOKUP(A57,InterestRate!$A$2:$G$1334,6, FALSE),AN56)</f>
        <v>8.3719999999999999</v>
      </c>
      <c r="AO57">
        <f>_xlfn.IFNA(VLOOKUP(A57,InterestRate!$A$2:$G$1334,7, FALSE),AO56)</f>
        <v>1.4E-3</v>
      </c>
      <c r="AP57">
        <f t="shared" si="5"/>
        <v>1</v>
      </c>
      <c r="AQ57">
        <f t="shared" si="6"/>
        <v>1</v>
      </c>
    </row>
    <row r="58" spans="1:43" x14ac:dyDescent="0.2">
      <c r="A58" s="1">
        <v>41934</v>
      </c>
      <c r="B58">
        <v>7997.8</v>
      </c>
      <c r="C58">
        <v>8005</v>
      </c>
      <c r="D58">
        <v>7974.55</v>
      </c>
      <c r="E58">
        <v>7995.9</v>
      </c>
      <c r="F58">
        <v>151104463</v>
      </c>
      <c r="G58">
        <v>7301.77</v>
      </c>
      <c r="H58">
        <f t="shared" si="22"/>
        <v>7875.7708333333321</v>
      </c>
      <c r="I58">
        <f t="shared" si="20"/>
        <v>120.12916666666752</v>
      </c>
      <c r="J58">
        <f t="shared" si="21"/>
        <v>0</v>
      </c>
      <c r="K58">
        <f t="shared" si="2"/>
        <v>8324.15</v>
      </c>
      <c r="L58">
        <f t="shared" si="13"/>
        <v>173986945.14285713</v>
      </c>
      <c r="M58">
        <f t="shared" si="14"/>
        <v>-22882482.142857134</v>
      </c>
      <c r="N58" s="10">
        <f t="shared" si="3"/>
        <v>4.1052289298265361</v>
      </c>
      <c r="O58">
        <f t="shared" si="11"/>
        <v>135.94999999999982</v>
      </c>
      <c r="P58">
        <f t="shared" si="23"/>
        <v>244.85000000000036</v>
      </c>
      <c r="Q58">
        <f t="shared" si="24"/>
        <v>71.826900883138507</v>
      </c>
      <c r="R58">
        <f t="shared" si="25"/>
        <v>-108.90000000000055</v>
      </c>
      <c r="S58">
        <f t="shared" si="7"/>
        <v>68.149999999999636</v>
      </c>
      <c r="T58">
        <f t="shared" si="8"/>
        <v>-68.149999999999636</v>
      </c>
      <c r="U58">
        <f t="shared" si="9"/>
        <v>68.149999999999636</v>
      </c>
      <c r="V58">
        <f t="shared" si="10"/>
        <v>0</v>
      </c>
      <c r="W58">
        <f t="shared" si="16"/>
        <v>38.857142857142854</v>
      </c>
      <c r="X58">
        <f t="shared" si="15"/>
        <v>19.435714285714312</v>
      </c>
      <c r="Y58">
        <f t="shared" si="17"/>
        <v>65.534272979159113</v>
      </c>
      <c r="Z58">
        <f t="shared" si="18"/>
        <v>0</v>
      </c>
      <c r="AA58">
        <f t="shared" si="19"/>
        <v>0</v>
      </c>
      <c r="AB58">
        <v>139.85</v>
      </c>
      <c r="AC58">
        <f t="shared" si="0"/>
        <v>-287098479.70008248</v>
      </c>
      <c r="AD58">
        <f t="shared" si="12"/>
        <v>-2535319781.6071663</v>
      </c>
      <c r="AE58" t="str">
        <f t="shared" si="1"/>
        <v>Oct</v>
      </c>
      <c r="AF58">
        <f>_xlfn.IFNA(VLOOKUP(A58,Gold!$A$2:$E$1307,5, FALSE),AF57)</f>
        <v>27307</v>
      </c>
      <c r="AG58">
        <f>_xlfn.IFNA(VLOOKUP(A58,Gold!$A$2:$G$1307,7, FALSE),AG57)</f>
        <v>-1</v>
      </c>
      <c r="AH58">
        <f>_xlfn.IFNA(VLOOKUP(A58,Oil!$A$2:$E$1345,5, FALSE),AH57)</f>
        <v>5056</v>
      </c>
      <c r="AI58">
        <f>_xlfn.IFNA(VLOOKUP(A58,Oil!$A$2:$G$1345,7, FALSE),AI57)</f>
        <v>-1</v>
      </c>
      <c r="AJ58">
        <f t="shared" si="4"/>
        <v>-2</v>
      </c>
      <c r="AK58">
        <f>_xlfn.IFNA(VLOOKUP(A58,InterestRate!$A$2:$G$1334,3, FALSE),AK57)</f>
        <v>8.359</v>
      </c>
      <c r="AL58">
        <f>_xlfn.IFNA(VLOOKUP(A58,InterestRate!$A$2:$G$1334,4,FALSE),AL57)</f>
        <v>8.359</v>
      </c>
      <c r="AM58">
        <f>_xlfn.IFNA(VLOOKUP(A58,InterestRate!$A$2:$G$1334,5, FALSE),AM57)</f>
        <v>8.359</v>
      </c>
      <c r="AN58">
        <f>_xlfn.IFNA(VLOOKUP(A58,InterestRate!$A$2:$G$1334,6, FALSE),AN57)</f>
        <v>8.359</v>
      </c>
      <c r="AO58">
        <f>_xlfn.IFNA(VLOOKUP(A58,InterestRate!$A$2:$G$1334,7, FALSE),AO57)</f>
        <v>-1.6000000000000001E-3</v>
      </c>
      <c r="AP58">
        <f t="shared" si="5"/>
        <v>-1</v>
      </c>
      <c r="AQ58">
        <f t="shared" si="6"/>
        <v>-3</v>
      </c>
    </row>
    <row r="59" spans="1:43" x14ac:dyDescent="0.2">
      <c r="A59" s="1">
        <v>41935</v>
      </c>
      <c r="B59">
        <v>8027.7</v>
      </c>
      <c r="C59">
        <v>8031.75</v>
      </c>
      <c r="D59">
        <v>8008.85</v>
      </c>
      <c r="E59">
        <v>8014.55</v>
      </c>
      <c r="F59">
        <v>19640498</v>
      </c>
      <c r="G59">
        <v>915.37</v>
      </c>
      <c r="H59">
        <f t="shared" si="22"/>
        <v>7878.3624999999993</v>
      </c>
      <c r="I59">
        <f t="shared" si="20"/>
        <v>136.18750000000091</v>
      </c>
      <c r="J59">
        <f t="shared" si="21"/>
        <v>0</v>
      </c>
      <c r="K59">
        <f t="shared" si="2"/>
        <v>8338.2999999999993</v>
      </c>
      <c r="L59">
        <f t="shared" si="13"/>
        <v>175155169.42857143</v>
      </c>
      <c r="M59">
        <f t="shared" si="14"/>
        <v>-155514671.42857143</v>
      </c>
      <c r="N59" s="10">
        <f t="shared" si="3"/>
        <v>4.0395281082531032</v>
      </c>
      <c r="O59">
        <f t="shared" si="11"/>
        <v>130.30000000000018</v>
      </c>
      <c r="P59">
        <f t="shared" si="23"/>
        <v>204.94999999999982</v>
      </c>
      <c r="Q59">
        <f t="shared" si="24"/>
        <v>106.08543614419824</v>
      </c>
      <c r="R59">
        <f t="shared" si="25"/>
        <v>-74.649999999999636</v>
      </c>
      <c r="S59">
        <f t="shared" si="7"/>
        <v>18.650000000000546</v>
      </c>
      <c r="T59">
        <f t="shared" si="8"/>
        <v>-18.650000000000546</v>
      </c>
      <c r="U59">
        <f t="shared" si="9"/>
        <v>18.650000000000546</v>
      </c>
      <c r="V59">
        <f t="shared" si="10"/>
        <v>0</v>
      </c>
      <c r="W59">
        <f t="shared" si="16"/>
        <v>38.050000000000054</v>
      </c>
      <c r="X59">
        <f t="shared" si="15"/>
        <v>19.435714285714312</v>
      </c>
      <c r="Y59">
        <f t="shared" si="17"/>
        <v>65.058622374206152</v>
      </c>
      <c r="Z59">
        <f t="shared" si="18"/>
        <v>0</v>
      </c>
      <c r="AA59">
        <f t="shared" si="19"/>
        <v>0</v>
      </c>
      <c r="AB59">
        <v>233.45</v>
      </c>
      <c r="AC59">
        <f t="shared" si="0"/>
        <v>-258272548.69999287</v>
      </c>
      <c r="AD59">
        <f t="shared" si="12"/>
        <v>-3475802702.7428794</v>
      </c>
      <c r="AE59" t="str">
        <f t="shared" si="1"/>
        <v>Oct</v>
      </c>
      <c r="AF59">
        <f>_xlfn.IFNA(VLOOKUP(A59,Gold!$A$2:$E$1307,5, FALSE),AF58)</f>
        <v>27307</v>
      </c>
      <c r="AG59">
        <f>_xlfn.IFNA(VLOOKUP(A59,Gold!$A$2:$G$1307,7, FALSE),AG58)</f>
        <v>-1</v>
      </c>
      <c r="AH59">
        <f>_xlfn.IFNA(VLOOKUP(A59,Oil!$A$2:$E$1345,5, FALSE),AH58)</f>
        <v>4931</v>
      </c>
      <c r="AI59">
        <f>_xlfn.IFNA(VLOOKUP(A59,Oil!$A$2:$G$1345,7, FALSE),AI58)</f>
        <v>-1</v>
      </c>
      <c r="AJ59">
        <f t="shared" si="4"/>
        <v>-2</v>
      </c>
      <c r="AK59">
        <f>_xlfn.IFNA(VLOOKUP(A59,InterestRate!$A$2:$G$1334,3, FALSE),AK58)</f>
        <v>8.359</v>
      </c>
      <c r="AL59">
        <f>_xlfn.IFNA(VLOOKUP(A59,InterestRate!$A$2:$G$1334,4,FALSE),AL58)</f>
        <v>8.359</v>
      </c>
      <c r="AM59">
        <f>_xlfn.IFNA(VLOOKUP(A59,InterestRate!$A$2:$G$1334,5, FALSE),AM58)</f>
        <v>8.359</v>
      </c>
      <c r="AN59">
        <f>_xlfn.IFNA(VLOOKUP(A59,InterestRate!$A$2:$G$1334,6, FALSE),AN58)</f>
        <v>8.359</v>
      </c>
      <c r="AO59">
        <f>_xlfn.IFNA(VLOOKUP(A59,InterestRate!$A$2:$G$1334,7, FALSE),AO58)</f>
        <v>-1.6000000000000001E-3</v>
      </c>
      <c r="AP59">
        <f t="shared" si="5"/>
        <v>-1</v>
      </c>
      <c r="AQ59">
        <f t="shared" si="6"/>
        <v>-3</v>
      </c>
    </row>
    <row r="60" spans="1:43" x14ac:dyDescent="0.2">
      <c r="A60" s="1">
        <v>41939</v>
      </c>
      <c r="B60">
        <v>8064.35</v>
      </c>
      <c r="C60">
        <v>8064.4</v>
      </c>
      <c r="D60">
        <v>7985.65</v>
      </c>
      <c r="E60">
        <v>7991.7</v>
      </c>
      <c r="F60">
        <v>132824881</v>
      </c>
      <c r="G60">
        <v>6511.8</v>
      </c>
      <c r="H60">
        <f t="shared" si="22"/>
        <v>7884.1124999999993</v>
      </c>
      <c r="I60">
        <f t="shared" si="20"/>
        <v>107.58750000000055</v>
      </c>
      <c r="J60">
        <f t="shared" si="21"/>
        <v>0</v>
      </c>
      <c r="K60">
        <f t="shared" si="2"/>
        <v>8337</v>
      </c>
      <c r="L60">
        <f t="shared" si="13"/>
        <v>160992187.85714287</v>
      </c>
      <c r="M60">
        <f t="shared" si="14"/>
        <v>-28167306.857142866</v>
      </c>
      <c r="N60" s="10">
        <f t="shared" si="3"/>
        <v>4.3207327602387497</v>
      </c>
      <c r="O60">
        <f t="shared" si="11"/>
        <v>127.69999999999982</v>
      </c>
      <c r="P60">
        <f t="shared" si="23"/>
        <v>228.5</v>
      </c>
      <c r="Q60">
        <f t="shared" si="24"/>
        <v>123.03626401148883</v>
      </c>
      <c r="R60">
        <f t="shared" si="25"/>
        <v>-100.80000000000018</v>
      </c>
      <c r="S60">
        <f t="shared" si="7"/>
        <v>-22.850000000000364</v>
      </c>
      <c r="T60">
        <f t="shared" si="8"/>
        <v>22.850000000000364</v>
      </c>
      <c r="U60">
        <f t="shared" si="9"/>
        <v>0</v>
      </c>
      <c r="V60">
        <f t="shared" si="10"/>
        <v>22.850000000000364</v>
      </c>
      <c r="W60">
        <f t="shared" si="16"/>
        <v>38.050000000000054</v>
      </c>
      <c r="X60">
        <f t="shared" si="15"/>
        <v>19.807142857142935</v>
      </c>
      <c r="Y60">
        <f t="shared" si="17"/>
        <v>64.648058252427134</v>
      </c>
      <c r="Z60">
        <f t="shared" si="18"/>
        <v>0</v>
      </c>
      <c r="AA60">
        <f t="shared" si="19"/>
        <v>0</v>
      </c>
      <c r="AB60">
        <v>393.95</v>
      </c>
      <c r="AC60">
        <f t="shared" si="0"/>
        <v>-9649727604.6500721</v>
      </c>
      <c r="AD60">
        <f t="shared" si="12"/>
        <v>-2945869593.2643194</v>
      </c>
      <c r="AE60" t="str">
        <f t="shared" si="1"/>
        <v>Oct</v>
      </c>
      <c r="AF60">
        <f>_xlfn.IFNA(VLOOKUP(A60,Gold!$A$2:$E$1307,5, FALSE),AF59)</f>
        <v>27307</v>
      </c>
      <c r="AG60">
        <f>_xlfn.IFNA(VLOOKUP(A60,Gold!$A$2:$G$1307,7, FALSE),AG59)</f>
        <v>1</v>
      </c>
      <c r="AH60">
        <f>_xlfn.IFNA(VLOOKUP(A60,Oil!$A$2:$E$1345,5, FALSE),AH59)</f>
        <v>4961</v>
      </c>
      <c r="AI60">
        <f>_xlfn.IFNA(VLOOKUP(A60,Oil!$A$2:$G$1345,7, FALSE),AI59)</f>
        <v>-1</v>
      </c>
      <c r="AJ60">
        <f t="shared" si="4"/>
        <v>0</v>
      </c>
      <c r="AK60">
        <f>_xlfn.IFNA(VLOOKUP(A60,InterestRate!$A$2:$G$1334,3, FALSE),AK59)</f>
        <v>8.3190000000000008</v>
      </c>
      <c r="AL60">
        <f>_xlfn.IFNA(VLOOKUP(A60,InterestRate!$A$2:$G$1334,4,FALSE),AL59)</f>
        <v>8.3190000000000008</v>
      </c>
      <c r="AM60">
        <f>_xlfn.IFNA(VLOOKUP(A60,InterestRate!$A$2:$G$1334,5, FALSE),AM59)</f>
        <v>8.3190000000000008</v>
      </c>
      <c r="AN60">
        <f>_xlfn.IFNA(VLOOKUP(A60,InterestRate!$A$2:$G$1334,6, FALSE),AN59)</f>
        <v>8.3190000000000008</v>
      </c>
      <c r="AO60">
        <f>_xlfn.IFNA(VLOOKUP(A60,InterestRate!$A$2:$G$1334,7, FALSE),AO59)</f>
        <v>-4.7999999999999996E-3</v>
      </c>
      <c r="AP60">
        <f t="shared" si="5"/>
        <v>-1</v>
      </c>
      <c r="AQ60">
        <f t="shared" si="6"/>
        <v>-1</v>
      </c>
    </row>
    <row r="61" spans="1:43" x14ac:dyDescent="0.2">
      <c r="A61" s="1">
        <v>41940</v>
      </c>
      <c r="B61">
        <v>8002.4</v>
      </c>
      <c r="C61">
        <v>8037.8</v>
      </c>
      <c r="D61">
        <v>7995.05</v>
      </c>
      <c r="E61">
        <v>8027.6</v>
      </c>
      <c r="F61">
        <v>124058566</v>
      </c>
      <c r="G61">
        <v>6993.84</v>
      </c>
      <c r="H61">
        <f t="shared" si="22"/>
        <v>7895.7208333333328</v>
      </c>
      <c r="I61">
        <f t="shared" si="20"/>
        <v>131.87916666666752</v>
      </c>
      <c r="J61">
        <f t="shared" si="21"/>
        <v>0</v>
      </c>
      <c r="K61">
        <f t="shared" si="2"/>
        <v>8344.25</v>
      </c>
      <c r="L61">
        <f t="shared" si="13"/>
        <v>147756780.57142857</v>
      </c>
      <c r="M61">
        <f t="shared" si="14"/>
        <v>-23698214.571428567</v>
      </c>
      <c r="N61" s="10">
        <f t="shared" si="3"/>
        <v>3.944516418356665</v>
      </c>
      <c r="O61">
        <f t="shared" si="11"/>
        <v>279.40000000000055</v>
      </c>
      <c r="P61">
        <f t="shared" si="23"/>
        <v>476.75000000000091</v>
      </c>
      <c r="Q61">
        <f t="shared" si="24"/>
        <v>126.55009689371849</v>
      </c>
      <c r="R61">
        <f t="shared" si="25"/>
        <v>-197.35000000000036</v>
      </c>
      <c r="S61">
        <f t="shared" si="7"/>
        <v>35.900000000000546</v>
      </c>
      <c r="T61">
        <f t="shared" si="8"/>
        <v>-35.900000000000546</v>
      </c>
      <c r="U61">
        <f t="shared" si="9"/>
        <v>35.900000000000546</v>
      </c>
      <c r="V61">
        <f t="shared" si="10"/>
        <v>0</v>
      </c>
      <c r="W61">
        <f t="shared" si="16"/>
        <v>43.178571428571558</v>
      </c>
      <c r="X61">
        <f t="shared" si="15"/>
        <v>3.2642857142857662</v>
      </c>
      <c r="Y61">
        <f t="shared" si="17"/>
        <v>91.011743450767767</v>
      </c>
      <c r="Z61">
        <f t="shared" si="18"/>
        <v>0</v>
      </c>
      <c r="AA61">
        <f t="shared" si="19"/>
        <v>1</v>
      </c>
      <c r="AB61">
        <v>537.4</v>
      </c>
      <c r="AC61">
        <f t="shared" si="0"/>
        <v>3126275863.2000904</v>
      </c>
      <c r="AD61">
        <f t="shared" si="12"/>
        <v>218666469.89284816</v>
      </c>
      <c r="AE61" t="str">
        <f t="shared" si="1"/>
        <v>Oct</v>
      </c>
      <c r="AF61">
        <f>_xlfn.IFNA(VLOOKUP(A61,Gold!$A$2:$E$1307,5, FALSE),AF60)</f>
        <v>27038</v>
      </c>
      <c r="AG61">
        <f>_xlfn.IFNA(VLOOKUP(A61,Gold!$A$2:$G$1307,7, FALSE),AG60)</f>
        <v>1</v>
      </c>
      <c r="AH61">
        <f>_xlfn.IFNA(VLOOKUP(A61,Oil!$A$2:$E$1345,5, FALSE),AH60)</f>
        <v>4960</v>
      </c>
      <c r="AI61">
        <f>_xlfn.IFNA(VLOOKUP(A61,Oil!$A$2:$G$1345,7, FALSE),AI60)</f>
        <v>-1</v>
      </c>
      <c r="AJ61">
        <f t="shared" si="4"/>
        <v>0</v>
      </c>
      <c r="AK61">
        <f>_xlfn.IFNA(VLOOKUP(A61,InterestRate!$A$2:$G$1334,3, FALSE),AK60)</f>
        <v>8.3239999999999998</v>
      </c>
      <c r="AL61">
        <f>_xlfn.IFNA(VLOOKUP(A61,InterestRate!$A$2:$G$1334,4,FALSE),AL60)</f>
        <v>8.3239999999999998</v>
      </c>
      <c r="AM61">
        <f>_xlfn.IFNA(VLOOKUP(A61,InterestRate!$A$2:$G$1334,5, FALSE),AM60)</f>
        <v>8.3239999999999998</v>
      </c>
      <c r="AN61">
        <f>_xlfn.IFNA(VLOOKUP(A61,InterestRate!$A$2:$G$1334,6, FALSE),AN60)</f>
        <v>8.3239999999999998</v>
      </c>
      <c r="AO61">
        <f>_xlfn.IFNA(VLOOKUP(A61,InterestRate!$A$2:$G$1334,7, FALSE),AO60)</f>
        <v>5.9999999999999995E-4</v>
      </c>
      <c r="AP61">
        <f t="shared" si="5"/>
        <v>1</v>
      </c>
      <c r="AQ61">
        <f t="shared" si="6"/>
        <v>1</v>
      </c>
    </row>
    <row r="62" spans="1:43" x14ac:dyDescent="0.2">
      <c r="A62" s="1">
        <v>41941</v>
      </c>
      <c r="B62">
        <v>8077.05</v>
      </c>
      <c r="C62">
        <v>8097.95</v>
      </c>
      <c r="D62">
        <v>8052.25</v>
      </c>
      <c r="E62">
        <v>8090.45</v>
      </c>
      <c r="F62">
        <v>148313096</v>
      </c>
      <c r="G62">
        <v>7406</v>
      </c>
      <c r="H62">
        <f t="shared" si="22"/>
        <v>7911.1291666666666</v>
      </c>
      <c r="I62">
        <f t="shared" si="20"/>
        <v>179.32083333333321</v>
      </c>
      <c r="J62">
        <f t="shared" si="21"/>
        <v>0</v>
      </c>
      <c r="K62">
        <f t="shared" si="2"/>
        <v>8362.65</v>
      </c>
      <c r="L62">
        <f t="shared" si="13"/>
        <v>134975221.57142857</v>
      </c>
      <c r="M62">
        <f t="shared" si="14"/>
        <v>13337874.428571433</v>
      </c>
      <c r="N62" s="10">
        <f t="shared" si="3"/>
        <v>3.3644605677063675</v>
      </c>
      <c r="O62">
        <f t="shared" si="11"/>
        <v>310.75</v>
      </c>
      <c r="P62">
        <f t="shared" si="23"/>
        <v>383.44999999999982</v>
      </c>
      <c r="Q62">
        <f t="shared" si="24"/>
        <v>119.25367469630216</v>
      </c>
      <c r="R62">
        <f t="shared" si="25"/>
        <v>-72.699999999999818</v>
      </c>
      <c r="S62">
        <f t="shared" si="7"/>
        <v>62.849999999999454</v>
      </c>
      <c r="T62">
        <f t="shared" si="8"/>
        <v>-62.849999999999454</v>
      </c>
      <c r="U62">
        <f t="shared" si="9"/>
        <v>62.849999999999454</v>
      </c>
      <c r="V62">
        <f t="shared" si="10"/>
        <v>0</v>
      </c>
      <c r="W62">
        <f t="shared" si="16"/>
        <v>47.657142857142908</v>
      </c>
      <c r="X62">
        <f t="shared" si="15"/>
        <v>3.2642857142857662</v>
      </c>
      <c r="Y62">
        <f t="shared" si="17"/>
        <v>91.787040858439866</v>
      </c>
      <c r="Z62">
        <f t="shared" si="18"/>
        <v>0</v>
      </c>
      <c r="AA62">
        <f t="shared" si="19"/>
        <v>1</v>
      </c>
      <c r="AB62">
        <v>717.85</v>
      </c>
      <c r="AC62">
        <f t="shared" si="0"/>
        <v>1987395486.399946</v>
      </c>
      <c r="AD62">
        <f t="shared" si="12"/>
        <v>-663389297.22144043</v>
      </c>
      <c r="AE62" t="str">
        <f t="shared" si="1"/>
        <v>Oct</v>
      </c>
      <c r="AF62">
        <f>_xlfn.IFNA(VLOOKUP(A62,Gold!$A$2:$E$1307,5, FALSE),AF61)</f>
        <v>26946</v>
      </c>
      <c r="AG62">
        <f>_xlfn.IFNA(VLOOKUP(A62,Gold!$A$2:$G$1307,7, FALSE),AG61)</f>
        <v>-1</v>
      </c>
      <c r="AH62">
        <f>_xlfn.IFNA(VLOOKUP(A62,Oil!$A$2:$E$1345,5, FALSE),AH61)</f>
        <v>4995</v>
      </c>
      <c r="AI62">
        <f>_xlfn.IFNA(VLOOKUP(A62,Oil!$A$2:$G$1345,7, FALSE),AI61)</f>
        <v>1</v>
      </c>
      <c r="AJ62">
        <f t="shared" si="4"/>
        <v>0</v>
      </c>
      <c r="AK62">
        <f>_xlfn.IFNA(VLOOKUP(A62,InterestRate!$A$2:$G$1334,3, FALSE),AK61)</f>
        <v>8.3190000000000008</v>
      </c>
      <c r="AL62">
        <f>_xlfn.IFNA(VLOOKUP(A62,InterestRate!$A$2:$G$1334,4,FALSE),AL61)</f>
        <v>8.3190000000000008</v>
      </c>
      <c r="AM62">
        <f>_xlfn.IFNA(VLOOKUP(A62,InterestRate!$A$2:$G$1334,5, FALSE),AM61)</f>
        <v>8.3190000000000008</v>
      </c>
      <c r="AN62">
        <f>_xlfn.IFNA(VLOOKUP(A62,InterestRate!$A$2:$G$1334,6, FALSE),AN61)</f>
        <v>8.3190000000000008</v>
      </c>
      <c r="AO62">
        <f>_xlfn.IFNA(VLOOKUP(A62,InterestRate!$A$2:$G$1334,7, FALSE),AO61)</f>
        <v>-5.9999999999999995E-4</v>
      </c>
      <c r="AP62">
        <f t="shared" si="5"/>
        <v>-1</v>
      </c>
      <c r="AQ62">
        <f t="shared" si="6"/>
        <v>-1</v>
      </c>
    </row>
    <row r="63" spans="1:43" x14ac:dyDescent="0.2">
      <c r="A63" s="1">
        <v>41942</v>
      </c>
      <c r="B63">
        <v>8085.2</v>
      </c>
      <c r="C63">
        <v>8181.55</v>
      </c>
      <c r="D63">
        <v>8085.2</v>
      </c>
      <c r="E63">
        <v>8169.2</v>
      </c>
      <c r="F63">
        <v>205666559</v>
      </c>
      <c r="G63">
        <v>11023.46</v>
      </c>
      <c r="H63">
        <f t="shared" si="22"/>
        <v>7921.9541666666664</v>
      </c>
      <c r="I63">
        <f t="shared" si="20"/>
        <v>247.24583333333339</v>
      </c>
      <c r="J63">
        <f t="shared" si="21"/>
        <v>0</v>
      </c>
      <c r="K63">
        <f t="shared" si="2"/>
        <v>8383.2999999999993</v>
      </c>
      <c r="L63">
        <f t="shared" si="13"/>
        <v>130788064.42857143</v>
      </c>
      <c r="M63">
        <f t="shared" si="14"/>
        <v>74878494.571428567</v>
      </c>
      <c r="N63" s="10">
        <f t="shared" si="3"/>
        <v>2.6208196641041894</v>
      </c>
      <c r="O63">
        <f t="shared" si="11"/>
        <v>289.80000000000018</v>
      </c>
      <c r="P63">
        <f t="shared" si="23"/>
        <v>253.10000000000036</v>
      </c>
      <c r="Q63">
        <f t="shared" si="24"/>
        <v>122.04595592293461</v>
      </c>
      <c r="R63">
        <f t="shared" si="25"/>
        <v>36.699999999999818</v>
      </c>
      <c r="S63">
        <f t="shared" si="7"/>
        <v>78.75</v>
      </c>
      <c r="T63">
        <f t="shared" si="8"/>
        <v>-78.75</v>
      </c>
      <c r="U63">
        <f t="shared" si="9"/>
        <v>78.75</v>
      </c>
      <c r="V63">
        <f t="shared" si="10"/>
        <v>0</v>
      </c>
      <c r="W63">
        <f t="shared" si="16"/>
        <v>44.664285714285789</v>
      </c>
      <c r="X63">
        <f t="shared" si="15"/>
        <v>3.2642857142857662</v>
      </c>
      <c r="Y63">
        <f t="shared" si="17"/>
        <v>91.28467153284663</v>
      </c>
      <c r="Z63">
        <f t="shared" si="18"/>
        <v>0</v>
      </c>
      <c r="AA63">
        <f t="shared" si="19"/>
        <v>1</v>
      </c>
      <c r="AB63">
        <v>879.95</v>
      </c>
      <c r="AC63">
        <f t="shared" si="0"/>
        <v>17275990956</v>
      </c>
      <c r="AD63">
        <f t="shared" si="12"/>
        <v>2246296684.0785642</v>
      </c>
      <c r="AE63" t="str">
        <f t="shared" si="1"/>
        <v>Oct</v>
      </c>
      <c r="AF63">
        <f>_xlfn.IFNA(VLOOKUP(A63,Gold!$A$2:$E$1307,5, FALSE),AF62)</f>
        <v>26597</v>
      </c>
      <c r="AG63">
        <f>_xlfn.IFNA(VLOOKUP(A63,Gold!$A$2:$G$1307,7, FALSE),AG62)</f>
        <v>-1</v>
      </c>
      <c r="AH63">
        <f>_xlfn.IFNA(VLOOKUP(A63,Oil!$A$2:$E$1345,5, FALSE),AH62)</f>
        <v>5040</v>
      </c>
      <c r="AI63">
        <f>_xlfn.IFNA(VLOOKUP(A63,Oil!$A$2:$G$1345,7, FALSE),AI62)</f>
        <v>1</v>
      </c>
      <c r="AJ63">
        <f t="shared" si="4"/>
        <v>0</v>
      </c>
      <c r="AK63">
        <f>_xlfn.IFNA(VLOOKUP(A63,InterestRate!$A$2:$G$1334,3, FALSE),AK62)</f>
        <v>8.2880000000000003</v>
      </c>
      <c r="AL63">
        <f>_xlfn.IFNA(VLOOKUP(A63,InterestRate!$A$2:$G$1334,4,FALSE),AL62)</f>
        <v>8.2880000000000003</v>
      </c>
      <c r="AM63">
        <f>_xlfn.IFNA(VLOOKUP(A63,InterestRate!$A$2:$G$1334,5, FALSE),AM62)</f>
        <v>8.2880000000000003</v>
      </c>
      <c r="AN63">
        <f>_xlfn.IFNA(VLOOKUP(A63,InterestRate!$A$2:$G$1334,6, FALSE),AN62)</f>
        <v>8.2880000000000003</v>
      </c>
      <c r="AO63">
        <f>_xlfn.IFNA(VLOOKUP(A63,InterestRate!$A$2:$G$1334,7, FALSE),AO62)</f>
        <v>-3.7000000000000002E-3</v>
      </c>
      <c r="AP63">
        <f t="shared" si="5"/>
        <v>-1</v>
      </c>
      <c r="AQ63">
        <f t="shared" si="6"/>
        <v>-1</v>
      </c>
    </row>
    <row r="64" spans="1:43" x14ac:dyDescent="0.2">
      <c r="A64" s="1">
        <v>41943</v>
      </c>
      <c r="B64">
        <v>8200.7999999999993</v>
      </c>
      <c r="C64">
        <v>8330.75</v>
      </c>
      <c r="D64">
        <v>8198.0499999999993</v>
      </c>
      <c r="E64">
        <v>8322.2000000000007</v>
      </c>
      <c r="F64">
        <v>176165086</v>
      </c>
      <c r="G64">
        <v>9450.5300000000007</v>
      </c>
      <c r="H64">
        <f t="shared" si="22"/>
        <v>7947.7250000000013</v>
      </c>
      <c r="I64">
        <f t="shared" si="20"/>
        <v>374.47499999999945</v>
      </c>
      <c r="J64">
        <f t="shared" si="21"/>
        <v>0</v>
      </c>
      <c r="K64">
        <f t="shared" si="2"/>
        <v>8357.85</v>
      </c>
      <c r="L64">
        <f t="shared" si="13"/>
        <v>135001635.42857143</v>
      </c>
      <c r="M64">
        <f t="shared" si="14"/>
        <v>41163450.571428567</v>
      </c>
      <c r="N64" s="10">
        <f t="shared" si="3"/>
        <v>0.42837230540001003</v>
      </c>
      <c r="O64">
        <f t="shared" si="11"/>
        <v>394.45000000000073</v>
      </c>
      <c r="P64">
        <f t="shared" si="23"/>
        <v>427.25000000000091</v>
      </c>
      <c r="Q64">
        <f t="shared" si="24"/>
        <v>123.43051689108347</v>
      </c>
      <c r="R64">
        <f t="shared" si="25"/>
        <v>-32.800000000000182</v>
      </c>
      <c r="S64">
        <f t="shared" si="7"/>
        <v>153.00000000000091</v>
      </c>
      <c r="T64">
        <f t="shared" si="8"/>
        <v>-153.00000000000091</v>
      </c>
      <c r="U64">
        <f t="shared" si="9"/>
        <v>153.00000000000091</v>
      </c>
      <c r="V64">
        <f t="shared" si="10"/>
        <v>0</v>
      </c>
      <c r="W64">
        <f t="shared" si="16"/>
        <v>59.61428571428587</v>
      </c>
      <c r="X64">
        <f t="shared" si="15"/>
        <v>3.2642857142857662</v>
      </c>
      <c r="Y64">
        <f t="shared" si="17"/>
        <v>93.324387789332377</v>
      </c>
      <c r="Z64">
        <f t="shared" si="18"/>
        <v>0</v>
      </c>
      <c r="AA64">
        <f t="shared" si="19"/>
        <v>1</v>
      </c>
      <c r="AB64">
        <v>995</v>
      </c>
      <c r="AC64">
        <f t="shared" si="0"/>
        <v>21386441440.400257</v>
      </c>
      <c r="AD64">
        <f t="shared" si="12"/>
        <v>4797286444.7071638</v>
      </c>
      <c r="AE64" t="str">
        <f t="shared" si="1"/>
        <v>Oct</v>
      </c>
      <c r="AF64">
        <f>_xlfn.IFNA(VLOOKUP(A64,Gold!$A$2:$E$1307,5, FALSE),AF63)</f>
        <v>25871</v>
      </c>
      <c r="AG64">
        <f>_xlfn.IFNA(VLOOKUP(A64,Gold!$A$2:$G$1307,7, FALSE),AG63)</f>
        <v>-1</v>
      </c>
      <c r="AH64">
        <f>_xlfn.IFNA(VLOOKUP(A64,Oil!$A$2:$E$1345,5, FALSE),AH63)</f>
        <v>4986</v>
      </c>
      <c r="AI64">
        <f>_xlfn.IFNA(VLOOKUP(A64,Oil!$A$2:$G$1345,7, FALSE),AI63)</f>
        <v>-1</v>
      </c>
      <c r="AJ64">
        <f t="shared" si="4"/>
        <v>-2</v>
      </c>
      <c r="AK64">
        <f>_xlfn.IFNA(VLOOKUP(A64,InterestRate!$A$2:$G$1334,3, FALSE),AK63)</f>
        <v>8.2769999999999992</v>
      </c>
      <c r="AL64">
        <f>_xlfn.IFNA(VLOOKUP(A64,InterestRate!$A$2:$G$1334,4,FALSE),AL63)</f>
        <v>8.2769999999999992</v>
      </c>
      <c r="AM64">
        <f>_xlfn.IFNA(VLOOKUP(A64,InterestRate!$A$2:$G$1334,5, FALSE),AM63)</f>
        <v>8.2769999999999992</v>
      </c>
      <c r="AN64">
        <f>_xlfn.IFNA(VLOOKUP(A64,InterestRate!$A$2:$G$1334,6, FALSE),AN63)</f>
        <v>8.2769999999999992</v>
      </c>
      <c r="AO64">
        <f>_xlfn.IFNA(VLOOKUP(A64,InterestRate!$A$2:$G$1334,7, FALSE),AO63)</f>
        <v>-1.2999999999999999E-3</v>
      </c>
      <c r="AP64">
        <f t="shared" si="5"/>
        <v>-1</v>
      </c>
      <c r="AQ64">
        <f t="shared" si="6"/>
        <v>-3</v>
      </c>
    </row>
    <row r="65" spans="1:43" x14ac:dyDescent="0.2">
      <c r="A65" s="1">
        <v>41946</v>
      </c>
      <c r="B65">
        <v>8348.15</v>
      </c>
      <c r="C65">
        <v>8350.6</v>
      </c>
      <c r="D65">
        <v>8297.65</v>
      </c>
      <c r="E65">
        <v>8324.15</v>
      </c>
      <c r="F65">
        <v>141090166</v>
      </c>
      <c r="G65">
        <v>7439.54</v>
      </c>
      <c r="H65">
        <f t="shared" si="22"/>
        <v>7984.2208333333328</v>
      </c>
      <c r="I65">
        <f t="shared" si="20"/>
        <v>339.92916666666679</v>
      </c>
      <c r="J65">
        <f t="shared" si="21"/>
        <v>0</v>
      </c>
      <c r="K65">
        <f t="shared" si="2"/>
        <v>8389.9</v>
      </c>
      <c r="L65">
        <f t="shared" si="13"/>
        <v>136824735.57142857</v>
      </c>
      <c r="M65">
        <f t="shared" si="14"/>
        <v>4265430.4285714328</v>
      </c>
      <c r="N65" s="10">
        <f t="shared" si="3"/>
        <v>0.78987043722181849</v>
      </c>
      <c r="O65">
        <f t="shared" si="11"/>
        <v>328.25</v>
      </c>
      <c r="P65">
        <f t="shared" si="23"/>
        <v>192.30000000000018</v>
      </c>
      <c r="Q65">
        <f t="shared" si="24"/>
        <v>106.72797085068567</v>
      </c>
      <c r="R65">
        <f t="shared" si="25"/>
        <v>135.94999999999982</v>
      </c>
      <c r="S65">
        <f t="shared" si="7"/>
        <v>1.9499999999989086</v>
      </c>
      <c r="T65">
        <f t="shared" si="8"/>
        <v>-1.9499999999989086</v>
      </c>
      <c r="U65">
        <f t="shared" si="9"/>
        <v>1.9499999999989086</v>
      </c>
      <c r="V65">
        <f t="shared" si="10"/>
        <v>0</v>
      </c>
      <c r="W65">
        <f t="shared" si="16"/>
        <v>50.157142857142908</v>
      </c>
      <c r="X65">
        <f t="shared" si="15"/>
        <v>3.2642857142857662</v>
      </c>
      <c r="Y65">
        <f t="shared" si="17"/>
        <v>92.164326027037589</v>
      </c>
      <c r="Z65">
        <f t="shared" si="18"/>
        <v>0</v>
      </c>
      <c r="AA65">
        <f t="shared" si="19"/>
        <v>1</v>
      </c>
      <c r="AB65">
        <v>1012.5</v>
      </c>
      <c r="AC65">
        <f t="shared" si="0"/>
        <v>-3386163984</v>
      </c>
      <c r="AD65">
        <f t="shared" si="12"/>
        <v>4354562801.2357473</v>
      </c>
      <c r="AE65" t="str">
        <f t="shared" si="1"/>
        <v>Nov</v>
      </c>
      <c r="AF65">
        <f>_xlfn.IFNA(VLOOKUP(A65,Gold!$A$2:$E$1307,5, FALSE),AF64)</f>
        <v>25944</v>
      </c>
      <c r="AG65">
        <f>_xlfn.IFNA(VLOOKUP(A65,Gold!$A$2:$G$1307,7, FALSE),AG64)</f>
        <v>1</v>
      </c>
      <c r="AH65">
        <f>_xlfn.IFNA(VLOOKUP(A65,Oil!$A$2:$E$1345,5, FALSE),AH64)</f>
        <v>4946</v>
      </c>
      <c r="AI65">
        <f>_xlfn.IFNA(VLOOKUP(A65,Oil!$A$2:$G$1345,7, FALSE),AI64)</f>
        <v>-1</v>
      </c>
      <c r="AJ65">
        <f t="shared" si="4"/>
        <v>0</v>
      </c>
      <c r="AK65">
        <f>_xlfn.IFNA(VLOOKUP(A65,InterestRate!$A$2:$G$1334,3, FALSE),AK64)</f>
        <v>8.2620000000000005</v>
      </c>
      <c r="AL65">
        <f>_xlfn.IFNA(VLOOKUP(A65,InterestRate!$A$2:$G$1334,4,FALSE),AL64)</f>
        <v>8.2620000000000005</v>
      </c>
      <c r="AM65">
        <f>_xlfn.IFNA(VLOOKUP(A65,InterestRate!$A$2:$G$1334,5, FALSE),AM64)</f>
        <v>8.2620000000000005</v>
      </c>
      <c r="AN65">
        <f>_xlfn.IFNA(VLOOKUP(A65,InterestRate!$A$2:$G$1334,6, FALSE),AN64)</f>
        <v>8.2620000000000005</v>
      </c>
      <c r="AO65">
        <f>_xlfn.IFNA(VLOOKUP(A65,InterestRate!$A$2:$G$1334,7, FALSE),AO64)</f>
        <v>-1.8E-3</v>
      </c>
      <c r="AP65">
        <f t="shared" si="5"/>
        <v>-1</v>
      </c>
      <c r="AQ65">
        <f t="shared" si="6"/>
        <v>-1</v>
      </c>
    </row>
    <row r="66" spans="1:43" x14ac:dyDescent="0.2">
      <c r="A66" s="1">
        <v>41948</v>
      </c>
      <c r="B66">
        <v>8351.25</v>
      </c>
      <c r="C66">
        <v>8365.5499999999993</v>
      </c>
      <c r="D66">
        <v>8323.5</v>
      </c>
      <c r="E66">
        <v>8338.2999999999993</v>
      </c>
      <c r="F66">
        <v>161614922</v>
      </c>
      <c r="G66">
        <v>9021.74</v>
      </c>
      <c r="H66">
        <f t="shared" si="22"/>
        <v>8022.5666666666657</v>
      </c>
      <c r="I66">
        <f t="shared" si="20"/>
        <v>315.73333333333358</v>
      </c>
      <c r="J66">
        <f t="shared" si="21"/>
        <v>0</v>
      </c>
      <c r="K66">
        <f t="shared" si="2"/>
        <v>8430.75</v>
      </c>
      <c r="L66">
        <f t="shared" si="13"/>
        <v>135394121.7142857</v>
      </c>
      <c r="M66">
        <f t="shared" si="14"/>
        <v>26220800.285714298</v>
      </c>
      <c r="N66" s="10">
        <f t="shared" si="3"/>
        <v>1.1087391914419094</v>
      </c>
      <c r="O66">
        <f t="shared" si="11"/>
        <v>323.74999999999909</v>
      </c>
      <c r="P66">
        <f t="shared" si="23"/>
        <v>193.44999999999891</v>
      </c>
      <c r="Q66">
        <f t="shared" si="24"/>
        <v>100.55193280328439</v>
      </c>
      <c r="R66">
        <f t="shared" si="25"/>
        <v>130.30000000000018</v>
      </c>
      <c r="S66">
        <f t="shared" si="7"/>
        <v>14.149999999999636</v>
      </c>
      <c r="T66">
        <f t="shared" si="8"/>
        <v>-14.149999999999636</v>
      </c>
      <c r="U66">
        <f t="shared" si="9"/>
        <v>14.149999999999636</v>
      </c>
      <c r="V66">
        <f t="shared" si="10"/>
        <v>0</v>
      </c>
      <c r="W66">
        <f t="shared" si="16"/>
        <v>49.514285714285634</v>
      </c>
      <c r="X66">
        <f t="shared" si="15"/>
        <v>3.2642857142857662</v>
      </c>
      <c r="Y66">
        <f t="shared" si="17"/>
        <v>92.070660114224893</v>
      </c>
      <c r="Z66">
        <f t="shared" si="18"/>
        <v>0</v>
      </c>
      <c r="AA66">
        <f t="shared" si="19"/>
        <v>1</v>
      </c>
      <c r="AB66">
        <v>1046.45</v>
      </c>
      <c r="AC66">
        <f t="shared" ref="AC66:AC129" si="26">(E66-B66)*F66</f>
        <v>-2092913239.9001176</v>
      </c>
      <c r="AD66">
        <f t="shared" si="12"/>
        <v>4092471273.9214435</v>
      </c>
      <c r="AE66" t="str">
        <f t="shared" ref="AE66:AE129" si="27">TEXT(A66, "mmm")</f>
        <v>Nov</v>
      </c>
      <c r="AF66">
        <f>_xlfn.IFNA(VLOOKUP(A66,Gold!$A$2:$E$1307,5, FALSE),AF65)</f>
        <v>25406</v>
      </c>
      <c r="AG66">
        <f>_xlfn.IFNA(VLOOKUP(A66,Gold!$A$2:$G$1307,7, FALSE),AG65)</f>
        <v>-1</v>
      </c>
      <c r="AH66">
        <f>_xlfn.IFNA(VLOOKUP(A66,Oil!$A$2:$E$1345,5, FALSE),AH65)</f>
        <v>4740</v>
      </c>
      <c r="AI66">
        <f>_xlfn.IFNA(VLOOKUP(A66,Oil!$A$2:$G$1345,7, FALSE),AI65)</f>
        <v>-1</v>
      </c>
      <c r="AJ66">
        <f t="shared" si="4"/>
        <v>-2</v>
      </c>
      <c r="AK66">
        <f>_xlfn.IFNA(VLOOKUP(A66,InterestRate!$A$2:$G$1334,3, FALSE),AK65)</f>
        <v>8.1929999999999996</v>
      </c>
      <c r="AL66">
        <f>_xlfn.IFNA(VLOOKUP(A66,InterestRate!$A$2:$G$1334,4,FALSE),AL65)</f>
        <v>8.1929999999999996</v>
      </c>
      <c r="AM66">
        <f>_xlfn.IFNA(VLOOKUP(A66,InterestRate!$A$2:$G$1334,5, FALSE),AM65)</f>
        <v>8.1929999999999996</v>
      </c>
      <c r="AN66">
        <f>_xlfn.IFNA(VLOOKUP(A66,InterestRate!$A$2:$G$1334,6, FALSE),AN65)</f>
        <v>8.1929999999999996</v>
      </c>
      <c r="AO66">
        <f>_xlfn.IFNA(VLOOKUP(A66,InterestRate!$A$2:$G$1334,7, FALSE),AO65)</f>
        <v>-8.3999999999999995E-3</v>
      </c>
      <c r="AP66">
        <f t="shared" si="5"/>
        <v>-1</v>
      </c>
      <c r="AQ66">
        <f t="shared" si="6"/>
        <v>-3</v>
      </c>
    </row>
    <row r="67" spans="1:43" x14ac:dyDescent="0.2">
      <c r="A67" s="1">
        <v>41950</v>
      </c>
      <c r="B67">
        <v>8331.85</v>
      </c>
      <c r="C67">
        <v>8360.35</v>
      </c>
      <c r="D67">
        <v>8290.25</v>
      </c>
      <c r="E67">
        <v>8337</v>
      </c>
      <c r="F67">
        <v>153433693</v>
      </c>
      <c r="G67">
        <v>11379.2</v>
      </c>
      <c r="H67">
        <f t="shared" si="22"/>
        <v>8071.7416666666659</v>
      </c>
      <c r="I67">
        <f t="shared" si="20"/>
        <v>265.25833333333412</v>
      </c>
      <c r="J67">
        <f t="shared" si="21"/>
        <v>0</v>
      </c>
      <c r="K67">
        <f t="shared" ref="K67:K130" si="28">E74</f>
        <v>8425.9</v>
      </c>
      <c r="L67">
        <f t="shared" si="13"/>
        <v>155676182.2857143</v>
      </c>
      <c r="M67">
        <f t="shared" si="14"/>
        <v>-2242489.2857142985</v>
      </c>
      <c r="N67" s="10">
        <f t="shared" ref="N67:N130" si="29">(K67-E67)*100/E67</f>
        <v>1.0663308144416412</v>
      </c>
      <c r="O67">
        <f t="shared" si="11"/>
        <v>345.30000000000018</v>
      </c>
      <c r="P67">
        <f t="shared" si="23"/>
        <v>217.60000000000036</v>
      </c>
      <c r="Q67">
        <f t="shared" si="24"/>
        <v>81.968700472453975</v>
      </c>
      <c r="R67">
        <f t="shared" si="25"/>
        <v>127.69999999999982</v>
      </c>
      <c r="S67">
        <f t="shared" si="7"/>
        <v>-1.2999999999992724</v>
      </c>
      <c r="T67">
        <f t="shared" si="8"/>
        <v>1.2999999999992724</v>
      </c>
      <c r="U67">
        <f t="shared" si="9"/>
        <v>0</v>
      </c>
      <c r="V67">
        <f t="shared" si="10"/>
        <v>1.2999999999992724</v>
      </c>
      <c r="W67">
        <f t="shared" si="16"/>
        <v>49.514285714285634</v>
      </c>
      <c r="X67">
        <f t="shared" si="15"/>
        <v>0.18571428571418178</v>
      </c>
      <c r="Y67">
        <f t="shared" si="17"/>
        <v>97.661313045928623</v>
      </c>
      <c r="Z67">
        <f t="shared" si="18"/>
        <v>0</v>
      </c>
      <c r="AA67">
        <f t="shared" si="19"/>
        <v>1</v>
      </c>
      <c r="AB67">
        <v>997.3</v>
      </c>
      <c r="AC67">
        <f t="shared" si="26"/>
        <v>790183518.94994414</v>
      </c>
      <c r="AD67">
        <f t="shared" si="12"/>
        <v>5583887148.7214451</v>
      </c>
      <c r="AE67" t="str">
        <f t="shared" si="27"/>
        <v>Nov</v>
      </c>
      <c r="AF67">
        <f>_xlfn.IFNA(VLOOKUP(A67,Gold!$A$2:$E$1307,5, FALSE),AF66)</f>
        <v>25457</v>
      </c>
      <c r="AG67">
        <f>_xlfn.IFNA(VLOOKUP(A67,Gold!$A$2:$G$1307,7, FALSE),AG66)</f>
        <v>1</v>
      </c>
      <c r="AH67">
        <f>_xlfn.IFNA(VLOOKUP(A67,Oil!$A$2:$E$1345,5, FALSE),AH66)</f>
        <v>4783</v>
      </c>
      <c r="AI67">
        <f>_xlfn.IFNA(VLOOKUP(A67,Oil!$A$2:$G$1345,7, FALSE),AI66)</f>
        <v>-1</v>
      </c>
      <c r="AJ67">
        <f t="shared" ref="AJ67:AJ130" si="30">AG67+AI67</f>
        <v>0</v>
      </c>
      <c r="AK67">
        <f>_xlfn.IFNA(VLOOKUP(A67,InterestRate!$A$2:$G$1334,3, FALSE),AK66)</f>
        <v>8.2110000000000003</v>
      </c>
      <c r="AL67">
        <f>_xlfn.IFNA(VLOOKUP(A67,InterestRate!$A$2:$G$1334,4,FALSE),AL66)</f>
        <v>8.2110000000000003</v>
      </c>
      <c r="AM67">
        <f>_xlfn.IFNA(VLOOKUP(A67,InterestRate!$A$2:$G$1334,5, FALSE),AM66)</f>
        <v>8.2110000000000003</v>
      </c>
      <c r="AN67">
        <f>_xlfn.IFNA(VLOOKUP(A67,InterestRate!$A$2:$G$1334,6, FALSE),AN66)</f>
        <v>8.2110000000000003</v>
      </c>
      <c r="AO67">
        <f>_xlfn.IFNA(VLOOKUP(A67,InterestRate!$A$2:$G$1334,7, FALSE),AO66)</f>
        <v>2.2000000000000001E-3</v>
      </c>
      <c r="AP67">
        <f t="shared" ref="AP67:AP130" si="31">IF(AO67&gt;0,1,-1)</f>
        <v>1</v>
      </c>
      <c r="AQ67">
        <f t="shared" ref="AQ67:AQ130" si="32">AG67+AI67+AP67</f>
        <v>1</v>
      </c>
    </row>
    <row r="68" spans="1:43" x14ac:dyDescent="0.2">
      <c r="A68" s="1">
        <v>41953</v>
      </c>
      <c r="B68">
        <v>8337.7999999999993</v>
      </c>
      <c r="C68">
        <v>8383.0499999999993</v>
      </c>
      <c r="D68">
        <v>8304.4500000000007</v>
      </c>
      <c r="E68">
        <v>8344.25</v>
      </c>
      <c r="F68">
        <v>130749013</v>
      </c>
      <c r="G68">
        <v>6932.28</v>
      </c>
      <c r="H68">
        <f t="shared" si="22"/>
        <v>8118.1833333333316</v>
      </c>
      <c r="I68">
        <f t="shared" si="20"/>
        <v>226.06666666666843</v>
      </c>
      <c r="J68">
        <f t="shared" si="21"/>
        <v>0</v>
      </c>
      <c r="K68">
        <f t="shared" si="28"/>
        <v>8382.2999999999993</v>
      </c>
      <c r="L68">
        <f t="shared" si="13"/>
        <v>158620298.2857143</v>
      </c>
      <c r="M68">
        <f t="shared" si="14"/>
        <v>-27871285.285714298</v>
      </c>
      <c r="N68" s="10">
        <f t="shared" si="29"/>
        <v>0.45600263654611584</v>
      </c>
      <c r="O68">
        <f t="shared" si="11"/>
        <v>316.64999999999964</v>
      </c>
      <c r="P68">
        <f t="shared" si="23"/>
        <v>37.249999999999091</v>
      </c>
      <c r="Q68">
        <f t="shared" si="24"/>
        <v>38.226134789596244</v>
      </c>
      <c r="R68">
        <f t="shared" si="25"/>
        <v>279.40000000000055</v>
      </c>
      <c r="S68">
        <f t="shared" ref="S68:S131" si="33">E68-E67</f>
        <v>7.25</v>
      </c>
      <c r="T68">
        <f t="shared" ref="T68:T131" si="34">E67-E68</f>
        <v>-7.25</v>
      </c>
      <c r="U68">
        <f t="shared" ref="U68:U131" si="35">IF(S68&gt;0,S68,0)</f>
        <v>7.25</v>
      </c>
      <c r="V68">
        <f t="shared" ref="V68:V131" si="36">IF(T68&gt;0,T68,0)</f>
        <v>0</v>
      </c>
      <c r="W68">
        <f t="shared" si="16"/>
        <v>45.421428571428415</v>
      </c>
      <c r="X68">
        <f t="shared" si="15"/>
        <v>0.18571428571418178</v>
      </c>
      <c r="Y68">
        <f t="shared" si="17"/>
        <v>97.455938697318217</v>
      </c>
      <c r="Z68">
        <f t="shared" si="18"/>
        <v>0</v>
      </c>
      <c r="AA68">
        <f t="shared" si="19"/>
        <v>1</v>
      </c>
      <c r="AB68">
        <v>985.7</v>
      </c>
      <c r="AC68">
        <f t="shared" si="26"/>
        <v>843331133.85009515</v>
      </c>
      <c r="AD68">
        <f t="shared" si="12"/>
        <v>5257752187.3857327</v>
      </c>
      <c r="AE68" t="str">
        <f t="shared" si="27"/>
        <v>Nov</v>
      </c>
      <c r="AF68">
        <f>_xlfn.IFNA(VLOOKUP(A68,Gold!$A$2:$E$1307,5, FALSE),AF67)</f>
        <v>25923</v>
      </c>
      <c r="AG68">
        <f>_xlfn.IFNA(VLOOKUP(A68,Gold!$A$2:$G$1307,7, FALSE),AG67)</f>
        <v>1</v>
      </c>
      <c r="AH68">
        <f>_xlfn.IFNA(VLOOKUP(A68,Oil!$A$2:$E$1345,5, FALSE),AH67)</f>
        <v>4839</v>
      </c>
      <c r="AI68">
        <f>_xlfn.IFNA(VLOOKUP(A68,Oil!$A$2:$G$1345,7, FALSE),AI67)</f>
        <v>1</v>
      </c>
      <c r="AJ68">
        <f t="shared" si="30"/>
        <v>2</v>
      </c>
      <c r="AK68">
        <f>_xlfn.IFNA(VLOOKUP(A68,InterestRate!$A$2:$G$1334,3, FALSE),AK67)</f>
        <v>8.1780000000000008</v>
      </c>
      <c r="AL68">
        <f>_xlfn.IFNA(VLOOKUP(A68,InterestRate!$A$2:$G$1334,4,FALSE),AL67)</f>
        <v>8.1780000000000008</v>
      </c>
      <c r="AM68">
        <f>_xlfn.IFNA(VLOOKUP(A68,InterestRate!$A$2:$G$1334,5, FALSE),AM67)</f>
        <v>8.1780000000000008</v>
      </c>
      <c r="AN68">
        <f>_xlfn.IFNA(VLOOKUP(A68,InterestRate!$A$2:$G$1334,6, FALSE),AN67)</f>
        <v>8.1780000000000008</v>
      </c>
      <c r="AO68">
        <f>_xlfn.IFNA(VLOOKUP(A68,InterestRate!$A$2:$G$1334,7, FALSE),AO67)</f>
        <v>-4.0000000000000001E-3</v>
      </c>
      <c r="AP68">
        <f t="shared" si="31"/>
        <v>-1</v>
      </c>
      <c r="AQ68">
        <f t="shared" si="32"/>
        <v>1</v>
      </c>
    </row>
    <row r="69" spans="1:43" x14ac:dyDescent="0.2">
      <c r="A69" s="1">
        <v>41954</v>
      </c>
      <c r="B69">
        <v>8354.1</v>
      </c>
      <c r="C69">
        <v>8378.7000000000007</v>
      </c>
      <c r="D69">
        <v>8321.85</v>
      </c>
      <c r="E69">
        <v>8362.65</v>
      </c>
      <c r="F69">
        <v>122010840</v>
      </c>
      <c r="G69">
        <v>6559.73</v>
      </c>
      <c r="H69">
        <f t="shared" si="22"/>
        <v>8156.9208333333327</v>
      </c>
      <c r="I69">
        <f t="shared" si="20"/>
        <v>205.72916666666697</v>
      </c>
      <c r="J69">
        <f t="shared" si="21"/>
        <v>0</v>
      </c>
      <c r="K69">
        <f t="shared" si="28"/>
        <v>8401.9</v>
      </c>
      <c r="L69">
        <f t="shared" si="13"/>
        <v>159576076.42857143</v>
      </c>
      <c r="M69">
        <f t="shared" si="14"/>
        <v>-37565236.428571433</v>
      </c>
      <c r="N69" s="10">
        <f t="shared" si="29"/>
        <v>0.46934883081319917</v>
      </c>
      <c r="O69">
        <f t="shared" si="11"/>
        <v>272.19999999999982</v>
      </c>
      <c r="P69">
        <f t="shared" si="23"/>
        <v>-38.550000000000182</v>
      </c>
      <c r="Q69">
        <f t="shared" si="24"/>
        <v>33.152890773908155</v>
      </c>
      <c r="R69">
        <f t="shared" si="25"/>
        <v>310.75</v>
      </c>
      <c r="S69">
        <f t="shared" si="33"/>
        <v>18.399999999999636</v>
      </c>
      <c r="T69">
        <f t="shared" si="34"/>
        <v>-18.399999999999636</v>
      </c>
      <c r="U69">
        <f t="shared" si="35"/>
        <v>18.399999999999636</v>
      </c>
      <c r="V69">
        <f t="shared" si="36"/>
        <v>0</v>
      </c>
      <c r="W69">
        <f t="shared" si="16"/>
        <v>39.071428571428442</v>
      </c>
      <c r="X69">
        <f t="shared" si="15"/>
        <v>0.18571428571418178</v>
      </c>
      <c r="Y69">
        <f t="shared" si="17"/>
        <v>97.054648687012303</v>
      </c>
      <c r="Z69">
        <f t="shared" si="18"/>
        <v>0</v>
      </c>
      <c r="AA69">
        <f t="shared" si="19"/>
        <v>1</v>
      </c>
      <c r="AB69">
        <v>934.15</v>
      </c>
      <c r="AC69">
        <f t="shared" si="26"/>
        <v>1043192681.9999112</v>
      </c>
      <c r="AD69">
        <f t="shared" si="12"/>
        <v>5122866072.4714413</v>
      </c>
      <c r="AE69" t="str">
        <f t="shared" si="27"/>
        <v>Nov</v>
      </c>
      <c r="AF69">
        <f>_xlfn.IFNA(VLOOKUP(A69,Gold!$A$2:$E$1307,5, FALSE),AF68)</f>
        <v>25560</v>
      </c>
      <c r="AG69">
        <f>_xlfn.IFNA(VLOOKUP(A69,Gold!$A$2:$G$1307,7, FALSE),AG68)</f>
        <v>1</v>
      </c>
      <c r="AH69">
        <f>_xlfn.IFNA(VLOOKUP(A69,Oil!$A$2:$E$1345,5, FALSE),AH68)</f>
        <v>4756</v>
      </c>
      <c r="AI69">
        <f>_xlfn.IFNA(VLOOKUP(A69,Oil!$A$2:$G$1345,7, FALSE),AI68)</f>
        <v>-1</v>
      </c>
      <c r="AJ69">
        <f t="shared" si="30"/>
        <v>0</v>
      </c>
      <c r="AK69">
        <f>_xlfn.IFNA(VLOOKUP(A69,InterestRate!$A$2:$G$1334,3, FALSE),AK68)</f>
        <v>8.1880000000000006</v>
      </c>
      <c r="AL69">
        <f>_xlfn.IFNA(VLOOKUP(A69,InterestRate!$A$2:$G$1334,4,FALSE),AL68)</f>
        <v>8.1880000000000006</v>
      </c>
      <c r="AM69">
        <f>_xlfn.IFNA(VLOOKUP(A69,InterestRate!$A$2:$G$1334,5, FALSE),AM68)</f>
        <v>8.1880000000000006</v>
      </c>
      <c r="AN69">
        <f>_xlfn.IFNA(VLOOKUP(A69,InterestRate!$A$2:$G$1334,6, FALSE),AN68)</f>
        <v>8.1880000000000006</v>
      </c>
      <c r="AO69">
        <f>_xlfn.IFNA(VLOOKUP(A69,InterestRate!$A$2:$G$1334,7, FALSE),AO68)</f>
        <v>1.1999999999999999E-3</v>
      </c>
      <c r="AP69">
        <f t="shared" si="31"/>
        <v>1</v>
      </c>
      <c r="AQ69">
        <f t="shared" si="32"/>
        <v>1</v>
      </c>
    </row>
    <row r="70" spans="1:43" x14ac:dyDescent="0.2">
      <c r="A70" s="1">
        <v>41955</v>
      </c>
      <c r="B70">
        <v>8378.9</v>
      </c>
      <c r="C70">
        <v>8415.0499999999993</v>
      </c>
      <c r="D70">
        <v>8370.5</v>
      </c>
      <c r="E70">
        <v>8383.2999999999993</v>
      </c>
      <c r="F70">
        <v>125243330</v>
      </c>
      <c r="G70">
        <v>6535.31</v>
      </c>
      <c r="H70">
        <f t="shared" si="22"/>
        <v>8193.1624999999985</v>
      </c>
      <c r="I70">
        <f t="shared" si="20"/>
        <v>190.13750000000073</v>
      </c>
      <c r="J70">
        <f t="shared" si="21"/>
        <v>0</v>
      </c>
      <c r="K70">
        <f t="shared" si="28"/>
        <v>8477.35</v>
      </c>
      <c r="L70">
        <f t="shared" si="13"/>
        <v>155818611.2857143</v>
      </c>
      <c r="M70">
        <f t="shared" si="14"/>
        <v>-30575281.285714298</v>
      </c>
      <c r="N70" s="10">
        <f t="shared" si="29"/>
        <v>1.1218732480049753</v>
      </c>
      <c r="O70">
        <f t="shared" si="11"/>
        <v>214.09999999999945</v>
      </c>
      <c r="P70">
        <f t="shared" si="23"/>
        <v>-75.700000000000728</v>
      </c>
      <c r="Q70">
        <f t="shared" si="24"/>
        <v>39.456932519007921</v>
      </c>
      <c r="R70">
        <f t="shared" si="25"/>
        <v>289.80000000000018</v>
      </c>
      <c r="S70">
        <f t="shared" si="33"/>
        <v>20.649999999999636</v>
      </c>
      <c r="T70">
        <f t="shared" si="34"/>
        <v>-20.649999999999636</v>
      </c>
      <c r="U70">
        <f t="shared" si="35"/>
        <v>20.649999999999636</v>
      </c>
      <c r="V70">
        <f t="shared" si="36"/>
        <v>0</v>
      </c>
      <c r="W70">
        <f t="shared" si="16"/>
        <v>30.771428571428391</v>
      </c>
      <c r="X70">
        <f t="shared" si="15"/>
        <v>0.18571428571418178</v>
      </c>
      <c r="Y70">
        <f t="shared" si="17"/>
        <v>96.289673670094174</v>
      </c>
      <c r="Z70">
        <f t="shared" si="18"/>
        <v>0</v>
      </c>
      <c r="AA70">
        <f t="shared" si="19"/>
        <v>1</v>
      </c>
      <c r="AB70">
        <v>802.95</v>
      </c>
      <c r="AC70">
        <f t="shared" si="26"/>
        <v>551070651.99995446</v>
      </c>
      <c r="AD70">
        <f t="shared" si="12"/>
        <v>2733591743.328578</v>
      </c>
      <c r="AE70" t="str">
        <f t="shared" si="27"/>
        <v>Nov</v>
      </c>
      <c r="AF70">
        <f>_xlfn.IFNA(VLOOKUP(A70,Gold!$A$2:$E$1307,5, FALSE),AF69)</f>
        <v>25819</v>
      </c>
      <c r="AG70">
        <f>_xlfn.IFNA(VLOOKUP(A70,Gold!$A$2:$G$1307,7, FALSE),AG69)</f>
        <v>-1</v>
      </c>
      <c r="AH70">
        <f>_xlfn.IFNA(VLOOKUP(A70,Oil!$A$2:$E$1345,5, FALSE),AH69)</f>
        <v>4797</v>
      </c>
      <c r="AI70">
        <f>_xlfn.IFNA(VLOOKUP(A70,Oil!$A$2:$G$1345,7, FALSE),AI69)</f>
        <v>1</v>
      </c>
      <c r="AJ70">
        <f t="shared" si="30"/>
        <v>0</v>
      </c>
      <c r="AK70">
        <f>_xlfn.IFNA(VLOOKUP(A70,InterestRate!$A$2:$G$1334,3, FALSE),AK69)</f>
        <v>8.157</v>
      </c>
      <c r="AL70">
        <f>_xlfn.IFNA(VLOOKUP(A70,InterestRate!$A$2:$G$1334,4,FALSE),AL69)</f>
        <v>8.157</v>
      </c>
      <c r="AM70">
        <f>_xlfn.IFNA(VLOOKUP(A70,InterestRate!$A$2:$G$1334,5, FALSE),AM69)</f>
        <v>8.157</v>
      </c>
      <c r="AN70">
        <f>_xlfn.IFNA(VLOOKUP(A70,InterestRate!$A$2:$G$1334,6, FALSE),AN69)</f>
        <v>8.157</v>
      </c>
      <c r="AO70">
        <f>_xlfn.IFNA(VLOOKUP(A70,InterestRate!$A$2:$G$1334,7, FALSE),AO69)</f>
        <v>-3.8E-3</v>
      </c>
      <c r="AP70">
        <f t="shared" si="31"/>
        <v>-1</v>
      </c>
      <c r="AQ70">
        <f t="shared" si="32"/>
        <v>-1</v>
      </c>
    </row>
    <row r="71" spans="1:43" x14ac:dyDescent="0.2">
      <c r="A71" s="1">
        <v>41956</v>
      </c>
      <c r="B71">
        <v>8405.25</v>
      </c>
      <c r="C71">
        <v>8408</v>
      </c>
      <c r="D71">
        <v>8320.35</v>
      </c>
      <c r="E71">
        <v>8357.85</v>
      </c>
      <c r="F71">
        <v>127361048</v>
      </c>
      <c r="G71">
        <v>6511.91</v>
      </c>
      <c r="H71">
        <f t="shared" si="22"/>
        <v>8225.4458333333332</v>
      </c>
      <c r="I71">
        <f t="shared" si="20"/>
        <v>132.40416666666715</v>
      </c>
      <c r="J71">
        <f t="shared" si="21"/>
        <v>0</v>
      </c>
      <c r="K71">
        <f t="shared" si="28"/>
        <v>8530.15</v>
      </c>
      <c r="L71">
        <f t="shared" si="13"/>
        <v>144329578.57142857</v>
      </c>
      <c r="M71">
        <f t="shared" si="14"/>
        <v>-16968530.571428567</v>
      </c>
      <c r="N71" s="10">
        <f t="shared" si="29"/>
        <v>2.0615349641355047</v>
      </c>
      <c r="O71">
        <f t="shared" si="11"/>
        <v>35.649999999999636</v>
      </c>
      <c r="P71">
        <f t="shared" si="23"/>
        <v>-358.80000000000109</v>
      </c>
      <c r="Q71">
        <f t="shared" si="24"/>
        <v>56.983527277208886</v>
      </c>
      <c r="R71">
        <f t="shared" si="25"/>
        <v>394.45000000000073</v>
      </c>
      <c r="S71">
        <f t="shared" si="33"/>
        <v>-25.449999999998909</v>
      </c>
      <c r="T71">
        <f t="shared" si="34"/>
        <v>25.449999999998909</v>
      </c>
      <c r="U71">
        <f t="shared" si="35"/>
        <v>0</v>
      </c>
      <c r="V71">
        <f t="shared" si="36"/>
        <v>25.449999999998909</v>
      </c>
      <c r="W71">
        <f t="shared" si="16"/>
        <v>8.914285714285402</v>
      </c>
      <c r="X71">
        <f t="shared" si="15"/>
        <v>3.8214285714283114</v>
      </c>
      <c r="Y71">
        <f t="shared" si="17"/>
        <v>64.898595943838188</v>
      </c>
      <c r="Z71">
        <f t="shared" si="18"/>
        <v>0</v>
      </c>
      <c r="AA71">
        <f t="shared" si="19"/>
        <v>0</v>
      </c>
      <c r="AB71">
        <v>521.95000000000005</v>
      </c>
      <c r="AC71">
        <f t="shared" si="26"/>
        <v>-6036913675.199954</v>
      </c>
      <c r="AD71">
        <f t="shared" si="12"/>
        <v>-1184030416.0428808</v>
      </c>
      <c r="AE71" t="str">
        <f t="shared" si="27"/>
        <v>Nov</v>
      </c>
      <c r="AF71">
        <f>_xlfn.IFNA(VLOOKUP(A71,Gold!$A$2:$E$1307,5, FALSE),AF70)</f>
        <v>25824</v>
      </c>
      <c r="AG71">
        <f>_xlfn.IFNA(VLOOKUP(A71,Gold!$A$2:$G$1307,7, FALSE),AG70)</f>
        <v>1</v>
      </c>
      <c r="AH71">
        <f>_xlfn.IFNA(VLOOKUP(A71,Oil!$A$2:$E$1345,5, FALSE),AH70)</f>
        <v>4745</v>
      </c>
      <c r="AI71">
        <f>_xlfn.IFNA(VLOOKUP(A71,Oil!$A$2:$G$1345,7, FALSE),AI70)</f>
        <v>-1</v>
      </c>
      <c r="AJ71">
        <f t="shared" si="30"/>
        <v>0</v>
      </c>
      <c r="AK71">
        <f>_xlfn.IFNA(VLOOKUP(A71,InterestRate!$A$2:$G$1334,3, FALSE),AK70)</f>
        <v>8.2260000000000009</v>
      </c>
      <c r="AL71">
        <f>_xlfn.IFNA(VLOOKUP(A71,InterestRate!$A$2:$G$1334,4,FALSE),AL70)</f>
        <v>8.2260000000000009</v>
      </c>
      <c r="AM71">
        <f>_xlfn.IFNA(VLOOKUP(A71,InterestRate!$A$2:$G$1334,5, FALSE),AM70)</f>
        <v>8.2260000000000009</v>
      </c>
      <c r="AN71">
        <f>_xlfn.IFNA(VLOOKUP(A71,InterestRate!$A$2:$G$1334,6, FALSE),AN70)</f>
        <v>8.2260000000000009</v>
      </c>
      <c r="AO71">
        <f>_xlfn.IFNA(VLOOKUP(A71,InterestRate!$A$2:$G$1334,7, FALSE),AO70)</f>
        <v>8.5000000000000006E-3</v>
      </c>
      <c r="AP71">
        <f t="shared" si="31"/>
        <v>1</v>
      </c>
      <c r="AQ71">
        <f t="shared" si="32"/>
        <v>1</v>
      </c>
    </row>
    <row r="72" spans="1:43" x14ac:dyDescent="0.2">
      <c r="A72" s="1">
        <v>41957</v>
      </c>
      <c r="B72">
        <v>8360.7000000000007</v>
      </c>
      <c r="C72">
        <v>8400.65</v>
      </c>
      <c r="D72">
        <v>8346.7999999999993</v>
      </c>
      <c r="E72">
        <v>8389.9</v>
      </c>
      <c r="F72">
        <v>146768580</v>
      </c>
      <c r="G72">
        <v>7849.19</v>
      </c>
      <c r="H72">
        <f t="shared" si="22"/>
        <v>8254.0541666666668</v>
      </c>
      <c r="I72">
        <f t="shared" si="20"/>
        <v>135.84583333333285</v>
      </c>
      <c r="J72">
        <f t="shared" si="21"/>
        <v>0</v>
      </c>
      <c r="K72">
        <f t="shared" si="28"/>
        <v>8463.1</v>
      </c>
      <c r="L72">
        <f t="shared" si="13"/>
        <v>137357573.14285713</v>
      </c>
      <c r="M72">
        <f t="shared" si="14"/>
        <v>9411006.8571428657</v>
      </c>
      <c r="N72" s="10">
        <f t="shared" si="29"/>
        <v>0.87247762190253442</v>
      </c>
      <c r="O72">
        <f t="shared" si="11"/>
        <v>65.75</v>
      </c>
      <c r="P72">
        <f t="shared" si="23"/>
        <v>-262.5</v>
      </c>
      <c r="Q72">
        <f t="shared" si="24"/>
        <v>109.36170436195842</v>
      </c>
      <c r="R72">
        <f t="shared" si="25"/>
        <v>328.25</v>
      </c>
      <c r="S72">
        <f t="shared" si="33"/>
        <v>32.049999999999272</v>
      </c>
      <c r="T72">
        <f t="shared" si="34"/>
        <v>-32.049999999999272</v>
      </c>
      <c r="U72">
        <f t="shared" si="35"/>
        <v>32.049999999999272</v>
      </c>
      <c r="V72">
        <f t="shared" si="36"/>
        <v>0</v>
      </c>
      <c r="W72">
        <f t="shared" si="16"/>
        <v>13.214285714285454</v>
      </c>
      <c r="X72">
        <f t="shared" si="15"/>
        <v>3.8214285714283114</v>
      </c>
      <c r="Y72">
        <f t="shared" si="17"/>
        <v>73.267326732673936</v>
      </c>
      <c r="Z72">
        <f t="shared" si="18"/>
        <v>0</v>
      </c>
      <c r="AA72">
        <f t="shared" si="19"/>
        <v>0</v>
      </c>
      <c r="AB72">
        <v>315.5</v>
      </c>
      <c r="AC72">
        <f t="shared" si="26"/>
        <v>4285642535.9998398</v>
      </c>
      <c r="AD72">
        <f t="shared" si="12"/>
        <v>-88058056.0429039</v>
      </c>
      <c r="AE72" t="str">
        <f t="shared" si="27"/>
        <v>Nov</v>
      </c>
      <c r="AF72">
        <f>_xlfn.IFNA(VLOOKUP(A72,Gold!$A$2:$E$1307,5, FALSE),AF71)</f>
        <v>25706</v>
      </c>
      <c r="AG72">
        <f>_xlfn.IFNA(VLOOKUP(A72,Gold!$A$2:$G$1307,7, FALSE),AG71)</f>
        <v>1</v>
      </c>
      <c r="AH72">
        <f>_xlfn.IFNA(VLOOKUP(A72,Oil!$A$2:$E$1345,5, FALSE),AH71)</f>
        <v>4568</v>
      </c>
      <c r="AI72">
        <f>_xlfn.IFNA(VLOOKUP(A72,Oil!$A$2:$G$1345,7, FALSE),AI71)</f>
        <v>-1</v>
      </c>
      <c r="AJ72">
        <f t="shared" si="30"/>
        <v>0</v>
      </c>
      <c r="AK72">
        <f>_xlfn.IFNA(VLOOKUP(A72,InterestRate!$A$2:$G$1334,3, FALSE),AK71)</f>
        <v>8.2210000000000001</v>
      </c>
      <c r="AL72">
        <f>_xlfn.IFNA(VLOOKUP(A72,InterestRate!$A$2:$G$1334,4,FALSE),AL71)</f>
        <v>8.2210000000000001</v>
      </c>
      <c r="AM72">
        <f>_xlfn.IFNA(VLOOKUP(A72,InterestRate!$A$2:$G$1334,5, FALSE),AM71)</f>
        <v>8.2210000000000001</v>
      </c>
      <c r="AN72">
        <f>_xlfn.IFNA(VLOOKUP(A72,InterestRate!$A$2:$G$1334,6, FALSE),AN71)</f>
        <v>8.2210000000000001</v>
      </c>
      <c r="AO72">
        <f>_xlfn.IFNA(VLOOKUP(A72,InterestRate!$A$2:$G$1334,7, FALSE),AO71)</f>
        <v>-5.9999999999999995E-4</v>
      </c>
      <c r="AP72">
        <f t="shared" si="31"/>
        <v>-1</v>
      </c>
      <c r="AQ72">
        <f t="shared" si="32"/>
        <v>-1</v>
      </c>
    </row>
    <row r="73" spans="1:43" x14ac:dyDescent="0.2">
      <c r="A73" s="1">
        <v>41960</v>
      </c>
      <c r="B73">
        <v>8378.4</v>
      </c>
      <c r="C73">
        <v>8438.1</v>
      </c>
      <c r="D73">
        <v>8349.1</v>
      </c>
      <c r="E73">
        <v>8430.75</v>
      </c>
      <c r="F73">
        <v>113879138</v>
      </c>
      <c r="G73">
        <v>7270.5</v>
      </c>
      <c r="H73">
        <f t="shared" si="22"/>
        <v>8287.2374999999993</v>
      </c>
      <c r="I73">
        <f t="shared" si="20"/>
        <v>143.51250000000073</v>
      </c>
      <c r="J73">
        <f t="shared" si="21"/>
        <v>0</v>
      </c>
      <c r="K73">
        <f t="shared" si="28"/>
        <v>8475.75</v>
      </c>
      <c r="L73">
        <f t="shared" si="13"/>
        <v>138168775.14285713</v>
      </c>
      <c r="M73">
        <f t="shared" si="14"/>
        <v>-24289637.142857134</v>
      </c>
      <c r="N73" s="10">
        <f t="shared" si="29"/>
        <v>0.53376034160661867</v>
      </c>
      <c r="O73">
        <f t="shared" ref="O73:O136" si="37">E73-E66</f>
        <v>92.450000000000728</v>
      </c>
      <c r="P73">
        <f t="shared" si="23"/>
        <v>-231.29999999999836</v>
      </c>
      <c r="Q73">
        <f t="shared" si="24"/>
        <v>126.61203489776308</v>
      </c>
      <c r="R73">
        <f t="shared" si="25"/>
        <v>323.74999999999909</v>
      </c>
      <c r="S73">
        <f t="shared" si="33"/>
        <v>40.850000000000364</v>
      </c>
      <c r="T73">
        <f t="shared" si="34"/>
        <v>-40.850000000000364</v>
      </c>
      <c r="U73">
        <f t="shared" si="35"/>
        <v>40.850000000000364</v>
      </c>
      <c r="V73">
        <f t="shared" si="36"/>
        <v>0</v>
      </c>
      <c r="W73">
        <f t="shared" si="16"/>
        <v>17.028571428571272</v>
      </c>
      <c r="X73">
        <f t="shared" ref="X73:X136" si="38">AVERAGE(V67:V73)</f>
        <v>3.8214285714283114</v>
      </c>
      <c r="Y73">
        <f t="shared" si="17"/>
        <v>77.933965348153748</v>
      </c>
      <c r="Z73">
        <f t="shared" si="18"/>
        <v>0</v>
      </c>
      <c r="AA73">
        <f t="shared" si="19"/>
        <v>0</v>
      </c>
      <c r="AB73">
        <v>193.85</v>
      </c>
      <c r="AC73">
        <f t="shared" si="26"/>
        <v>5961572874.3000412</v>
      </c>
      <c r="AD73">
        <f t="shared" ref="AD73:AD136" si="39">AVERAGE(AC67:AC73)</f>
        <v>1062582817.4142617</v>
      </c>
      <c r="AE73" t="str">
        <f t="shared" si="27"/>
        <v>Nov</v>
      </c>
      <c r="AF73">
        <f>_xlfn.IFNA(VLOOKUP(A73,Gold!$A$2:$E$1307,5, FALSE),AF72)</f>
        <v>26310</v>
      </c>
      <c r="AG73">
        <f>_xlfn.IFNA(VLOOKUP(A73,Gold!$A$2:$G$1307,7, FALSE),AG72)</f>
        <v>1</v>
      </c>
      <c r="AH73">
        <f>_xlfn.IFNA(VLOOKUP(A73,Oil!$A$2:$E$1345,5, FALSE),AH72)</f>
        <v>4674</v>
      </c>
      <c r="AI73">
        <f>_xlfn.IFNA(VLOOKUP(A73,Oil!$A$2:$G$1345,7, FALSE),AI72)</f>
        <v>1</v>
      </c>
      <c r="AJ73">
        <f t="shared" si="30"/>
        <v>2</v>
      </c>
      <c r="AK73">
        <f>_xlfn.IFNA(VLOOKUP(A73,InterestRate!$A$2:$G$1334,3, FALSE),AK72)</f>
        <v>8.1839999999999993</v>
      </c>
      <c r="AL73">
        <f>_xlfn.IFNA(VLOOKUP(A73,InterestRate!$A$2:$G$1334,4,FALSE),AL72)</f>
        <v>8.1839999999999993</v>
      </c>
      <c r="AM73">
        <f>_xlfn.IFNA(VLOOKUP(A73,InterestRate!$A$2:$G$1334,5, FALSE),AM72)</f>
        <v>8.1839999999999993</v>
      </c>
      <c r="AN73">
        <f>_xlfn.IFNA(VLOOKUP(A73,InterestRate!$A$2:$G$1334,6, FALSE),AN72)</f>
        <v>8.1839999999999993</v>
      </c>
      <c r="AO73">
        <f>_xlfn.IFNA(VLOOKUP(A73,InterestRate!$A$2:$G$1334,7, FALSE),AO72)</f>
        <v>-4.4999999999999997E-3</v>
      </c>
      <c r="AP73">
        <f t="shared" si="31"/>
        <v>-1</v>
      </c>
      <c r="AQ73">
        <f t="shared" si="32"/>
        <v>1</v>
      </c>
    </row>
    <row r="74" spans="1:43" x14ac:dyDescent="0.2">
      <c r="A74" s="1">
        <v>41961</v>
      </c>
      <c r="B74">
        <v>8441.25</v>
      </c>
      <c r="C74">
        <v>8454.5</v>
      </c>
      <c r="D74">
        <v>8407.25</v>
      </c>
      <c r="E74">
        <v>8425.9</v>
      </c>
      <c r="F74">
        <v>134678948</v>
      </c>
      <c r="G74">
        <v>7323.18</v>
      </c>
      <c r="H74">
        <f t="shared" si="22"/>
        <v>8320.8333333333339</v>
      </c>
      <c r="I74">
        <f t="shared" ref="I74:I137" si="40">E74-H74</f>
        <v>105.0666666666657</v>
      </c>
      <c r="J74">
        <f t="shared" si="21"/>
        <v>0</v>
      </c>
      <c r="K74">
        <f t="shared" si="28"/>
        <v>8494.2000000000007</v>
      </c>
      <c r="L74">
        <f t="shared" ref="L74:L137" si="41">AVERAGE(F67:F73)</f>
        <v>131349377.42857143</v>
      </c>
      <c r="M74">
        <f t="shared" ref="M74:M137" si="42">F74-L74</f>
        <v>3329570.5714285672</v>
      </c>
      <c r="N74" s="10">
        <f t="shared" si="29"/>
        <v>0.8105959007346526</v>
      </c>
      <c r="O74">
        <f t="shared" si="37"/>
        <v>88.899999999999636</v>
      </c>
      <c r="P74">
        <f t="shared" si="23"/>
        <v>-256.40000000000055</v>
      </c>
      <c r="Q74">
        <f t="shared" si="24"/>
        <v>126.65769767745014</v>
      </c>
      <c r="R74">
        <f t="shared" si="25"/>
        <v>345.30000000000018</v>
      </c>
      <c r="S74">
        <f t="shared" si="33"/>
        <v>-4.8500000000003638</v>
      </c>
      <c r="T74">
        <f t="shared" si="34"/>
        <v>4.8500000000003638</v>
      </c>
      <c r="U74">
        <f t="shared" si="35"/>
        <v>0</v>
      </c>
      <c r="V74">
        <f t="shared" si="36"/>
        <v>4.8500000000003638</v>
      </c>
      <c r="W74">
        <f t="shared" si="16"/>
        <v>17.028571428571272</v>
      </c>
      <c r="X74">
        <f t="shared" si="38"/>
        <v>4.3285714285713244</v>
      </c>
      <c r="Y74">
        <f t="shared" si="17"/>
        <v>76.166134185303704</v>
      </c>
      <c r="Z74">
        <f t="shared" si="18"/>
        <v>0</v>
      </c>
      <c r="AA74">
        <f t="shared" si="19"/>
        <v>0</v>
      </c>
      <c r="AB74">
        <v>247.1</v>
      </c>
      <c r="AC74">
        <f t="shared" si="26"/>
        <v>-2067321851.8000491</v>
      </c>
      <c r="AD74">
        <f t="shared" si="39"/>
        <v>654367764.44997704</v>
      </c>
      <c r="AE74" t="str">
        <f t="shared" si="27"/>
        <v>Nov</v>
      </c>
      <c r="AF74">
        <f>_xlfn.IFNA(VLOOKUP(A74,Gold!$A$2:$E$1307,5, FALSE),AF73)</f>
        <v>26562</v>
      </c>
      <c r="AG74">
        <f>_xlfn.IFNA(VLOOKUP(A74,Gold!$A$2:$G$1307,7, FALSE),AG73)</f>
        <v>1</v>
      </c>
      <c r="AH74">
        <f>_xlfn.IFNA(VLOOKUP(A74,Oil!$A$2:$E$1345,5, FALSE),AH73)</f>
        <v>4665</v>
      </c>
      <c r="AI74">
        <f>_xlfn.IFNA(VLOOKUP(A74,Oil!$A$2:$G$1345,7, FALSE),AI73)</f>
        <v>-1</v>
      </c>
      <c r="AJ74">
        <f t="shared" si="30"/>
        <v>0</v>
      </c>
      <c r="AK74">
        <f>_xlfn.IFNA(VLOOKUP(A74,InterestRate!$A$2:$G$1334,3, FALSE),AK73)</f>
        <v>8.1549999999999994</v>
      </c>
      <c r="AL74">
        <f>_xlfn.IFNA(VLOOKUP(A74,InterestRate!$A$2:$G$1334,4,FALSE),AL73)</f>
        <v>8.1549999999999994</v>
      </c>
      <c r="AM74">
        <f>_xlfn.IFNA(VLOOKUP(A74,InterestRate!$A$2:$G$1334,5, FALSE),AM73)</f>
        <v>8.1549999999999994</v>
      </c>
      <c r="AN74">
        <f>_xlfn.IFNA(VLOOKUP(A74,InterestRate!$A$2:$G$1334,6, FALSE),AN73)</f>
        <v>8.1549999999999994</v>
      </c>
      <c r="AO74">
        <f>_xlfn.IFNA(VLOOKUP(A74,InterestRate!$A$2:$G$1334,7, FALSE),AO73)</f>
        <v>-3.5000000000000001E-3</v>
      </c>
      <c r="AP74">
        <f t="shared" si="31"/>
        <v>-1</v>
      </c>
      <c r="AQ74">
        <f t="shared" si="32"/>
        <v>-1</v>
      </c>
    </row>
    <row r="75" spans="1:43" x14ac:dyDescent="0.2">
      <c r="A75" s="1">
        <v>41962</v>
      </c>
      <c r="B75">
        <v>8440.65</v>
      </c>
      <c r="C75">
        <v>8455.65</v>
      </c>
      <c r="D75">
        <v>8360.5</v>
      </c>
      <c r="E75">
        <v>8382.2999999999993</v>
      </c>
      <c r="F75">
        <v>125399132</v>
      </c>
      <c r="G75">
        <v>6997.58</v>
      </c>
      <c r="H75">
        <f t="shared" si="22"/>
        <v>8348.7875000000004</v>
      </c>
      <c r="I75">
        <f t="shared" si="40"/>
        <v>33.512499999998909</v>
      </c>
      <c r="J75">
        <f t="shared" si="21"/>
        <v>0</v>
      </c>
      <c r="K75">
        <f t="shared" si="28"/>
        <v>8588.25</v>
      </c>
      <c r="L75">
        <f t="shared" si="41"/>
        <v>128670128.14285715</v>
      </c>
      <c r="M75">
        <f t="shared" si="42"/>
        <v>-3270996.1428571492</v>
      </c>
      <c r="N75" s="10">
        <f t="shared" si="29"/>
        <v>2.4569628860813948</v>
      </c>
      <c r="O75">
        <f t="shared" si="37"/>
        <v>38.049999999999272</v>
      </c>
      <c r="P75">
        <f t="shared" si="23"/>
        <v>-278.60000000000036</v>
      </c>
      <c r="Q75">
        <f t="shared" si="24"/>
        <v>110.94367940536303</v>
      </c>
      <c r="R75">
        <f t="shared" si="25"/>
        <v>316.64999999999964</v>
      </c>
      <c r="S75">
        <f t="shared" si="33"/>
        <v>-43.600000000000364</v>
      </c>
      <c r="T75">
        <f t="shared" si="34"/>
        <v>43.600000000000364</v>
      </c>
      <c r="U75">
        <f t="shared" si="35"/>
        <v>0</v>
      </c>
      <c r="V75">
        <f t="shared" si="36"/>
        <v>43.600000000000364</v>
      </c>
      <c r="W75">
        <f t="shared" ref="W75:W138" si="43">AVERAGE(U69:U75)</f>
        <v>15.992857142856987</v>
      </c>
      <c r="X75">
        <f t="shared" si="38"/>
        <v>10.557142857142805</v>
      </c>
      <c r="Y75">
        <f t="shared" ref="Y75:Y138" si="44">100-(100/(1+(W75/(X75+1))))</f>
        <v>58.050298159190952</v>
      </c>
      <c r="Z75">
        <f t="shared" ref="Z75:Z138" si="45">IF(Y75&lt;20,1,0)</f>
        <v>0</v>
      </c>
      <c r="AA75">
        <f t="shared" ref="AA75:AA138" si="46">IF(Y75&gt;80,1,0)</f>
        <v>0</v>
      </c>
      <c r="AB75">
        <v>219.4</v>
      </c>
      <c r="AC75">
        <f t="shared" si="26"/>
        <v>-7317039352.2000456</v>
      </c>
      <c r="AD75">
        <f t="shared" si="39"/>
        <v>-511399447.84290028</v>
      </c>
      <c r="AE75" t="str">
        <f t="shared" si="27"/>
        <v>Nov</v>
      </c>
      <c r="AF75">
        <f>_xlfn.IFNA(VLOOKUP(A75,Gold!$A$2:$E$1307,5, FALSE),AF74)</f>
        <v>26548</v>
      </c>
      <c r="AG75">
        <f>_xlfn.IFNA(VLOOKUP(A75,Gold!$A$2:$G$1307,7, FALSE),AG74)</f>
        <v>1</v>
      </c>
      <c r="AH75">
        <f>_xlfn.IFNA(VLOOKUP(A75,Oil!$A$2:$E$1345,5, FALSE),AH74)</f>
        <v>4611</v>
      </c>
      <c r="AI75">
        <f>_xlfn.IFNA(VLOOKUP(A75,Oil!$A$2:$G$1345,7, FALSE),AI74)</f>
        <v>-1</v>
      </c>
      <c r="AJ75">
        <f t="shared" si="30"/>
        <v>0</v>
      </c>
      <c r="AK75">
        <f>_xlfn.IFNA(VLOOKUP(A75,InterestRate!$A$2:$G$1334,3, FALSE),AK74)</f>
        <v>8.1639999999999997</v>
      </c>
      <c r="AL75">
        <f>_xlfn.IFNA(VLOOKUP(A75,InterestRate!$A$2:$G$1334,4,FALSE),AL74)</f>
        <v>8.1639999999999997</v>
      </c>
      <c r="AM75">
        <f>_xlfn.IFNA(VLOOKUP(A75,InterestRate!$A$2:$G$1334,5, FALSE),AM74)</f>
        <v>8.1639999999999997</v>
      </c>
      <c r="AN75">
        <f>_xlfn.IFNA(VLOOKUP(A75,InterestRate!$A$2:$G$1334,6, FALSE),AN74)</f>
        <v>8.1639999999999997</v>
      </c>
      <c r="AO75">
        <f>_xlfn.IFNA(VLOOKUP(A75,InterestRate!$A$2:$G$1334,7, FALSE),AO74)</f>
        <v>1.1000000000000001E-3</v>
      </c>
      <c r="AP75">
        <f t="shared" si="31"/>
        <v>1</v>
      </c>
      <c r="AQ75">
        <f t="shared" si="32"/>
        <v>1</v>
      </c>
    </row>
    <row r="76" spans="1:43" x14ac:dyDescent="0.2">
      <c r="A76" s="1">
        <v>41963</v>
      </c>
      <c r="B76">
        <v>8406.5</v>
      </c>
      <c r="C76">
        <v>8410.85</v>
      </c>
      <c r="D76">
        <v>8353.15</v>
      </c>
      <c r="E76">
        <v>8401.9</v>
      </c>
      <c r="F76">
        <v>122775989</v>
      </c>
      <c r="G76">
        <v>6218.34</v>
      </c>
      <c r="H76">
        <f t="shared" si="22"/>
        <v>8366.5458333333318</v>
      </c>
      <c r="I76">
        <f t="shared" si="40"/>
        <v>35.354166666667879</v>
      </c>
      <c r="J76">
        <f t="shared" si="21"/>
        <v>0</v>
      </c>
      <c r="K76">
        <f t="shared" si="28"/>
        <v>8555.9</v>
      </c>
      <c r="L76">
        <f t="shared" si="41"/>
        <v>127905859.42857143</v>
      </c>
      <c r="M76">
        <f t="shared" si="42"/>
        <v>-5129870.4285714328</v>
      </c>
      <c r="N76" s="10">
        <f t="shared" si="29"/>
        <v>1.8329187445696808</v>
      </c>
      <c r="O76">
        <f t="shared" si="37"/>
        <v>39.25</v>
      </c>
      <c r="P76">
        <f t="shared" si="23"/>
        <v>-232.94999999999982</v>
      </c>
      <c r="Q76">
        <f t="shared" si="24"/>
        <v>91.619703121108159</v>
      </c>
      <c r="R76">
        <f t="shared" si="25"/>
        <v>272.19999999999982</v>
      </c>
      <c r="S76">
        <f t="shared" si="33"/>
        <v>19.600000000000364</v>
      </c>
      <c r="T76">
        <f t="shared" si="34"/>
        <v>-19.600000000000364</v>
      </c>
      <c r="U76">
        <f t="shared" si="35"/>
        <v>19.600000000000364</v>
      </c>
      <c r="V76">
        <f t="shared" si="36"/>
        <v>0</v>
      </c>
      <c r="W76">
        <f t="shared" si="43"/>
        <v>16.164285714285661</v>
      </c>
      <c r="X76">
        <f t="shared" si="38"/>
        <v>10.557142857142805</v>
      </c>
      <c r="Y76">
        <f t="shared" si="44"/>
        <v>58.309713991239406</v>
      </c>
      <c r="Z76">
        <f t="shared" si="45"/>
        <v>0</v>
      </c>
      <c r="AA76">
        <f t="shared" si="46"/>
        <v>0</v>
      </c>
      <c r="AB76">
        <v>166.2</v>
      </c>
      <c r="AC76">
        <f t="shared" si="26"/>
        <v>-564769549.40004468</v>
      </c>
      <c r="AD76">
        <f t="shared" si="39"/>
        <v>-741108338.04289401</v>
      </c>
      <c r="AE76" t="str">
        <f t="shared" si="27"/>
        <v>Nov</v>
      </c>
      <c r="AF76">
        <f>_xlfn.IFNA(VLOOKUP(A76,Gold!$A$2:$E$1307,5, FALSE),AF75)</f>
        <v>26449</v>
      </c>
      <c r="AG76">
        <f>_xlfn.IFNA(VLOOKUP(A76,Gold!$A$2:$G$1307,7, FALSE),AG75)</f>
        <v>1</v>
      </c>
      <c r="AH76">
        <f>_xlfn.IFNA(VLOOKUP(A76,Oil!$A$2:$E$1345,5, FALSE),AH75)</f>
        <v>4611</v>
      </c>
      <c r="AI76">
        <f>_xlfn.IFNA(VLOOKUP(A76,Oil!$A$2:$G$1345,7, FALSE),AI75)</f>
        <v>1</v>
      </c>
      <c r="AJ76">
        <f t="shared" si="30"/>
        <v>2</v>
      </c>
      <c r="AK76">
        <f>_xlfn.IFNA(VLOOKUP(A76,InterestRate!$A$2:$G$1334,3, FALSE),AK75)</f>
        <v>8.1560000000000006</v>
      </c>
      <c r="AL76">
        <f>_xlfn.IFNA(VLOOKUP(A76,InterestRate!$A$2:$G$1334,4,FALSE),AL75)</f>
        <v>8.1560000000000006</v>
      </c>
      <c r="AM76">
        <f>_xlfn.IFNA(VLOOKUP(A76,InterestRate!$A$2:$G$1334,5, FALSE),AM75)</f>
        <v>8.1560000000000006</v>
      </c>
      <c r="AN76">
        <f>_xlfn.IFNA(VLOOKUP(A76,InterestRate!$A$2:$G$1334,6, FALSE),AN75)</f>
        <v>8.1560000000000006</v>
      </c>
      <c r="AO76">
        <f>_xlfn.IFNA(VLOOKUP(A76,InterestRate!$A$2:$G$1334,7, FALSE),AO75)</f>
        <v>-1E-3</v>
      </c>
      <c r="AP76">
        <f t="shared" si="31"/>
        <v>-1</v>
      </c>
      <c r="AQ76">
        <f t="shared" si="32"/>
        <v>1</v>
      </c>
    </row>
    <row r="77" spans="1:43" x14ac:dyDescent="0.2">
      <c r="A77" s="1">
        <v>41964</v>
      </c>
      <c r="B77">
        <v>8408.2000000000007</v>
      </c>
      <c r="C77">
        <v>8489.7999999999993</v>
      </c>
      <c r="D77">
        <v>8398.6</v>
      </c>
      <c r="E77">
        <v>8477.35</v>
      </c>
      <c r="F77">
        <v>137015453</v>
      </c>
      <c r="G77">
        <v>7889.99</v>
      </c>
      <c r="H77">
        <f t="shared" si="22"/>
        <v>8373.1874999999982</v>
      </c>
      <c r="I77">
        <f t="shared" si="40"/>
        <v>104.16250000000218</v>
      </c>
      <c r="J77">
        <f t="shared" si="21"/>
        <v>0</v>
      </c>
      <c r="K77">
        <f t="shared" si="28"/>
        <v>8524.7000000000007</v>
      </c>
      <c r="L77">
        <f t="shared" si="41"/>
        <v>128015166.42857143</v>
      </c>
      <c r="M77">
        <f t="shared" si="42"/>
        <v>9000286.5714285672</v>
      </c>
      <c r="N77" s="10">
        <f t="shared" si="29"/>
        <v>0.55854718750553367</v>
      </c>
      <c r="O77">
        <f t="shared" si="37"/>
        <v>94.050000000001091</v>
      </c>
      <c r="P77">
        <f t="shared" si="23"/>
        <v>-120.04999999999836</v>
      </c>
      <c r="Q77">
        <f t="shared" si="24"/>
        <v>62.953381277622469</v>
      </c>
      <c r="R77">
        <f t="shared" si="25"/>
        <v>214.09999999999945</v>
      </c>
      <c r="S77">
        <f t="shared" si="33"/>
        <v>75.450000000000728</v>
      </c>
      <c r="T77">
        <f t="shared" si="34"/>
        <v>-75.450000000000728</v>
      </c>
      <c r="U77">
        <f t="shared" si="35"/>
        <v>75.450000000000728</v>
      </c>
      <c r="V77">
        <f t="shared" si="36"/>
        <v>0</v>
      </c>
      <c r="W77">
        <f t="shared" si="43"/>
        <v>23.992857142857247</v>
      </c>
      <c r="X77">
        <f t="shared" si="38"/>
        <v>10.557142857142805</v>
      </c>
      <c r="Y77">
        <f t="shared" si="44"/>
        <v>67.490456098051226</v>
      </c>
      <c r="Z77">
        <f t="shared" si="45"/>
        <v>0</v>
      </c>
      <c r="AA77">
        <f t="shared" si="46"/>
        <v>0</v>
      </c>
      <c r="AB77">
        <v>171.35</v>
      </c>
      <c r="AC77">
        <f t="shared" si="26"/>
        <v>9474618574.9499493</v>
      </c>
      <c r="AD77">
        <f t="shared" si="39"/>
        <v>533684222.3785339</v>
      </c>
      <c r="AE77" t="str">
        <f t="shared" si="27"/>
        <v>Nov</v>
      </c>
      <c r="AF77">
        <f>_xlfn.IFNA(VLOOKUP(A77,Gold!$A$2:$E$1307,5, FALSE),AF76)</f>
        <v>26397</v>
      </c>
      <c r="AG77">
        <f>_xlfn.IFNA(VLOOKUP(A77,Gold!$A$2:$G$1307,7, FALSE),AG76)</f>
        <v>1</v>
      </c>
      <c r="AH77">
        <f>_xlfn.IFNA(VLOOKUP(A77,Oil!$A$2:$E$1345,5, FALSE),AH76)</f>
        <v>4711</v>
      </c>
      <c r="AI77">
        <f>_xlfn.IFNA(VLOOKUP(A77,Oil!$A$2:$G$1345,7, FALSE),AI76)</f>
        <v>1</v>
      </c>
      <c r="AJ77">
        <f t="shared" si="30"/>
        <v>2</v>
      </c>
      <c r="AK77">
        <f>_xlfn.IFNA(VLOOKUP(A77,InterestRate!$A$2:$G$1334,3, FALSE),AK76)</f>
        <v>8.1709999999999994</v>
      </c>
      <c r="AL77">
        <f>_xlfn.IFNA(VLOOKUP(A77,InterestRate!$A$2:$G$1334,4,FALSE),AL76)</f>
        <v>8.1709999999999994</v>
      </c>
      <c r="AM77">
        <f>_xlfn.IFNA(VLOOKUP(A77,InterestRate!$A$2:$G$1334,5, FALSE),AM76)</f>
        <v>8.1709999999999994</v>
      </c>
      <c r="AN77">
        <f>_xlfn.IFNA(VLOOKUP(A77,InterestRate!$A$2:$G$1334,6, FALSE),AN76)</f>
        <v>8.1709999999999994</v>
      </c>
      <c r="AO77">
        <f>_xlfn.IFNA(VLOOKUP(A77,InterestRate!$A$2:$G$1334,7, FALSE),AO76)</f>
        <v>1.8E-3</v>
      </c>
      <c r="AP77">
        <f t="shared" si="31"/>
        <v>1</v>
      </c>
      <c r="AQ77">
        <f t="shared" si="32"/>
        <v>3</v>
      </c>
    </row>
    <row r="78" spans="1:43" x14ac:dyDescent="0.2">
      <c r="A78" s="1">
        <v>41967</v>
      </c>
      <c r="B78">
        <v>8490.9500000000007</v>
      </c>
      <c r="C78">
        <v>8534.65</v>
      </c>
      <c r="D78">
        <v>8490.7999999999993</v>
      </c>
      <c r="E78">
        <v>8530.15</v>
      </c>
      <c r="F78">
        <v>140657508</v>
      </c>
      <c r="G78">
        <v>7180.3</v>
      </c>
      <c r="H78">
        <f t="shared" si="22"/>
        <v>8385.9541666666664</v>
      </c>
      <c r="I78">
        <f t="shared" si="40"/>
        <v>144.19583333333321</v>
      </c>
      <c r="J78">
        <f t="shared" si="21"/>
        <v>0</v>
      </c>
      <c r="K78">
        <f t="shared" si="28"/>
        <v>8537.65</v>
      </c>
      <c r="L78">
        <f t="shared" si="41"/>
        <v>129696898.28571428</v>
      </c>
      <c r="M78">
        <f t="shared" si="42"/>
        <v>10960609.714285716</v>
      </c>
      <c r="N78" s="10">
        <f t="shared" si="29"/>
        <v>8.7923424558770946E-2</v>
      </c>
      <c r="O78">
        <f t="shared" si="37"/>
        <v>172.29999999999927</v>
      </c>
      <c r="P78">
        <f t="shared" si="23"/>
        <v>136.64999999999964</v>
      </c>
      <c r="Q78">
        <f t="shared" si="24"/>
        <v>27.141141236489528</v>
      </c>
      <c r="R78">
        <f t="shared" si="25"/>
        <v>35.649999999999636</v>
      </c>
      <c r="S78">
        <f t="shared" si="33"/>
        <v>52.799999999999272</v>
      </c>
      <c r="T78">
        <f t="shared" si="34"/>
        <v>-52.799999999999272</v>
      </c>
      <c r="U78">
        <f t="shared" si="35"/>
        <v>52.799999999999272</v>
      </c>
      <c r="V78">
        <f t="shared" si="36"/>
        <v>0</v>
      </c>
      <c r="W78">
        <f t="shared" si="43"/>
        <v>31.535714285714285</v>
      </c>
      <c r="X78">
        <f t="shared" si="38"/>
        <v>6.9214285714286756</v>
      </c>
      <c r="Y78">
        <f t="shared" si="44"/>
        <v>79.923968139029483</v>
      </c>
      <c r="Z78">
        <f t="shared" si="45"/>
        <v>0</v>
      </c>
      <c r="AA78">
        <f t="shared" si="46"/>
        <v>0</v>
      </c>
      <c r="AB78">
        <v>305.60000000000002</v>
      </c>
      <c r="AC78">
        <f t="shared" si="26"/>
        <v>5513774313.5998468</v>
      </c>
      <c r="AD78">
        <f t="shared" si="39"/>
        <v>2183782506.4927912</v>
      </c>
      <c r="AE78" t="str">
        <f t="shared" si="27"/>
        <v>Nov</v>
      </c>
      <c r="AF78">
        <f>_xlfn.IFNA(VLOOKUP(A78,Gold!$A$2:$E$1307,5, FALSE),AF77)</f>
        <v>26379</v>
      </c>
      <c r="AG78">
        <f>_xlfn.IFNA(VLOOKUP(A78,Gold!$A$2:$G$1307,7, FALSE),AG77)</f>
        <v>-1</v>
      </c>
      <c r="AH78">
        <f>_xlfn.IFNA(VLOOKUP(A78,Oil!$A$2:$E$1345,5, FALSE),AH77)</f>
        <v>4732</v>
      </c>
      <c r="AI78">
        <f>_xlfn.IFNA(VLOOKUP(A78,Oil!$A$2:$G$1345,7, FALSE),AI77)</f>
        <v>1</v>
      </c>
      <c r="AJ78">
        <f t="shared" si="30"/>
        <v>0</v>
      </c>
      <c r="AK78">
        <f>_xlfn.IFNA(VLOOKUP(A78,InterestRate!$A$2:$G$1334,3, FALSE),AK77)</f>
        <v>8.1639999999999997</v>
      </c>
      <c r="AL78">
        <f>_xlfn.IFNA(VLOOKUP(A78,InterestRate!$A$2:$G$1334,4,FALSE),AL77)</f>
        <v>8.1639999999999997</v>
      </c>
      <c r="AM78">
        <f>_xlfn.IFNA(VLOOKUP(A78,InterestRate!$A$2:$G$1334,5, FALSE),AM77)</f>
        <v>8.1639999999999997</v>
      </c>
      <c r="AN78">
        <f>_xlfn.IFNA(VLOOKUP(A78,InterestRate!$A$2:$G$1334,6, FALSE),AN77)</f>
        <v>8.1639999999999997</v>
      </c>
      <c r="AO78">
        <f>_xlfn.IFNA(VLOOKUP(A78,InterestRate!$A$2:$G$1334,7, FALSE),AO77)</f>
        <v>-8.9999999999999998E-4</v>
      </c>
      <c r="AP78">
        <f t="shared" si="31"/>
        <v>-1</v>
      </c>
      <c r="AQ78">
        <f t="shared" si="32"/>
        <v>-1</v>
      </c>
    </row>
    <row r="79" spans="1:43" x14ac:dyDescent="0.2">
      <c r="A79" s="1">
        <v>41968</v>
      </c>
      <c r="B79">
        <v>8530.7999999999993</v>
      </c>
      <c r="C79">
        <v>8535.35</v>
      </c>
      <c r="D79">
        <v>8429.4500000000007</v>
      </c>
      <c r="E79">
        <v>8463.1</v>
      </c>
      <c r="F79">
        <v>271914173</v>
      </c>
      <c r="G79">
        <v>12210.62</v>
      </c>
      <c r="H79">
        <f t="shared" si="22"/>
        <v>8401.9416666666657</v>
      </c>
      <c r="I79">
        <f t="shared" si="40"/>
        <v>61.158333333334667</v>
      </c>
      <c r="J79">
        <f t="shared" ref="J79:J142" si="47">IF(I79*I78&lt;0,IF(I79&lt;0,-1,1),0)</f>
        <v>0</v>
      </c>
      <c r="K79">
        <f t="shared" si="28"/>
        <v>8564.4</v>
      </c>
      <c r="L79">
        <f t="shared" si="41"/>
        <v>131596392.57142857</v>
      </c>
      <c r="M79">
        <f t="shared" si="42"/>
        <v>140317780.42857143</v>
      </c>
      <c r="N79" s="10">
        <f t="shared" si="29"/>
        <v>1.1969609244839274</v>
      </c>
      <c r="O79">
        <f t="shared" si="37"/>
        <v>73.200000000000728</v>
      </c>
      <c r="P79">
        <f t="shared" si="23"/>
        <v>7.4500000000007276</v>
      </c>
      <c r="Q79">
        <f t="shared" si="24"/>
        <v>45.532501473960188</v>
      </c>
      <c r="R79">
        <f t="shared" si="25"/>
        <v>65.75</v>
      </c>
      <c r="S79">
        <f t="shared" si="33"/>
        <v>-67.049999999999272</v>
      </c>
      <c r="T79">
        <f t="shared" si="34"/>
        <v>67.049999999999272</v>
      </c>
      <c r="U79">
        <f t="shared" si="35"/>
        <v>0</v>
      </c>
      <c r="V79">
        <f t="shared" si="36"/>
        <v>67.049999999999272</v>
      </c>
      <c r="W79">
        <f t="shared" si="43"/>
        <v>26.957142857142962</v>
      </c>
      <c r="X79">
        <f t="shared" si="38"/>
        <v>16.5</v>
      </c>
      <c r="Y79">
        <f t="shared" si="44"/>
        <v>60.636246786632483</v>
      </c>
      <c r="Z79">
        <f t="shared" si="45"/>
        <v>0</v>
      </c>
      <c r="AA79">
        <f t="shared" si="46"/>
        <v>0</v>
      </c>
      <c r="AB79">
        <v>339.55</v>
      </c>
      <c r="AC79">
        <f t="shared" si="26"/>
        <v>-18408589512.099705</v>
      </c>
      <c r="AD79">
        <f t="shared" si="39"/>
        <v>-1058250643.235715</v>
      </c>
      <c r="AE79" t="str">
        <f t="shared" si="27"/>
        <v>Nov</v>
      </c>
      <c r="AF79">
        <f>_xlfn.IFNA(VLOOKUP(A79,Gold!$A$2:$E$1307,5, FALSE),AF78)</f>
        <v>26450</v>
      </c>
      <c r="AG79">
        <f>_xlfn.IFNA(VLOOKUP(A79,Gold!$A$2:$G$1307,7, FALSE),AG78)</f>
        <v>1</v>
      </c>
      <c r="AH79">
        <f>_xlfn.IFNA(VLOOKUP(A79,Oil!$A$2:$E$1345,5, FALSE),AH78)</f>
        <v>4682</v>
      </c>
      <c r="AI79">
        <f>_xlfn.IFNA(VLOOKUP(A79,Oil!$A$2:$G$1345,7, FALSE),AI78)</f>
        <v>-1</v>
      </c>
      <c r="AJ79">
        <f t="shared" si="30"/>
        <v>0</v>
      </c>
      <c r="AK79">
        <f>_xlfn.IFNA(VLOOKUP(A79,InterestRate!$A$2:$G$1334,3, FALSE),AK78)</f>
        <v>8.1590000000000007</v>
      </c>
      <c r="AL79">
        <f>_xlfn.IFNA(VLOOKUP(A79,InterestRate!$A$2:$G$1334,4,FALSE),AL78)</f>
        <v>8.1590000000000007</v>
      </c>
      <c r="AM79">
        <f>_xlfn.IFNA(VLOOKUP(A79,InterestRate!$A$2:$G$1334,5, FALSE),AM78)</f>
        <v>8.1590000000000007</v>
      </c>
      <c r="AN79">
        <f>_xlfn.IFNA(VLOOKUP(A79,InterestRate!$A$2:$G$1334,6, FALSE),AN78)</f>
        <v>8.1590000000000007</v>
      </c>
      <c r="AO79">
        <f>_xlfn.IFNA(VLOOKUP(A79,InterestRate!$A$2:$G$1334,7, FALSE),AO78)</f>
        <v>-5.9999999999999995E-4</v>
      </c>
      <c r="AP79">
        <f t="shared" si="31"/>
        <v>-1</v>
      </c>
      <c r="AQ79">
        <f t="shared" si="32"/>
        <v>-1</v>
      </c>
    </row>
    <row r="80" spans="1:43" x14ac:dyDescent="0.2">
      <c r="A80" s="1">
        <v>41969</v>
      </c>
      <c r="B80">
        <v>8450.2999999999993</v>
      </c>
      <c r="C80">
        <v>8500.2999999999993</v>
      </c>
      <c r="D80">
        <v>8438.65</v>
      </c>
      <c r="E80">
        <v>8475.75</v>
      </c>
      <c r="F80">
        <v>151922494</v>
      </c>
      <c r="G80">
        <v>7123.76</v>
      </c>
      <c r="H80">
        <f t="shared" ref="H80:H143" si="48">AVERAGE(E68:E79)</f>
        <v>8412.4500000000007</v>
      </c>
      <c r="I80">
        <f t="shared" si="40"/>
        <v>63.299999999999272</v>
      </c>
      <c r="J80">
        <f t="shared" si="47"/>
        <v>0</v>
      </c>
      <c r="K80">
        <f t="shared" si="28"/>
        <v>8538.2999999999993</v>
      </c>
      <c r="L80">
        <f t="shared" si="41"/>
        <v>149474334.42857143</v>
      </c>
      <c r="M80">
        <f t="shared" si="42"/>
        <v>2448159.5714285672</v>
      </c>
      <c r="N80" s="10">
        <f t="shared" si="29"/>
        <v>0.7379877886912577</v>
      </c>
      <c r="O80">
        <f t="shared" si="37"/>
        <v>45</v>
      </c>
      <c r="P80">
        <f t="shared" si="23"/>
        <v>-47.450000000000728</v>
      </c>
      <c r="Q80">
        <f t="shared" si="24"/>
        <v>45.109214030796238</v>
      </c>
      <c r="R80">
        <f t="shared" si="25"/>
        <v>92.450000000000728</v>
      </c>
      <c r="S80">
        <f t="shared" si="33"/>
        <v>12.649999999999636</v>
      </c>
      <c r="T80">
        <f t="shared" si="34"/>
        <v>-12.649999999999636</v>
      </c>
      <c r="U80">
        <f t="shared" si="35"/>
        <v>12.649999999999636</v>
      </c>
      <c r="V80">
        <f t="shared" si="36"/>
        <v>0</v>
      </c>
      <c r="W80">
        <f t="shared" si="43"/>
        <v>22.928571428571427</v>
      </c>
      <c r="X80">
        <f t="shared" si="38"/>
        <v>16.5</v>
      </c>
      <c r="Y80">
        <f t="shared" si="44"/>
        <v>56.71378091872792</v>
      </c>
      <c r="Z80">
        <f t="shared" si="45"/>
        <v>0</v>
      </c>
      <c r="AA80">
        <f t="shared" si="46"/>
        <v>0</v>
      </c>
      <c r="AB80">
        <v>290.5</v>
      </c>
      <c r="AC80">
        <f t="shared" si="26"/>
        <v>3866427472.3001103</v>
      </c>
      <c r="AD80">
        <f t="shared" si="39"/>
        <v>-1357557129.2357059</v>
      </c>
      <c r="AE80" t="str">
        <f t="shared" si="27"/>
        <v>Nov</v>
      </c>
      <c r="AF80">
        <f>_xlfn.IFNA(VLOOKUP(A80,Gold!$A$2:$E$1307,5, FALSE),AF79)</f>
        <v>26329</v>
      </c>
      <c r="AG80">
        <f>_xlfn.IFNA(VLOOKUP(A80,Gold!$A$2:$G$1307,7, FALSE),AG79)</f>
        <v>-1</v>
      </c>
      <c r="AH80">
        <f>_xlfn.IFNA(VLOOKUP(A80,Oil!$A$2:$E$1345,5, FALSE),AH79)</f>
        <v>4588</v>
      </c>
      <c r="AI80">
        <f>_xlfn.IFNA(VLOOKUP(A80,Oil!$A$2:$G$1345,7, FALSE),AI79)</f>
        <v>-1</v>
      </c>
      <c r="AJ80">
        <f t="shared" si="30"/>
        <v>-2</v>
      </c>
      <c r="AK80">
        <f>_xlfn.IFNA(VLOOKUP(A80,InterestRate!$A$2:$G$1334,3, FALSE),AK79)</f>
        <v>8.1440000000000001</v>
      </c>
      <c r="AL80">
        <f>_xlfn.IFNA(VLOOKUP(A80,InterestRate!$A$2:$G$1334,4,FALSE),AL79)</f>
        <v>8.1440000000000001</v>
      </c>
      <c r="AM80">
        <f>_xlfn.IFNA(VLOOKUP(A80,InterestRate!$A$2:$G$1334,5, FALSE),AM79)</f>
        <v>8.1440000000000001</v>
      </c>
      <c r="AN80">
        <f>_xlfn.IFNA(VLOOKUP(A80,InterestRate!$A$2:$G$1334,6, FALSE),AN79)</f>
        <v>8.1440000000000001</v>
      </c>
      <c r="AO80">
        <f>_xlfn.IFNA(VLOOKUP(A80,InterestRate!$A$2:$G$1334,7, FALSE),AO79)</f>
        <v>-1.8E-3</v>
      </c>
      <c r="AP80">
        <f t="shared" si="31"/>
        <v>-1</v>
      </c>
      <c r="AQ80">
        <f t="shared" si="32"/>
        <v>-3</v>
      </c>
    </row>
    <row r="81" spans="1:43" x14ac:dyDescent="0.2">
      <c r="A81" s="1">
        <v>41970</v>
      </c>
      <c r="B81">
        <v>8477.7999999999993</v>
      </c>
      <c r="C81">
        <v>8506.75</v>
      </c>
      <c r="D81">
        <v>8456.35</v>
      </c>
      <c r="E81">
        <v>8494.2000000000007</v>
      </c>
      <c r="F81">
        <v>194298604</v>
      </c>
      <c r="G81">
        <v>9556.0499999999993</v>
      </c>
      <c r="H81">
        <f t="shared" si="48"/>
        <v>8423.4083333333328</v>
      </c>
      <c r="I81">
        <f t="shared" si="40"/>
        <v>70.791666666667879</v>
      </c>
      <c r="J81">
        <f t="shared" si="47"/>
        <v>0</v>
      </c>
      <c r="K81">
        <f t="shared" si="28"/>
        <v>8438.25</v>
      </c>
      <c r="L81">
        <f t="shared" si="41"/>
        <v>154909099.57142857</v>
      </c>
      <c r="M81">
        <f t="shared" si="42"/>
        <v>39389504.428571433</v>
      </c>
      <c r="N81" s="10">
        <f t="shared" si="29"/>
        <v>-0.65868474959384904</v>
      </c>
      <c r="O81">
        <f t="shared" si="37"/>
        <v>68.300000000001091</v>
      </c>
      <c r="P81">
        <f t="shared" ref="P81:P144" si="49">O81-O74</f>
        <v>-20.599999999998545</v>
      </c>
      <c r="Q81">
        <f t="shared" ref="Q81:Q144" si="50">STDEV(O74:O80)</f>
        <v>47.390723926584045</v>
      </c>
      <c r="R81">
        <f t="shared" ref="R81:R144" si="51">O74</f>
        <v>88.899999999999636</v>
      </c>
      <c r="S81">
        <f t="shared" si="33"/>
        <v>18.450000000000728</v>
      </c>
      <c r="T81">
        <f t="shared" si="34"/>
        <v>-18.450000000000728</v>
      </c>
      <c r="U81">
        <f t="shared" si="35"/>
        <v>18.450000000000728</v>
      </c>
      <c r="V81">
        <f t="shared" si="36"/>
        <v>0</v>
      </c>
      <c r="W81">
        <f t="shared" si="43"/>
        <v>25.56428571428582</v>
      </c>
      <c r="X81">
        <f t="shared" si="38"/>
        <v>15.807142857142805</v>
      </c>
      <c r="Y81">
        <f t="shared" si="44"/>
        <v>60.333782872555801</v>
      </c>
      <c r="Z81">
        <f t="shared" si="45"/>
        <v>0</v>
      </c>
      <c r="AA81">
        <f t="shared" si="46"/>
        <v>0</v>
      </c>
      <c r="AB81">
        <v>186.5</v>
      </c>
      <c r="AC81">
        <f t="shared" si="26"/>
        <v>3186497105.6002827</v>
      </c>
      <c r="AD81">
        <f t="shared" si="39"/>
        <v>-607011563.89280069</v>
      </c>
      <c r="AE81" t="str">
        <f t="shared" si="27"/>
        <v>Nov</v>
      </c>
      <c r="AF81">
        <f>_xlfn.IFNA(VLOOKUP(A81,Gold!$A$2:$E$1307,5, FALSE),AF80)</f>
        <v>26297</v>
      </c>
      <c r="AG81">
        <f>_xlfn.IFNA(VLOOKUP(A81,Gold!$A$2:$G$1307,7, FALSE),AG80)</f>
        <v>1</v>
      </c>
      <c r="AH81">
        <f>_xlfn.IFNA(VLOOKUP(A81,Oil!$A$2:$E$1345,5, FALSE),AH80)</f>
        <v>4559</v>
      </c>
      <c r="AI81">
        <f>_xlfn.IFNA(VLOOKUP(A81,Oil!$A$2:$G$1345,7, FALSE),AI80)</f>
        <v>-1</v>
      </c>
      <c r="AJ81">
        <f t="shared" si="30"/>
        <v>0</v>
      </c>
      <c r="AK81">
        <f>_xlfn.IFNA(VLOOKUP(A81,InterestRate!$A$2:$G$1334,3, FALSE),AK80)</f>
        <v>8.1460000000000008</v>
      </c>
      <c r="AL81">
        <f>_xlfn.IFNA(VLOOKUP(A81,InterestRate!$A$2:$G$1334,4,FALSE),AL80)</f>
        <v>8.1460000000000008</v>
      </c>
      <c r="AM81">
        <f>_xlfn.IFNA(VLOOKUP(A81,InterestRate!$A$2:$G$1334,5, FALSE),AM80)</f>
        <v>8.1460000000000008</v>
      </c>
      <c r="AN81">
        <f>_xlfn.IFNA(VLOOKUP(A81,InterestRate!$A$2:$G$1334,6, FALSE),AN80)</f>
        <v>8.1460000000000008</v>
      </c>
      <c r="AO81">
        <f>_xlfn.IFNA(VLOOKUP(A81,InterestRate!$A$2:$G$1334,7, FALSE),AO80)</f>
        <v>2.0000000000000001E-4</v>
      </c>
      <c r="AP81">
        <f t="shared" si="31"/>
        <v>1</v>
      </c>
      <c r="AQ81">
        <f t="shared" si="32"/>
        <v>1</v>
      </c>
    </row>
    <row r="82" spans="1:43" x14ac:dyDescent="0.2">
      <c r="A82" s="1">
        <v>41971</v>
      </c>
      <c r="B82">
        <v>8516.7999999999993</v>
      </c>
      <c r="C82">
        <v>8617</v>
      </c>
      <c r="D82">
        <v>8516.25</v>
      </c>
      <c r="E82">
        <v>8588.25</v>
      </c>
      <c r="F82">
        <v>197214619</v>
      </c>
      <c r="G82">
        <v>10053.469999999999</v>
      </c>
      <c r="H82">
        <f t="shared" si="48"/>
        <v>8434.3708333333325</v>
      </c>
      <c r="I82">
        <f t="shared" si="40"/>
        <v>153.87916666666752</v>
      </c>
      <c r="J82">
        <f t="shared" si="47"/>
        <v>0</v>
      </c>
      <c r="K82">
        <f t="shared" si="28"/>
        <v>8340.7000000000007</v>
      </c>
      <c r="L82">
        <f t="shared" si="41"/>
        <v>163426193.2857143</v>
      </c>
      <c r="M82">
        <f t="shared" si="42"/>
        <v>33788425.714285702</v>
      </c>
      <c r="N82" s="10">
        <f t="shared" si="29"/>
        <v>-2.8824265711873696</v>
      </c>
      <c r="O82">
        <f t="shared" si="37"/>
        <v>205.95000000000073</v>
      </c>
      <c r="P82">
        <f t="shared" si="49"/>
        <v>167.90000000000146</v>
      </c>
      <c r="Q82">
        <f t="shared" si="50"/>
        <v>47.289707427424617</v>
      </c>
      <c r="R82">
        <f t="shared" si="51"/>
        <v>38.049999999999272</v>
      </c>
      <c r="S82">
        <f t="shared" si="33"/>
        <v>94.049999999999272</v>
      </c>
      <c r="T82">
        <f t="shared" si="34"/>
        <v>-94.049999999999272</v>
      </c>
      <c r="U82">
        <f t="shared" si="35"/>
        <v>94.049999999999272</v>
      </c>
      <c r="V82">
        <f t="shared" si="36"/>
        <v>0</v>
      </c>
      <c r="W82">
        <f t="shared" si="43"/>
        <v>39</v>
      </c>
      <c r="X82">
        <f t="shared" si="38"/>
        <v>9.5785714285713244</v>
      </c>
      <c r="Y82">
        <f t="shared" si="44"/>
        <v>78.663016856360912</v>
      </c>
      <c r="Z82">
        <f t="shared" si="45"/>
        <v>0</v>
      </c>
      <c r="AA82">
        <f t="shared" si="46"/>
        <v>0</v>
      </c>
      <c r="AB82">
        <v>319.25</v>
      </c>
      <c r="AC82">
        <f t="shared" si="26"/>
        <v>14090984527.550144</v>
      </c>
      <c r="AD82">
        <f t="shared" si="39"/>
        <v>2451277561.7857976</v>
      </c>
      <c r="AE82" t="str">
        <f t="shared" si="27"/>
        <v>Nov</v>
      </c>
      <c r="AF82">
        <f>_xlfn.IFNA(VLOOKUP(A82,Gold!$A$2:$E$1307,5, FALSE),AF81)</f>
        <v>26140</v>
      </c>
      <c r="AG82">
        <f>_xlfn.IFNA(VLOOKUP(A82,Gold!$A$2:$G$1307,7, FALSE),AG81)</f>
        <v>-1</v>
      </c>
      <c r="AH82">
        <f>_xlfn.IFNA(VLOOKUP(A82,Oil!$A$2:$E$1345,5, FALSE),AH81)</f>
        <v>4559</v>
      </c>
      <c r="AI82">
        <f>_xlfn.IFNA(VLOOKUP(A82,Oil!$A$2:$G$1345,7, FALSE),AI81)</f>
        <v>1</v>
      </c>
      <c r="AJ82">
        <f t="shared" si="30"/>
        <v>0</v>
      </c>
      <c r="AK82">
        <f>_xlfn.IFNA(VLOOKUP(A82,InterestRate!$A$2:$G$1334,3, FALSE),AK81)</f>
        <v>8.0869999999999997</v>
      </c>
      <c r="AL82">
        <f>_xlfn.IFNA(VLOOKUP(A82,InterestRate!$A$2:$G$1334,4,FALSE),AL81)</f>
        <v>8.0869999999999997</v>
      </c>
      <c r="AM82">
        <f>_xlfn.IFNA(VLOOKUP(A82,InterestRate!$A$2:$G$1334,5, FALSE),AM81)</f>
        <v>8.0869999999999997</v>
      </c>
      <c r="AN82">
        <f>_xlfn.IFNA(VLOOKUP(A82,InterestRate!$A$2:$G$1334,6, FALSE),AN81)</f>
        <v>8.0869999999999997</v>
      </c>
      <c r="AO82">
        <f>_xlfn.IFNA(VLOOKUP(A82,InterestRate!$A$2:$G$1334,7, FALSE),AO81)</f>
        <v>-7.1999999999999998E-3</v>
      </c>
      <c r="AP82">
        <f t="shared" si="31"/>
        <v>-1</v>
      </c>
      <c r="AQ82">
        <f t="shared" si="32"/>
        <v>-1</v>
      </c>
    </row>
    <row r="83" spans="1:43" x14ac:dyDescent="0.2">
      <c r="A83" s="1">
        <v>41974</v>
      </c>
      <c r="B83">
        <v>8605.1</v>
      </c>
      <c r="C83">
        <v>8623</v>
      </c>
      <c r="D83">
        <v>8545.15</v>
      </c>
      <c r="E83">
        <v>8555.9</v>
      </c>
      <c r="F83">
        <v>151990638</v>
      </c>
      <c r="G83">
        <v>8565.14</v>
      </c>
      <c r="H83">
        <f t="shared" si="48"/>
        <v>8451.4499999999989</v>
      </c>
      <c r="I83">
        <f t="shared" si="40"/>
        <v>104.45000000000073</v>
      </c>
      <c r="J83">
        <f t="shared" si="47"/>
        <v>0</v>
      </c>
      <c r="K83">
        <f t="shared" si="28"/>
        <v>8355.65</v>
      </c>
      <c r="L83">
        <f t="shared" si="41"/>
        <v>173685548.57142857</v>
      </c>
      <c r="M83">
        <f t="shared" si="42"/>
        <v>-21694910.571428567</v>
      </c>
      <c r="N83" s="10">
        <f t="shared" si="29"/>
        <v>-2.3404901880573639</v>
      </c>
      <c r="O83">
        <f t="shared" si="37"/>
        <v>154</v>
      </c>
      <c r="P83">
        <f t="shared" si="49"/>
        <v>114.75</v>
      </c>
      <c r="Q83">
        <f t="shared" si="50"/>
        <v>64.454433886421157</v>
      </c>
      <c r="R83">
        <f t="shared" si="51"/>
        <v>39.25</v>
      </c>
      <c r="S83">
        <f t="shared" si="33"/>
        <v>-32.350000000000364</v>
      </c>
      <c r="T83">
        <f t="shared" si="34"/>
        <v>32.350000000000364</v>
      </c>
      <c r="U83">
        <f t="shared" si="35"/>
        <v>0</v>
      </c>
      <c r="V83">
        <f t="shared" si="36"/>
        <v>32.350000000000364</v>
      </c>
      <c r="W83">
        <f t="shared" si="43"/>
        <v>36.199999999999946</v>
      </c>
      <c r="X83">
        <f t="shared" si="38"/>
        <v>14.199999999999948</v>
      </c>
      <c r="Y83">
        <f t="shared" si="44"/>
        <v>70.428015564202383</v>
      </c>
      <c r="Z83">
        <f t="shared" si="45"/>
        <v>0</v>
      </c>
      <c r="AA83">
        <f t="shared" si="46"/>
        <v>0</v>
      </c>
      <c r="AB83">
        <v>428.25</v>
      </c>
      <c r="AC83">
        <f t="shared" si="26"/>
        <v>-7477939389.600111</v>
      </c>
      <c r="AD83">
        <f t="shared" si="39"/>
        <v>1463681870.3286457</v>
      </c>
      <c r="AE83" t="str">
        <f t="shared" si="27"/>
        <v>Dec</v>
      </c>
      <c r="AF83">
        <f>_xlfn.IFNA(VLOOKUP(A83,Gold!$A$2:$E$1307,5, FALSE),AF82)</f>
        <v>25851</v>
      </c>
      <c r="AG83">
        <f>_xlfn.IFNA(VLOOKUP(A83,Gold!$A$2:$G$1307,7, FALSE),AG82)</f>
        <v>1</v>
      </c>
      <c r="AH83">
        <f>_xlfn.IFNA(VLOOKUP(A83,Oil!$A$2:$E$1345,5, FALSE),AH82)</f>
        <v>4100</v>
      </c>
      <c r="AI83">
        <f>_xlfn.IFNA(VLOOKUP(A83,Oil!$A$2:$G$1345,7, FALSE),AI82)</f>
        <v>-1</v>
      </c>
      <c r="AJ83">
        <f t="shared" si="30"/>
        <v>0</v>
      </c>
      <c r="AK83">
        <f>_xlfn.IFNA(VLOOKUP(A83,InterestRate!$A$2:$G$1334,3, FALSE),AK82)</f>
        <v>8.0609999999999999</v>
      </c>
      <c r="AL83">
        <f>_xlfn.IFNA(VLOOKUP(A83,InterestRate!$A$2:$G$1334,4,FALSE),AL82)</f>
        <v>8.0609999999999999</v>
      </c>
      <c r="AM83">
        <f>_xlfn.IFNA(VLOOKUP(A83,InterestRate!$A$2:$G$1334,5, FALSE),AM82)</f>
        <v>8.0609999999999999</v>
      </c>
      <c r="AN83">
        <f>_xlfn.IFNA(VLOOKUP(A83,InterestRate!$A$2:$G$1334,6, FALSE),AN82)</f>
        <v>8.0609999999999999</v>
      </c>
      <c r="AO83">
        <f>_xlfn.IFNA(VLOOKUP(A83,InterestRate!$A$2:$G$1334,7, FALSE),AO82)</f>
        <v>-3.2000000000000002E-3</v>
      </c>
      <c r="AP83">
        <f t="shared" si="31"/>
        <v>-1</v>
      </c>
      <c r="AQ83">
        <f t="shared" si="32"/>
        <v>-1</v>
      </c>
    </row>
    <row r="84" spans="1:43" x14ac:dyDescent="0.2">
      <c r="A84" s="1">
        <v>41975</v>
      </c>
      <c r="B84">
        <v>8535.4500000000007</v>
      </c>
      <c r="C84">
        <v>8560.2000000000007</v>
      </c>
      <c r="D84">
        <v>8504.65</v>
      </c>
      <c r="E84">
        <v>8524.7000000000007</v>
      </c>
      <c r="F84">
        <v>137386984</v>
      </c>
      <c r="G84">
        <v>6753.13</v>
      </c>
      <c r="H84">
        <f t="shared" si="48"/>
        <v>8467.9541666666664</v>
      </c>
      <c r="I84">
        <f t="shared" si="40"/>
        <v>56.745833333334303</v>
      </c>
      <c r="J84">
        <f t="shared" si="47"/>
        <v>0</v>
      </c>
      <c r="K84">
        <f t="shared" si="28"/>
        <v>8292.9</v>
      </c>
      <c r="L84">
        <f t="shared" si="41"/>
        <v>177859069.85714287</v>
      </c>
      <c r="M84">
        <f t="shared" si="42"/>
        <v>-40472085.857142866</v>
      </c>
      <c r="N84" s="10">
        <f t="shared" si="29"/>
        <v>-2.719157272396695</v>
      </c>
      <c r="O84">
        <f t="shared" si="37"/>
        <v>47.350000000000364</v>
      </c>
      <c r="P84">
        <f t="shared" si="49"/>
        <v>-46.700000000000728</v>
      </c>
      <c r="Q84">
        <f t="shared" si="50"/>
        <v>61.01165677069207</v>
      </c>
      <c r="R84">
        <f t="shared" si="51"/>
        <v>94.050000000001091</v>
      </c>
      <c r="S84">
        <f t="shared" si="33"/>
        <v>-31.199999999998909</v>
      </c>
      <c r="T84">
        <f t="shared" si="34"/>
        <v>31.199999999998909</v>
      </c>
      <c r="U84">
        <f t="shared" si="35"/>
        <v>0</v>
      </c>
      <c r="V84">
        <f t="shared" si="36"/>
        <v>31.199999999998909</v>
      </c>
      <c r="W84">
        <f t="shared" si="43"/>
        <v>25.421428571428415</v>
      </c>
      <c r="X84">
        <f t="shared" si="38"/>
        <v>18.657142857142649</v>
      </c>
      <c r="Y84">
        <f t="shared" si="44"/>
        <v>56.39359847884657</v>
      </c>
      <c r="Z84">
        <f t="shared" si="45"/>
        <v>0</v>
      </c>
      <c r="AA84">
        <f t="shared" si="46"/>
        <v>0</v>
      </c>
      <c r="AB84">
        <v>407.3</v>
      </c>
      <c r="AC84">
        <f t="shared" si="26"/>
        <v>-1476910078</v>
      </c>
      <c r="AD84">
        <f t="shared" si="39"/>
        <v>-100822222.94991902</v>
      </c>
      <c r="AE84" t="str">
        <f t="shared" si="27"/>
        <v>Dec</v>
      </c>
      <c r="AF84">
        <f>_xlfn.IFNA(VLOOKUP(A84,Gold!$A$2:$E$1307,5, FALSE),AF83)</f>
        <v>26248</v>
      </c>
      <c r="AG84">
        <f>_xlfn.IFNA(VLOOKUP(A84,Gold!$A$2:$G$1307,7, FALSE),AG83)</f>
        <v>-1</v>
      </c>
      <c r="AH84">
        <f>_xlfn.IFNA(VLOOKUP(A84,Oil!$A$2:$E$1345,5, FALSE),AH83)</f>
        <v>4288</v>
      </c>
      <c r="AI84">
        <f>_xlfn.IFNA(VLOOKUP(A84,Oil!$A$2:$G$1345,7, FALSE),AI83)</f>
        <v>1</v>
      </c>
      <c r="AJ84">
        <f t="shared" si="30"/>
        <v>0</v>
      </c>
      <c r="AK84">
        <f>_xlfn.IFNA(VLOOKUP(A84,InterestRate!$A$2:$G$1334,3, FALSE),AK83)</f>
        <v>7.9690000000000003</v>
      </c>
      <c r="AL84">
        <f>_xlfn.IFNA(VLOOKUP(A84,InterestRate!$A$2:$G$1334,4,FALSE),AL83)</f>
        <v>7.9690000000000003</v>
      </c>
      <c r="AM84">
        <f>_xlfn.IFNA(VLOOKUP(A84,InterestRate!$A$2:$G$1334,5, FALSE),AM83)</f>
        <v>7.9690000000000003</v>
      </c>
      <c r="AN84">
        <f>_xlfn.IFNA(VLOOKUP(A84,InterestRate!$A$2:$G$1334,6, FALSE),AN83)</f>
        <v>7.9690000000000003</v>
      </c>
      <c r="AO84">
        <f>_xlfn.IFNA(VLOOKUP(A84,InterestRate!$A$2:$G$1334,7, FALSE),AO83)</f>
        <v>-1.14E-2</v>
      </c>
      <c r="AP84">
        <f t="shared" si="31"/>
        <v>-1</v>
      </c>
      <c r="AQ84">
        <f t="shared" si="32"/>
        <v>-1</v>
      </c>
    </row>
    <row r="85" spans="1:43" x14ac:dyDescent="0.2">
      <c r="A85" s="1">
        <v>41976</v>
      </c>
      <c r="B85">
        <v>8528.7000000000007</v>
      </c>
      <c r="C85">
        <v>8546.9500000000007</v>
      </c>
      <c r="D85">
        <v>8508.35</v>
      </c>
      <c r="E85">
        <v>8537.65</v>
      </c>
      <c r="F85">
        <v>153199341</v>
      </c>
      <c r="G85">
        <v>7664.86</v>
      </c>
      <c r="H85">
        <f t="shared" si="48"/>
        <v>8479.1874999999982</v>
      </c>
      <c r="I85">
        <f t="shared" si="40"/>
        <v>58.462500000001455</v>
      </c>
      <c r="J85">
        <f t="shared" si="47"/>
        <v>0</v>
      </c>
      <c r="K85">
        <f t="shared" si="28"/>
        <v>8224.1</v>
      </c>
      <c r="L85">
        <f t="shared" si="41"/>
        <v>177912145.7142857</v>
      </c>
      <c r="M85">
        <f t="shared" si="42"/>
        <v>-24712804.714285702</v>
      </c>
      <c r="N85" s="10">
        <f t="shared" si="29"/>
        <v>-3.6725562654828821</v>
      </c>
      <c r="O85">
        <f t="shared" si="37"/>
        <v>7.5</v>
      </c>
      <c r="P85">
        <f t="shared" si="49"/>
        <v>-164.79999999999927</v>
      </c>
      <c r="Q85">
        <f t="shared" si="50"/>
        <v>66.16226535679408</v>
      </c>
      <c r="R85">
        <f t="shared" si="51"/>
        <v>172.29999999999927</v>
      </c>
      <c r="S85">
        <f t="shared" si="33"/>
        <v>12.949999999998909</v>
      </c>
      <c r="T85">
        <f t="shared" si="34"/>
        <v>-12.949999999998909</v>
      </c>
      <c r="U85">
        <f t="shared" si="35"/>
        <v>12.949999999998909</v>
      </c>
      <c r="V85">
        <f t="shared" si="36"/>
        <v>0</v>
      </c>
      <c r="W85">
        <f t="shared" si="43"/>
        <v>19.728571428571222</v>
      </c>
      <c r="X85">
        <f t="shared" si="38"/>
        <v>18.657142857142649</v>
      </c>
      <c r="Y85">
        <f t="shared" si="44"/>
        <v>50.090678273485672</v>
      </c>
      <c r="Z85">
        <f t="shared" si="45"/>
        <v>0</v>
      </c>
      <c r="AA85">
        <f t="shared" si="46"/>
        <v>0</v>
      </c>
      <c r="AB85">
        <v>208.85</v>
      </c>
      <c r="AC85">
        <f t="shared" si="26"/>
        <v>1371134101.9498329</v>
      </c>
      <c r="AD85">
        <f t="shared" si="39"/>
        <v>-692627967.47134948</v>
      </c>
      <c r="AE85" t="str">
        <f t="shared" si="27"/>
        <v>Dec</v>
      </c>
      <c r="AF85">
        <f>_xlfn.IFNA(VLOOKUP(A85,Gold!$A$2:$E$1307,5, FALSE),AF84)</f>
        <v>26342</v>
      </c>
      <c r="AG85">
        <f>_xlfn.IFNA(VLOOKUP(A85,Gold!$A$2:$G$1307,7, FALSE),AG84)</f>
        <v>1</v>
      </c>
      <c r="AH85">
        <f>_xlfn.IFNA(VLOOKUP(A85,Oil!$A$2:$E$1345,5, FALSE),AH84)</f>
        <v>4142</v>
      </c>
      <c r="AI85">
        <f>_xlfn.IFNA(VLOOKUP(A85,Oil!$A$2:$G$1345,7, FALSE),AI84)</f>
        <v>-1</v>
      </c>
      <c r="AJ85">
        <f t="shared" si="30"/>
        <v>0</v>
      </c>
      <c r="AK85">
        <f>_xlfn.IFNA(VLOOKUP(A85,InterestRate!$A$2:$G$1334,3, FALSE),AK84)</f>
        <v>7.9729999999999999</v>
      </c>
      <c r="AL85">
        <f>_xlfn.IFNA(VLOOKUP(A85,InterestRate!$A$2:$G$1334,4,FALSE),AL84)</f>
        <v>7.9729999999999999</v>
      </c>
      <c r="AM85">
        <f>_xlfn.IFNA(VLOOKUP(A85,InterestRate!$A$2:$G$1334,5, FALSE),AM84)</f>
        <v>7.9729999999999999</v>
      </c>
      <c r="AN85">
        <f>_xlfn.IFNA(VLOOKUP(A85,InterestRate!$A$2:$G$1334,6, FALSE),AN84)</f>
        <v>7.9729999999999999</v>
      </c>
      <c r="AO85">
        <f>_xlfn.IFNA(VLOOKUP(A85,InterestRate!$A$2:$G$1334,7, FALSE),AO84)</f>
        <v>5.0000000000000001E-4</v>
      </c>
      <c r="AP85">
        <f t="shared" si="31"/>
        <v>1</v>
      </c>
      <c r="AQ85">
        <f t="shared" si="32"/>
        <v>1</v>
      </c>
    </row>
    <row r="86" spans="1:43" x14ac:dyDescent="0.2">
      <c r="A86" s="1">
        <v>41977</v>
      </c>
      <c r="B86">
        <v>8582.4</v>
      </c>
      <c r="C86">
        <v>8626.9500000000007</v>
      </c>
      <c r="D86">
        <v>8526.4</v>
      </c>
      <c r="E86">
        <v>8564.4</v>
      </c>
      <c r="F86">
        <v>143477230</v>
      </c>
      <c r="G86">
        <v>6687.99</v>
      </c>
      <c r="H86">
        <f t="shared" si="48"/>
        <v>8488.095833333331</v>
      </c>
      <c r="I86">
        <f t="shared" si="40"/>
        <v>76.304166666668607</v>
      </c>
      <c r="J86">
        <f t="shared" si="47"/>
        <v>0</v>
      </c>
      <c r="K86">
        <f t="shared" si="28"/>
        <v>8219.6</v>
      </c>
      <c r="L86">
        <f t="shared" si="41"/>
        <v>179703836.14285713</v>
      </c>
      <c r="M86">
        <f t="shared" si="42"/>
        <v>-36226606.142857134</v>
      </c>
      <c r="N86" s="10">
        <f t="shared" si="29"/>
        <v>-4.0259679603941816</v>
      </c>
      <c r="O86">
        <f t="shared" si="37"/>
        <v>101.29999999999927</v>
      </c>
      <c r="P86">
        <f t="shared" si="49"/>
        <v>28.099999999998545</v>
      </c>
      <c r="Q86">
        <f t="shared" si="50"/>
        <v>69.31346069367298</v>
      </c>
      <c r="R86">
        <f t="shared" si="51"/>
        <v>73.200000000000728</v>
      </c>
      <c r="S86">
        <f t="shared" si="33"/>
        <v>26.75</v>
      </c>
      <c r="T86">
        <f t="shared" si="34"/>
        <v>-26.75</v>
      </c>
      <c r="U86">
        <f t="shared" si="35"/>
        <v>26.75</v>
      </c>
      <c r="V86">
        <f t="shared" si="36"/>
        <v>0</v>
      </c>
      <c r="W86">
        <f t="shared" si="43"/>
        <v>23.549999999999791</v>
      </c>
      <c r="X86">
        <f t="shared" si="38"/>
        <v>9.0785714285713244</v>
      </c>
      <c r="Y86">
        <f t="shared" si="44"/>
        <v>70.029736618521696</v>
      </c>
      <c r="Z86">
        <f t="shared" si="45"/>
        <v>0</v>
      </c>
      <c r="AA86">
        <f t="shared" si="46"/>
        <v>0</v>
      </c>
      <c r="AB86">
        <v>156.15</v>
      </c>
      <c r="AC86">
        <f t="shared" si="26"/>
        <v>-2582590140</v>
      </c>
      <c r="AD86">
        <f t="shared" si="39"/>
        <v>1568229085.6857514</v>
      </c>
      <c r="AE86" t="str">
        <f t="shared" si="27"/>
        <v>Dec</v>
      </c>
      <c r="AF86">
        <f>_xlfn.IFNA(VLOOKUP(A86,Gold!$A$2:$E$1307,5, FALSE),AF85)</f>
        <v>26362</v>
      </c>
      <c r="AG86">
        <f>_xlfn.IFNA(VLOOKUP(A86,Gold!$A$2:$G$1307,7, FALSE),AG85)</f>
        <v>-1</v>
      </c>
      <c r="AH86">
        <f>_xlfn.IFNA(VLOOKUP(A86,Oil!$A$2:$E$1345,5, FALSE),AH85)</f>
        <v>4170</v>
      </c>
      <c r="AI86">
        <f>_xlfn.IFNA(VLOOKUP(A86,Oil!$A$2:$G$1345,7, FALSE),AI85)</f>
        <v>1</v>
      </c>
      <c r="AJ86">
        <f t="shared" si="30"/>
        <v>0</v>
      </c>
      <c r="AK86">
        <f>_xlfn.IFNA(VLOOKUP(A86,InterestRate!$A$2:$G$1334,3, FALSE),AK85)</f>
        <v>7.9690000000000003</v>
      </c>
      <c r="AL86">
        <f>_xlfn.IFNA(VLOOKUP(A86,InterestRate!$A$2:$G$1334,4,FALSE),AL85)</f>
        <v>7.9690000000000003</v>
      </c>
      <c r="AM86">
        <f>_xlfn.IFNA(VLOOKUP(A86,InterestRate!$A$2:$G$1334,5, FALSE),AM85)</f>
        <v>7.9690000000000003</v>
      </c>
      <c r="AN86">
        <f>_xlfn.IFNA(VLOOKUP(A86,InterestRate!$A$2:$G$1334,6, FALSE),AN85)</f>
        <v>7.9690000000000003</v>
      </c>
      <c r="AO86">
        <f>_xlfn.IFNA(VLOOKUP(A86,InterestRate!$A$2:$G$1334,7, FALSE),AO85)</f>
        <v>-5.0000000000000001E-4</v>
      </c>
      <c r="AP86">
        <f t="shared" si="31"/>
        <v>-1</v>
      </c>
      <c r="AQ86">
        <f t="shared" si="32"/>
        <v>-1</v>
      </c>
    </row>
    <row r="87" spans="1:43" x14ac:dyDescent="0.2">
      <c r="A87" s="1">
        <v>41978</v>
      </c>
      <c r="B87">
        <v>8584.25</v>
      </c>
      <c r="C87">
        <v>8588.35</v>
      </c>
      <c r="D87">
        <v>8523.9</v>
      </c>
      <c r="E87">
        <v>8538.2999999999993</v>
      </c>
      <c r="F87">
        <v>143345553</v>
      </c>
      <c r="G87">
        <v>6452.4</v>
      </c>
      <c r="H87">
        <f t="shared" si="48"/>
        <v>8499.6374999999989</v>
      </c>
      <c r="I87">
        <f t="shared" si="40"/>
        <v>38.662500000000364</v>
      </c>
      <c r="J87">
        <f t="shared" si="47"/>
        <v>0</v>
      </c>
      <c r="K87">
        <f t="shared" si="28"/>
        <v>8067.6</v>
      </c>
      <c r="L87">
        <f t="shared" si="41"/>
        <v>161355701.42857143</v>
      </c>
      <c r="M87">
        <f t="shared" si="42"/>
        <v>-18010148.428571433</v>
      </c>
      <c r="N87" s="10">
        <f t="shared" si="29"/>
        <v>-5.5128069990513211</v>
      </c>
      <c r="O87">
        <f t="shared" si="37"/>
        <v>62.549999999999272</v>
      </c>
      <c r="P87">
        <f t="shared" si="49"/>
        <v>17.549999999999272</v>
      </c>
      <c r="Q87">
        <f t="shared" si="50"/>
        <v>69.269045000188271</v>
      </c>
      <c r="R87">
        <f t="shared" si="51"/>
        <v>45</v>
      </c>
      <c r="S87">
        <f t="shared" si="33"/>
        <v>-26.100000000000364</v>
      </c>
      <c r="T87">
        <f t="shared" si="34"/>
        <v>26.100000000000364</v>
      </c>
      <c r="U87">
        <f t="shared" si="35"/>
        <v>0</v>
      </c>
      <c r="V87">
        <f t="shared" si="36"/>
        <v>26.100000000000364</v>
      </c>
      <c r="W87">
        <f t="shared" si="43"/>
        <v>21.742857142856987</v>
      </c>
      <c r="X87">
        <f t="shared" si="38"/>
        <v>12.807142857142805</v>
      </c>
      <c r="Y87">
        <f t="shared" si="44"/>
        <v>61.161342174000318</v>
      </c>
      <c r="Z87">
        <f t="shared" si="45"/>
        <v>0</v>
      </c>
      <c r="AA87">
        <f t="shared" si="46"/>
        <v>0</v>
      </c>
      <c r="AB87">
        <v>171.35</v>
      </c>
      <c r="AC87">
        <f t="shared" si="26"/>
        <v>-6586728160.3501043</v>
      </c>
      <c r="AD87">
        <f t="shared" si="39"/>
        <v>74921138.164292336</v>
      </c>
      <c r="AE87" t="str">
        <f t="shared" si="27"/>
        <v>Dec</v>
      </c>
      <c r="AF87">
        <f>_xlfn.IFNA(VLOOKUP(A87,Gold!$A$2:$E$1307,5, FALSE),AF86)</f>
        <v>26348</v>
      </c>
      <c r="AG87">
        <f>_xlfn.IFNA(VLOOKUP(A87,Gold!$A$2:$G$1307,7, FALSE),AG86)</f>
        <v>1</v>
      </c>
      <c r="AH87">
        <f>_xlfn.IFNA(VLOOKUP(A87,Oil!$A$2:$E$1345,5, FALSE),AH86)</f>
        <v>4134</v>
      </c>
      <c r="AI87">
        <f>_xlfn.IFNA(VLOOKUP(A87,Oil!$A$2:$G$1345,7, FALSE),AI86)</f>
        <v>-1</v>
      </c>
      <c r="AJ87">
        <f t="shared" si="30"/>
        <v>0</v>
      </c>
      <c r="AK87">
        <f>_xlfn.IFNA(VLOOKUP(A87,InterestRate!$A$2:$G$1334,3, FALSE),AK86)</f>
        <v>7.9390000000000001</v>
      </c>
      <c r="AL87">
        <f>_xlfn.IFNA(VLOOKUP(A87,InterestRate!$A$2:$G$1334,4,FALSE),AL86)</f>
        <v>7.9390000000000001</v>
      </c>
      <c r="AM87">
        <f>_xlfn.IFNA(VLOOKUP(A87,InterestRate!$A$2:$G$1334,5, FALSE),AM86)</f>
        <v>7.9390000000000001</v>
      </c>
      <c r="AN87">
        <f>_xlfn.IFNA(VLOOKUP(A87,InterestRate!$A$2:$G$1334,6, FALSE),AN86)</f>
        <v>7.9390000000000001</v>
      </c>
      <c r="AO87">
        <f>_xlfn.IFNA(VLOOKUP(A87,InterestRate!$A$2:$G$1334,7, FALSE),AO86)</f>
        <v>-3.8E-3</v>
      </c>
      <c r="AP87">
        <f t="shared" si="31"/>
        <v>-1</v>
      </c>
      <c r="AQ87">
        <f t="shared" si="32"/>
        <v>-1</v>
      </c>
    </row>
    <row r="88" spans="1:43" x14ac:dyDescent="0.2">
      <c r="A88" s="1">
        <v>41981</v>
      </c>
      <c r="B88">
        <v>8538.65</v>
      </c>
      <c r="C88">
        <v>8546.35</v>
      </c>
      <c r="D88">
        <v>8432.25</v>
      </c>
      <c r="E88">
        <v>8438.25</v>
      </c>
      <c r="F88">
        <v>163819529</v>
      </c>
      <c r="G88">
        <v>13929.39</v>
      </c>
      <c r="H88">
        <f t="shared" si="48"/>
        <v>8512.6374999999989</v>
      </c>
      <c r="I88">
        <f t="shared" si="40"/>
        <v>-74.387499999998909</v>
      </c>
      <c r="J88">
        <f t="shared" si="47"/>
        <v>-1</v>
      </c>
      <c r="K88">
        <f t="shared" si="28"/>
        <v>8029.8</v>
      </c>
      <c r="L88">
        <f t="shared" si="41"/>
        <v>160130424.14285713</v>
      </c>
      <c r="M88">
        <f t="shared" si="42"/>
        <v>3689104.8571428657</v>
      </c>
      <c r="N88" s="10">
        <f t="shared" si="29"/>
        <v>-4.8404586258999185</v>
      </c>
      <c r="O88">
        <f t="shared" si="37"/>
        <v>-55.950000000000728</v>
      </c>
      <c r="P88">
        <f t="shared" si="49"/>
        <v>-124.25000000000182</v>
      </c>
      <c r="Q88">
        <f t="shared" si="50"/>
        <v>67.671651235597921</v>
      </c>
      <c r="R88">
        <f t="shared" si="51"/>
        <v>68.300000000001091</v>
      </c>
      <c r="S88">
        <f t="shared" si="33"/>
        <v>-100.04999999999927</v>
      </c>
      <c r="T88">
        <f t="shared" si="34"/>
        <v>100.04999999999927</v>
      </c>
      <c r="U88">
        <f t="shared" si="35"/>
        <v>0</v>
      </c>
      <c r="V88">
        <f t="shared" si="36"/>
        <v>100.04999999999927</v>
      </c>
      <c r="W88">
        <f t="shared" si="43"/>
        <v>19.107142857142598</v>
      </c>
      <c r="X88">
        <f t="shared" si="38"/>
        <v>27.099999999999845</v>
      </c>
      <c r="Y88">
        <f t="shared" si="44"/>
        <v>40.475109698895253</v>
      </c>
      <c r="Z88">
        <f t="shared" si="45"/>
        <v>0</v>
      </c>
      <c r="AA88">
        <f t="shared" si="46"/>
        <v>0</v>
      </c>
      <c r="AB88">
        <v>107.9</v>
      </c>
      <c r="AC88">
        <f t="shared" si="26"/>
        <v>-16447480711.599941</v>
      </c>
      <c r="AD88">
        <f t="shared" si="39"/>
        <v>-2729932835.7214541</v>
      </c>
      <c r="AE88" t="str">
        <f t="shared" si="27"/>
        <v>Dec</v>
      </c>
      <c r="AF88">
        <f>_xlfn.IFNA(VLOOKUP(A88,Gold!$A$2:$E$1307,5, FALSE),AF87)</f>
        <v>26241</v>
      </c>
      <c r="AG88">
        <f>_xlfn.IFNA(VLOOKUP(A88,Gold!$A$2:$G$1307,7, FALSE),AG87)</f>
        <v>1</v>
      </c>
      <c r="AH88">
        <f>_xlfn.IFNA(VLOOKUP(A88,Oil!$A$2:$E$1345,5, FALSE),AH87)</f>
        <v>4072</v>
      </c>
      <c r="AI88">
        <f>_xlfn.IFNA(VLOOKUP(A88,Oil!$A$2:$G$1345,7, FALSE),AI87)</f>
        <v>-1</v>
      </c>
      <c r="AJ88">
        <f t="shared" si="30"/>
        <v>0</v>
      </c>
      <c r="AK88">
        <f>_xlfn.IFNA(VLOOKUP(A88,InterestRate!$A$2:$G$1334,3, FALSE),AK87)</f>
        <v>7.92</v>
      </c>
      <c r="AL88">
        <f>_xlfn.IFNA(VLOOKUP(A88,InterestRate!$A$2:$G$1334,4,FALSE),AL87)</f>
        <v>7.92</v>
      </c>
      <c r="AM88">
        <f>_xlfn.IFNA(VLOOKUP(A88,InterestRate!$A$2:$G$1334,5, FALSE),AM87)</f>
        <v>7.92</v>
      </c>
      <c r="AN88">
        <f>_xlfn.IFNA(VLOOKUP(A88,InterestRate!$A$2:$G$1334,6, FALSE),AN87)</f>
        <v>7.92</v>
      </c>
      <c r="AO88">
        <f>_xlfn.IFNA(VLOOKUP(A88,InterestRate!$A$2:$G$1334,7, FALSE),AO87)</f>
        <v>-2.3999999999999998E-3</v>
      </c>
      <c r="AP88">
        <f t="shared" si="31"/>
        <v>-1</v>
      </c>
      <c r="AQ88">
        <f t="shared" si="32"/>
        <v>-1</v>
      </c>
    </row>
    <row r="89" spans="1:43" x14ac:dyDescent="0.2">
      <c r="A89" s="1">
        <v>41982</v>
      </c>
      <c r="B89">
        <v>8439.2999999999993</v>
      </c>
      <c r="C89">
        <v>8444.5</v>
      </c>
      <c r="D89">
        <v>8330.5</v>
      </c>
      <c r="E89">
        <v>8340.7000000000007</v>
      </c>
      <c r="F89">
        <v>146266705</v>
      </c>
      <c r="G89">
        <v>7115.31</v>
      </c>
      <c r="H89">
        <f t="shared" si="48"/>
        <v>8515.6666666666661</v>
      </c>
      <c r="I89">
        <f t="shared" si="40"/>
        <v>-174.96666666666533</v>
      </c>
      <c r="J89">
        <f t="shared" si="47"/>
        <v>0</v>
      </c>
      <c r="K89">
        <f t="shared" si="28"/>
        <v>8159.3</v>
      </c>
      <c r="L89">
        <f t="shared" si="41"/>
        <v>155776270.57142857</v>
      </c>
      <c r="M89">
        <f t="shared" si="42"/>
        <v>-9509565.5714285672</v>
      </c>
      <c r="N89" s="10">
        <f t="shared" si="29"/>
        <v>-2.1748774083710063</v>
      </c>
      <c r="O89">
        <f t="shared" si="37"/>
        <v>-247.54999999999927</v>
      </c>
      <c r="P89">
        <f t="shared" si="49"/>
        <v>-453.5</v>
      </c>
      <c r="Q89">
        <f t="shared" si="50"/>
        <v>88.226521225871238</v>
      </c>
      <c r="R89">
        <f t="shared" si="51"/>
        <v>205.95000000000073</v>
      </c>
      <c r="S89">
        <f t="shared" si="33"/>
        <v>-97.549999999999272</v>
      </c>
      <c r="T89">
        <f t="shared" si="34"/>
        <v>97.549999999999272</v>
      </c>
      <c r="U89">
        <f t="shared" si="35"/>
        <v>0</v>
      </c>
      <c r="V89">
        <f t="shared" si="36"/>
        <v>97.549999999999272</v>
      </c>
      <c r="W89">
        <f t="shared" si="43"/>
        <v>5.6714285714284154</v>
      </c>
      <c r="X89">
        <f t="shared" si="38"/>
        <v>41.035714285714029</v>
      </c>
      <c r="Y89">
        <f t="shared" si="44"/>
        <v>11.888007186704371</v>
      </c>
      <c r="Z89">
        <f t="shared" si="45"/>
        <v>1</v>
      </c>
      <c r="AA89">
        <f t="shared" si="46"/>
        <v>0</v>
      </c>
      <c r="AB89">
        <v>-240.95</v>
      </c>
      <c r="AC89">
        <f t="shared" si="26"/>
        <v>-14421897112.999786</v>
      </c>
      <c r="AD89">
        <f t="shared" si="39"/>
        <v>-6803201641.5143023</v>
      </c>
      <c r="AE89" t="str">
        <f t="shared" si="27"/>
        <v>Dec</v>
      </c>
      <c r="AF89">
        <f>_xlfn.IFNA(VLOOKUP(A89,Gold!$A$2:$E$1307,5, FALSE),AF88)</f>
        <v>26441</v>
      </c>
      <c r="AG89">
        <f>_xlfn.IFNA(VLOOKUP(A89,Gold!$A$2:$G$1307,7, FALSE),AG88)</f>
        <v>1</v>
      </c>
      <c r="AH89">
        <f>_xlfn.IFNA(VLOOKUP(A89,Oil!$A$2:$E$1345,5, FALSE),AH88)</f>
        <v>3904</v>
      </c>
      <c r="AI89">
        <f>_xlfn.IFNA(VLOOKUP(A89,Oil!$A$2:$G$1345,7, FALSE),AI88)</f>
        <v>-1</v>
      </c>
      <c r="AJ89">
        <f t="shared" si="30"/>
        <v>0</v>
      </c>
      <c r="AK89">
        <f>_xlfn.IFNA(VLOOKUP(A89,InterestRate!$A$2:$G$1334,3, FALSE),AK88)</f>
        <v>7.9020000000000001</v>
      </c>
      <c r="AL89">
        <f>_xlfn.IFNA(VLOOKUP(A89,InterestRate!$A$2:$G$1334,4,FALSE),AL88)</f>
        <v>7.9020000000000001</v>
      </c>
      <c r="AM89">
        <f>_xlfn.IFNA(VLOOKUP(A89,InterestRate!$A$2:$G$1334,5, FALSE),AM88)</f>
        <v>7.9020000000000001</v>
      </c>
      <c r="AN89">
        <f>_xlfn.IFNA(VLOOKUP(A89,InterestRate!$A$2:$G$1334,6, FALSE),AN88)</f>
        <v>7.9020000000000001</v>
      </c>
      <c r="AO89">
        <f>_xlfn.IFNA(VLOOKUP(A89,InterestRate!$A$2:$G$1334,7, FALSE),AO88)</f>
        <v>-2.3E-3</v>
      </c>
      <c r="AP89">
        <f t="shared" si="31"/>
        <v>-1</v>
      </c>
      <c r="AQ89">
        <f t="shared" si="32"/>
        <v>-1</v>
      </c>
    </row>
    <row r="90" spans="1:43" x14ac:dyDescent="0.2">
      <c r="A90" s="1">
        <v>41983</v>
      </c>
      <c r="B90">
        <v>8318.0499999999993</v>
      </c>
      <c r="C90">
        <v>8376.7999999999993</v>
      </c>
      <c r="D90">
        <v>8317</v>
      </c>
      <c r="E90">
        <v>8355.65</v>
      </c>
      <c r="F90">
        <v>136656345</v>
      </c>
      <c r="G90">
        <v>6738.18</v>
      </c>
      <c r="H90">
        <f t="shared" si="48"/>
        <v>8504.2791666666653</v>
      </c>
      <c r="I90">
        <f t="shared" si="40"/>
        <v>-148.6291666666657</v>
      </c>
      <c r="J90">
        <f t="shared" si="47"/>
        <v>0</v>
      </c>
      <c r="K90">
        <f t="shared" si="28"/>
        <v>8225.2000000000007</v>
      </c>
      <c r="L90">
        <f t="shared" si="41"/>
        <v>148497997.14285713</v>
      </c>
      <c r="M90">
        <f t="shared" si="42"/>
        <v>-11841652.142857134</v>
      </c>
      <c r="N90" s="10">
        <f t="shared" si="29"/>
        <v>-1.561219055369707</v>
      </c>
      <c r="O90">
        <f t="shared" si="37"/>
        <v>-200.25</v>
      </c>
      <c r="P90">
        <f t="shared" si="49"/>
        <v>-354.25</v>
      </c>
      <c r="Q90">
        <f t="shared" si="50"/>
        <v>131.60279795115054</v>
      </c>
      <c r="R90">
        <f t="shared" si="51"/>
        <v>154</v>
      </c>
      <c r="S90">
        <f t="shared" si="33"/>
        <v>14.949999999998909</v>
      </c>
      <c r="T90">
        <f t="shared" si="34"/>
        <v>-14.949999999998909</v>
      </c>
      <c r="U90">
        <f t="shared" si="35"/>
        <v>14.949999999998909</v>
      </c>
      <c r="V90">
        <f t="shared" si="36"/>
        <v>0</v>
      </c>
      <c r="W90">
        <f t="shared" si="43"/>
        <v>7.8071428571425452</v>
      </c>
      <c r="X90">
        <f t="shared" si="38"/>
        <v>36.414285714285406</v>
      </c>
      <c r="Y90">
        <f t="shared" si="44"/>
        <v>17.264255251934472</v>
      </c>
      <c r="Z90">
        <f t="shared" si="45"/>
        <v>1</v>
      </c>
      <c r="AA90">
        <f t="shared" si="46"/>
        <v>0</v>
      </c>
      <c r="AB90">
        <v>-503.75</v>
      </c>
      <c r="AC90">
        <f t="shared" si="26"/>
        <v>5138278572.0000496</v>
      </c>
      <c r="AD90">
        <f t="shared" si="39"/>
        <v>-5000884789.8571367</v>
      </c>
      <c r="AE90" t="str">
        <f t="shared" si="27"/>
        <v>Dec</v>
      </c>
      <c r="AF90">
        <f>_xlfn.IFNA(VLOOKUP(A90,Gold!$A$2:$E$1307,5, FALSE),AF89)</f>
        <v>26892</v>
      </c>
      <c r="AG90">
        <f>_xlfn.IFNA(VLOOKUP(A90,Gold!$A$2:$G$1307,7, FALSE),AG89)</f>
        <v>-1</v>
      </c>
      <c r="AH90">
        <f>_xlfn.IFNA(VLOOKUP(A90,Oil!$A$2:$E$1345,5, FALSE),AH89)</f>
        <v>3949</v>
      </c>
      <c r="AI90">
        <f>_xlfn.IFNA(VLOOKUP(A90,Oil!$A$2:$G$1345,7, FALSE),AI89)</f>
        <v>1</v>
      </c>
      <c r="AJ90">
        <f t="shared" si="30"/>
        <v>0</v>
      </c>
      <c r="AK90">
        <f>_xlfn.IFNA(VLOOKUP(A90,InterestRate!$A$2:$G$1334,3, FALSE),AK89)</f>
        <v>7.9080000000000004</v>
      </c>
      <c r="AL90">
        <f>_xlfn.IFNA(VLOOKUP(A90,InterestRate!$A$2:$G$1334,4,FALSE),AL89)</f>
        <v>7.9080000000000004</v>
      </c>
      <c r="AM90">
        <f>_xlfn.IFNA(VLOOKUP(A90,InterestRate!$A$2:$G$1334,5, FALSE),AM89)</f>
        <v>7.9080000000000004</v>
      </c>
      <c r="AN90">
        <f>_xlfn.IFNA(VLOOKUP(A90,InterestRate!$A$2:$G$1334,6, FALSE),AN89)</f>
        <v>7.9080000000000004</v>
      </c>
      <c r="AO90">
        <f>_xlfn.IFNA(VLOOKUP(A90,InterestRate!$A$2:$G$1334,7, FALSE),AO89)</f>
        <v>8.0000000000000004E-4</v>
      </c>
      <c r="AP90">
        <f t="shared" si="31"/>
        <v>1</v>
      </c>
      <c r="AQ90">
        <f t="shared" si="32"/>
        <v>1</v>
      </c>
    </row>
    <row r="91" spans="1:43" x14ac:dyDescent="0.2">
      <c r="A91" s="1">
        <v>41984</v>
      </c>
      <c r="B91">
        <v>8338.85</v>
      </c>
      <c r="C91">
        <v>8348.2999999999993</v>
      </c>
      <c r="D91">
        <v>8272.4</v>
      </c>
      <c r="E91">
        <v>8292.9</v>
      </c>
      <c r="F91">
        <v>133862999</v>
      </c>
      <c r="G91">
        <v>6718.85</v>
      </c>
      <c r="H91">
        <f t="shared" si="48"/>
        <v>8489.7375000000011</v>
      </c>
      <c r="I91">
        <f t="shared" si="40"/>
        <v>-196.83750000000146</v>
      </c>
      <c r="J91">
        <f t="shared" si="47"/>
        <v>0</v>
      </c>
      <c r="K91">
        <f t="shared" si="28"/>
        <v>8324</v>
      </c>
      <c r="L91">
        <f t="shared" si="41"/>
        <v>146307383.85714287</v>
      </c>
      <c r="M91">
        <f t="shared" si="42"/>
        <v>-12444384.857142866</v>
      </c>
      <c r="N91" s="10">
        <f t="shared" si="29"/>
        <v>0.3750195950753098</v>
      </c>
      <c r="O91">
        <f t="shared" si="37"/>
        <v>-231.80000000000109</v>
      </c>
      <c r="P91">
        <f t="shared" si="49"/>
        <v>-279.15000000000146</v>
      </c>
      <c r="Q91">
        <f t="shared" si="50"/>
        <v>135.01622697890411</v>
      </c>
      <c r="R91">
        <f t="shared" si="51"/>
        <v>47.350000000000364</v>
      </c>
      <c r="S91">
        <f t="shared" si="33"/>
        <v>-62.75</v>
      </c>
      <c r="T91">
        <f t="shared" si="34"/>
        <v>62.75</v>
      </c>
      <c r="U91">
        <f t="shared" si="35"/>
        <v>0</v>
      </c>
      <c r="V91">
        <f t="shared" si="36"/>
        <v>62.75</v>
      </c>
      <c r="W91">
        <f t="shared" si="43"/>
        <v>7.8071428571425452</v>
      </c>
      <c r="X91">
        <f t="shared" si="38"/>
        <v>40.921428571428415</v>
      </c>
      <c r="Y91">
        <f t="shared" si="44"/>
        <v>15.699511634587282</v>
      </c>
      <c r="Z91">
        <f t="shared" si="45"/>
        <v>1</v>
      </c>
      <c r="AA91">
        <f t="shared" si="46"/>
        <v>0</v>
      </c>
      <c r="AB91">
        <v>-679.6</v>
      </c>
      <c r="AC91">
        <f t="shared" si="26"/>
        <v>-6151004804.0500975</v>
      </c>
      <c r="AD91">
        <f t="shared" si="39"/>
        <v>-5668612607.8642931</v>
      </c>
      <c r="AE91" t="str">
        <f t="shared" si="27"/>
        <v>Dec</v>
      </c>
      <c r="AF91">
        <f>_xlfn.IFNA(VLOOKUP(A91,Gold!$A$2:$E$1307,5, FALSE),AF90)</f>
        <v>26882</v>
      </c>
      <c r="AG91">
        <f>_xlfn.IFNA(VLOOKUP(A91,Gold!$A$2:$G$1307,7, FALSE),AG90)</f>
        <v>-1</v>
      </c>
      <c r="AH91">
        <f>_xlfn.IFNA(VLOOKUP(A91,Oil!$A$2:$E$1345,5, FALSE),AH90)</f>
        <v>3775</v>
      </c>
      <c r="AI91">
        <f>_xlfn.IFNA(VLOOKUP(A91,Oil!$A$2:$G$1345,7, FALSE),AI90)</f>
        <v>-1</v>
      </c>
      <c r="AJ91">
        <f t="shared" si="30"/>
        <v>-2</v>
      </c>
      <c r="AK91">
        <f>_xlfn.IFNA(VLOOKUP(A91,InterestRate!$A$2:$G$1334,3, FALSE),AK90)</f>
        <v>7.8659999999999997</v>
      </c>
      <c r="AL91">
        <f>_xlfn.IFNA(VLOOKUP(A91,InterestRate!$A$2:$G$1334,4,FALSE),AL90)</f>
        <v>7.8659999999999997</v>
      </c>
      <c r="AM91">
        <f>_xlfn.IFNA(VLOOKUP(A91,InterestRate!$A$2:$G$1334,5, FALSE),AM90)</f>
        <v>7.8659999999999997</v>
      </c>
      <c r="AN91">
        <f>_xlfn.IFNA(VLOOKUP(A91,InterestRate!$A$2:$G$1334,6, FALSE),AN90)</f>
        <v>7.8659999999999997</v>
      </c>
      <c r="AO91">
        <f>_xlfn.IFNA(VLOOKUP(A91,InterestRate!$A$2:$G$1334,7, FALSE),AO90)</f>
        <v>-5.3E-3</v>
      </c>
      <c r="AP91">
        <f t="shared" si="31"/>
        <v>-1</v>
      </c>
      <c r="AQ91">
        <f t="shared" si="32"/>
        <v>-3</v>
      </c>
    </row>
    <row r="92" spans="1:43" x14ac:dyDescent="0.2">
      <c r="A92" s="1">
        <v>41985</v>
      </c>
      <c r="B92">
        <v>8302</v>
      </c>
      <c r="C92">
        <v>8321.9</v>
      </c>
      <c r="D92">
        <v>8216.2999999999993</v>
      </c>
      <c r="E92">
        <v>8224.1</v>
      </c>
      <c r="F92">
        <v>138080911</v>
      </c>
      <c r="G92">
        <v>6894.03</v>
      </c>
      <c r="H92">
        <f t="shared" si="48"/>
        <v>8475.5541666666668</v>
      </c>
      <c r="I92">
        <f t="shared" si="40"/>
        <v>-251.45416666666642</v>
      </c>
      <c r="J92">
        <f t="shared" si="47"/>
        <v>0</v>
      </c>
      <c r="K92">
        <f t="shared" si="28"/>
        <v>8267</v>
      </c>
      <c r="L92">
        <f t="shared" si="41"/>
        <v>145803957.42857143</v>
      </c>
      <c r="M92">
        <f t="shared" si="42"/>
        <v>-7723046.4285714328</v>
      </c>
      <c r="N92" s="10">
        <f t="shared" si="29"/>
        <v>0.52163762600162489</v>
      </c>
      <c r="O92">
        <f t="shared" si="37"/>
        <v>-313.54999999999927</v>
      </c>
      <c r="P92">
        <f t="shared" si="49"/>
        <v>-321.04999999999927</v>
      </c>
      <c r="Q92">
        <f t="shared" si="50"/>
        <v>145.48690089947362</v>
      </c>
      <c r="R92">
        <f t="shared" si="51"/>
        <v>7.5</v>
      </c>
      <c r="S92">
        <f t="shared" si="33"/>
        <v>-68.799999999999272</v>
      </c>
      <c r="T92">
        <f t="shared" si="34"/>
        <v>68.799999999999272</v>
      </c>
      <c r="U92">
        <f t="shared" si="35"/>
        <v>0</v>
      </c>
      <c r="V92">
        <f t="shared" si="36"/>
        <v>68.799999999999272</v>
      </c>
      <c r="W92">
        <f t="shared" si="43"/>
        <v>5.957142857142701</v>
      </c>
      <c r="X92">
        <f t="shared" si="38"/>
        <v>50.749999999999737</v>
      </c>
      <c r="Y92">
        <f t="shared" si="44"/>
        <v>10.323059784626622</v>
      </c>
      <c r="Z92">
        <f t="shared" si="45"/>
        <v>1</v>
      </c>
      <c r="AA92">
        <f t="shared" si="46"/>
        <v>0</v>
      </c>
      <c r="AB92">
        <v>-745.6</v>
      </c>
      <c r="AC92">
        <f t="shared" si="26"/>
        <v>-10756502966.89995</v>
      </c>
      <c r="AD92">
        <f t="shared" si="39"/>
        <v>-7401132189.1285467</v>
      </c>
      <c r="AE92" t="str">
        <f t="shared" si="27"/>
        <v>Dec</v>
      </c>
      <c r="AF92">
        <f>_xlfn.IFNA(VLOOKUP(A92,Gold!$A$2:$E$1307,5, FALSE),AF91)</f>
        <v>26891</v>
      </c>
      <c r="AG92">
        <f>_xlfn.IFNA(VLOOKUP(A92,Gold!$A$2:$G$1307,7, FALSE),AG91)</f>
        <v>1</v>
      </c>
      <c r="AH92">
        <f>_xlfn.IFNA(VLOOKUP(A92,Oil!$A$2:$E$1345,5, FALSE),AH91)</f>
        <v>3729</v>
      </c>
      <c r="AI92">
        <f>_xlfn.IFNA(VLOOKUP(A92,Oil!$A$2:$G$1345,7, FALSE),AI91)</f>
        <v>-1</v>
      </c>
      <c r="AJ92">
        <f t="shared" si="30"/>
        <v>0</v>
      </c>
      <c r="AK92">
        <f>_xlfn.IFNA(VLOOKUP(A92,InterestRate!$A$2:$G$1334,3, FALSE),AK91)</f>
        <v>7.8310000000000004</v>
      </c>
      <c r="AL92">
        <f>_xlfn.IFNA(VLOOKUP(A92,InterestRate!$A$2:$G$1334,4,FALSE),AL91)</f>
        <v>7.8310000000000004</v>
      </c>
      <c r="AM92">
        <f>_xlfn.IFNA(VLOOKUP(A92,InterestRate!$A$2:$G$1334,5, FALSE),AM91)</f>
        <v>7.8310000000000004</v>
      </c>
      <c r="AN92">
        <f>_xlfn.IFNA(VLOOKUP(A92,InterestRate!$A$2:$G$1334,6, FALSE),AN91)</f>
        <v>7.8310000000000004</v>
      </c>
      <c r="AO92">
        <f>_xlfn.IFNA(VLOOKUP(A92,InterestRate!$A$2:$G$1334,7, FALSE),AO91)</f>
        <v>-4.4000000000000003E-3</v>
      </c>
      <c r="AP92">
        <f t="shared" si="31"/>
        <v>-1</v>
      </c>
      <c r="AQ92">
        <f t="shared" si="32"/>
        <v>-1</v>
      </c>
    </row>
    <row r="93" spans="1:43" x14ac:dyDescent="0.2">
      <c r="A93" s="1">
        <v>41988</v>
      </c>
      <c r="B93">
        <v>8160.75</v>
      </c>
      <c r="C93">
        <v>8242.4</v>
      </c>
      <c r="D93">
        <v>8152.5</v>
      </c>
      <c r="E93">
        <v>8219.6</v>
      </c>
      <c r="F93">
        <v>137140608</v>
      </c>
      <c r="G93">
        <v>6720.94</v>
      </c>
      <c r="H93">
        <f t="shared" si="48"/>
        <v>8454.5833333333339</v>
      </c>
      <c r="I93">
        <f t="shared" si="40"/>
        <v>-234.98333333333358</v>
      </c>
      <c r="J93">
        <f t="shared" si="47"/>
        <v>0</v>
      </c>
      <c r="K93">
        <f t="shared" si="28"/>
        <v>8174.1</v>
      </c>
      <c r="L93">
        <f t="shared" si="41"/>
        <v>143644181.7142857</v>
      </c>
      <c r="M93">
        <f t="shared" si="42"/>
        <v>-6503573.7142857015</v>
      </c>
      <c r="N93" s="10">
        <f t="shared" si="29"/>
        <v>-0.55355491751423425</v>
      </c>
      <c r="O93">
        <f t="shared" si="37"/>
        <v>-344.79999999999927</v>
      </c>
      <c r="P93">
        <f t="shared" si="49"/>
        <v>-446.09999999999854</v>
      </c>
      <c r="Q93">
        <f t="shared" si="50"/>
        <v>162.67451837510163</v>
      </c>
      <c r="R93">
        <f t="shared" si="51"/>
        <v>101.29999999999927</v>
      </c>
      <c r="S93">
        <f t="shared" si="33"/>
        <v>-4.5</v>
      </c>
      <c r="T93">
        <f t="shared" si="34"/>
        <v>4.5</v>
      </c>
      <c r="U93">
        <f t="shared" si="35"/>
        <v>0</v>
      </c>
      <c r="V93">
        <f t="shared" si="36"/>
        <v>4.5</v>
      </c>
      <c r="W93">
        <f t="shared" si="43"/>
        <v>2.1357142857141298</v>
      </c>
      <c r="X93">
        <f t="shared" si="38"/>
        <v>51.392857142856883</v>
      </c>
      <c r="Y93">
        <f t="shared" si="44"/>
        <v>3.9166884988208039</v>
      </c>
      <c r="Z93">
        <f t="shared" si="45"/>
        <v>1</v>
      </c>
      <c r="AA93">
        <f t="shared" si="46"/>
        <v>0</v>
      </c>
      <c r="AB93">
        <v>-890.15</v>
      </c>
      <c r="AC93">
        <f t="shared" si="26"/>
        <v>8070724780.8000498</v>
      </c>
      <c r="AD93">
        <f t="shared" si="39"/>
        <v>-5879230057.5856829</v>
      </c>
      <c r="AE93" t="str">
        <f t="shared" si="27"/>
        <v>Dec</v>
      </c>
      <c r="AF93">
        <f>_xlfn.IFNA(VLOOKUP(A93,Gold!$A$2:$E$1307,5, FALSE),AF92)</f>
        <v>26903</v>
      </c>
      <c r="AG93">
        <f>_xlfn.IFNA(VLOOKUP(A93,Gold!$A$2:$G$1307,7, FALSE),AG92)</f>
        <v>-1</v>
      </c>
      <c r="AH93">
        <f>_xlfn.IFNA(VLOOKUP(A93,Oil!$A$2:$E$1345,5, FALSE),AH92)</f>
        <v>3610</v>
      </c>
      <c r="AI93">
        <f>_xlfn.IFNA(VLOOKUP(A93,Oil!$A$2:$G$1345,7, FALSE),AI92)</f>
        <v>-1</v>
      </c>
      <c r="AJ93">
        <f t="shared" si="30"/>
        <v>-2</v>
      </c>
      <c r="AK93">
        <f>_xlfn.IFNA(VLOOKUP(A93,InterestRate!$A$2:$G$1334,3, FALSE),AK92)</f>
        <v>7.835</v>
      </c>
      <c r="AL93">
        <f>_xlfn.IFNA(VLOOKUP(A93,InterestRate!$A$2:$G$1334,4,FALSE),AL92)</f>
        <v>7.835</v>
      </c>
      <c r="AM93">
        <f>_xlfn.IFNA(VLOOKUP(A93,InterestRate!$A$2:$G$1334,5, FALSE),AM92)</f>
        <v>7.835</v>
      </c>
      <c r="AN93">
        <f>_xlfn.IFNA(VLOOKUP(A93,InterestRate!$A$2:$G$1334,6, FALSE),AN92)</f>
        <v>7.835</v>
      </c>
      <c r="AO93">
        <f>_xlfn.IFNA(VLOOKUP(A93,InterestRate!$A$2:$G$1334,7, FALSE),AO92)</f>
        <v>5.0000000000000001E-4</v>
      </c>
      <c r="AP93">
        <f t="shared" si="31"/>
        <v>1</v>
      </c>
      <c r="AQ93">
        <f t="shared" si="32"/>
        <v>-1</v>
      </c>
    </row>
    <row r="94" spans="1:43" x14ac:dyDescent="0.2">
      <c r="A94" s="1">
        <v>41989</v>
      </c>
      <c r="B94">
        <v>8172.6</v>
      </c>
      <c r="C94">
        <v>8189.35</v>
      </c>
      <c r="D94">
        <v>8052.6</v>
      </c>
      <c r="E94">
        <v>8067.6</v>
      </c>
      <c r="F94">
        <v>197337631</v>
      </c>
      <c r="G94">
        <v>8920.2900000000009</v>
      </c>
      <c r="H94">
        <f t="shared" si="48"/>
        <v>8431.6999999999989</v>
      </c>
      <c r="I94">
        <f t="shared" si="40"/>
        <v>-364.09999999999854</v>
      </c>
      <c r="J94">
        <f t="shared" si="47"/>
        <v>0</v>
      </c>
      <c r="K94">
        <f t="shared" si="28"/>
        <v>8200.7000000000007</v>
      </c>
      <c r="L94">
        <f t="shared" si="41"/>
        <v>142738950</v>
      </c>
      <c r="M94">
        <f t="shared" si="42"/>
        <v>54598681</v>
      </c>
      <c r="N94" s="10">
        <f t="shared" si="29"/>
        <v>1.6498091129951951</v>
      </c>
      <c r="O94">
        <f t="shared" si="37"/>
        <v>-470.69999999999891</v>
      </c>
      <c r="P94">
        <f t="shared" si="49"/>
        <v>-533.24999999999818</v>
      </c>
      <c r="Q94">
        <f t="shared" si="50"/>
        <v>144.99574254833379</v>
      </c>
      <c r="R94">
        <f t="shared" si="51"/>
        <v>62.549999999999272</v>
      </c>
      <c r="S94">
        <f t="shared" si="33"/>
        <v>-152</v>
      </c>
      <c r="T94">
        <f t="shared" si="34"/>
        <v>152</v>
      </c>
      <c r="U94">
        <f t="shared" si="35"/>
        <v>0</v>
      </c>
      <c r="V94">
        <f t="shared" si="36"/>
        <v>152</v>
      </c>
      <c r="W94">
        <f t="shared" si="43"/>
        <v>2.1357142857141298</v>
      </c>
      <c r="X94">
        <f t="shared" si="38"/>
        <v>69.378571428571121</v>
      </c>
      <c r="Y94">
        <f t="shared" si="44"/>
        <v>2.9452324665088696</v>
      </c>
      <c r="Z94">
        <f t="shared" si="45"/>
        <v>1</v>
      </c>
      <c r="AA94">
        <f t="shared" si="46"/>
        <v>0</v>
      </c>
      <c r="AB94">
        <v>-1129.05</v>
      </c>
      <c r="AC94">
        <f t="shared" si="26"/>
        <v>-20720451255</v>
      </c>
      <c r="AD94">
        <f t="shared" si="39"/>
        <v>-7898333356.8213825</v>
      </c>
      <c r="AE94" t="str">
        <f t="shared" si="27"/>
        <v>Dec</v>
      </c>
      <c r="AF94">
        <f>_xlfn.IFNA(VLOOKUP(A94,Gold!$A$2:$E$1307,5, FALSE),AF93)</f>
        <v>26858</v>
      </c>
      <c r="AG94">
        <f>_xlfn.IFNA(VLOOKUP(A94,Gold!$A$2:$G$1307,7, FALSE),AG93)</f>
        <v>1</v>
      </c>
      <c r="AH94">
        <f>_xlfn.IFNA(VLOOKUP(A94,Oil!$A$2:$E$1345,5, FALSE),AH93)</f>
        <v>3503</v>
      </c>
      <c r="AI94">
        <f>_xlfn.IFNA(VLOOKUP(A94,Oil!$A$2:$G$1345,7, FALSE),AI93)</f>
        <v>-1</v>
      </c>
      <c r="AJ94">
        <f t="shared" si="30"/>
        <v>0</v>
      </c>
      <c r="AK94">
        <f>_xlfn.IFNA(VLOOKUP(A94,InterestRate!$A$2:$G$1334,3, FALSE),AK93)</f>
        <v>7.9889999999999999</v>
      </c>
      <c r="AL94">
        <f>_xlfn.IFNA(VLOOKUP(A94,InterestRate!$A$2:$G$1334,4,FALSE),AL93)</f>
        <v>7.9889999999999999</v>
      </c>
      <c r="AM94">
        <f>_xlfn.IFNA(VLOOKUP(A94,InterestRate!$A$2:$G$1334,5, FALSE),AM93)</f>
        <v>7.9889999999999999</v>
      </c>
      <c r="AN94">
        <f>_xlfn.IFNA(VLOOKUP(A94,InterestRate!$A$2:$G$1334,6, FALSE),AN93)</f>
        <v>7.9889999999999999</v>
      </c>
      <c r="AO94">
        <f>_xlfn.IFNA(VLOOKUP(A94,InterestRate!$A$2:$G$1334,7, FALSE),AO93)</f>
        <v>1.9699999999999999E-2</v>
      </c>
      <c r="AP94">
        <f t="shared" si="31"/>
        <v>1</v>
      </c>
      <c r="AQ94">
        <f t="shared" si="32"/>
        <v>1</v>
      </c>
    </row>
    <row r="95" spans="1:43" x14ac:dyDescent="0.2">
      <c r="A95" s="1">
        <v>41990</v>
      </c>
      <c r="B95">
        <v>8041.2</v>
      </c>
      <c r="C95">
        <v>8082</v>
      </c>
      <c r="D95">
        <v>7961.35</v>
      </c>
      <c r="E95">
        <v>8029.8</v>
      </c>
      <c r="F95">
        <v>216216145</v>
      </c>
      <c r="G95">
        <v>9966.02</v>
      </c>
      <c r="H95">
        <f t="shared" si="48"/>
        <v>8388.3125</v>
      </c>
      <c r="I95">
        <f t="shared" si="40"/>
        <v>-358.51249999999982</v>
      </c>
      <c r="J95">
        <f t="shared" si="47"/>
        <v>0</v>
      </c>
      <c r="K95">
        <f t="shared" si="28"/>
        <v>8246.2999999999993</v>
      </c>
      <c r="L95">
        <f t="shared" si="41"/>
        <v>150452104</v>
      </c>
      <c r="M95">
        <f t="shared" si="42"/>
        <v>65764041</v>
      </c>
      <c r="N95" s="10">
        <f t="shared" si="29"/>
        <v>2.6962066303021133</v>
      </c>
      <c r="O95">
        <f t="shared" si="37"/>
        <v>-408.44999999999982</v>
      </c>
      <c r="P95">
        <f t="shared" si="49"/>
        <v>-352.49999999999909</v>
      </c>
      <c r="Q95">
        <f t="shared" si="50"/>
        <v>129.30949583957687</v>
      </c>
      <c r="R95">
        <f t="shared" si="51"/>
        <v>-55.950000000000728</v>
      </c>
      <c r="S95">
        <f t="shared" si="33"/>
        <v>-37.800000000000182</v>
      </c>
      <c r="T95">
        <f t="shared" si="34"/>
        <v>37.800000000000182</v>
      </c>
      <c r="U95">
        <f t="shared" si="35"/>
        <v>0</v>
      </c>
      <c r="V95">
        <f t="shared" si="36"/>
        <v>37.800000000000182</v>
      </c>
      <c r="W95">
        <f t="shared" si="43"/>
        <v>2.1357142857141298</v>
      </c>
      <c r="X95">
        <f t="shared" si="38"/>
        <v>60.485714285714103</v>
      </c>
      <c r="Y95">
        <f t="shared" si="44"/>
        <v>3.3569102952731527</v>
      </c>
      <c r="Z95">
        <f t="shared" si="45"/>
        <v>1</v>
      </c>
      <c r="AA95">
        <f t="shared" si="46"/>
        <v>0</v>
      </c>
      <c r="AB95">
        <v>-1223.95</v>
      </c>
      <c r="AC95">
        <f t="shared" si="26"/>
        <v>-2464864052.9999213</v>
      </c>
      <c r="AD95">
        <f t="shared" si="39"/>
        <v>-5900816691.3070936</v>
      </c>
      <c r="AE95" t="str">
        <f t="shared" si="27"/>
        <v>Dec</v>
      </c>
      <c r="AF95">
        <f>_xlfn.IFNA(VLOOKUP(A95,Gold!$A$2:$E$1307,5, FALSE),AF94)</f>
        <v>26901</v>
      </c>
      <c r="AG95">
        <f>_xlfn.IFNA(VLOOKUP(A95,Gold!$A$2:$G$1307,7, FALSE),AG94)</f>
        <v>-1</v>
      </c>
      <c r="AH95">
        <f>_xlfn.IFNA(VLOOKUP(A95,Oil!$A$2:$E$1345,5, FALSE),AH94)</f>
        <v>3547</v>
      </c>
      <c r="AI95">
        <f>_xlfn.IFNA(VLOOKUP(A95,Oil!$A$2:$G$1345,7, FALSE),AI94)</f>
        <v>1</v>
      </c>
      <c r="AJ95">
        <f t="shared" si="30"/>
        <v>0</v>
      </c>
      <c r="AK95">
        <f>_xlfn.IFNA(VLOOKUP(A95,InterestRate!$A$2:$G$1334,3, FALSE),AK94)</f>
        <v>7.9720000000000004</v>
      </c>
      <c r="AL95">
        <f>_xlfn.IFNA(VLOOKUP(A95,InterestRate!$A$2:$G$1334,4,FALSE),AL94)</f>
        <v>7.9720000000000004</v>
      </c>
      <c r="AM95">
        <f>_xlfn.IFNA(VLOOKUP(A95,InterestRate!$A$2:$G$1334,5, FALSE),AM94)</f>
        <v>7.9720000000000004</v>
      </c>
      <c r="AN95">
        <f>_xlfn.IFNA(VLOOKUP(A95,InterestRate!$A$2:$G$1334,6, FALSE),AN94)</f>
        <v>7.9720000000000004</v>
      </c>
      <c r="AO95">
        <f>_xlfn.IFNA(VLOOKUP(A95,InterestRate!$A$2:$G$1334,7, FALSE),AO94)</f>
        <v>-2.0999999999999999E-3</v>
      </c>
      <c r="AP95">
        <f t="shared" si="31"/>
        <v>-1</v>
      </c>
      <c r="AQ95">
        <f t="shared" si="32"/>
        <v>-1</v>
      </c>
    </row>
    <row r="96" spans="1:43" x14ac:dyDescent="0.2">
      <c r="A96" s="1">
        <v>41991</v>
      </c>
      <c r="B96">
        <v>8138.9</v>
      </c>
      <c r="C96">
        <v>8174.3</v>
      </c>
      <c r="D96">
        <v>8084.9</v>
      </c>
      <c r="E96">
        <v>8159.3</v>
      </c>
      <c r="F96">
        <v>162112021</v>
      </c>
      <c r="G96">
        <v>7352.6</v>
      </c>
      <c r="H96">
        <f t="shared" si="48"/>
        <v>8344.4708333333347</v>
      </c>
      <c r="I96">
        <f t="shared" si="40"/>
        <v>-185.17083333333449</v>
      </c>
      <c r="J96">
        <f t="shared" si="47"/>
        <v>0</v>
      </c>
      <c r="K96">
        <f t="shared" si="28"/>
        <v>8248.25</v>
      </c>
      <c r="L96">
        <f t="shared" si="41"/>
        <v>157937334.85714287</v>
      </c>
      <c r="M96">
        <f t="shared" si="42"/>
        <v>4174686.1428571343</v>
      </c>
      <c r="N96" s="10">
        <f t="shared" si="29"/>
        <v>1.0901670486438766</v>
      </c>
      <c r="O96">
        <f t="shared" si="37"/>
        <v>-181.40000000000055</v>
      </c>
      <c r="P96">
        <f t="shared" si="49"/>
        <v>66.149999999998727</v>
      </c>
      <c r="Q96">
        <f t="shared" si="50"/>
        <v>98.728520267882161</v>
      </c>
      <c r="R96">
        <f t="shared" si="51"/>
        <v>-247.54999999999927</v>
      </c>
      <c r="S96">
        <f t="shared" si="33"/>
        <v>129.5</v>
      </c>
      <c r="T96">
        <f t="shared" si="34"/>
        <v>-129.5</v>
      </c>
      <c r="U96">
        <f t="shared" si="35"/>
        <v>129.5</v>
      </c>
      <c r="V96">
        <f t="shared" si="36"/>
        <v>0</v>
      </c>
      <c r="W96">
        <f t="shared" si="43"/>
        <v>20.63571428571413</v>
      </c>
      <c r="X96">
        <f t="shared" si="38"/>
        <v>46.549999999999919</v>
      </c>
      <c r="Y96">
        <f t="shared" si="44"/>
        <v>30.263984915147574</v>
      </c>
      <c r="Z96">
        <f t="shared" si="45"/>
        <v>0</v>
      </c>
      <c r="AA96">
        <f t="shared" si="46"/>
        <v>0</v>
      </c>
      <c r="AB96">
        <v>-1060.55</v>
      </c>
      <c r="AC96">
        <f t="shared" si="26"/>
        <v>3307085228.4000883</v>
      </c>
      <c r="AD96">
        <f t="shared" si="39"/>
        <v>-3368104928.2499685</v>
      </c>
      <c r="AE96" t="str">
        <f t="shared" si="27"/>
        <v>Dec</v>
      </c>
      <c r="AF96">
        <f>_xlfn.IFNA(VLOOKUP(A96,Gold!$A$2:$E$1307,5, FALSE),AF95)</f>
        <v>26927</v>
      </c>
      <c r="AG96">
        <f>_xlfn.IFNA(VLOOKUP(A96,Gold!$A$2:$G$1307,7, FALSE),AG95)</f>
        <v>1</v>
      </c>
      <c r="AH96">
        <f>_xlfn.IFNA(VLOOKUP(A96,Oil!$A$2:$E$1345,5, FALSE),AH95)</f>
        <v>3590</v>
      </c>
      <c r="AI96">
        <f>_xlfn.IFNA(VLOOKUP(A96,Oil!$A$2:$G$1345,7, FALSE),AI95)</f>
        <v>1</v>
      </c>
      <c r="AJ96">
        <f t="shared" si="30"/>
        <v>2</v>
      </c>
      <c r="AK96">
        <f>_xlfn.IFNA(VLOOKUP(A96,InterestRate!$A$2:$G$1334,3, FALSE),AK95)</f>
        <v>7.931</v>
      </c>
      <c r="AL96">
        <f>_xlfn.IFNA(VLOOKUP(A96,InterestRate!$A$2:$G$1334,4,FALSE),AL95)</f>
        <v>7.931</v>
      </c>
      <c r="AM96">
        <f>_xlfn.IFNA(VLOOKUP(A96,InterestRate!$A$2:$G$1334,5, FALSE),AM95)</f>
        <v>7.931</v>
      </c>
      <c r="AN96">
        <f>_xlfn.IFNA(VLOOKUP(A96,InterestRate!$A$2:$G$1334,6, FALSE),AN95)</f>
        <v>7.931</v>
      </c>
      <c r="AO96">
        <f>_xlfn.IFNA(VLOOKUP(A96,InterestRate!$A$2:$G$1334,7, FALSE),AO95)</f>
        <v>-5.1000000000000004E-3</v>
      </c>
      <c r="AP96">
        <f t="shared" si="31"/>
        <v>-1</v>
      </c>
      <c r="AQ96">
        <f t="shared" si="32"/>
        <v>1</v>
      </c>
    </row>
    <row r="97" spans="1:43" x14ac:dyDescent="0.2">
      <c r="A97" s="1">
        <v>41992</v>
      </c>
      <c r="B97">
        <v>8230.4500000000007</v>
      </c>
      <c r="C97">
        <v>8263.4500000000007</v>
      </c>
      <c r="D97">
        <v>8208.6</v>
      </c>
      <c r="E97">
        <v>8225.2000000000007</v>
      </c>
      <c r="F97">
        <v>174796496</v>
      </c>
      <c r="G97">
        <v>8246.76</v>
      </c>
      <c r="H97">
        <f t="shared" si="48"/>
        <v>8314.0208333333358</v>
      </c>
      <c r="I97">
        <f t="shared" si="40"/>
        <v>-88.820833333335031</v>
      </c>
      <c r="J97">
        <f t="shared" si="47"/>
        <v>0</v>
      </c>
      <c r="K97">
        <f t="shared" si="28"/>
        <v>8282.7000000000007</v>
      </c>
      <c r="L97">
        <f t="shared" si="41"/>
        <v>160200951.42857143</v>
      </c>
      <c r="M97">
        <f t="shared" si="42"/>
        <v>14595544.571428567</v>
      </c>
      <c r="N97" s="10">
        <f t="shared" si="29"/>
        <v>0.69907114720614694</v>
      </c>
      <c r="O97">
        <f t="shared" si="37"/>
        <v>-130.44999999999891</v>
      </c>
      <c r="P97">
        <f t="shared" si="49"/>
        <v>69.800000000001091</v>
      </c>
      <c r="Q97">
        <f t="shared" si="50"/>
        <v>109.07715486886153</v>
      </c>
      <c r="R97">
        <f t="shared" si="51"/>
        <v>-200.25</v>
      </c>
      <c r="S97">
        <f t="shared" si="33"/>
        <v>65.900000000000546</v>
      </c>
      <c r="T97">
        <f t="shared" si="34"/>
        <v>-65.900000000000546</v>
      </c>
      <c r="U97">
        <f t="shared" si="35"/>
        <v>65.900000000000546</v>
      </c>
      <c r="V97">
        <f t="shared" si="36"/>
        <v>0</v>
      </c>
      <c r="W97">
        <f t="shared" si="43"/>
        <v>27.914285714285793</v>
      </c>
      <c r="X97">
        <f t="shared" si="38"/>
        <v>46.549999999999919</v>
      </c>
      <c r="Y97">
        <f t="shared" si="44"/>
        <v>36.990061523899776</v>
      </c>
      <c r="Z97">
        <f t="shared" si="45"/>
        <v>0</v>
      </c>
      <c r="AA97">
        <f t="shared" si="46"/>
        <v>0</v>
      </c>
      <c r="AB97">
        <v>-720.3</v>
      </c>
      <c r="AC97">
        <f t="shared" si="26"/>
        <v>-917681604</v>
      </c>
      <c r="AD97">
        <f t="shared" si="39"/>
        <v>-4233242096.2499757</v>
      </c>
      <c r="AE97" t="str">
        <f t="shared" si="27"/>
        <v>Dec</v>
      </c>
      <c r="AF97">
        <f>_xlfn.IFNA(VLOOKUP(A97,Gold!$A$2:$E$1307,5, FALSE),AF96)</f>
        <v>26802</v>
      </c>
      <c r="AG97">
        <f>_xlfn.IFNA(VLOOKUP(A97,Gold!$A$2:$G$1307,7, FALSE),AG96)</f>
        <v>1</v>
      </c>
      <c r="AH97">
        <f>_xlfn.IFNA(VLOOKUP(A97,Oil!$A$2:$E$1345,5, FALSE),AH96)</f>
        <v>3426</v>
      </c>
      <c r="AI97">
        <f>_xlfn.IFNA(VLOOKUP(A97,Oil!$A$2:$G$1345,7, FALSE),AI96)</f>
        <v>-1</v>
      </c>
      <c r="AJ97">
        <f t="shared" si="30"/>
        <v>0</v>
      </c>
      <c r="AK97">
        <f>_xlfn.IFNA(VLOOKUP(A97,InterestRate!$A$2:$G$1334,3, FALSE),AK96)</f>
        <v>7.9619999999999997</v>
      </c>
      <c r="AL97">
        <f>_xlfn.IFNA(VLOOKUP(A97,InterestRate!$A$2:$G$1334,4,FALSE),AL96)</f>
        <v>7.9619999999999997</v>
      </c>
      <c r="AM97">
        <f>_xlfn.IFNA(VLOOKUP(A97,InterestRate!$A$2:$G$1334,5, FALSE),AM96)</f>
        <v>7.9619999999999997</v>
      </c>
      <c r="AN97">
        <f>_xlfn.IFNA(VLOOKUP(A97,InterestRate!$A$2:$G$1334,6, FALSE),AN96)</f>
        <v>7.9619999999999997</v>
      </c>
      <c r="AO97">
        <f>_xlfn.IFNA(VLOOKUP(A97,InterestRate!$A$2:$G$1334,7, FALSE),AO96)</f>
        <v>3.8999999999999998E-3</v>
      </c>
      <c r="AP97">
        <f t="shared" si="31"/>
        <v>1</v>
      </c>
      <c r="AQ97">
        <f t="shared" si="32"/>
        <v>1</v>
      </c>
    </row>
    <row r="98" spans="1:43" x14ac:dyDescent="0.2">
      <c r="A98" s="1">
        <v>41995</v>
      </c>
      <c r="B98">
        <v>8255</v>
      </c>
      <c r="C98">
        <v>8330.9500000000007</v>
      </c>
      <c r="D98">
        <v>8228.2000000000007</v>
      </c>
      <c r="E98">
        <v>8324</v>
      </c>
      <c r="F98">
        <v>139159658</v>
      </c>
      <c r="G98">
        <v>5745.04</v>
      </c>
      <c r="H98">
        <f t="shared" si="48"/>
        <v>8287.9833333333336</v>
      </c>
      <c r="I98">
        <f t="shared" si="40"/>
        <v>36.016666666666424</v>
      </c>
      <c r="J98">
        <f t="shared" si="47"/>
        <v>1</v>
      </c>
      <c r="K98">
        <f t="shared" si="28"/>
        <v>8284</v>
      </c>
      <c r="L98">
        <f t="shared" si="41"/>
        <v>165649544.42857143</v>
      </c>
      <c r="M98">
        <f t="shared" si="42"/>
        <v>-26489886.428571433</v>
      </c>
      <c r="N98" s="10">
        <f t="shared" si="29"/>
        <v>-0.48053820278712156</v>
      </c>
      <c r="O98">
        <f t="shared" si="37"/>
        <v>31.100000000000364</v>
      </c>
      <c r="P98">
        <f t="shared" si="49"/>
        <v>262.90000000000146</v>
      </c>
      <c r="Q98">
        <f t="shared" si="50"/>
        <v>122.81705713706651</v>
      </c>
      <c r="R98">
        <f t="shared" si="51"/>
        <v>-231.80000000000109</v>
      </c>
      <c r="S98">
        <f t="shared" si="33"/>
        <v>98.799999999999272</v>
      </c>
      <c r="T98">
        <f t="shared" si="34"/>
        <v>-98.799999999999272</v>
      </c>
      <c r="U98">
        <f t="shared" si="35"/>
        <v>98.799999999999272</v>
      </c>
      <c r="V98">
        <f t="shared" si="36"/>
        <v>0</v>
      </c>
      <c r="W98">
        <f t="shared" si="43"/>
        <v>42.028571428571404</v>
      </c>
      <c r="X98">
        <f t="shared" si="38"/>
        <v>37.585714285714211</v>
      </c>
      <c r="Y98">
        <f t="shared" si="44"/>
        <v>52.135388977494273</v>
      </c>
      <c r="Z98">
        <f t="shared" si="45"/>
        <v>0</v>
      </c>
      <c r="AA98">
        <f t="shared" si="46"/>
        <v>0</v>
      </c>
      <c r="AB98">
        <v>-280.75</v>
      </c>
      <c r="AC98">
        <f t="shared" si="26"/>
        <v>9602016402</v>
      </c>
      <c r="AD98">
        <f t="shared" si="39"/>
        <v>-1982810495.3856757</v>
      </c>
      <c r="AE98" t="str">
        <f t="shared" si="27"/>
        <v>Dec</v>
      </c>
      <c r="AF98">
        <f>_xlfn.IFNA(VLOOKUP(A98,Gold!$A$2:$E$1307,5, FALSE),AF97)</f>
        <v>26784</v>
      </c>
      <c r="AG98">
        <f>_xlfn.IFNA(VLOOKUP(A98,Gold!$A$2:$G$1307,7, FALSE),AG97)</f>
        <v>-1</v>
      </c>
      <c r="AH98">
        <f>_xlfn.IFNA(VLOOKUP(A98,Oil!$A$2:$E$1345,5, FALSE),AH97)</f>
        <v>3603</v>
      </c>
      <c r="AI98">
        <f>_xlfn.IFNA(VLOOKUP(A98,Oil!$A$2:$G$1345,7, FALSE),AI97)</f>
        <v>1</v>
      </c>
      <c r="AJ98">
        <f t="shared" si="30"/>
        <v>0</v>
      </c>
      <c r="AK98">
        <f>_xlfn.IFNA(VLOOKUP(A98,InterestRate!$A$2:$G$1334,3, FALSE),AK97)</f>
        <v>7.9569999999999999</v>
      </c>
      <c r="AL98">
        <f>_xlfn.IFNA(VLOOKUP(A98,InterestRate!$A$2:$G$1334,4,FALSE),AL97)</f>
        <v>7.9569999999999999</v>
      </c>
      <c r="AM98">
        <f>_xlfn.IFNA(VLOOKUP(A98,InterestRate!$A$2:$G$1334,5, FALSE),AM97)</f>
        <v>7.9569999999999999</v>
      </c>
      <c r="AN98">
        <f>_xlfn.IFNA(VLOOKUP(A98,InterestRate!$A$2:$G$1334,6, FALSE),AN97)</f>
        <v>7.9569999999999999</v>
      </c>
      <c r="AO98">
        <f>_xlfn.IFNA(VLOOKUP(A98,InterestRate!$A$2:$G$1334,7, FALSE),AO97)</f>
        <v>-5.9999999999999995E-4</v>
      </c>
      <c r="AP98">
        <f t="shared" si="31"/>
        <v>-1</v>
      </c>
      <c r="AQ98">
        <f t="shared" si="32"/>
        <v>-1</v>
      </c>
    </row>
    <row r="99" spans="1:43" x14ac:dyDescent="0.2">
      <c r="A99" s="1">
        <v>41996</v>
      </c>
      <c r="B99">
        <v>8324.6</v>
      </c>
      <c r="C99">
        <v>8364.75</v>
      </c>
      <c r="D99">
        <v>8252.85</v>
      </c>
      <c r="E99">
        <v>8267</v>
      </c>
      <c r="F99">
        <v>132190368</v>
      </c>
      <c r="G99">
        <v>5629.52</v>
      </c>
      <c r="H99">
        <f t="shared" si="48"/>
        <v>8267.9500000000007</v>
      </c>
      <c r="I99">
        <f t="shared" si="40"/>
        <v>-0.9500000000007276</v>
      </c>
      <c r="J99">
        <f t="shared" si="47"/>
        <v>-1</v>
      </c>
      <c r="K99">
        <f t="shared" si="28"/>
        <v>8395.4500000000007</v>
      </c>
      <c r="L99">
        <f t="shared" si="41"/>
        <v>166406210</v>
      </c>
      <c r="M99">
        <f t="shared" si="42"/>
        <v>-34215842</v>
      </c>
      <c r="N99" s="10">
        <f t="shared" si="29"/>
        <v>1.5537679932260884</v>
      </c>
      <c r="O99">
        <f t="shared" si="37"/>
        <v>42.899999999999636</v>
      </c>
      <c r="P99">
        <f t="shared" si="49"/>
        <v>356.44999999999891</v>
      </c>
      <c r="Q99">
        <f t="shared" si="50"/>
        <v>175.20962207215277</v>
      </c>
      <c r="R99">
        <f t="shared" si="51"/>
        <v>-313.54999999999927</v>
      </c>
      <c r="S99">
        <f t="shared" si="33"/>
        <v>-57</v>
      </c>
      <c r="T99">
        <f t="shared" si="34"/>
        <v>57</v>
      </c>
      <c r="U99">
        <f t="shared" si="35"/>
        <v>0</v>
      </c>
      <c r="V99">
        <f t="shared" si="36"/>
        <v>57</v>
      </c>
      <c r="W99">
        <f t="shared" si="43"/>
        <v>42.028571428571404</v>
      </c>
      <c r="X99">
        <f t="shared" si="38"/>
        <v>35.900000000000027</v>
      </c>
      <c r="Y99">
        <f t="shared" si="44"/>
        <v>53.24886877828051</v>
      </c>
      <c r="Z99">
        <f t="shared" si="45"/>
        <v>0</v>
      </c>
      <c r="AA99">
        <f t="shared" si="46"/>
        <v>0</v>
      </c>
      <c r="AB99">
        <v>-56.45</v>
      </c>
      <c r="AC99">
        <f t="shared" si="26"/>
        <v>-7614165196.8000479</v>
      </c>
      <c r="AD99">
        <f t="shared" si="39"/>
        <v>-1533905099.6571193</v>
      </c>
      <c r="AE99" t="str">
        <f t="shared" si="27"/>
        <v>Dec</v>
      </c>
      <c r="AF99">
        <f>_xlfn.IFNA(VLOOKUP(A99,Gold!$A$2:$E$1307,5, FALSE),AF98)</f>
        <v>26458</v>
      </c>
      <c r="AG99">
        <f>_xlfn.IFNA(VLOOKUP(A99,Gold!$A$2:$G$1307,7, FALSE),AG98)</f>
        <v>-1</v>
      </c>
      <c r="AH99">
        <f>_xlfn.IFNA(VLOOKUP(A99,Oil!$A$2:$E$1345,5, FALSE),AH98)</f>
        <v>3491</v>
      </c>
      <c r="AI99">
        <f>_xlfn.IFNA(VLOOKUP(A99,Oil!$A$2:$G$1345,7, FALSE),AI98)</f>
        <v>-1</v>
      </c>
      <c r="AJ99">
        <f t="shared" si="30"/>
        <v>-2</v>
      </c>
      <c r="AK99">
        <f>_xlfn.IFNA(VLOOKUP(A99,InterestRate!$A$2:$G$1334,3, FALSE),AK98)</f>
        <v>7.9219999999999997</v>
      </c>
      <c r="AL99">
        <f>_xlfn.IFNA(VLOOKUP(A99,InterestRate!$A$2:$G$1334,4,FALSE),AL98)</f>
        <v>7.9219999999999997</v>
      </c>
      <c r="AM99">
        <f>_xlfn.IFNA(VLOOKUP(A99,InterestRate!$A$2:$G$1334,5, FALSE),AM98)</f>
        <v>7.9219999999999997</v>
      </c>
      <c r="AN99">
        <f>_xlfn.IFNA(VLOOKUP(A99,InterestRate!$A$2:$G$1334,6, FALSE),AN98)</f>
        <v>7.9219999999999997</v>
      </c>
      <c r="AO99">
        <f>_xlfn.IFNA(VLOOKUP(A99,InterestRate!$A$2:$G$1334,7, FALSE),AO98)</f>
        <v>-4.4000000000000003E-3</v>
      </c>
      <c r="AP99">
        <f t="shared" si="31"/>
        <v>-1</v>
      </c>
      <c r="AQ99">
        <f t="shared" si="32"/>
        <v>-3</v>
      </c>
    </row>
    <row r="100" spans="1:43" x14ac:dyDescent="0.2">
      <c r="A100" s="1">
        <v>41997</v>
      </c>
      <c r="B100">
        <v>8272.0499999999993</v>
      </c>
      <c r="C100">
        <v>8286.4</v>
      </c>
      <c r="D100">
        <v>8155.25</v>
      </c>
      <c r="E100">
        <v>8174.1</v>
      </c>
      <c r="F100">
        <v>221905876</v>
      </c>
      <c r="G100">
        <v>11229.76</v>
      </c>
      <c r="H100">
        <f t="shared" si="48"/>
        <v>8245.3416666666653</v>
      </c>
      <c r="I100">
        <f t="shared" si="40"/>
        <v>-71.241666666664969</v>
      </c>
      <c r="J100">
        <f t="shared" si="47"/>
        <v>0</v>
      </c>
      <c r="K100">
        <f t="shared" si="28"/>
        <v>8378.4</v>
      </c>
      <c r="L100">
        <f t="shared" si="41"/>
        <v>165564703.85714287</v>
      </c>
      <c r="M100">
        <f t="shared" si="42"/>
        <v>56341172.142857134</v>
      </c>
      <c r="N100" s="10">
        <f t="shared" si="29"/>
        <v>2.4993577274562249</v>
      </c>
      <c r="O100">
        <f t="shared" si="37"/>
        <v>-45.5</v>
      </c>
      <c r="P100">
        <f t="shared" si="49"/>
        <v>299.29999999999927</v>
      </c>
      <c r="Q100">
        <f t="shared" si="50"/>
        <v>206.05100876793972</v>
      </c>
      <c r="R100">
        <f t="shared" si="51"/>
        <v>-344.79999999999927</v>
      </c>
      <c r="S100">
        <f t="shared" si="33"/>
        <v>-92.899999999999636</v>
      </c>
      <c r="T100">
        <f t="shared" si="34"/>
        <v>92.899999999999636</v>
      </c>
      <c r="U100">
        <f t="shared" si="35"/>
        <v>0</v>
      </c>
      <c r="V100">
        <f t="shared" si="36"/>
        <v>92.899999999999636</v>
      </c>
      <c r="W100">
        <f t="shared" si="43"/>
        <v>42.028571428571404</v>
      </c>
      <c r="X100">
        <f t="shared" si="38"/>
        <v>48.528571428571404</v>
      </c>
      <c r="Y100">
        <f t="shared" si="44"/>
        <v>45.90419722265564</v>
      </c>
      <c r="Z100">
        <f t="shared" si="45"/>
        <v>0</v>
      </c>
      <c r="AA100">
        <f t="shared" si="46"/>
        <v>0</v>
      </c>
      <c r="AB100">
        <v>28.5</v>
      </c>
      <c r="AC100">
        <f t="shared" si="26"/>
        <v>-21735680554.199757</v>
      </c>
      <c r="AD100">
        <f t="shared" si="39"/>
        <v>-5791963004.6570911</v>
      </c>
      <c r="AE100" t="str">
        <f t="shared" si="27"/>
        <v>Dec</v>
      </c>
      <c r="AF100">
        <f>_xlfn.IFNA(VLOOKUP(A100,Gold!$A$2:$E$1307,5, FALSE),AF99)</f>
        <v>26507</v>
      </c>
      <c r="AG100">
        <f>_xlfn.IFNA(VLOOKUP(A100,Gold!$A$2:$G$1307,7, FALSE),AG99)</f>
        <v>-1</v>
      </c>
      <c r="AH100">
        <f>_xlfn.IFNA(VLOOKUP(A100,Oil!$A$2:$E$1345,5, FALSE),AH99)</f>
        <v>3624</v>
      </c>
      <c r="AI100">
        <f>_xlfn.IFNA(VLOOKUP(A100,Oil!$A$2:$G$1345,7, FALSE),AI99)</f>
        <v>1</v>
      </c>
      <c r="AJ100">
        <f t="shared" si="30"/>
        <v>0</v>
      </c>
      <c r="AK100">
        <f>_xlfn.IFNA(VLOOKUP(A100,InterestRate!$A$2:$G$1334,3, FALSE),AK99)</f>
        <v>7.9619999999999997</v>
      </c>
      <c r="AL100">
        <f>_xlfn.IFNA(VLOOKUP(A100,InterestRate!$A$2:$G$1334,4,FALSE),AL99)</f>
        <v>7.9619999999999997</v>
      </c>
      <c r="AM100">
        <f>_xlfn.IFNA(VLOOKUP(A100,InterestRate!$A$2:$G$1334,5, FALSE),AM99)</f>
        <v>7.9619999999999997</v>
      </c>
      <c r="AN100">
        <f>_xlfn.IFNA(VLOOKUP(A100,InterestRate!$A$2:$G$1334,6, FALSE),AN99)</f>
        <v>7.9619999999999997</v>
      </c>
      <c r="AO100">
        <f>_xlfn.IFNA(VLOOKUP(A100,InterestRate!$A$2:$G$1334,7, FALSE),AO99)</f>
        <v>5.0000000000000001E-3</v>
      </c>
      <c r="AP100">
        <f t="shared" si="31"/>
        <v>1</v>
      </c>
      <c r="AQ100">
        <f t="shared" si="32"/>
        <v>1</v>
      </c>
    </row>
    <row r="101" spans="1:43" x14ac:dyDescent="0.2">
      <c r="A101" s="1">
        <v>41999</v>
      </c>
      <c r="B101">
        <v>8204.7999999999993</v>
      </c>
      <c r="C101">
        <v>8234.5499999999993</v>
      </c>
      <c r="D101">
        <v>8147.95</v>
      </c>
      <c r="E101">
        <v>8200.7000000000007</v>
      </c>
      <c r="F101">
        <v>75528707</v>
      </c>
      <c r="G101">
        <v>2995.12</v>
      </c>
      <c r="H101">
        <f t="shared" si="48"/>
        <v>8223.3291666666664</v>
      </c>
      <c r="I101">
        <f t="shared" si="40"/>
        <v>-22.629166666665697</v>
      </c>
      <c r="J101">
        <f t="shared" si="47"/>
        <v>0</v>
      </c>
      <c r="K101">
        <f t="shared" si="28"/>
        <v>8127.35</v>
      </c>
      <c r="L101">
        <f t="shared" si="41"/>
        <v>177674027.85714287</v>
      </c>
      <c r="M101">
        <f t="shared" si="42"/>
        <v>-102145320.85714287</v>
      </c>
      <c r="N101" s="10">
        <f t="shared" si="29"/>
        <v>-0.89443584084285921</v>
      </c>
      <c r="O101">
        <f t="shared" si="37"/>
        <v>133.10000000000036</v>
      </c>
      <c r="P101">
        <f t="shared" si="49"/>
        <v>603.79999999999927</v>
      </c>
      <c r="Q101">
        <f t="shared" si="50"/>
        <v>204.17838984807443</v>
      </c>
      <c r="R101">
        <f t="shared" si="51"/>
        <v>-470.69999999999891</v>
      </c>
      <c r="S101">
        <f t="shared" si="33"/>
        <v>26.600000000000364</v>
      </c>
      <c r="T101">
        <f t="shared" si="34"/>
        <v>-26.600000000000364</v>
      </c>
      <c r="U101">
        <f t="shared" si="35"/>
        <v>26.600000000000364</v>
      </c>
      <c r="V101">
        <f t="shared" si="36"/>
        <v>0</v>
      </c>
      <c r="W101">
        <f t="shared" si="43"/>
        <v>45.828571428571458</v>
      </c>
      <c r="X101">
        <f t="shared" si="38"/>
        <v>26.814285714285688</v>
      </c>
      <c r="Y101">
        <f t="shared" si="44"/>
        <v>62.230843840931172</v>
      </c>
      <c r="Z101">
        <f t="shared" si="45"/>
        <v>0</v>
      </c>
      <c r="AA101">
        <f t="shared" si="46"/>
        <v>0</v>
      </c>
      <c r="AB101">
        <v>130.5</v>
      </c>
      <c r="AC101">
        <f t="shared" si="26"/>
        <v>-309667698.69989008</v>
      </c>
      <c r="AD101">
        <f t="shared" si="39"/>
        <v>-2876136782.3285036</v>
      </c>
      <c r="AE101" t="str">
        <f t="shared" si="27"/>
        <v>Dec</v>
      </c>
      <c r="AF101">
        <f>_xlfn.IFNA(VLOOKUP(A101,Gold!$A$2:$E$1307,5, FALSE),AF100)</f>
        <v>26895</v>
      </c>
      <c r="AG101">
        <f>_xlfn.IFNA(VLOOKUP(A101,Gold!$A$2:$G$1307,7, FALSE),AG100)</f>
        <v>1</v>
      </c>
      <c r="AH101">
        <f>_xlfn.IFNA(VLOOKUP(A101,Oil!$A$2:$E$1345,5, FALSE),AH100)</f>
        <v>3544</v>
      </c>
      <c r="AI101">
        <f>_xlfn.IFNA(VLOOKUP(A101,Oil!$A$2:$G$1345,7, FALSE),AI100)</f>
        <v>-1</v>
      </c>
      <c r="AJ101">
        <f t="shared" si="30"/>
        <v>0</v>
      </c>
      <c r="AK101">
        <f>_xlfn.IFNA(VLOOKUP(A101,InterestRate!$A$2:$G$1334,3, FALSE),AK100)</f>
        <v>7.9809999999999999</v>
      </c>
      <c r="AL101">
        <f>_xlfn.IFNA(VLOOKUP(A101,InterestRate!$A$2:$G$1334,4,FALSE),AL100)</f>
        <v>7.9809999999999999</v>
      </c>
      <c r="AM101">
        <f>_xlfn.IFNA(VLOOKUP(A101,InterestRate!$A$2:$G$1334,5, FALSE),AM100)</f>
        <v>7.9809999999999999</v>
      </c>
      <c r="AN101">
        <f>_xlfn.IFNA(VLOOKUP(A101,InterestRate!$A$2:$G$1334,6, FALSE),AN100)</f>
        <v>7.9809999999999999</v>
      </c>
      <c r="AO101">
        <f>_xlfn.IFNA(VLOOKUP(A101,InterestRate!$A$2:$G$1334,7, FALSE),AO100)</f>
        <v>2.3999999999999998E-3</v>
      </c>
      <c r="AP101">
        <f t="shared" si="31"/>
        <v>1</v>
      </c>
      <c r="AQ101">
        <f t="shared" si="32"/>
        <v>1</v>
      </c>
    </row>
    <row r="102" spans="1:43" x14ac:dyDescent="0.2">
      <c r="A102" s="1">
        <v>42002</v>
      </c>
      <c r="B102">
        <v>8214.7000000000007</v>
      </c>
      <c r="C102">
        <v>8279.15</v>
      </c>
      <c r="D102">
        <v>8214.7000000000007</v>
      </c>
      <c r="E102">
        <v>8246.2999999999993</v>
      </c>
      <c r="F102">
        <v>82086035</v>
      </c>
      <c r="G102">
        <v>3340.07</v>
      </c>
      <c r="H102">
        <f t="shared" si="48"/>
        <v>8211.6625000000004</v>
      </c>
      <c r="I102">
        <f t="shared" si="40"/>
        <v>34.637499999998909</v>
      </c>
      <c r="J102">
        <f t="shared" si="47"/>
        <v>1</v>
      </c>
      <c r="K102">
        <f t="shared" si="28"/>
        <v>8102.1</v>
      </c>
      <c r="L102">
        <f t="shared" si="41"/>
        <v>160272753</v>
      </c>
      <c r="M102">
        <f t="shared" si="42"/>
        <v>-78186718</v>
      </c>
      <c r="N102" s="10">
        <f t="shared" si="29"/>
        <v>-1.7486630367558653</v>
      </c>
      <c r="O102">
        <f t="shared" si="37"/>
        <v>216.49999999999909</v>
      </c>
      <c r="P102">
        <f t="shared" si="49"/>
        <v>624.94999999999891</v>
      </c>
      <c r="Q102">
        <f t="shared" si="50"/>
        <v>180.16464857246024</v>
      </c>
      <c r="R102">
        <f t="shared" si="51"/>
        <v>-408.44999999999982</v>
      </c>
      <c r="S102">
        <f t="shared" si="33"/>
        <v>45.599999999998545</v>
      </c>
      <c r="T102">
        <f t="shared" si="34"/>
        <v>-45.599999999998545</v>
      </c>
      <c r="U102">
        <f t="shared" si="35"/>
        <v>45.599999999998545</v>
      </c>
      <c r="V102">
        <f t="shared" si="36"/>
        <v>0</v>
      </c>
      <c r="W102">
        <f t="shared" si="43"/>
        <v>52.342857142856964</v>
      </c>
      <c r="X102">
        <f t="shared" si="38"/>
        <v>21.414285714285661</v>
      </c>
      <c r="Y102">
        <f t="shared" si="44"/>
        <v>70.017198547678177</v>
      </c>
      <c r="Z102">
        <f t="shared" si="45"/>
        <v>0</v>
      </c>
      <c r="AA102">
        <f t="shared" si="46"/>
        <v>0</v>
      </c>
      <c r="AB102">
        <v>304.10000000000002</v>
      </c>
      <c r="AC102">
        <f t="shared" si="26"/>
        <v>2593918705.9998803</v>
      </c>
      <c r="AD102">
        <f t="shared" si="39"/>
        <v>-2153453531.0428181</v>
      </c>
      <c r="AE102" t="str">
        <f t="shared" si="27"/>
        <v>Dec</v>
      </c>
      <c r="AF102">
        <f>_xlfn.IFNA(VLOOKUP(A102,Gold!$A$2:$E$1307,5, FALSE),AF101)</f>
        <v>26869</v>
      </c>
      <c r="AG102">
        <f>_xlfn.IFNA(VLOOKUP(A102,Gold!$A$2:$G$1307,7, FALSE),AG101)</f>
        <v>-1</v>
      </c>
      <c r="AH102">
        <f>_xlfn.IFNA(VLOOKUP(A102,Oil!$A$2:$E$1345,5, FALSE),AH101)</f>
        <v>3483</v>
      </c>
      <c r="AI102">
        <f>_xlfn.IFNA(VLOOKUP(A102,Oil!$A$2:$G$1345,7, FALSE),AI101)</f>
        <v>-1</v>
      </c>
      <c r="AJ102">
        <f t="shared" si="30"/>
        <v>-2</v>
      </c>
      <c r="AK102">
        <f>_xlfn.IFNA(VLOOKUP(A102,InterestRate!$A$2:$G$1334,3, FALSE),AK101)</f>
        <v>7.9290000000000003</v>
      </c>
      <c r="AL102">
        <f>_xlfn.IFNA(VLOOKUP(A102,InterestRate!$A$2:$G$1334,4,FALSE),AL101)</f>
        <v>7.9290000000000003</v>
      </c>
      <c r="AM102">
        <f>_xlfn.IFNA(VLOOKUP(A102,InterestRate!$A$2:$G$1334,5, FALSE),AM101)</f>
        <v>7.9290000000000003</v>
      </c>
      <c r="AN102">
        <f>_xlfn.IFNA(VLOOKUP(A102,InterestRate!$A$2:$G$1334,6, FALSE),AN101)</f>
        <v>7.9290000000000003</v>
      </c>
      <c r="AO102">
        <f>_xlfn.IFNA(VLOOKUP(A102,InterestRate!$A$2:$G$1334,7, FALSE),AO101)</f>
        <v>-6.4999999999999997E-3</v>
      </c>
      <c r="AP102">
        <f t="shared" si="31"/>
        <v>-1</v>
      </c>
      <c r="AQ102">
        <f t="shared" si="32"/>
        <v>-3</v>
      </c>
    </row>
    <row r="103" spans="1:43" x14ac:dyDescent="0.2">
      <c r="A103" s="1">
        <v>42003</v>
      </c>
      <c r="B103">
        <v>8260.2999999999993</v>
      </c>
      <c r="C103">
        <v>8268.25</v>
      </c>
      <c r="D103">
        <v>8220.5499999999993</v>
      </c>
      <c r="E103">
        <v>8248.25</v>
      </c>
      <c r="F103">
        <v>77695770</v>
      </c>
      <c r="G103">
        <v>3460.46</v>
      </c>
      <c r="H103">
        <f t="shared" si="48"/>
        <v>8202.5500000000011</v>
      </c>
      <c r="I103">
        <f t="shared" si="40"/>
        <v>45.699999999998909</v>
      </c>
      <c r="J103">
        <f t="shared" si="47"/>
        <v>0</v>
      </c>
      <c r="K103">
        <f t="shared" si="28"/>
        <v>8234.6</v>
      </c>
      <c r="L103">
        <f t="shared" si="41"/>
        <v>141111308.7142857</v>
      </c>
      <c r="M103">
        <f t="shared" si="42"/>
        <v>-63415538.714285702</v>
      </c>
      <c r="N103" s="10">
        <f t="shared" si="29"/>
        <v>-0.16548964931954821</v>
      </c>
      <c r="O103">
        <f t="shared" si="37"/>
        <v>88.949999999999818</v>
      </c>
      <c r="P103">
        <f t="shared" si="49"/>
        <v>270.35000000000036</v>
      </c>
      <c r="Q103">
        <f t="shared" si="50"/>
        <v>140.68989751188496</v>
      </c>
      <c r="R103">
        <f t="shared" si="51"/>
        <v>-181.40000000000055</v>
      </c>
      <c r="S103">
        <f t="shared" si="33"/>
        <v>1.9500000000007276</v>
      </c>
      <c r="T103">
        <f t="shared" si="34"/>
        <v>-1.9500000000007276</v>
      </c>
      <c r="U103">
        <f t="shared" si="35"/>
        <v>1.9500000000007276</v>
      </c>
      <c r="V103">
        <f t="shared" si="36"/>
        <v>0</v>
      </c>
      <c r="W103">
        <f t="shared" si="43"/>
        <v>34.121428571428496</v>
      </c>
      <c r="X103">
        <f t="shared" si="38"/>
        <v>21.414285714285661</v>
      </c>
      <c r="Y103">
        <f t="shared" si="44"/>
        <v>60.353758686039171</v>
      </c>
      <c r="Z103">
        <f t="shared" si="45"/>
        <v>0</v>
      </c>
      <c r="AA103">
        <f t="shared" si="46"/>
        <v>0</v>
      </c>
      <c r="AB103">
        <v>438.55</v>
      </c>
      <c r="AC103">
        <f t="shared" si="26"/>
        <v>-936234028.49994349</v>
      </c>
      <c r="AD103">
        <f t="shared" si="39"/>
        <v>-2759641996.3142509</v>
      </c>
      <c r="AE103" t="str">
        <f t="shared" si="27"/>
        <v>Dec</v>
      </c>
      <c r="AF103">
        <f>_xlfn.IFNA(VLOOKUP(A103,Gold!$A$2:$E$1307,5, FALSE),AF102)</f>
        <v>26638</v>
      </c>
      <c r="AG103">
        <f>_xlfn.IFNA(VLOOKUP(A103,Gold!$A$2:$G$1307,7, FALSE),AG102)</f>
        <v>-1</v>
      </c>
      <c r="AH103">
        <f>_xlfn.IFNA(VLOOKUP(A103,Oil!$A$2:$E$1345,5, FALSE),AH102)</f>
        <v>3412</v>
      </c>
      <c r="AI103">
        <f>_xlfn.IFNA(VLOOKUP(A103,Oil!$A$2:$G$1345,7, FALSE),AI102)</f>
        <v>-1</v>
      </c>
      <c r="AJ103">
        <f t="shared" si="30"/>
        <v>-2</v>
      </c>
      <c r="AK103">
        <f>_xlfn.IFNA(VLOOKUP(A103,InterestRate!$A$2:$G$1334,3, FALSE),AK102)</f>
        <v>7.8730000000000002</v>
      </c>
      <c r="AL103">
        <f>_xlfn.IFNA(VLOOKUP(A103,InterestRate!$A$2:$G$1334,4,FALSE),AL102)</f>
        <v>7.8730000000000002</v>
      </c>
      <c r="AM103">
        <f>_xlfn.IFNA(VLOOKUP(A103,InterestRate!$A$2:$G$1334,5, FALSE),AM102)</f>
        <v>7.8730000000000002</v>
      </c>
      <c r="AN103">
        <f>_xlfn.IFNA(VLOOKUP(A103,InterestRate!$A$2:$G$1334,6, FALSE),AN102)</f>
        <v>7.8730000000000002</v>
      </c>
      <c r="AO103">
        <f>_xlfn.IFNA(VLOOKUP(A103,InterestRate!$A$2:$G$1334,7, FALSE),AO102)</f>
        <v>-7.1000000000000004E-3</v>
      </c>
      <c r="AP103">
        <f t="shared" si="31"/>
        <v>-1</v>
      </c>
      <c r="AQ103">
        <f t="shared" si="32"/>
        <v>-3</v>
      </c>
    </row>
    <row r="104" spans="1:43" x14ac:dyDescent="0.2">
      <c r="A104" s="1">
        <v>42004</v>
      </c>
      <c r="B104">
        <v>8243.9</v>
      </c>
      <c r="C104">
        <v>8291</v>
      </c>
      <c r="D104">
        <v>8243.75</v>
      </c>
      <c r="E104">
        <v>8282.7000000000007</v>
      </c>
      <c r="F104">
        <v>84532600</v>
      </c>
      <c r="G104">
        <v>4221.32</v>
      </c>
      <c r="H104">
        <f t="shared" si="48"/>
        <v>8198.8291666666682</v>
      </c>
      <c r="I104">
        <f t="shared" si="40"/>
        <v>83.870833333332484</v>
      </c>
      <c r="J104">
        <f t="shared" si="47"/>
        <v>0</v>
      </c>
      <c r="K104">
        <f t="shared" si="28"/>
        <v>8284.5</v>
      </c>
      <c r="L104">
        <f t="shared" si="41"/>
        <v>129051844.28571428</v>
      </c>
      <c r="M104">
        <f t="shared" si="42"/>
        <v>-44519244.285714284</v>
      </c>
      <c r="N104" s="10">
        <f t="shared" si="29"/>
        <v>2.173204389871989E-2</v>
      </c>
      <c r="O104">
        <f t="shared" si="37"/>
        <v>57.5</v>
      </c>
      <c r="P104">
        <f t="shared" si="49"/>
        <v>187.94999999999891</v>
      </c>
      <c r="Q104">
        <f t="shared" si="50"/>
        <v>114.17047456284244</v>
      </c>
      <c r="R104">
        <f t="shared" si="51"/>
        <v>-130.44999999999891</v>
      </c>
      <c r="S104">
        <f t="shared" si="33"/>
        <v>34.450000000000728</v>
      </c>
      <c r="T104">
        <f t="shared" si="34"/>
        <v>-34.450000000000728</v>
      </c>
      <c r="U104">
        <f t="shared" si="35"/>
        <v>34.450000000000728</v>
      </c>
      <c r="V104">
        <f t="shared" si="36"/>
        <v>0</v>
      </c>
      <c r="W104">
        <f t="shared" si="43"/>
        <v>29.628571428571377</v>
      </c>
      <c r="X104">
        <f t="shared" si="38"/>
        <v>21.414285714285661</v>
      </c>
      <c r="Y104">
        <f t="shared" si="44"/>
        <v>56.931100741147418</v>
      </c>
      <c r="Z104">
        <f t="shared" si="45"/>
        <v>0</v>
      </c>
      <c r="AA104">
        <f t="shared" si="46"/>
        <v>0</v>
      </c>
      <c r="AB104">
        <v>362.95</v>
      </c>
      <c r="AC104">
        <f t="shared" si="26"/>
        <v>3279864880.000092</v>
      </c>
      <c r="AD104">
        <f t="shared" si="39"/>
        <v>-2159992498.5999522</v>
      </c>
      <c r="AE104" t="str">
        <f t="shared" si="27"/>
        <v>Dec</v>
      </c>
      <c r="AF104">
        <f>_xlfn.IFNA(VLOOKUP(A104,Gold!$A$2:$E$1307,5, FALSE),AF103)</f>
        <v>26774</v>
      </c>
      <c r="AG104">
        <f>_xlfn.IFNA(VLOOKUP(A104,Gold!$A$2:$G$1307,7, FALSE),AG103)</f>
        <v>-1</v>
      </c>
      <c r="AH104">
        <f>_xlfn.IFNA(VLOOKUP(A104,Oil!$A$2:$E$1345,5, FALSE),AH103)</f>
        <v>3450</v>
      </c>
      <c r="AI104">
        <f>_xlfn.IFNA(VLOOKUP(A104,Oil!$A$2:$G$1345,7, FALSE),AI103)</f>
        <v>1</v>
      </c>
      <c r="AJ104">
        <f t="shared" si="30"/>
        <v>0</v>
      </c>
      <c r="AK104">
        <f>_xlfn.IFNA(VLOOKUP(A104,InterestRate!$A$2:$G$1334,3, FALSE),AK103)</f>
        <v>7.8570000000000002</v>
      </c>
      <c r="AL104">
        <f>_xlfn.IFNA(VLOOKUP(A104,InterestRate!$A$2:$G$1334,4,FALSE),AL103)</f>
        <v>7.8570000000000002</v>
      </c>
      <c r="AM104">
        <f>_xlfn.IFNA(VLOOKUP(A104,InterestRate!$A$2:$G$1334,5, FALSE),AM103)</f>
        <v>7.8570000000000002</v>
      </c>
      <c r="AN104">
        <f>_xlfn.IFNA(VLOOKUP(A104,InterestRate!$A$2:$G$1334,6, FALSE),AN103)</f>
        <v>7.8570000000000002</v>
      </c>
      <c r="AO104">
        <f>_xlfn.IFNA(VLOOKUP(A104,InterestRate!$A$2:$G$1334,7, FALSE),AO103)</f>
        <v>-2E-3</v>
      </c>
      <c r="AP104">
        <f t="shared" si="31"/>
        <v>-1</v>
      </c>
      <c r="AQ104">
        <f t="shared" si="32"/>
        <v>-1</v>
      </c>
    </row>
    <row r="105" spans="1:43" x14ac:dyDescent="0.2">
      <c r="A105" s="1">
        <v>42005</v>
      </c>
      <c r="B105">
        <v>8272.7999999999993</v>
      </c>
      <c r="C105">
        <v>8294.7000000000007</v>
      </c>
      <c r="D105">
        <v>8248.75</v>
      </c>
      <c r="E105">
        <v>8284</v>
      </c>
      <c r="F105">
        <v>56560411</v>
      </c>
      <c r="G105">
        <v>2321.88</v>
      </c>
      <c r="H105">
        <f t="shared" si="48"/>
        <v>8203.7124999999996</v>
      </c>
      <c r="I105">
        <f t="shared" si="40"/>
        <v>80.287500000000364</v>
      </c>
      <c r="J105">
        <f t="shared" si="47"/>
        <v>0</v>
      </c>
      <c r="K105">
        <f t="shared" si="28"/>
        <v>8323</v>
      </c>
      <c r="L105">
        <f t="shared" si="41"/>
        <v>116157002</v>
      </c>
      <c r="M105">
        <f t="shared" si="42"/>
        <v>-59596591</v>
      </c>
      <c r="N105" s="10">
        <f t="shared" si="29"/>
        <v>0.47078705939159826</v>
      </c>
      <c r="O105">
        <f t="shared" si="37"/>
        <v>-40</v>
      </c>
      <c r="P105">
        <f t="shared" si="49"/>
        <v>-71.100000000000364</v>
      </c>
      <c r="Q105">
        <f t="shared" si="50"/>
        <v>83.042713478695546</v>
      </c>
      <c r="R105">
        <f t="shared" si="51"/>
        <v>31.100000000000364</v>
      </c>
      <c r="S105">
        <f t="shared" si="33"/>
        <v>1.2999999999992724</v>
      </c>
      <c r="T105">
        <f t="shared" si="34"/>
        <v>-1.2999999999992724</v>
      </c>
      <c r="U105">
        <f t="shared" si="35"/>
        <v>1.2999999999992724</v>
      </c>
      <c r="V105">
        <f t="shared" si="36"/>
        <v>0</v>
      </c>
      <c r="W105">
        <f t="shared" si="43"/>
        <v>15.699999999999948</v>
      </c>
      <c r="X105">
        <f t="shared" si="38"/>
        <v>21.414285714285661</v>
      </c>
      <c r="Y105">
        <f t="shared" si="44"/>
        <v>41.191904047975989</v>
      </c>
      <c r="Z105">
        <f t="shared" si="45"/>
        <v>0</v>
      </c>
      <c r="AA105">
        <f t="shared" si="46"/>
        <v>0</v>
      </c>
      <c r="AB105">
        <v>106.45</v>
      </c>
      <c r="AC105">
        <f t="shared" si="26"/>
        <v>633476603.20004117</v>
      </c>
      <c r="AD105">
        <f t="shared" si="39"/>
        <v>-3441212469.857089</v>
      </c>
      <c r="AE105" t="str">
        <f t="shared" si="27"/>
        <v>Jan</v>
      </c>
      <c r="AF105">
        <f>_xlfn.IFNA(VLOOKUP(A105,Gold!$A$2:$E$1307,5, FALSE),AF104)</f>
        <v>26602</v>
      </c>
      <c r="AG105">
        <f>_xlfn.IFNA(VLOOKUP(A105,Gold!$A$2:$G$1307,7, FALSE),AG104)</f>
        <v>-1</v>
      </c>
      <c r="AH105">
        <f>_xlfn.IFNA(VLOOKUP(A105,Oil!$A$2:$E$1345,5, FALSE),AH104)</f>
        <v>3374</v>
      </c>
      <c r="AI105">
        <f>_xlfn.IFNA(VLOOKUP(A105,Oil!$A$2:$G$1345,7, FALSE),AI104)</f>
        <v>-1</v>
      </c>
      <c r="AJ105">
        <f t="shared" si="30"/>
        <v>-2</v>
      </c>
      <c r="AK105">
        <f>_xlfn.IFNA(VLOOKUP(A105,InterestRate!$A$2:$G$1334,3, FALSE),AK104)</f>
        <v>7.883</v>
      </c>
      <c r="AL105">
        <f>_xlfn.IFNA(VLOOKUP(A105,InterestRate!$A$2:$G$1334,4,FALSE),AL104)</f>
        <v>7.883</v>
      </c>
      <c r="AM105">
        <f>_xlfn.IFNA(VLOOKUP(A105,InterestRate!$A$2:$G$1334,5, FALSE),AM104)</f>
        <v>7.883</v>
      </c>
      <c r="AN105">
        <f>_xlfn.IFNA(VLOOKUP(A105,InterestRate!$A$2:$G$1334,6, FALSE),AN104)</f>
        <v>7.883</v>
      </c>
      <c r="AO105">
        <f>_xlfn.IFNA(VLOOKUP(A105,InterestRate!$A$2:$G$1334,7, FALSE),AO104)</f>
        <v>3.3E-3</v>
      </c>
      <c r="AP105">
        <f t="shared" si="31"/>
        <v>1</v>
      </c>
      <c r="AQ105">
        <f t="shared" si="32"/>
        <v>-1</v>
      </c>
    </row>
    <row r="106" spans="1:43" x14ac:dyDescent="0.2">
      <c r="A106" s="1">
        <v>42006</v>
      </c>
      <c r="B106">
        <v>8288.7000000000007</v>
      </c>
      <c r="C106">
        <v>8410.6</v>
      </c>
      <c r="D106">
        <v>8288.7000000000007</v>
      </c>
      <c r="E106">
        <v>8395.4500000000007</v>
      </c>
      <c r="F106">
        <v>101887024</v>
      </c>
      <c r="G106">
        <v>4715.72</v>
      </c>
      <c r="H106">
        <f t="shared" si="48"/>
        <v>8209.0791666666664</v>
      </c>
      <c r="I106">
        <f t="shared" si="40"/>
        <v>186.3708333333343</v>
      </c>
      <c r="J106">
        <f t="shared" si="47"/>
        <v>0</v>
      </c>
      <c r="K106">
        <f t="shared" si="28"/>
        <v>8299.4</v>
      </c>
      <c r="L106">
        <f t="shared" si="41"/>
        <v>104357109.57142857</v>
      </c>
      <c r="M106">
        <f t="shared" si="42"/>
        <v>-2470085.5714285672</v>
      </c>
      <c r="N106" s="10">
        <f t="shared" si="29"/>
        <v>-1.1440720866660046</v>
      </c>
      <c r="O106">
        <f t="shared" si="37"/>
        <v>128.45000000000073</v>
      </c>
      <c r="P106">
        <f t="shared" si="49"/>
        <v>85.550000000001091</v>
      </c>
      <c r="Q106">
        <f t="shared" si="50"/>
        <v>93.043922679662472</v>
      </c>
      <c r="R106">
        <f t="shared" si="51"/>
        <v>42.899999999999636</v>
      </c>
      <c r="S106">
        <f t="shared" si="33"/>
        <v>111.45000000000073</v>
      </c>
      <c r="T106">
        <f t="shared" si="34"/>
        <v>-111.45000000000073</v>
      </c>
      <c r="U106">
        <f t="shared" si="35"/>
        <v>111.45000000000073</v>
      </c>
      <c r="V106">
        <f t="shared" si="36"/>
        <v>0</v>
      </c>
      <c r="W106">
        <f t="shared" si="43"/>
        <v>31.621428571428623</v>
      </c>
      <c r="X106">
        <f t="shared" si="38"/>
        <v>13.271428571428519</v>
      </c>
      <c r="Y106">
        <f t="shared" si="44"/>
        <v>68.902723735408671</v>
      </c>
      <c r="Z106">
        <f t="shared" si="45"/>
        <v>0</v>
      </c>
      <c r="AA106">
        <f t="shared" si="46"/>
        <v>0</v>
      </c>
      <c r="AB106">
        <v>145.94999999999999</v>
      </c>
      <c r="AC106">
        <f t="shared" si="26"/>
        <v>10876439812</v>
      </c>
      <c r="AD106">
        <f t="shared" si="39"/>
        <v>-799697468.59993935</v>
      </c>
      <c r="AE106" t="str">
        <f t="shared" si="27"/>
        <v>Jan</v>
      </c>
      <c r="AF106">
        <f>_xlfn.IFNA(VLOOKUP(A106,Gold!$A$2:$E$1307,5, FALSE),AF105)</f>
        <v>26539</v>
      </c>
      <c r="AG106">
        <f>_xlfn.IFNA(VLOOKUP(A106,Gold!$A$2:$G$1307,7, FALSE),AG105)</f>
        <v>-1</v>
      </c>
      <c r="AH106">
        <f>_xlfn.IFNA(VLOOKUP(A106,Oil!$A$2:$E$1345,5, FALSE),AH105)</f>
        <v>3374</v>
      </c>
      <c r="AI106">
        <f>_xlfn.IFNA(VLOOKUP(A106,Oil!$A$2:$G$1345,7, FALSE),AI105)</f>
        <v>1</v>
      </c>
      <c r="AJ106">
        <f t="shared" si="30"/>
        <v>0</v>
      </c>
      <c r="AK106">
        <f>_xlfn.IFNA(VLOOKUP(A106,InterestRate!$A$2:$G$1334,3, FALSE),AK105)</f>
        <v>7.8739999999999997</v>
      </c>
      <c r="AL106">
        <f>_xlfn.IFNA(VLOOKUP(A106,InterestRate!$A$2:$G$1334,4,FALSE),AL105)</f>
        <v>7.8739999999999997</v>
      </c>
      <c r="AM106">
        <f>_xlfn.IFNA(VLOOKUP(A106,InterestRate!$A$2:$G$1334,5, FALSE),AM105)</f>
        <v>7.8739999999999997</v>
      </c>
      <c r="AN106">
        <f>_xlfn.IFNA(VLOOKUP(A106,InterestRate!$A$2:$G$1334,6, FALSE),AN105)</f>
        <v>7.8739999999999997</v>
      </c>
      <c r="AO106">
        <f>_xlfn.IFNA(VLOOKUP(A106,InterestRate!$A$2:$G$1334,7, FALSE),AO105)</f>
        <v>-1.1000000000000001E-3</v>
      </c>
      <c r="AP106">
        <f t="shared" si="31"/>
        <v>-1</v>
      </c>
      <c r="AQ106">
        <f t="shared" si="32"/>
        <v>-1</v>
      </c>
    </row>
    <row r="107" spans="1:43" x14ac:dyDescent="0.2">
      <c r="A107" s="1">
        <v>42009</v>
      </c>
      <c r="B107">
        <v>8407.9500000000007</v>
      </c>
      <c r="C107">
        <v>8445.6</v>
      </c>
      <c r="D107">
        <v>8363.9</v>
      </c>
      <c r="E107">
        <v>8378.4</v>
      </c>
      <c r="F107">
        <v>118160545</v>
      </c>
      <c r="G107">
        <v>5525.52</v>
      </c>
      <c r="H107">
        <f t="shared" si="48"/>
        <v>8236.4</v>
      </c>
      <c r="I107">
        <f t="shared" si="40"/>
        <v>142</v>
      </c>
      <c r="J107">
        <f t="shared" si="47"/>
        <v>0</v>
      </c>
      <c r="K107">
        <f t="shared" si="28"/>
        <v>8277.5499999999993</v>
      </c>
      <c r="L107">
        <f t="shared" si="41"/>
        <v>100028060.42857143</v>
      </c>
      <c r="M107">
        <f t="shared" si="42"/>
        <v>18132484.571428567</v>
      </c>
      <c r="N107" s="10">
        <f t="shared" si="29"/>
        <v>-1.2036904420891861</v>
      </c>
      <c r="O107">
        <f t="shared" si="37"/>
        <v>204.29999999999927</v>
      </c>
      <c r="P107">
        <f t="shared" si="49"/>
        <v>249.79999999999927</v>
      </c>
      <c r="Q107">
        <f t="shared" si="50"/>
        <v>95.282794004653894</v>
      </c>
      <c r="R107">
        <f t="shared" si="51"/>
        <v>-45.5</v>
      </c>
      <c r="S107">
        <f t="shared" si="33"/>
        <v>-17.050000000001091</v>
      </c>
      <c r="T107">
        <f t="shared" si="34"/>
        <v>17.050000000001091</v>
      </c>
      <c r="U107">
        <f t="shared" si="35"/>
        <v>0</v>
      </c>
      <c r="V107">
        <f t="shared" si="36"/>
        <v>17.050000000001091</v>
      </c>
      <c r="W107">
        <f t="shared" si="43"/>
        <v>31.621428571428623</v>
      </c>
      <c r="X107">
        <f t="shared" si="38"/>
        <v>2.4357142857144418</v>
      </c>
      <c r="Y107">
        <f t="shared" si="44"/>
        <v>90.199674001629603</v>
      </c>
      <c r="Z107">
        <f t="shared" si="45"/>
        <v>0</v>
      </c>
      <c r="AA107">
        <f t="shared" si="46"/>
        <v>1</v>
      </c>
      <c r="AB107">
        <v>292.75</v>
      </c>
      <c r="AC107">
        <f t="shared" si="26"/>
        <v>-3491644104.7501287</v>
      </c>
      <c r="AD107">
        <f t="shared" si="39"/>
        <v>1806593452.7500072</v>
      </c>
      <c r="AE107" t="str">
        <f t="shared" si="27"/>
        <v>Jan</v>
      </c>
      <c r="AF107">
        <f>_xlfn.IFNA(VLOOKUP(A107,Gold!$A$2:$E$1307,5, FALSE),AF106)</f>
        <v>26760</v>
      </c>
      <c r="AG107">
        <f>_xlfn.IFNA(VLOOKUP(A107,Gold!$A$2:$G$1307,7, FALSE),AG106)</f>
        <v>-1</v>
      </c>
      <c r="AH107">
        <f>_xlfn.IFNA(VLOOKUP(A107,Oil!$A$2:$E$1345,5, FALSE),AH106)</f>
        <v>3335</v>
      </c>
      <c r="AI107">
        <f>_xlfn.IFNA(VLOOKUP(A107,Oil!$A$2:$G$1345,7, FALSE),AI106)</f>
        <v>-1</v>
      </c>
      <c r="AJ107">
        <f t="shared" si="30"/>
        <v>-2</v>
      </c>
      <c r="AK107">
        <f>_xlfn.IFNA(VLOOKUP(A107,InterestRate!$A$2:$G$1334,3, FALSE),AK106)</f>
        <v>7.8920000000000003</v>
      </c>
      <c r="AL107">
        <f>_xlfn.IFNA(VLOOKUP(A107,InterestRate!$A$2:$G$1334,4,FALSE),AL106)</f>
        <v>7.8920000000000003</v>
      </c>
      <c r="AM107">
        <f>_xlfn.IFNA(VLOOKUP(A107,InterestRate!$A$2:$G$1334,5, FALSE),AM106)</f>
        <v>7.8920000000000003</v>
      </c>
      <c r="AN107">
        <f>_xlfn.IFNA(VLOOKUP(A107,InterestRate!$A$2:$G$1334,6, FALSE),AN106)</f>
        <v>7.8920000000000003</v>
      </c>
      <c r="AO107">
        <f>_xlfn.IFNA(VLOOKUP(A107,InterestRate!$A$2:$G$1334,7, FALSE),AO106)</f>
        <v>2.3E-3</v>
      </c>
      <c r="AP107">
        <f t="shared" si="31"/>
        <v>1</v>
      </c>
      <c r="AQ107">
        <f t="shared" si="32"/>
        <v>-1</v>
      </c>
    </row>
    <row r="108" spans="1:43" x14ac:dyDescent="0.2">
      <c r="A108" s="1">
        <v>42010</v>
      </c>
      <c r="B108">
        <v>8325.2999999999993</v>
      </c>
      <c r="C108">
        <v>8327.85</v>
      </c>
      <c r="D108">
        <v>8111.35</v>
      </c>
      <c r="E108">
        <v>8127.35</v>
      </c>
      <c r="F108">
        <v>172799618</v>
      </c>
      <c r="G108">
        <v>8089.19</v>
      </c>
      <c r="H108">
        <f t="shared" si="48"/>
        <v>8265.4499999999989</v>
      </c>
      <c r="I108">
        <f t="shared" si="40"/>
        <v>-138.09999999999854</v>
      </c>
      <c r="J108">
        <f t="shared" si="47"/>
        <v>-1</v>
      </c>
      <c r="K108">
        <f t="shared" si="28"/>
        <v>8494.15</v>
      </c>
      <c r="L108">
        <f t="shared" si="41"/>
        <v>85207298.857142851</v>
      </c>
      <c r="M108">
        <f t="shared" si="42"/>
        <v>87592319.142857149</v>
      </c>
      <c r="N108" s="10">
        <f t="shared" si="29"/>
        <v>4.5131561948236421</v>
      </c>
      <c r="O108">
        <f t="shared" si="37"/>
        <v>-73.350000000000364</v>
      </c>
      <c r="P108">
        <f t="shared" si="49"/>
        <v>-206.45000000000073</v>
      </c>
      <c r="Q108">
        <f t="shared" si="50"/>
        <v>88.27760528717377</v>
      </c>
      <c r="R108">
        <f t="shared" si="51"/>
        <v>133.10000000000036</v>
      </c>
      <c r="S108">
        <f t="shared" si="33"/>
        <v>-251.04999999999927</v>
      </c>
      <c r="T108">
        <f t="shared" si="34"/>
        <v>251.04999999999927</v>
      </c>
      <c r="U108">
        <f t="shared" si="35"/>
        <v>0</v>
      </c>
      <c r="V108">
        <f t="shared" si="36"/>
        <v>251.04999999999927</v>
      </c>
      <c r="W108">
        <f t="shared" si="43"/>
        <v>27.821428571428573</v>
      </c>
      <c r="X108">
        <f t="shared" si="38"/>
        <v>38.300000000000054</v>
      </c>
      <c r="Y108">
        <f t="shared" si="44"/>
        <v>41.44939874428006</v>
      </c>
      <c r="Z108">
        <f t="shared" si="45"/>
        <v>0</v>
      </c>
      <c r="AA108">
        <f t="shared" si="46"/>
        <v>0</v>
      </c>
      <c r="AB108">
        <v>259.39999999999998</v>
      </c>
      <c r="AC108">
        <f t="shared" si="26"/>
        <v>-34205684383.099812</v>
      </c>
      <c r="AD108">
        <f t="shared" si="39"/>
        <v>-3035694645.0214105</v>
      </c>
      <c r="AE108" t="str">
        <f t="shared" si="27"/>
        <v>Jan</v>
      </c>
      <c r="AF108">
        <f>_xlfn.IFNA(VLOOKUP(A108,Gold!$A$2:$E$1307,5, FALSE),AF107)</f>
        <v>27216</v>
      </c>
      <c r="AG108">
        <f>_xlfn.IFNA(VLOOKUP(A108,Gold!$A$2:$G$1307,7, FALSE),AG107)</f>
        <v>1</v>
      </c>
      <c r="AH108">
        <f>_xlfn.IFNA(VLOOKUP(A108,Oil!$A$2:$E$1345,5, FALSE),AH107)</f>
        <v>3172</v>
      </c>
      <c r="AI108">
        <f>_xlfn.IFNA(VLOOKUP(A108,Oil!$A$2:$G$1345,7, FALSE),AI107)</f>
        <v>-1</v>
      </c>
      <c r="AJ108">
        <f t="shared" si="30"/>
        <v>0</v>
      </c>
      <c r="AK108">
        <f>_xlfn.IFNA(VLOOKUP(A108,InterestRate!$A$2:$G$1334,3, FALSE),AK107)</f>
        <v>7.9020000000000001</v>
      </c>
      <c r="AL108">
        <f>_xlfn.IFNA(VLOOKUP(A108,InterestRate!$A$2:$G$1334,4,FALSE),AL107)</f>
        <v>7.9020000000000001</v>
      </c>
      <c r="AM108">
        <f>_xlfn.IFNA(VLOOKUP(A108,InterestRate!$A$2:$G$1334,5, FALSE),AM107)</f>
        <v>7.9020000000000001</v>
      </c>
      <c r="AN108">
        <f>_xlfn.IFNA(VLOOKUP(A108,InterestRate!$A$2:$G$1334,6, FALSE),AN107)</f>
        <v>7.9020000000000001</v>
      </c>
      <c r="AO108">
        <f>_xlfn.IFNA(VLOOKUP(A108,InterestRate!$A$2:$G$1334,7, FALSE),AO107)</f>
        <v>1.2999999999999999E-3</v>
      </c>
      <c r="AP108">
        <f t="shared" si="31"/>
        <v>1</v>
      </c>
      <c r="AQ108">
        <f t="shared" si="32"/>
        <v>1</v>
      </c>
    </row>
    <row r="109" spans="1:43" x14ac:dyDescent="0.2">
      <c r="A109" s="1">
        <v>42011</v>
      </c>
      <c r="B109">
        <v>8118.65</v>
      </c>
      <c r="C109">
        <v>8151.2</v>
      </c>
      <c r="D109">
        <v>8065.45</v>
      </c>
      <c r="E109">
        <v>8102.1</v>
      </c>
      <c r="F109">
        <v>164075424</v>
      </c>
      <c r="G109">
        <v>7464.33</v>
      </c>
      <c r="H109">
        <f t="shared" si="48"/>
        <v>8262.7875000000004</v>
      </c>
      <c r="I109">
        <f t="shared" si="40"/>
        <v>-160.6875</v>
      </c>
      <c r="J109">
        <f t="shared" si="47"/>
        <v>0</v>
      </c>
      <c r="K109">
        <f t="shared" si="28"/>
        <v>8513.7999999999993</v>
      </c>
      <c r="L109">
        <f t="shared" si="41"/>
        <v>99103143.285714284</v>
      </c>
      <c r="M109">
        <f t="shared" si="42"/>
        <v>64972280.714285716</v>
      </c>
      <c r="N109" s="10">
        <f t="shared" si="29"/>
        <v>5.0813986497327717</v>
      </c>
      <c r="O109">
        <f t="shared" si="37"/>
        <v>-144.19999999999891</v>
      </c>
      <c r="P109">
        <f t="shared" si="49"/>
        <v>-360.699999999998</v>
      </c>
      <c r="Q109">
        <f t="shared" si="50"/>
        <v>111.70001278935833</v>
      </c>
      <c r="R109">
        <f t="shared" si="51"/>
        <v>216.49999999999909</v>
      </c>
      <c r="S109">
        <f t="shared" si="33"/>
        <v>-25.25</v>
      </c>
      <c r="T109">
        <f t="shared" si="34"/>
        <v>25.25</v>
      </c>
      <c r="U109">
        <f t="shared" si="35"/>
        <v>0</v>
      </c>
      <c r="V109">
        <f t="shared" si="36"/>
        <v>25.25</v>
      </c>
      <c r="W109">
        <f t="shared" si="43"/>
        <v>21.307142857143067</v>
      </c>
      <c r="X109">
        <f t="shared" si="38"/>
        <v>41.907142857142908</v>
      </c>
      <c r="Y109">
        <f t="shared" si="44"/>
        <v>33.181312569521893</v>
      </c>
      <c r="Z109">
        <f t="shared" si="45"/>
        <v>0</v>
      </c>
      <c r="AA109">
        <f t="shared" si="46"/>
        <v>0</v>
      </c>
      <c r="AB109">
        <v>-13.25</v>
      </c>
      <c r="AC109">
        <f t="shared" si="26"/>
        <v>-2715448267.1998806</v>
      </c>
      <c r="AD109">
        <f t="shared" si="39"/>
        <v>-3794175641.1928048</v>
      </c>
      <c r="AE109" t="str">
        <f t="shared" si="27"/>
        <v>Jan</v>
      </c>
      <c r="AF109">
        <f>_xlfn.IFNA(VLOOKUP(A109,Gold!$A$2:$E$1307,5, FALSE),AF108)</f>
        <v>27141</v>
      </c>
      <c r="AG109">
        <f>_xlfn.IFNA(VLOOKUP(A109,Gold!$A$2:$G$1307,7, FALSE),AG108)</f>
        <v>1</v>
      </c>
      <c r="AH109">
        <f>_xlfn.IFNA(VLOOKUP(A109,Oil!$A$2:$E$1345,5, FALSE),AH108)</f>
        <v>3038</v>
      </c>
      <c r="AI109">
        <f>_xlfn.IFNA(VLOOKUP(A109,Oil!$A$2:$G$1345,7, FALSE),AI108)</f>
        <v>-1</v>
      </c>
      <c r="AJ109">
        <f t="shared" si="30"/>
        <v>0</v>
      </c>
      <c r="AK109">
        <f>_xlfn.IFNA(VLOOKUP(A109,InterestRate!$A$2:$G$1334,3, FALSE),AK108)</f>
        <v>7.859</v>
      </c>
      <c r="AL109">
        <f>_xlfn.IFNA(VLOOKUP(A109,InterestRate!$A$2:$G$1334,4,FALSE),AL108)</f>
        <v>7.859</v>
      </c>
      <c r="AM109">
        <f>_xlfn.IFNA(VLOOKUP(A109,InterestRate!$A$2:$G$1334,5, FALSE),AM108)</f>
        <v>7.859</v>
      </c>
      <c r="AN109">
        <f>_xlfn.IFNA(VLOOKUP(A109,InterestRate!$A$2:$G$1334,6, FALSE),AN108)</f>
        <v>7.859</v>
      </c>
      <c r="AO109">
        <f>_xlfn.IFNA(VLOOKUP(A109,InterestRate!$A$2:$G$1334,7, FALSE),AO108)</f>
        <v>-5.4000000000000003E-3</v>
      </c>
      <c r="AP109">
        <f t="shared" si="31"/>
        <v>-1</v>
      </c>
      <c r="AQ109">
        <f t="shared" si="32"/>
        <v>-1</v>
      </c>
    </row>
    <row r="110" spans="1:43" x14ac:dyDescent="0.2">
      <c r="A110" s="1">
        <v>42012</v>
      </c>
      <c r="B110">
        <v>8191.4</v>
      </c>
      <c r="C110">
        <v>8243.5</v>
      </c>
      <c r="D110">
        <v>8167.3</v>
      </c>
      <c r="E110">
        <v>8234.6</v>
      </c>
      <c r="F110">
        <v>143802802</v>
      </c>
      <c r="G110">
        <v>8147.4</v>
      </c>
      <c r="H110">
        <f t="shared" si="48"/>
        <v>8252.5291666666672</v>
      </c>
      <c r="I110">
        <f t="shared" si="40"/>
        <v>-17.929166666666788</v>
      </c>
      <c r="J110">
        <f t="shared" si="47"/>
        <v>0</v>
      </c>
      <c r="K110">
        <f t="shared" si="28"/>
        <v>8550.7000000000007</v>
      </c>
      <c r="L110">
        <f t="shared" si="41"/>
        <v>110815913.14285715</v>
      </c>
      <c r="M110">
        <f t="shared" si="42"/>
        <v>32986888.857142851</v>
      </c>
      <c r="N110" s="10">
        <f t="shared" si="29"/>
        <v>3.8386806888009173</v>
      </c>
      <c r="O110">
        <f t="shared" si="37"/>
        <v>-13.649999999999636</v>
      </c>
      <c r="P110">
        <f t="shared" si="49"/>
        <v>-102.59999999999945</v>
      </c>
      <c r="Q110">
        <f t="shared" si="50"/>
        <v>122.61845875956585</v>
      </c>
      <c r="R110">
        <f t="shared" si="51"/>
        <v>88.949999999999818</v>
      </c>
      <c r="S110">
        <f t="shared" si="33"/>
        <v>132.5</v>
      </c>
      <c r="T110">
        <f t="shared" si="34"/>
        <v>-132.5</v>
      </c>
      <c r="U110">
        <f t="shared" si="35"/>
        <v>132.5</v>
      </c>
      <c r="V110">
        <f t="shared" si="36"/>
        <v>0</v>
      </c>
      <c r="W110">
        <f t="shared" si="43"/>
        <v>39.957142857142962</v>
      </c>
      <c r="X110">
        <f t="shared" si="38"/>
        <v>41.907142857142908</v>
      </c>
      <c r="Y110">
        <f t="shared" si="44"/>
        <v>48.219981036117609</v>
      </c>
      <c r="Z110">
        <f t="shared" si="45"/>
        <v>0</v>
      </c>
      <c r="AA110">
        <f t="shared" si="46"/>
        <v>0</v>
      </c>
      <c r="AB110">
        <v>-231.2</v>
      </c>
      <c r="AC110">
        <f t="shared" si="26"/>
        <v>6212281046.4001045</v>
      </c>
      <c r="AD110">
        <f t="shared" si="39"/>
        <v>-2772959201.9213686</v>
      </c>
      <c r="AE110" t="str">
        <f t="shared" si="27"/>
        <v>Jan</v>
      </c>
      <c r="AF110">
        <f>_xlfn.IFNA(VLOOKUP(A110,Gold!$A$2:$E$1307,5, FALSE),AF109)</f>
        <v>26818</v>
      </c>
      <c r="AG110">
        <f>_xlfn.IFNA(VLOOKUP(A110,Gold!$A$2:$G$1307,7, FALSE),AG109)</f>
        <v>-1</v>
      </c>
      <c r="AH110">
        <f>_xlfn.IFNA(VLOOKUP(A110,Oil!$A$2:$E$1345,5, FALSE),AH109)</f>
        <v>3087</v>
      </c>
      <c r="AI110">
        <f>_xlfn.IFNA(VLOOKUP(A110,Oil!$A$2:$G$1345,7, FALSE),AI109)</f>
        <v>1</v>
      </c>
      <c r="AJ110">
        <f t="shared" si="30"/>
        <v>0</v>
      </c>
      <c r="AK110">
        <f>_xlfn.IFNA(VLOOKUP(A110,InterestRate!$A$2:$G$1334,3, FALSE),AK109)</f>
        <v>7.8650000000000002</v>
      </c>
      <c r="AL110">
        <f>_xlfn.IFNA(VLOOKUP(A110,InterestRate!$A$2:$G$1334,4,FALSE),AL109)</f>
        <v>7.8650000000000002</v>
      </c>
      <c r="AM110">
        <f>_xlfn.IFNA(VLOOKUP(A110,InterestRate!$A$2:$G$1334,5, FALSE),AM109)</f>
        <v>7.8650000000000002</v>
      </c>
      <c r="AN110">
        <f>_xlfn.IFNA(VLOOKUP(A110,InterestRate!$A$2:$G$1334,6, FALSE),AN109)</f>
        <v>7.8650000000000002</v>
      </c>
      <c r="AO110">
        <f>_xlfn.IFNA(VLOOKUP(A110,InterestRate!$A$2:$G$1334,7, FALSE),AO109)</f>
        <v>8.0000000000000004E-4</v>
      </c>
      <c r="AP110">
        <f t="shared" si="31"/>
        <v>1</v>
      </c>
      <c r="AQ110">
        <f t="shared" si="32"/>
        <v>1</v>
      </c>
    </row>
    <row r="111" spans="1:43" x14ac:dyDescent="0.2">
      <c r="A111" s="1">
        <v>42013</v>
      </c>
      <c r="B111">
        <v>8285.4500000000007</v>
      </c>
      <c r="C111">
        <v>8303.2999999999993</v>
      </c>
      <c r="D111">
        <v>8190.8</v>
      </c>
      <c r="E111">
        <v>8284.5</v>
      </c>
      <c r="F111">
        <v>152612528</v>
      </c>
      <c r="G111">
        <v>9305.9500000000007</v>
      </c>
      <c r="H111">
        <f t="shared" si="48"/>
        <v>8245.0791666666682</v>
      </c>
      <c r="I111">
        <f t="shared" si="40"/>
        <v>39.420833333331757</v>
      </c>
      <c r="J111">
        <f t="shared" si="47"/>
        <v>1</v>
      </c>
      <c r="K111">
        <f t="shared" si="28"/>
        <v>8695.6</v>
      </c>
      <c r="L111">
        <f t="shared" si="41"/>
        <v>120259774.85714285</v>
      </c>
      <c r="M111">
        <f t="shared" si="42"/>
        <v>32352753.142857149</v>
      </c>
      <c r="N111" s="10">
        <f t="shared" si="29"/>
        <v>4.9622789546743959</v>
      </c>
      <c r="O111">
        <f t="shared" si="37"/>
        <v>1.7999999999992724</v>
      </c>
      <c r="P111">
        <f t="shared" si="49"/>
        <v>-55.700000000000728</v>
      </c>
      <c r="Q111">
        <f t="shared" si="50"/>
        <v>120.74741345943104</v>
      </c>
      <c r="R111">
        <f t="shared" si="51"/>
        <v>57.5</v>
      </c>
      <c r="S111">
        <f t="shared" si="33"/>
        <v>49.899999999999636</v>
      </c>
      <c r="T111">
        <f t="shared" si="34"/>
        <v>-49.899999999999636</v>
      </c>
      <c r="U111">
        <f t="shared" si="35"/>
        <v>49.899999999999636</v>
      </c>
      <c r="V111">
        <f t="shared" si="36"/>
        <v>0</v>
      </c>
      <c r="W111">
        <f t="shared" si="43"/>
        <v>42.164285714285661</v>
      </c>
      <c r="X111">
        <f t="shared" si="38"/>
        <v>41.907142857142908</v>
      </c>
      <c r="Y111">
        <f t="shared" si="44"/>
        <v>49.563392107472652</v>
      </c>
      <c r="Z111">
        <f t="shared" si="45"/>
        <v>0</v>
      </c>
      <c r="AA111">
        <f t="shared" si="46"/>
        <v>0</v>
      </c>
      <c r="AB111">
        <v>-156.05000000000001</v>
      </c>
      <c r="AC111">
        <f t="shared" si="26"/>
        <v>-144981901.60011104</v>
      </c>
      <c r="AD111">
        <f t="shared" si="39"/>
        <v>-3262223027.864255</v>
      </c>
      <c r="AE111" t="str">
        <f t="shared" si="27"/>
        <v>Jan</v>
      </c>
      <c r="AF111">
        <f>_xlfn.IFNA(VLOOKUP(A111,Gold!$A$2:$E$1307,5, FALSE),AF110)</f>
        <v>26754</v>
      </c>
      <c r="AG111">
        <f>_xlfn.IFNA(VLOOKUP(A111,Gold!$A$2:$G$1307,7, FALSE),AG110)</f>
        <v>-1</v>
      </c>
      <c r="AH111">
        <f>_xlfn.IFNA(VLOOKUP(A111,Oil!$A$2:$E$1345,5, FALSE),AH110)</f>
        <v>3072</v>
      </c>
      <c r="AI111">
        <f>_xlfn.IFNA(VLOOKUP(A111,Oil!$A$2:$G$1345,7, FALSE),AI110)</f>
        <v>-1</v>
      </c>
      <c r="AJ111">
        <f t="shared" si="30"/>
        <v>-2</v>
      </c>
      <c r="AK111">
        <f>_xlfn.IFNA(VLOOKUP(A111,InterestRate!$A$2:$G$1334,3, FALSE),AK110)</f>
        <v>7.8460000000000001</v>
      </c>
      <c r="AL111">
        <f>_xlfn.IFNA(VLOOKUP(A111,InterestRate!$A$2:$G$1334,4,FALSE),AL110)</f>
        <v>7.8460000000000001</v>
      </c>
      <c r="AM111">
        <f>_xlfn.IFNA(VLOOKUP(A111,InterestRate!$A$2:$G$1334,5, FALSE),AM110)</f>
        <v>7.8460000000000001</v>
      </c>
      <c r="AN111">
        <f>_xlfn.IFNA(VLOOKUP(A111,InterestRate!$A$2:$G$1334,6, FALSE),AN110)</f>
        <v>7.8460000000000001</v>
      </c>
      <c r="AO111">
        <f>_xlfn.IFNA(VLOOKUP(A111,InterestRate!$A$2:$G$1334,7, FALSE),AO110)</f>
        <v>-2.3999999999999998E-3</v>
      </c>
      <c r="AP111">
        <f t="shared" si="31"/>
        <v>-1</v>
      </c>
      <c r="AQ111">
        <f t="shared" si="32"/>
        <v>-3</v>
      </c>
    </row>
    <row r="112" spans="1:43" x14ac:dyDescent="0.2">
      <c r="A112" s="1">
        <v>42016</v>
      </c>
      <c r="B112">
        <v>8291.35</v>
      </c>
      <c r="C112">
        <v>8332.6</v>
      </c>
      <c r="D112">
        <v>8245.6</v>
      </c>
      <c r="E112">
        <v>8323</v>
      </c>
      <c r="F112">
        <v>103153908</v>
      </c>
      <c r="G112">
        <v>5437.76</v>
      </c>
      <c r="H112">
        <f t="shared" si="48"/>
        <v>8246.5375000000004</v>
      </c>
      <c r="I112">
        <f t="shared" si="40"/>
        <v>76.462499999999636</v>
      </c>
      <c r="J112">
        <f t="shared" si="47"/>
        <v>0</v>
      </c>
      <c r="K112">
        <f t="shared" si="28"/>
        <v>8729.5</v>
      </c>
      <c r="L112">
        <f t="shared" si="41"/>
        <v>129985478.85714285</v>
      </c>
      <c r="M112">
        <f t="shared" si="42"/>
        <v>-26831570.857142851</v>
      </c>
      <c r="N112" s="10">
        <f t="shared" si="29"/>
        <v>4.8840562297248589</v>
      </c>
      <c r="O112">
        <f t="shared" si="37"/>
        <v>39</v>
      </c>
      <c r="P112">
        <f t="shared" si="49"/>
        <v>79</v>
      </c>
      <c r="Q112">
        <f t="shared" si="50"/>
        <v>119.46268594558416</v>
      </c>
      <c r="R112">
        <f t="shared" si="51"/>
        <v>-40</v>
      </c>
      <c r="S112">
        <f t="shared" si="33"/>
        <v>38.5</v>
      </c>
      <c r="T112">
        <f t="shared" si="34"/>
        <v>-38.5</v>
      </c>
      <c r="U112">
        <f t="shared" si="35"/>
        <v>38.5</v>
      </c>
      <c r="V112">
        <f t="shared" si="36"/>
        <v>0</v>
      </c>
      <c r="W112">
        <f t="shared" si="43"/>
        <v>47.478571428571477</v>
      </c>
      <c r="X112">
        <f t="shared" si="38"/>
        <v>41.907142857142908</v>
      </c>
      <c r="Y112">
        <f t="shared" si="44"/>
        <v>52.528844634107791</v>
      </c>
      <c r="Z112">
        <f t="shared" si="45"/>
        <v>0</v>
      </c>
      <c r="AA112">
        <f t="shared" si="46"/>
        <v>0</v>
      </c>
      <c r="AB112">
        <v>27.15</v>
      </c>
      <c r="AC112">
        <f t="shared" si="26"/>
        <v>3264821188.1999626</v>
      </c>
      <c r="AD112">
        <f t="shared" si="39"/>
        <v>-2886316658.5785522</v>
      </c>
      <c r="AE112" t="str">
        <f t="shared" si="27"/>
        <v>Jan</v>
      </c>
      <c r="AF112">
        <f>_xlfn.IFNA(VLOOKUP(A112,Gold!$A$2:$E$1307,5, FALSE),AF111)</f>
        <v>26905</v>
      </c>
      <c r="AG112">
        <f>_xlfn.IFNA(VLOOKUP(A112,Gold!$A$2:$G$1307,7, FALSE),AG111)</f>
        <v>-1</v>
      </c>
      <c r="AH112">
        <f>_xlfn.IFNA(VLOOKUP(A112,Oil!$A$2:$E$1345,5, FALSE),AH111)</f>
        <v>3017</v>
      </c>
      <c r="AI112">
        <f>_xlfn.IFNA(VLOOKUP(A112,Oil!$A$2:$G$1345,7, FALSE),AI111)</f>
        <v>-1</v>
      </c>
      <c r="AJ112">
        <f t="shared" si="30"/>
        <v>-2</v>
      </c>
      <c r="AK112">
        <f>_xlfn.IFNA(VLOOKUP(A112,InterestRate!$A$2:$G$1334,3, FALSE),AK111)</f>
        <v>7.81</v>
      </c>
      <c r="AL112">
        <f>_xlfn.IFNA(VLOOKUP(A112,InterestRate!$A$2:$G$1334,4,FALSE),AL111)</f>
        <v>7.81</v>
      </c>
      <c r="AM112">
        <f>_xlfn.IFNA(VLOOKUP(A112,InterestRate!$A$2:$G$1334,5, FALSE),AM111)</f>
        <v>7.81</v>
      </c>
      <c r="AN112">
        <f>_xlfn.IFNA(VLOOKUP(A112,InterestRate!$A$2:$G$1334,6, FALSE),AN111)</f>
        <v>7.81</v>
      </c>
      <c r="AO112">
        <f>_xlfn.IFNA(VLOOKUP(A112,InterestRate!$A$2:$G$1334,7, FALSE),AO111)</f>
        <v>-4.5999999999999999E-3</v>
      </c>
      <c r="AP112">
        <f t="shared" si="31"/>
        <v>-1</v>
      </c>
      <c r="AQ112">
        <f t="shared" si="32"/>
        <v>-3</v>
      </c>
    </row>
    <row r="113" spans="1:43" x14ac:dyDescent="0.2">
      <c r="A113" s="1">
        <v>42017</v>
      </c>
      <c r="B113">
        <v>8346.15</v>
      </c>
      <c r="C113">
        <v>8356.65</v>
      </c>
      <c r="D113">
        <v>8267.9</v>
      </c>
      <c r="E113">
        <v>8299.4</v>
      </c>
      <c r="F113">
        <v>129561892</v>
      </c>
      <c r="G113">
        <v>6499.2</v>
      </c>
      <c r="H113">
        <f t="shared" si="48"/>
        <v>8258.9458333333332</v>
      </c>
      <c r="I113">
        <f t="shared" si="40"/>
        <v>40.454166666666424</v>
      </c>
      <c r="J113">
        <f t="shared" si="47"/>
        <v>0</v>
      </c>
      <c r="K113">
        <f t="shared" si="28"/>
        <v>8761.4</v>
      </c>
      <c r="L113">
        <f t="shared" si="41"/>
        <v>136641692.7142857</v>
      </c>
      <c r="M113">
        <f t="shared" si="42"/>
        <v>-7079800.7142857015</v>
      </c>
      <c r="N113" s="10">
        <f t="shared" si="29"/>
        <v>5.5666674699375864</v>
      </c>
      <c r="O113">
        <f t="shared" si="37"/>
        <v>-96.050000000001091</v>
      </c>
      <c r="P113">
        <f t="shared" si="49"/>
        <v>-224.50000000000182</v>
      </c>
      <c r="Q113">
        <f t="shared" si="50"/>
        <v>117.77629117061164</v>
      </c>
      <c r="R113">
        <f t="shared" si="51"/>
        <v>128.45000000000073</v>
      </c>
      <c r="S113">
        <f t="shared" si="33"/>
        <v>-23.600000000000364</v>
      </c>
      <c r="T113">
        <f t="shared" si="34"/>
        <v>23.600000000000364</v>
      </c>
      <c r="U113">
        <f t="shared" si="35"/>
        <v>0</v>
      </c>
      <c r="V113">
        <f t="shared" si="36"/>
        <v>23.600000000000364</v>
      </c>
      <c r="W113">
        <f t="shared" si="43"/>
        <v>31.557142857142804</v>
      </c>
      <c r="X113">
        <f t="shared" si="38"/>
        <v>45.278571428571531</v>
      </c>
      <c r="Y113">
        <f t="shared" si="44"/>
        <v>40.543268789575016</v>
      </c>
      <c r="Z113">
        <f t="shared" si="45"/>
        <v>0</v>
      </c>
      <c r="AA113">
        <f t="shared" si="46"/>
        <v>0</v>
      </c>
      <c r="AB113">
        <v>-55.25</v>
      </c>
      <c r="AC113">
        <f t="shared" si="26"/>
        <v>-6057018451</v>
      </c>
      <c r="AD113">
        <f t="shared" si="39"/>
        <v>-5305382124.7214098</v>
      </c>
      <c r="AE113" t="str">
        <f t="shared" si="27"/>
        <v>Jan</v>
      </c>
      <c r="AF113">
        <f>_xlfn.IFNA(VLOOKUP(A113,Gold!$A$2:$E$1307,5, FALSE),AF112)</f>
        <v>27167</v>
      </c>
      <c r="AG113">
        <f>_xlfn.IFNA(VLOOKUP(A113,Gold!$A$2:$G$1307,7, FALSE),AG112)</f>
        <v>1</v>
      </c>
      <c r="AH113">
        <f>_xlfn.IFNA(VLOOKUP(A113,Oil!$A$2:$E$1345,5, FALSE),AH112)</f>
        <v>2864</v>
      </c>
      <c r="AI113">
        <f>_xlfn.IFNA(VLOOKUP(A113,Oil!$A$2:$G$1345,7, FALSE),AI112)</f>
        <v>-1</v>
      </c>
      <c r="AJ113">
        <f t="shared" si="30"/>
        <v>0</v>
      </c>
      <c r="AK113">
        <f>_xlfn.IFNA(VLOOKUP(A113,InterestRate!$A$2:$G$1334,3, FALSE),AK112)</f>
        <v>7.7709999999999999</v>
      </c>
      <c r="AL113">
        <f>_xlfn.IFNA(VLOOKUP(A113,InterestRate!$A$2:$G$1334,4,FALSE),AL112)</f>
        <v>7.7709999999999999</v>
      </c>
      <c r="AM113">
        <f>_xlfn.IFNA(VLOOKUP(A113,InterestRate!$A$2:$G$1334,5, FALSE),AM112)</f>
        <v>7.7709999999999999</v>
      </c>
      <c r="AN113">
        <f>_xlfn.IFNA(VLOOKUP(A113,InterestRate!$A$2:$G$1334,6, FALSE),AN112)</f>
        <v>7.7709999999999999</v>
      </c>
      <c r="AO113">
        <f>_xlfn.IFNA(VLOOKUP(A113,InterestRate!$A$2:$G$1334,7, FALSE),AO112)</f>
        <v>-5.0000000000000001E-3</v>
      </c>
      <c r="AP113">
        <f t="shared" si="31"/>
        <v>-1</v>
      </c>
      <c r="AQ113">
        <f t="shared" si="32"/>
        <v>-1</v>
      </c>
    </row>
    <row r="114" spans="1:43" x14ac:dyDescent="0.2">
      <c r="A114" s="1">
        <v>42018</v>
      </c>
      <c r="B114">
        <v>8307.25</v>
      </c>
      <c r="C114">
        <v>8326.4500000000007</v>
      </c>
      <c r="D114">
        <v>8236.65</v>
      </c>
      <c r="E114">
        <v>8277.5499999999993</v>
      </c>
      <c r="F114">
        <v>150621631</v>
      </c>
      <c r="G114">
        <v>7020.91</v>
      </c>
      <c r="H114">
        <f t="shared" si="48"/>
        <v>8267.1708333333336</v>
      </c>
      <c r="I114">
        <f t="shared" si="40"/>
        <v>10.379166666665697</v>
      </c>
      <c r="J114">
        <f t="shared" si="47"/>
        <v>0</v>
      </c>
      <c r="K114">
        <f t="shared" si="28"/>
        <v>8835.6</v>
      </c>
      <c r="L114">
        <f t="shared" si="41"/>
        <v>140595245.2857143</v>
      </c>
      <c r="M114">
        <f t="shared" si="42"/>
        <v>10026385.714285702</v>
      </c>
      <c r="N114" s="10">
        <f t="shared" si="29"/>
        <v>6.7417291348285557</v>
      </c>
      <c r="O114">
        <f t="shared" si="37"/>
        <v>-100.85000000000036</v>
      </c>
      <c r="P114">
        <f t="shared" si="49"/>
        <v>-305.14999999999964</v>
      </c>
      <c r="Q114">
        <f t="shared" si="50"/>
        <v>113.93304215739185</v>
      </c>
      <c r="R114">
        <f t="shared" si="51"/>
        <v>204.29999999999927</v>
      </c>
      <c r="S114">
        <f t="shared" si="33"/>
        <v>-21.850000000000364</v>
      </c>
      <c r="T114">
        <f t="shared" si="34"/>
        <v>21.850000000000364</v>
      </c>
      <c r="U114">
        <f t="shared" si="35"/>
        <v>0</v>
      </c>
      <c r="V114">
        <f t="shared" si="36"/>
        <v>21.850000000000364</v>
      </c>
      <c r="W114">
        <f t="shared" si="43"/>
        <v>31.557142857142804</v>
      </c>
      <c r="X114">
        <f t="shared" si="38"/>
        <v>45.964285714285715</v>
      </c>
      <c r="Y114">
        <f t="shared" si="44"/>
        <v>40.189211316292145</v>
      </c>
      <c r="Z114">
        <f t="shared" si="45"/>
        <v>0</v>
      </c>
      <c r="AA114">
        <f t="shared" si="46"/>
        <v>0</v>
      </c>
      <c r="AB114">
        <v>-157.9</v>
      </c>
      <c r="AC114">
        <f t="shared" si="26"/>
        <v>-4473462440.7001095</v>
      </c>
      <c r="AD114">
        <f t="shared" si="39"/>
        <v>-5445641886.9999781</v>
      </c>
      <c r="AE114" t="str">
        <f t="shared" si="27"/>
        <v>Jan</v>
      </c>
      <c r="AF114">
        <f>_xlfn.IFNA(VLOOKUP(A114,Gold!$A$2:$E$1307,5, FALSE),AF113)</f>
        <v>27167</v>
      </c>
      <c r="AG114">
        <f>_xlfn.IFNA(VLOOKUP(A114,Gold!$A$2:$G$1307,7, FALSE),AG113)</f>
        <v>1</v>
      </c>
      <c r="AH114">
        <f>_xlfn.IFNA(VLOOKUP(A114,Oil!$A$2:$E$1345,5, FALSE),AH113)</f>
        <v>2850</v>
      </c>
      <c r="AI114">
        <f>_xlfn.IFNA(VLOOKUP(A114,Oil!$A$2:$G$1345,7, FALSE),AI113)</f>
        <v>-1</v>
      </c>
      <c r="AJ114">
        <f t="shared" si="30"/>
        <v>0</v>
      </c>
      <c r="AK114">
        <f>_xlfn.IFNA(VLOOKUP(A114,InterestRate!$A$2:$G$1334,3, FALSE),AK113)</f>
        <v>7.7750000000000004</v>
      </c>
      <c r="AL114">
        <f>_xlfn.IFNA(VLOOKUP(A114,InterestRate!$A$2:$G$1334,4,FALSE),AL113)</f>
        <v>7.7750000000000004</v>
      </c>
      <c r="AM114">
        <f>_xlfn.IFNA(VLOOKUP(A114,InterestRate!$A$2:$G$1334,5, FALSE),AM113)</f>
        <v>7.7750000000000004</v>
      </c>
      <c r="AN114">
        <f>_xlfn.IFNA(VLOOKUP(A114,InterestRate!$A$2:$G$1334,6, FALSE),AN113)</f>
        <v>7.7750000000000004</v>
      </c>
      <c r="AO114">
        <f>_xlfn.IFNA(VLOOKUP(A114,InterestRate!$A$2:$G$1334,7, FALSE),AO113)</f>
        <v>5.0000000000000001E-4</v>
      </c>
      <c r="AP114">
        <f t="shared" si="31"/>
        <v>1</v>
      </c>
      <c r="AQ114">
        <f t="shared" si="32"/>
        <v>1</v>
      </c>
    </row>
    <row r="115" spans="1:43" x14ac:dyDescent="0.2">
      <c r="A115" s="1">
        <v>42019</v>
      </c>
      <c r="B115">
        <v>8424.5</v>
      </c>
      <c r="C115">
        <v>8527.1</v>
      </c>
      <c r="D115">
        <v>8380.5499999999993</v>
      </c>
      <c r="E115">
        <v>8494.15</v>
      </c>
      <c r="F115">
        <v>232138802</v>
      </c>
      <c r="G115">
        <v>10725.62</v>
      </c>
      <c r="H115">
        <f t="shared" si="48"/>
        <v>8269.7749999999996</v>
      </c>
      <c r="I115">
        <f t="shared" si="40"/>
        <v>224.375</v>
      </c>
      <c r="J115">
        <f t="shared" si="47"/>
        <v>0</v>
      </c>
      <c r="K115">
        <f t="shared" si="28"/>
        <v>8910.5</v>
      </c>
      <c r="L115">
        <f t="shared" si="41"/>
        <v>145232543.2857143</v>
      </c>
      <c r="M115">
        <f t="shared" si="42"/>
        <v>86906258.714285702</v>
      </c>
      <c r="N115" s="10">
        <f t="shared" si="29"/>
        <v>4.9016087542602893</v>
      </c>
      <c r="O115">
        <f t="shared" si="37"/>
        <v>366.79999999999927</v>
      </c>
      <c r="P115">
        <f t="shared" si="49"/>
        <v>440.14999999999964</v>
      </c>
      <c r="Q115">
        <f t="shared" si="50"/>
        <v>65.640427438322618</v>
      </c>
      <c r="R115">
        <f t="shared" si="51"/>
        <v>-73.350000000000364</v>
      </c>
      <c r="S115">
        <f t="shared" si="33"/>
        <v>216.60000000000036</v>
      </c>
      <c r="T115">
        <f t="shared" si="34"/>
        <v>-216.60000000000036</v>
      </c>
      <c r="U115">
        <f t="shared" si="35"/>
        <v>216.60000000000036</v>
      </c>
      <c r="V115">
        <f t="shared" si="36"/>
        <v>0</v>
      </c>
      <c r="W115">
        <f t="shared" si="43"/>
        <v>62.5</v>
      </c>
      <c r="X115">
        <f t="shared" si="38"/>
        <v>10.100000000000104</v>
      </c>
      <c r="Y115">
        <f t="shared" si="44"/>
        <v>84.918478260869449</v>
      </c>
      <c r="Z115">
        <f t="shared" si="45"/>
        <v>0</v>
      </c>
      <c r="AA115">
        <f t="shared" si="46"/>
        <v>1</v>
      </c>
      <c r="AB115">
        <v>169.9</v>
      </c>
      <c r="AC115">
        <f t="shared" si="26"/>
        <v>16168467559.299915</v>
      </c>
      <c r="AD115">
        <f t="shared" si="39"/>
        <v>1750665533.3428402</v>
      </c>
      <c r="AE115" t="str">
        <f t="shared" si="27"/>
        <v>Jan</v>
      </c>
      <c r="AF115">
        <f>_xlfn.IFNA(VLOOKUP(A115,Gold!$A$2:$E$1307,5, FALSE),AF114)</f>
        <v>27259</v>
      </c>
      <c r="AG115">
        <f>_xlfn.IFNA(VLOOKUP(A115,Gold!$A$2:$G$1307,7, FALSE),AG114)</f>
        <v>1</v>
      </c>
      <c r="AH115">
        <f>_xlfn.IFNA(VLOOKUP(A115,Oil!$A$2:$E$1345,5, FALSE),AH114)</f>
        <v>3013</v>
      </c>
      <c r="AI115">
        <f>_xlfn.IFNA(VLOOKUP(A115,Oil!$A$2:$G$1345,7, FALSE),AI114)</f>
        <v>1</v>
      </c>
      <c r="AJ115">
        <f t="shared" si="30"/>
        <v>2</v>
      </c>
      <c r="AK115">
        <f>_xlfn.IFNA(VLOOKUP(A115,InterestRate!$A$2:$G$1334,3, FALSE),AK114)</f>
        <v>7.6959999999999997</v>
      </c>
      <c r="AL115">
        <f>_xlfn.IFNA(VLOOKUP(A115,InterestRate!$A$2:$G$1334,4,FALSE),AL114)</f>
        <v>7.6959999999999997</v>
      </c>
      <c r="AM115">
        <f>_xlfn.IFNA(VLOOKUP(A115,InterestRate!$A$2:$G$1334,5, FALSE),AM114)</f>
        <v>7.6959999999999997</v>
      </c>
      <c r="AN115">
        <f>_xlfn.IFNA(VLOOKUP(A115,InterestRate!$A$2:$G$1334,6, FALSE),AN114)</f>
        <v>7.6959999999999997</v>
      </c>
      <c r="AO115">
        <f>_xlfn.IFNA(VLOOKUP(A115,InterestRate!$A$2:$G$1334,7, FALSE),AO114)</f>
        <v>-1.0200000000000001E-2</v>
      </c>
      <c r="AP115">
        <f t="shared" si="31"/>
        <v>-1</v>
      </c>
      <c r="AQ115">
        <f t="shared" si="32"/>
        <v>1</v>
      </c>
    </row>
    <row r="116" spans="1:43" x14ac:dyDescent="0.2">
      <c r="A116" s="1">
        <v>42020</v>
      </c>
      <c r="B116">
        <v>8504.0499999999993</v>
      </c>
      <c r="C116">
        <v>8530.75</v>
      </c>
      <c r="D116">
        <v>8452.25</v>
      </c>
      <c r="E116">
        <v>8513.7999999999993</v>
      </c>
      <c r="F116">
        <v>181365905</v>
      </c>
      <c r="G116">
        <v>8690.5400000000009</v>
      </c>
      <c r="H116">
        <f t="shared" si="48"/>
        <v>8290.2666666666664</v>
      </c>
      <c r="I116">
        <f t="shared" si="40"/>
        <v>223.53333333333285</v>
      </c>
      <c r="J116">
        <f t="shared" si="47"/>
        <v>0</v>
      </c>
      <c r="K116">
        <f t="shared" si="28"/>
        <v>8914.2999999999993</v>
      </c>
      <c r="L116">
        <f t="shared" si="41"/>
        <v>153709569.57142857</v>
      </c>
      <c r="M116">
        <f t="shared" si="42"/>
        <v>27656335.428571433</v>
      </c>
      <c r="N116" s="10">
        <f t="shared" si="29"/>
        <v>4.7041274166647096</v>
      </c>
      <c r="O116">
        <f t="shared" si="37"/>
        <v>411.69999999999891</v>
      </c>
      <c r="P116">
        <f t="shared" si="49"/>
        <v>555.89999999999782</v>
      </c>
      <c r="Q116">
        <f t="shared" si="50"/>
        <v>171.2910534733204</v>
      </c>
      <c r="R116">
        <f t="shared" si="51"/>
        <v>-144.19999999999891</v>
      </c>
      <c r="S116">
        <f t="shared" si="33"/>
        <v>19.649999999999636</v>
      </c>
      <c r="T116">
        <f t="shared" si="34"/>
        <v>-19.649999999999636</v>
      </c>
      <c r="U116">
        <f t="shared" si="35"/>
        <v>19.649999999999636</v>
      </c>
      <c r="V116">
        <f t="shared" si="36"/>
        <v>0</v>
      </c>
      <c r="W116">
        <f t="shared" si="43"/>
        <v>65.307142857142807</v>
      </c>
      <c r="X116">
        <f t="shared" si="38"/>
        <v>6.4928571428572468</v>
      </c>
      <c r="Y116">
        <f t="shared" si="44"/>
        <v>89.707613814756542</v>
      </c>
      <c r="Z116">
        <f t="shared" si="45"/>
        <v>0</v>
      </c>
      <c r="AA116">
        <f t="shared" si="46"/>
        <v>1</v>
      </c>
      <c r="AB116">
        <v>677.65</v>
      </c>
      <c r="AC116">
        <f t="shared" si="26"/>
        <v>1768317573.75</v>
      </c>
      <c r="AD116">
        <f t="shared" si="39"/>
        <v>2391203510.6213946</v>
      </c>
      <c r="AE116" t="str">
        <f t="shared" si="27"/>
        <v>Jan</v>
      </c>
      <c r="AF116">
        <f>_xlfn.IFNA(VLOOKUP(A116,Gold!$A$2:$E$1307,5, FALSE),AF115)</f>
        <v>27468</v>
      </c>
      <c r="AG116">
        <f>_xlfn.IFNA(VLOOKUP(A116,Gold!$A$2:$G$1307,7, FALSE),AG115)</f>
        <v>1</v>
      </c>
      <c r="AH116">
        <f>_xlfn.IFNA(VLOOKUP(A116,Oil!$A$2:$E$1345,5, FALSE),AH115)</f>
        <v>2856</v>
      </c>
      <c r="AI116">
        <f>_xlfn.IFNA(VLOOKUP(A116,Oil!$A$2:$G$1345,7, FALSE),AI115)</f>
        <v>-1</v>
      </c>
      <c r="AJ116">
        <f t="shared" si="30"/>
        <v>0</v>
      </c>
      <c r="AK116">
        <f>_xlfn.IFNA(VLOOKUP(A116,InterestRate!$A$2:$G$1334,3, FALSE),AK115)</f>
        <v>7.7060000000000004</v>
      </c>
      <c r="AL116">
        <f>_xlfn.IFNA(VLOOKUP(A116,InterestRate!$A$2:$G$1334,4,FALSE),AL115)</f>
        <v>7.7060000000000004</v>
      </c>
      <c r="AM116">
        <f>_xlfn.IFNA(VLOOKUP(A116,InterestRate!$A$2:$G$1334,5, FALSE),AM115)</f>
        <v>7.7060000000000004</v>
      </c>
      <c r="AN116">
        <f>_xlfn.IFNA(VLOOKUP(A116,InterestRate!$A$2:$G$1334,6, FALSE),AN115)</f>
        <v>7.7060000000000004</v>
      </c>
      <c r="AO116">
        <f>_xlfn.IFNA(VLOOKUP(A116,InterestRate!$A$2:$G$1334,7, FALSE),AO115)</f>
        <v>1.2999999999999999E-3</v>
      </c>
      <c r="AP116">
        <f t="shared" si="31"/>
        <v>1</v>
      </c>
      <c r="AQ116">
        <f t="shared" si="32"/>
        <v>1</v>
      </c>
    </row>
    <row r="117" spans="1:43" x14ac:dyDescent="0.2">
      <c r="A117" s="1">
        <v>42023</v>
      </c>
      <c r="B117">
        <v>8550.0499999999993</v>
      </c>
      <c r="C117">
        <v>8570.9500000000007</v>
      </c>
      <c r="D117">
        <v>8531.5</v>
      </c>
      <c r="E117">
        <v>8550.7000000000007</v>
      </c>
      <c r="F117">
        <v>129346422</v>
      </c>
      <c r="G117">
        <v>6292.59</v>
      </c>
      <c r="H117">
        <f t="shared" si="48"/>
        <v>8309.5249999999996</v>
      </c>
      <c r="I117">
        <f t="shared" si="40"/>
        <v>241.17500000000109</v>
      </c>
      <c r="J117">
        <f t="shared" si="47"/>
        <v>0</v>
      </c>
      <c r="K117">
        <f t="shared" si="28"/>
        <v>8952.35</v>
      </c>
      <c r="L117">
        <f t="shared" si="41"/>
        <v>156179638.2857143</v>
      </c>
      <c r="M117">
        <f t="shared" si="42"/>
        <v>-26833216.285714298</v>
      </c>
      <c r="N117" s="10">
        <f t="shared" si="29"/>
        <v>4.6972762463891797</v>
      </c>
      <c r="O117">
        <f t="shared" si="37"/>
        <v>316.10000000000036</v>
      </c>
      <c r="P117">
        <f t="shared" si="49"/>
        <v>329.75</v>
      </c>
      <c r="Q117">
        <f t="shared" si="50"/>
        <v>212.99706906098814</v>
      </c>
      <c r="R117">
        <f t="shared" si="51"/>
        <v>-13.649999999999636</v>
      </c>
      <c r="S117">
        <f t="shared" si="33"/>
        <v>36.900000000001455</v>
      </c>
      <c r="T117">
        <f t="shared" si="34"/>
        <v>-36.900000000001455</v>
      </c>
      <c r="U117">
        <f t="shared" si="35"/>
        <v>36.900000000001455</v>
      </c>
      <c r="V117">
        <f t="shared" si="36"/>
        <v>0</v>
      </c>
      <c r="W117">
        <f t="shared" si="43"/>
        <v>51.650000000000155</v>
      </c>
      <c r="X117">
        <f t="shared" si="38"/>
        <v>6.4928571428572468</v>
      </c>
      <c r="Y117">
        <f t="shared" si="44"/>
        <v>87.330917874396022</v>
      </c>
      <c r="Z117">
        <f t="shared" si="45"/>
        <v>0</v>
      </c>
      <c r="AA117">
        <f t="shared" si="46"/>
        <v>1</v>
      </c>
      <c r="AB117">
        <v>1094.5999999999999</v>
      </c>
      <c r="AC117">
        <f t="shared" si="26"/>
        <v>84075174.300188228</v>
      </c>
      <c r="AD117">
        <f t="shared" si="39"/>
        <v>1515745528.8928351</v>
      </c>
      <c r="AE117" t="str">
        <f t="shared" si="27"/>
        <v>Jan</v>
      </c>
      <c r="AF117">
        <f>_xlfn.IFNA(VLOOKUP(A117,Gold!$A$2:$E$1307,5, FALSE),AF116)</f>
        <v>27730</v>
      </c>
      <c r="AG117">
        <f>_xlfn.IFNA(VLOOKUP(A117,Gold!$A$2:$G$1307,7, FALSE),AG116)</f>
        <v>1</v>
      </c>
      <c r="AH117">
        <f>_xlfn.IFNA(VLOOKUP(A117,Oil!$A$2:$E$1345,5, FALSE),AH116)</f>
        <v>3014</v>
      </c>
      <c r="AI117">
        <f>_xlfn.IFNA(VLOOKUP(A117,Oil!$A$2:$G$1345,7, FALSE),AI116)</f>
        <v>1</v>
      </c>
      <c r="AJ117">
        <f t="shared" si="30"/>
        <v>2</v>
      </c>
      <c r="AK117">
        <f>_xlfn.IFNA(VLOOKUP(A117,InterestRate!$A$2:$G$1334,3, FALSE),AK116)</f>
        <v>7.726</v>
      </c>
      <c r="AL117">
        <f>_xlfn.IFNA(VLOOKUP(A117,InterestRate!$A$2:$G$1334,4,FALSE),AL116)</f>
        <v>7.726</v>
      </c>
      <c r="AM117">
        <f>_xlfn.IFNA(VLOOKUP(A117,InterestRate!$A$2:$G$1334,5, FALSE),AM116)</f>
        <v>7.726</v>
      </c>
      <c r="AN117">
        <f>_xlfn.IFNA(VLOOKUP(A117,InterestRate!$A$2:$G$1334,6, FALSE),AN116)</f>
        <v>7.726</v>
      </c>
      <c r="AO117">
        <f>_xlfn.IFNA(VLOOKUP(A117,InterestRate!$A$2:$G$1334,7, FALSE),AO116)</f>
        <v>2.5999999999999999E-3</v>
      </c>
      <c r="AP117">
        <f t="shared" si="31"/>
        <v>1</v>
      </c>
      <c r="AQ117">
        <f t="shared" si="32"/>
        <v>3</v>
      </c>
    </row>
    <row r="118" spans="1:43" x14ac:dyDescent="0.2">
      <c r="A118" s="1">
        <v>42024</v>
      </c>
      <c r="B118">
        <v>8575.1</v>
      </c>
      <c r="C118">
        <v>8707.9</v>
      </c>
      <c r="D118">
        <v>8574.5</v>
      </c>
      <c r="E118">
        <v>8695.6</v>
      </c>
      <c r="F118">
        <v>158713840</v>
      </c>
      <c r="G118">
        <v>7838.19</v>
      </c>
      <c r="H118">
        <f t="shared" si="48"/>
        <v>8331.7499999999982</v>
      </c>
      <c r="I118">
        <f t="shared" si="40"/>
        <v>363.85000000000218</v>
      </c>
      <c r="J118">
        <f t="shared" si="47"/>
        <v>0</v>
      </c>
      <c r="K118">
        <f t="shared" si="28"/>
        <v>8808.9</v>
      </c>
      <c r="L118">
        <f t="shared" si="41"/>
        <v>154114441.14285713</v>
      </c>
      <c r="M118">
        <f t="shared" si="42"/>
        <v>4599398.8571428657</v>
      </c>
      <c r="N118" s="10">
        <f t="shared" si="29"/>
        <v>1.3029578177468981</v>
      </c>
      <c r="O118">
        <f t="shared" si="37"/>
        <v>411.10000000000036</v>
      </c>
      <c r="P118">
        <f t="shared" si="49"/>
        <v>409.30000000000109</v>
      </c>
      <c r="Q118">
        <f t="shared" si="50"/>
        <v>223.25354393816997</v>
      </c>
      <c r="R118">
        <f t="shared" si="51"/>
        <v>1.7999999999992724</v>
      </c>
      <c r="S118">
        <f t="shared" si="33"/>
        <v>144.89999999999964</v>
      </c>
      <c r="T118">
        <f t="shared" si="34"/>
        <v>-144.89999999999964</v>
      </c>
      <c r="U118">
        <f t="shared" si="35"/>
        <v>144.89999999999964</v>
      </c>
      <c r="V118">
        <f t="shared" si="36"/>
        <v>0</v>
      </c>
      <c r="W118">
        <f t="shared" si="43"/>
        <v>65.221428571428731</v>
      </c>
      <c r="X118">
        <f t="shared" si="38"/>
        <v>6.4928571428572468</v>
      </c>
      <c r="Y118">
        <f t="shared" si="44"/>
        <v>89.695481335952749</v>
      </c>
      <c r="Z118">
        <f t="shared" si="45"/>
        <v>0</v>
      </c>
      <c r="AA118">
        <f t="shared" si="46"/>
        <v>1</v>
      </c>
      <c r="AB118">
        <v>1138.9000000000001</v>
      </c>
      <c r="AC118">
        <f t="shared" si="26"/>
        <v>19125017720</v>
      </c>
      <c r="AD118">
        <f t="shared" si="39"/>
        <v>4268602617.6928511</v>
      </c>
      <c r="AE118" t="str">
        <f t="shared" si="27"/>
        <v>Jan</v>
      </c>
      <c r="AF118">
        <f>_xlfn.IFNA(VLOOKUP(A118,Gold!$A$2:$E$1307,5, FALSE),AF117)</f>
        <v>27997</v>
      </c>
      <c r="AG118">
        <f>_xlfn.IFNA(VLOOKUP(A118,Gold!$A$2:$G$1307,7, FALSE),AG117)</f>
        <v>1</v>
      </c>
      <c r="AH118">
        <f>_xlfn.IFNA(VLOOKUP(A118,Oil!$A$2:$E$1345,5, FALSE),AH117)</f>
        <v>3014</v>
      </c>
      <c r="AI118">
        <f>_xlfn.IFNA(VLOOKUP(A118,Oil!$A$2:$G$1345,7, FALSE),AI117)</f>
        <v>1</v>
      </c>
      <c r="AJ118">
        <f t="shared" si="30"/>
        <v>2</v>
      </c>
      <c r="AK118">
        <f>_xlfn.IFNA(VLOOKUP(A118,InterestRate!$A$2:$G$1334,3, FALSE),AK117)</f>
        <v>7.7249999999999996</v>
      </c>
      <c r="AL118">
        <f>_xlfn.IFNA(VLOOKUP(A118,InterestRate!$A$2:$G$1334,4,FALSE),AL117)</f>
        <v>7.7249999999999996</v>
      </c>
      <c r="AM118">
        <f>_xlfn.IFNA(VLOOKUP(A118,InterestRate!$A$2:$G$1334,5, FALSE),AM117)</f>
        <v>7.7249999999999996</v>
      </c>
      <c r="AN118">
        <f>_xlfn.IFNA(VLOOKUP(A118,InterestRate!$A$2:$G$1334,6, FALSE),AN117)</f>
        <v>7.7249999999999996</v>
      </c>
      <c r="AO118">
        <f>_xlfn.IFNA(VLOOKUP(A118,InterestRate!$A$2:$G$1334,7, FALSE),AO117)</f>
        <v>-1E-4</v>
      </c>
      <c r="AP118">
        <f t="shared" si="31"/>
        <v>-1</v>
      </c>
      <c r="AQ118">
        <f t="shared" si="32"/>
        <v>1</v>
      </c>
    </row>
    <row r="119" spans="1:43" x14ac:dyDescent="0.2">
      <c r="A119" s="1">
        <v>42025</v>
      </c>
      <c r="B119">
        <v>8719.65</v>
      </c>
      <c r="C119">
        <v>8741.85</v>
      </c>
      <c r="D119">
        <v>8689.6</v>
      </c>
      <c r="E119">
        <v>8729.5</v>
      </c>
      <c r="F119">
        <v>191651012</v>
      </c>
      <c r="G119">
        <v>9735.99</v>
      </c>
      <c r="H119">
        <f t="shared" si="48"/>
        <v>8356.7624999999989</v>
      </c>
      <c r="I119">
        <f t="shared" si="40"/>
        <v>372.73750000000109</v>
      </c>
      <c r="J119">
        <f t="shared" si="47"/>
        <v>0</v>
      </c>
      <c r="K119">
        <f t="shared" si="28"/>
        <v>8797.4</v>
      </c>
      <c r="L119">
        <f t="shared" si="41"/>
        <v>154986057.14285713</v>
      </c>
      <c r="M119">
        <f t="shared" si="42"/>
        <v>36664954.857142866</v>
      </c>
      <c r="N119" s="10">
        <f t="shared" si="29"/>
        <v>0.77782232659372974</v>
      </c>
      <c r="O119">
        <f t="shared" si="37"/>
        <v>406.5</v>
      </c>
      <c r="P119">
        <f t="shared" si="49"/>
        <v>367.5</v>
      </c>
      <c r="Q119">
        <f t="shared" si="50"/>
        <v>236.06835597020677</v>
      </c>
      <c r="R119">
        <f t="shared" si="51"/>
        <v>39</v>
      </c>
      <c r="S119">
        <f t="shared" si="33"/>
        <v>33.899999999999636</v>
      </c>
      <c r="T119">
        <f t="shared" si="34"/>
        <v>-33.899999999999636</v>
      </c>
      <c r="U119">
        <f t="shared" si="35"/>
        <v>33.899999999999636</v>
      </c>
      <c r="V119">
        <f t="shared" si="36"/>
        <v>0</v>
      </c>
      <c r="W119">
        <f t="shared" si="43"/>
        <v>64.564285714285816</v>
      </c>
      <c r="X119">
        <f t="shared" si="38"/>
        <v>6.4928571428572468</v>
      </c>
      <c r="Y119">
        <f t="shared" si="44"/>
        <v>89.601506740681884</v>
      </c>
      <c r="Z119">
        <f t="shared" si="45"/>
        <v>0</v>
      </c>
      <c r="AA119">
        <f t="shared" si="46"/>
        <v>1</v>
      </c>
      <c r="AB119">
        <v>1133.7</v>
      </c>
      <c r="AC119">
        <f t="shared" si="26"/>
        <v>1887762468.2000697</v>
      </c>
      <c r="AD119">
        <f t="shared" si="39"/>
        <v>4071879943.4071517</v>
      </c>
      <c r="AE119" t="str">
        <f t="shared" si="27"/>
        <v>Jan</v>
      </c>
      <c r="AF119">
        <f>_xlfn.IFNA(VLOOKUP(A119,Gold!$A$2:$E$1307,5, FALSE),AF118)</f>
        <v>28168</v>
      </c>
      <c r="AG119">
        <f>_xlfn.IFNA(VLOOKUP(A119,Gold!$A$2:$G$1307,7, FALSE),AG118)</f>
        <v>1</v>
      </c>
      <c r="AH119">
        <f>_xlfn.IFNA(VLOOKUP(A119,Oil!$A$2:$E$1345,5, FALSE),AH118)</f>
        <v>2874</v>
      </c>
      <c r="AI119">
        <f>_xlfn.IFNA(VLOOKUP(A119,Oil!$A$2:$G$1345,7, FALSE),AI118)</f>
        <v>-1</v>
      </c>
      <c r="AJ119">
        <f t="shared" si="30"/>
        <v>0</v>
      </c>
      <c r="AK119">
        <f>_xlfn.IFNA(VLOOKUP(A119,InterestRate!$A$2:$G$1334,3, FALSE),AK118)</f>
        <v>7.6909999999999998</v>
      </c>
      <c r="AL119">
        <f>_xlfn.IFNA(VLOOKUP(A119,InterestRate!$A$2:$G$1334,4,FALSE),AL118)</f>
        <v>7.6909999999999998</v>
      </c>
      <c r="AM119">
        <f>_xlfn.IFNA(VLOOKUP(A119,InterestRate!$A$2:$G$1334,5, FALSE),AM118)</f>
        <v>7.6909999999999998</v>
      </c>
      <c r="AN119">
        <f>_xlfn.IFNA(VLOOKUP(A119,InterestRate!$A$2:$G$1334,6, FALSE),AN118)</f>
        <v>7.6909999999999998</v>
      </c>
      <c r="AO119">
        <f>_xlfn.IFNA(VLOOKUP(A119,InterestRate!$A$2:$G$1334,7, FALSE),AO118)</f>
        <v>-4.4000000000000003E-3</v>
      </c>
      <c r="AP119">
        <f t="shared" si="31"/>
        <v>-1</v>
      </c>
      <c r="AQ119">
        <f t="shared" si="32"/>
        <v>-1</v>
      </c>
    </row>
    <row r="120" spans="1:43" x14ac:dyDescent="0.2">
      <c r="A120" s="1">
        <v>42026</v>
      </c>
      <c r="B120">
        <v>8745.85</v>
      </c>
      <c r="C120">
        <v>8774.15</v>
      </c>
      <c r="D120">
        <v>8727</v>
      </c>
      <c r="E120">
        <v>8761.4</v>
      </c>
      <c r="F120">
        <v>180912372</v>
      </c>
      <c r="G120">
        <v>9025.9500000000007</v>
      </c>
      <c r="H120">
        <f t="shared" si="48"/>
        <v>8386.0208333333339</v>
      </c>
      <c r="I120">
        <f t="shared" si="40"/>
        <v>375.3791666666657</v>
      </c>
      <c r="J120">
        <f t="shared" si="47"/>
        <v>0</v>
      </c>
      <c r="K120">
        <f t="shared" si="28"/>
        <v>8756.5499999999993</v>
      </c>
      <c r="L120">
        <f t="shared" si="41"/>
        <v>167628500.57142857</v>
      </c>
      <c r="M120">
        <f t="shared" si="42"/>
        <v>13283871.428571433</v>
      </c>
      <c r="N120" s="10">
        <f t="shared" si="29"/>
        <v>-5.5356449882443037E-2</v>
      </c>
      <c r="O120">
        <f t="shared" si="37"/>
        <v>462</v>
      </c>
      <c r="P120">
        <f t="shared" si="49"/>
        <v>558.05000000000109</v>
      </c>
      <c r="Q120">
        <f t="shared" si="50"/>
        <v>237.09284824826813</v>
      </c>
      <c r="R120">
        <f t="shared" si="51"/>
        <v>-96.050000000001091</v>
      </c>
      <c r="S120">
        <f t="shared" si="33"/>
        <v>31.899999999999636</v>
      </c>
      <c r="T120">
        <f t="shared" si="34"/>
        <v>-31.899999999999636</v>
      </c>
      <c r="U120">
        <f t="shared" si="35"/>
        <v>31.899999999999636</v>
      </c>
      <c r="V120">
        <f t="shared" si="36"/>
        <v>0</v>
      </c>
      <c r="W120">
        <f t="shared" si="43"/>
        <v>69.121428571428623</v>
      </c>
      <c r="X120">
        <f t="shared" si="38"/>
        <v>3.1214285714286234</v>
      </c>
      <c r="Y120">
        <f t="shared" si="44"/>
        <v>94.372927637994863</v>
      </c>
      <c r="Z120">
        <f t="shared" si="45"/>
        <v>0</v>
      </c>
      <c r="AA120">
        <f t="shared" si="46"/>
        <v>1</v>
      </c>
      <c r="AB120">
        <v>1279.5999999999999</v>
      </c>
      <c r="AC120">
        <f t="shared" si="26"/>
        <v>2813187384.5998683</v>
      </c>
      <c r="AD120">
        <f t="shared" si="39"/>
        <v>5339052205.635705</v>
      </c>
      <c r="AE120" t="str">
        <f t="shared" si="27"/>
        <v>Jan</v>
      </c>
      <c r="AF120">
        <f>_xlfn.IFNA(VLOOKUP(A120,Gold!$A$2:$E$1307,5, FALSE),AF119)</f>
        <v>27939</v>
      </c>
      <c r="AG120">
        <f>_xlfn.IFNA(VLOOKUP(A120,Gold!$A$2:$G$1307,7, FALSE),AG119)</f>
        <v>1</v>
      </c>
      <c r="AH120">
        <f>_xlfn.IFNA(VLOOKUP(A120,Oil!$A$2:$E$1345,5, FALSE),AH119)</f>
        <v>2944</v>
      </c>
      <c r="AI120">
        <f>_xlfn.IFNA(VLOOKUP(A120,Oil!$A$2:$G$1345,7, FALSE),AI119)</f>
        <v>1</v>
      </c>
      <c r="AJ120">
        <f t="shared" si="30"/>
        <v>2</v>
      </c>
      <c r="AK120">
        <f>_xlfn.IFNA(VLOOKUP(A120,InterestRate!$A$2:$G$1334,3, FALSE),AK119)</f>
        <v>7.7130000000000001</v>
      </c>
      <c r="AL120">
        <f>_xlfn.IFNA(VLOOKUP(A120,InterestRate!$A$2:$G$1334,4,FALSE),AL119)</f>
        <v>7.7130000000000001</v>
      </c>
      <c r="AM120">
        <f>_xlfn.IFNA(VLOOKUP(A120,InterestRate!$A$2:$G$1334,5, FALSE),AM119)</f>
        <v>7.7130000000000001</v>
      </c>
      <c r="AN120">
        <f>_xlfn.IFNA(VLOOKUP(A120,InterestRate!$A$2:$G$1334,6, FALSE),AN119)</f>
        <v>7.7130000000000001</v>
      </c>
      <c r="AO120">
        <f>_xlfn.IFNA(VLOOKUP(A120,InterestRate!$A$2:$G$1334,7, FALSE),AO119)</f>
        <v>2.8999999999999998E-3</v>
      </c>
      <c r="AP120">
        <f t="shared" si="31"/>
        <v>1</v>
      </c>
      <c r="AQ120">
        <f t="shared" si="32"/>
        <v>3</v>
      </c>
    </row>
    <row r="121" spans="1:43" x14ac:dyDescent="0.2">
      <c r="A121" s="1">
        <v>42027</v>
      </c>
      <c r="B121">
        <v>8827.9500000000007</v>
      </c>
      <c r="C121">
        <v>8866.4</v>
      </c>
      <c r="D121">
        <v>8795.4</v>
      </c>
      <c r="E121">
        <v>8835.6</v>
      </c>
      <c r="F121">
        <v>197124706</v>
      </c>
      <c r="G121">
        <v>9716.57</v>
      </c>
      <c r="H121">
        <f t="shared" si="48"/>
        <v>8438.8583333333318</v>
      </c>
      <c r="I121">
        <f t="shared" si="40"/>
        <v>396.74166666666861</v>
      </c>
      <c r="J121">
        <f t="shared" si="47"/>
        <v>0</v>
      </c>
      <c r="K121">
        <f t="shared" si="28"/>
        <v>8723.7000000000007</v>
      </c>
      <c r="L121">
        <f t="shared" si="41"/>
        <v>174964283.42857143</v>
      </c>
      <c r="M121">
        <f t="shared" si="42"/>
        <v>22160422.571428567</v>
      </c>
      <c r="N121" s="10">
        <f t="shared" si="29"/>
        <v>-1.266467472497619</v>
      </c>
      <c r="O121">
        <f t="shared" si="37"/>
        <v>558.05000000000109</v>
      </c>
      <c r="P121">
        <f t="shared" si="49"/>
        <v>658.90000000000146</v>
      </c>
      <c r="Q121">
        <f t="shared" si="50"/>
        <v>193.00934069427339</v>
      </c>
      <c r="R121">
        <f t="shared" si="51"/>
        <v>-100.85000000000036</v>
      </c>
      <c r="S121">
        <f t="shared" si="33"/>
        <v>74.200000000000728</v>
      </c>
      <c r="T121">
        <f t="shared" si="34"/>
        <v>-74.200000000000728</v>
      </c>
      <c r="U121">
        <f t="shared" si="35"/>
        <v>74.200000000000728</v>
      </c>
      <c r="V121">
        <f t="shared" si="36"/>
        <v>0</v>
      </c>
      <c r="W121">
        <f t="shared" si="43"/>
        <v>79.721428571428731</v>
      </c>
      <c r="X121">
        <f t="shared" si="38"/>
        <v>0</v>
      </c>
      <c r="Y121">
        <f t="shared" si="44"/>
        <v>98.761171577736491</v>
      </c>
      <c r="Z121">
        <f t="shared" si="45"/>
        <v>0</v>
      </c>
      <c r="AA121">
        <f t="shared" si="46"/>
        <v>1</v>
      </c>
      <c r="AB121">
        <v>1426.55</v>
      </c>
      <c r="AC121">
        <f t="shared" si="26"/>
        <v>1508004000.8999283</v>
      </c>
      <c r="AD121">
        <f t="shared" si="39"/>
        <v>6193547411.5785675</v>
      </c>
      <c r="AE121" t="str">
        <f t="shared" si="27"/>
        <v>Jan</v>
      </c>
      <c r="AF121">
        <f>_xlfn.IFNA(VLOOKUP(A121,Gold!$A$2:$E$1307,5, FALSE),AF120)</f>
        <v>28017</v>
      </c>
      <c r="AG121">
        <f>_xlfn.IFNA(VLOOKUP(A121,Gold!$A$2:$G$1307,7, FALSE),AG120)</f>
        <v>-1</v>
      </c>
      <c r="AH121">
        <f>_xlfn.IFNA(VLOOKUP(A121,Oil!$A$2:$E$1345,5, FALSE),AH120)</f>
        <v>2857</v>
      </c>
      <c r="AI121">
        <f>_xlfn.IFNA(VLOOKUP(A121,Oil!$A$2:$G$1345,7, FALSE),AI120)</f>
        <v>-1</v>
      </c>
      <c r="AJ121">
        <f t="shared" si="30"/>
        <v>-2</v>
      </c>
      <c r="AK121">
        <f>_xlfn.IFNA(VLOOKUP(A121,InterestRate!$A$2:$G$1334,3, FALSE),AK120)</f>
        <v>7.7050000000000001</v>
      </c>
      <c r="AL121">
        <f>_xlfn.IFNA(VLOOKUP(A121,InterestRate!$A$2:$G$1334,4,FALSE),AL120)</f>
        <v>7.7050000000000001</v>
      </c>
      <c r="AM121">
        <f>_xlfn.IFNA(VLOOKUP(A121,InterestRate!$A$2:$G$1334,5, FALSE),AM120)</f>
        <v>7.7050000000000001</v>
      </c>
      <c r="AN121">
        <f>_xlfn.IFNA(VLOOKUP(A121,InterestRate!$A$2:$G$1334,6, FALSE),AN120)</f>
        <v>7.7050000000000001</v>
      </c>
      <c r="AO121">
        <f>_xlfn.IFNA(VLOOKUP(A121,InterestRate!$A$2:$G$1334,7, FALSE),AO120)</f>
        <v>-1E-3</v>
      </c>
      <c r="AP121">
        <f t="shared" si="31"/>
        <v>-1</v>
      </c>
      <c r="AQ121">
        <f t="shared" si="32"/>
        <v>-3</v>
      </c>
    </row>
    <row r="122" spans="1:43" x14ac:dyDescent="0.2">
      <c r="A122" s="1">
        <v>42031</v>
      </c>
      <c r="B122">
        <v>8871.35</v>
      </c>
      <c r="C122">
        <v>8925.0499999999993</v>
      </c>
      <c r="D122">
        <v>8825.4500000000007</v>
      </c>
      <c r="E122">
        <v>8910.5</v>
      </c>
      <c r="F122">
        <v>192010521</v>
      </c>
      <c r="G122">
        <v>9988.36</v>
      </c>
      <c r="H122">
        <f t="shared" si="48"/>
        <v>8499.9833333333336</v>
      </c>
      <c r="I122">
        <f t="shared" si="40"/>
        <v>410.51666666666642</v>
      </c>
      <c r="J122">
        <f t="shared" si="47"/>
        <v>0</v>
      </c>
      <c r="K122">
        <f t="shared" si="28"/>
        <v>8711.7000000000007</v>
      </c>
      <c r="L122">
        <f t="shared" si="41"/>
        <v>181607579.85714287</v>
      </c>
      <c r="M122">
        <f t="shared" si="42"/>
        <v>10402941.142857134</v>
      </c>
      <c r="N122" s="10">
        <f t="shared" si="29"/>
        <v>-2.2310756972111472</v>
      </c>
      <c r="O122">
        <f t="shared" si="37"/>
        <v>416.35000000000036</v>
      </c>
      <c r="P122">
        <f t="shared" si="49"/>
        <v>49.550000000001091</v>
      </c>
      <c r="Q122">
        <f t="shared" si="50"/>
        <v>76.123826912534767</v>
      </c>
      <c r="R122">
        <f t="shared" si="51"/>
        <v>366.79999999999927</v>
      </c>
      <c r="S122">
        <f t="shared" si="33"/>
        <v>74.899999999999636</v>
      </c>
      <c r="T122">
        <f t="shared" si="34"/>
        <v>-74.899999999999636</v>
      </c>
      <c r="U122">
        <f t="shared" si="35"/>
        <v>74.899999999999636</v>
      </c>
      <c r="V122">
        <f t="shared" si="36"/>
        <v>0</v>
      </c>
      <c r="W122">
        <f t="shared" si="43"/>
        <v>59.478571428571477</v>
      </c>
      <c r="X122">
        <f t="shared" si="38"/>
        <v>0</v>
      </c>
      <c r="Y122">
        <f t="shared" si="44"/>
        <v>98.346521790480693</v>
      </c>
      <c r="Z122">
        <f t="shared" si="45"/>
        <v>0</v>
      </c>
      <c r="AA122">
        <f t="shared" si="46"/>
        <v>1</v>
      </c>
      <c r="AB122">
        <v>1436.4</v>
      </c>
      <c r="AC122">
        <f t="shared" si="26"/>
        <v>7517211897.14993</v>
      </c>
      <c r="AD122">
        <f t="shared" si="39"/>
        <v>4957653745.5571413</v>
      </c>
      <c r="AE122" t="str">
        <f t="shared" si="27"/>
        <v>Jan</v>
      </c>
      <c r="AF122">
        <f>_xlfn.IFNA(VLOOKUP(A122,Gold!$A$2:$E$1307,5, FALSE),AF121)</f>
        <v>27775</v>
      </c>
      <c r="AG122">
        <f>_xlfn.IFNA(VLOOKUP(A122,Gold!$A$2:$G$1307,7, FALSE),AG121)</f>
        <v>-1</v>
      </c>
      <c r="AH122">
        <f>_xlfn.IFNA(VLOOKUP(A122,Oil!$A$2:$E$1345,5, FALSE),AH121)</f>
        <v>2777</v>
      </c>
      <c r="AI122">
        <f>_xlfn.IFNA(VLOOKUP(A122,Oil!$A$2:$G$1345,7, FALSE),AI121)</f>
        <v>-1</v>
      </c>
      <c r="AJ122">
        <f t="shared" si="30"/>
        <v>-2</v>
      </c>
      <c r="AK122">
        <f>_xlfn.IFNA(VLOOKUP(A122,InterestRate!$A$2:$G$1334,3, FALSE),AK121)</f>
        <v>7.7050000000000001</v>
      </c>
      <c r="AL122">
        <f>_xlfn.IFNA(VLOOKUP(A122,InterestRate!$A$2:$G$1334,4,FALSE),AL121)</f>
        <v>7.7050000000000001</v>
      </c>
      <c r="AM122">
        <f>_xlfn.IFNA(VLOOKUP(A122,InterestRate!$A$2:$G$1334,5, FALSE),AM121)</f>
        <v>7.7050000000000001</v>
      </c>
      <c r="AN122">
        <f>_xlfn.IFNA(VLOOKUP(A122,InterestRate!$A$2:$G$1334,6, FALSE),AN121)</f>
        <v>7.7050000000000001</v>
      </c>
      <c r="AO122">
        <f>_xlfn.IFNA(VLOOKUP(A122,InterestRate!$A$2:$G$1334,7, FALSE),AO121)</f>
        <v>0</v>
      </c>
      <c r="AP122">
        <f t="shared" si="31"/>
        <v>-1</v>
      </c>
      <c r="AQ122">
        <f t="shared" si="32"/>
        <v>-3</v>
      </c>
    </row>
    <row r="123" spans="1:43" x14ac:dyDescent="0.2">
      <c r="A123" s="1">
        <v>42032</v>
      </c>
      <c r="B123">
        <v>8902.75</v>
      </c>
      <c r="C123">
        <v>8985.0499999999993</v>
      </c>
      <c r="D123">
        <v>8874.0499999999993</v>
      </c>
      <c r="E123">
        <v>8914.2999999999993</v>
      </c>
      <c r="F123">
        <v>190805926</v>
      </c>
      <c r="G123">
        <v>10313.459999999999</v>
      </c>
      <c r="H123">
        <f t="shared" si="48"/>
        <v>8556.3083333333325</v>
      </c>
      <c r="I123">
        <f t="shared" si="40"/>
        <v>357.99166666666679</v>
      </c>
      <c r="J123">
        <f t="shared" si="47"/>
        <v>0</v>
      </c>
      <c r="K123">
        <f t="shared" si="28"/>
        <v>8661.0499999999993</v>
      </c>
      <c r="L123">
        <f t="shared" si="41"/>
        <v>175874968.2857143</v>
      </c>
      <c r="M123">
        <f t="shared" si="42"/>
        <v>14930957.714285702</v>
      </c>
      <c r="N123" s="10">
        <f t="shared" si="29"/>
        <v>-2.8409409600305131</v>
      </c>
      <c r="O123">
        <f t="shared" si="37"/>
        <v>400.5</v>
      </c>
      <c r="P123">
        <f t="shared" si="49"/>
        <v>-11.199999999998909</v>
      </c>
      <c r="Q123">
        <f t="shared" si="50"/>
        <v>72.699242643595838</v>
      </c>
      <c r="R123">
        <f t="shared" si="51"/>
        <v>411.69999999999891</v>
      </c>
      <c r="S123">
        <f t="shared" si="33"/>
        <v>3.7999999999992724</v>
      </c>
      <c r="T123">
        <f t="shared" si="34"/>
        <v>-3.7999999999992724</v>
      </c>
      <c r="U123">
        <f t="shared" si="35"/>
        <v>3.7999999999992724</v>
      </c>
      <c r="V123">
        <f t="shared" si="36"/>
        <v>0</v>
      </c>
      <c r="W123">
        <f t="shared" si="43"/>
        <v>57.214285714285715</v>
      </c>
      <c r="X123">
        <f t="shared" si="38"/>
        <v>0</v>
      </c>
      <c r="Y123">
        <f t="shared" si="44"/>
        <v>98.282208588957062</v>
      </c>
      <c r="Z123">
        <f t="shared" si="45"/>
        <v>0</v>
      </c>
      <c r="AA123">
        <f t="shared" si="46"/>
        <v>1</v>
      </c>
      <c r="AB123">
        <v>1374.9</v>
      </c>
      <c r="AC123">
        <f t="shared" si="26"/>
        <v>2203808445.299861</v>
      </c>
      <c r="AD123">
        <f t="shared" si="39"/>
        <v>5019866727.2071209</v>
      </c>
      <c r="AE123" t="str">
        <f t="shared" si="27"/>
        <v>Jan</v>
      </c>
      <c r="AF123">
        <f>_xlfn.IFNA(VLOOKUP(A123,Gold!$A$2:$E$1307,5, FALSE),AF122)</f>
        <v>27930</v>
      </c>
      <c r="AG123">
        <f>_xlfn.IFNA(VLOOKUP(A123,Gold!$A$2:$G$1307,7, FALSE),AG122)</f>
        <v>-1</v>
      </c>
      <c r="AH123">
        <f>_xlfn.IFNA(VLOOKUP(A123,Oil!$A$2:$E$1345,5, FALSE),AH122)</f>
        <v>2841</v>
      </c>
      <c r="AI123">
        <f>_xlfn.IFNA(VLOOKUP(A123,Oil!$A$2:$G$1345,7, FALSE),AI122)</f>
        <v>1</v>
      </c>
      <c r="AJ123">
        <f t="shared" si="30"/>
        <v>0</v>
      </c>
      <c r="AK123">
        <f>_xlfn.IFNA(VLOOKUP(A123,InterestRate!$A$2:$G$1334,3, FALSE),AK122)</f>
        <v>7.7069999999999999</v>
      </c>
      <c r="AL123">
        <f>_xlfn.IFNA(VLOOKUP(A123,InterestRate!$A$2:$G$1334,4,FALSE),AL122)</f>
        <v>7.7069999999999999</v>
      </c>
      <c r="AM123">
        <f>_xlfn.IFNA(VLOOKUP(A123,InterestRate!$A$2:$G$1334,5, FALSE),AM122)</f>
        <v>7.7069999999999999</v>
      </c>
      <c r="AN123">
        <f>_xlfn.IFNA(VLOOKUP(A123,InterestRate!$A$2:$G$1334,6, FALSE),AN122)</f>
        <v>7.7069999999999999</v>
      </c>
      <c r="AO123">
        <f>_xlfn.IFNA(VLOOKUP(A123,InterestRate!$A$2:$G$1334,7, FALSE),AO122)</f>
        <v>2.9999999999999997E-4</v>
      </c>
      <c r="AP123">
        <f t="shared" si="31"/>
        <v>1</v>
      </c>
      <c r="AQ123">
        <f t="shared" si="32"/>
        <v>1</v>
      </c>
    </row>
    <row r="124" spans="1:43" x14ac:dyDescent="0.2">
      <c r="A124" s="1">
        <v>42033</v>
      </c>
      <c r="B124">
        <v>8901.5</v>
      </c>
      <c r="C124">
        <v>8966.65</v>
      </c>
      <c r="D124">
        <v>8861.25</v>
      </c>
      <c r="E124">
        <v>8952.35</v>
      </c>
      <c r="F124">
        <v>264245843</v>
      </c>
      <c r="G124">
        <v>13427.54</v>
      </c>
      <c r="H124">
        <f t="shared" si="48"/>
        <v>8608.7916666666661</v>
      </c>
      <c r="I124">
        <f t="shared" si="40"/>
        <v>343.5583333333343</v>
      </c>
      <c r="J124">
        <f t="shared" si="47"/>
        <v>0</v>
      </c>
      <c r="K124">
        <f t="shared" si="28"/>
        <v>8526.35</v>
      </c>
      <c r="L124">
        <f t="shared" si="41"/>
        <v>177223542.7142857</v>
      </c>
      <c r="M124">
        <f t="shared" si="42"/>
        <v>87022300.285714298</v>
      </c>
      <c r="N124" s="10">
        <f t="shared" si="29"/>
        <v>-4.7585270906521746</v>
      </c>
      <c r="O124">
        <f t="shared" si="37"/>
        <v>401.64999999999964</v>
      </c>
      <c r="P124">
        <f t="shared" si="49"/>
        <v>85.549999999999272</v>
      </c>
      <c r="Q124">
        <f t="shared" si="50"/>
        <v>73.187293165906993</v>
      </c>
      <c r="R124">
        <f t="shared" si="51"/>
        <v>316.10000000000036</v>
      </c>
      <c r="S124">
        <f t="shared" si="33"/>
        <v>38.050000000001091</v>
      </c>
      <c r="T124">
        <f t="shared" si="34"/>
        <v>-38.050000000001091</v>
      </c>
      <c r="U124">
        <f t="shared" si="35"/>
        <v>38.050000000001091</v>
      </c>
      <c r="V124">
        <f t="shared" si="36"/>
        <v>0</v>
      </c>
      <c r="W124">
        <f t="shared" si="43"/>
        <v>57.378571428571377</v>
      </c>
      <c r="X124">
        <f t="shared" si="38"/>
        <v>0</v>
      </c>
      <c r="Y124">
        <f t="shared" si="44"/>
        <v>98.287042701578372</v>
      </c>
      <c r="Z124">
        <f t="shared" si="45"/>
        <v>0</v>
      </c>
      <c r="AA124">
        <f t="shared" si="46"/>
        <v>1</v>
      </c>
      <c r="AB124">
        <v>1218.5</v>
      </c>
      <c r="AC124">
        <f t="shared" si="26"/>
        <v>13436901116.550097</v>
      </c>
      <c r="AD124">
        <f t="shared" si="39"/>
        <v>6927413290.3856792</v>
      </c>
      <c r="AE124" t="str">
        <f t="shared" si="27"/>
        <v>Jan</v>
      </c>
      <c r="AF124">
        <f>_xlfn.IFNA(VLOOKUP(A124,Gold!$A$2:$E$1307,5, FALSE),AF123)</f>
        <v>27884</v>
      </c>
      <c r="AG124">
        <f>_xlfn.IFNA(VLOOKUP(A124,Gold!$A$2:$G$1307,7, FALSE),AG123)</f>
        <v>1</v>
      </c>
      <c r="AH124">
        <f>_xlfn.IFNA(VLOOKUP(A124,Oil!$A$2:$E$1345,5, FALSE),AH123)</f>
        <v>2730</v>
      </c>
      <c r="AI124">
        <f>_xlfn.IFNA(VLOOKUP(A124,Oil!$A$2:$G$1345,7, FALSE),AI123)</f>
        <v>-1</v>
      </c>
      <c r="AJ124">
        <f t="shared" si="30"/>
        <v>0</v>
      </c>
      <c r="AK124">
        <f>_xlfn.IFNA(VLOOKUP(A124,InterestRate!$A$2:$G$1334,3, FALSE),AK123)</f>
        <v>7.7119999999999997</v>
      </c>
      <c r="AL124">
        <f>_xlfn.IFNA(VLOOKUP(A124,InterestRate!$A$2:$G$1334,4,FALSE),AL123)</f>
        <v>7.7119999999999997</v>
      </c>
      <c r="AM124">
        <f>_xlfn.IFNA(VLOOKUP(A124,InterestRate!$A$2:$G$1334,5, FALSE),AM123)</f>
        <v>7.7119999999999997</v>
      </c>
      <c r="AN124">
        <f>_xlfn.IFNA(VLOOKUP(A124,InterestRate!$A$2:$G$1334,6, FALSE),AN123)</f>
        <v>7.7119999999999997</v>
      </c>
      <c r="AO124">
        <f>_xlfn.IFNA(VLOOKUP(A124,InterestRate!$A$2:$G$1334,7, FALSE),AO123)</f>
        <v>5.9999999999999995E-4</v>
      </c>
      <c r="AP124">
        <f t="shared" si="31"/>
        <v>1</v>
      </c>
      <c r="AQ124">
        <f t="shared" si="32"/>
        <v>1</v>
      </c>
    </row>
    <row r="125" spans="1:43" x14ac:dyDescent="0.2">
      <c r="A125" s="1">
        <v>42034</v>
      </c>
      <c r="B125">
        <v>8996.6</v>
      </c>
      <c r="C125">
        <v>8996.6</v>
      </c>
      <c r="D125">
        <v>8775.1</v>
      </c>
      <c r="E125">
        <v>8808.9</v>
      </c>
      <c r="F125">
        <v>275587957</v>
      </c>
      <c r="G125">
        <v>12385.18</v>
      </c>
      <c r="H125">
        <f t="shared" si="48"/>
        <v>8661.2375000000011</v>
      </c>
      <c r="I125">
        <f t="shared" si="40"/>
        <v>147.66249999999854</v>
      </c>
      <c r="J125">
        <f t="shared" si="47"/>
        <v>0</v>
      </c>
      <c r="K125">
        <f t="shared" si="28"/>
        <v>8565.5499999999993</v>
      </c>
      <c r="L125">
        <f t="shared" si="41"/>
        <v>196494888.57142857</v>
      </c>
      <c r="M125">
        <f t="shared" si="42"/>
        <v>79093068.428571433</v>
      </c>
      <c r="N125" s="10">
        <f t="shared" si="29"/>
        <v>-2.7625469695421718</v>
      </c>
      <c r="O125">
        <f t="shared" si="37"/>
        <v>113.29999999999927</v>
      </c>
      <c r="P125">
        <f t="shared" si="49"/>
        <v>-297.80000000000109</v>
      </c>
      <c r="Q125">
        <f t="shared" si="50"/>
        <v>57.570677059966116</v>
      </c>
      <c r="R125">
        <f t="shared" si="51"/>
        <v>411.10000000000036</v>
      </c>
      <c r="S125">
        <f t="shared" si="33"/>
        <v>-143.45000000000073</v>
      </c>
      <c r="T125">
        <f t="shared" si="34"/>
        <v>143.45000000000073</v>
      </c>
      <c r="U125">
        <f t="shared" si="35"/>
        <v>0</v>
      </c>
      <c r="V125">
        <f t="shared" si="36"/>
        <v>143.45000000000073</v>
      </c>
      <c r="W125">
        <f t="shared" si="43"/>
        <v>36.678571428571431</v>
      </c>
      <c r="X125">
        <f t="shared" si="38"/>
        <v>20.492857142857247</v>
      </c>
      <c r="Y125">
        <f t="shared" si="44"/>
        <v>63.052554027504804</v>
      </c>
      <c r="Z125">
        <f t="shared" si="45"/>
        <v>0</v>
      </c>
      <c r="AA125">
        <f t="shared" si="46"/>
        <v>0</v>
      </c>
      <c r="AB125">
        <v>915.45</v>
      </c>
      <c r="AC125">
        <f t="shared" si="26"/>
        <v>-51727859528.9002</v>
      </c>
      <c r="AD125">
        <f t="shared" si="39"/>
        <v>-3194426316.6000638</v>
      </c>
      <c r="AE125" t="str">
        <f t="shared" si="27"/>
        <v>Jan</v>
      </c>
      <c r="AF125">
        <f>_xlfn.IFNA(VLOOKUP(A125,Gold!$A$2:$E$1307,5, FALSE),AF124)</f>
        <v>27630</v>
      </c>
      <c r="AG125">
        <f>_xlfn.IFNA(VLOOKUP(A125,Gold!$A$2:$G$1307,7, FALSE),AG124)</f>
        <v>1</v>
      </c>
      <c r="AH125">
        <f>_xlfn.IFNA(VLOOKUP(A125,Oil!$A$2:$E$1345,5, FALSE),AH124)</f>
        <v>2739</v>
      </c>
      <c r="AI125">
        <f>_xlfn.IFNA(VLOOKUP(A125,Oil!$A$2:$G$1345,7, FALSE),AI124)</f>
        <v>1</v>
      </c>
      <c r="AJ125">
        <f t="shared" si="30"/>
        <v>2</v>
      </c>
      <c r="AK125">
        <f>_xlfn.IFNA(VLOOKUP(A125,InterestRate!$A$2:$G$1334,3, FALSE),AK124)</f>
        <v>7.6929999999999996</v>
      </c>
      <c r="AL125">
        <f>_xlfn.IFNA(VLOOKUP(A125,InterestRate!$A$2:$G$1334,4,FALSE),AL124)</f>
        <v>7.6929999999999996</v>
      </c>
      <c r="AM125">
        <f>_xlfn.IFNA(VLOOKUP(A125,InterestRate!$A$2:$G$1334,5, FALSE),AM124)</f>
        <v>7.6929999999999996</v>
      </c>
      <c r="AN125">
        <f>_xlfn.IFNA(VLOOKUP(A125,InterestRate!$A$2:$G$1334,6, FALSE),AN124)</f>
        <v>7.6929999999999996</v>
      </c>
      <c r="AO125">
        <f>_xlfn.IFNA(VLOOKUP(A125,InterestRate!$A$2:$G$1334,7, FALSE),AO124)</f>
        <v>-2.5000000000000001E-3</v>
      </c>
      <c r="AP125">
        <f t="shared" si="31"/>
        <v>-1</v>
      </c>
      <c r="AQ125">
        <f t="shared" si="32"/>
        <v>1</v>
      </c>
    </row>
    <row r="126" spans="1:43" x14ac:dyDescent="0.2">
      <c r="A126" s="1">
        <v>42037</v>
      </c>
      <c r="B126">
        <v>8802.5</v>
      </c>
      <c r="C126">
        <v>8840.7999999999993</v>
      </c>
      <c r="D126">
        <v>8751.1</v>
      </c>
      <c r="E126">
        <v>8797.4</v>
      </c>
      <c r="F126">
        <v>216556534</v>
      </c>
      <c r="G126">
        <v>10430.34</v>
      </c>
      <c r="H126">
        <f t="shared" si="48"/>
        <v>8703.6958333333332</v>
      </c>
      <c r="I126">
        <f t="shared" si="40"/>
        <v>93.704166666666424</v>
      </c>
      <c r="J126">
        <f t="shared" si="47"/>
        <v>0</v>
      </c>
      <c r="K126">
        <f t="shared" si="28"/>
        <v>8627.4</v>
      </c>
      <c r="L126">
        <f t="shared" si="41"/>
        <v>213191191</v>
      </c>
      <c r="M126">
        <f t="shared" si="42"/>
        <v>3365343</v>
      </c>
      <c r="N126" s="10">
        <f t="shared" si="29"/>
        <v>-1.9323891149657855</v>
      </c>
      <c r="O126">
        <f t="shared" si="37"/>
        <v>67.899999999999636</v>
      </c>
      <c r="P126">
        <f t="shared" si="49"/>
        <v>-338.60000000000036</v>
      </c>
      <c r="Q126">
        <f t="shared" si="50"/>
        <v>136.06703005014393</v>
      </c>
      <c r="R126">
        <f t="shared" si="51"/>
        <v>406.5</v>
      </c>
      <c r="S126">
        <f t="shared" si="33"/>
        <v>-11.5</v>
      </c>
      <c r="T126">
        <f t="shared" si="34"/>
        <v>11.5</v>
      </c>
      <c r="U126">
        <f t="shared" si="35"/>
        <v>0</v>
      </c>
      <c r="V126">
        <f t="shared" si="36"/>
        <v>11.5</v>
      </c>
      <c r="W126">
        <f t="shared" si="43"/>
        <v>31.835714285714339</v>
      </c>
      <c r="X126">
        <f t="shared" si="38"/>
        <v>22.135714285714389</v>
      </c>
      <c r="Y126">
        <f t="shared" si="44"/>
        <v>57.913201663201598</v>
      </c>
      <c r="Z126">
        <f t="shared" si="45"/>
        <v>0</v>
      </c>
      <c r="AA126">
        <f t="shared" si="46"/>
        <v>0</v>
      </c>
      <c r="AB126">
        <v>582.85</v>
      </c>
      <c r="AC126">
        <f t="shared" si="26"/>
        <v>-1104438323.4000788</v>
      </c>
      <c r="AD126">
        <f t="shared" si="39"/>
        <v>-3621883572.5429416</v>
      </c>
      <c r="AE126" t="str">
        <f t="shared" si="27"/>
        <v>Feb</v>
      </c>
      <c r="AF126">
        <f>_xlfn.IFNA(VLOOKUP(A126,Gold!$A$2:$E$1307,5, FALSE),AF125)</f>
        <v>27907</v>
      </c>
      <c r="AG126">
        <f>_xlfn.IFNA(VLOOKUP(A126,Gold!$A$2:$G$1307,7, FALSE),AG125)</f>
        <v>-1</v>
      </c>
      <c r="AH126">
        <f>_xlfn.IFNA(VLOOKUP(A126,Oil!$A$2:$E$1345,5, FALSE),AH125)</f>
        <v>2979</v>
      </c>
      <c r="AI126">
        <f>_xlfn.IFNA(VLOOKUP(A126,Oil!$A$2:$G$1345,7, FALSE),AI125)</f>
        <v>1</v>
      </c>
      <c r="AJ126">
        <f t="shared" si="30"/>
        <v>0</v>
      </c>
      <c r="AK126">
        <f>_xlfn.IFNA(VLOOKUP(A126,InterestRate!$A$2:$G$1334,3, FALSE),AK125)</f>
        <v>7.6520000000000001</v>
      </c>
      <c r="AL126">
        <f>_xlfn.IFNA(VLOOKUP(A126,InterestRate!$A$2:$G$1334,4,FALSE),AL125)</f>
        <v>7.6520000000000001</v>
      </c>
      <c r="AM126">
        <f>_xlfn.IFNA(VLOOKUP(A126,InterestRate!$A$2:$G$1334,5, FALSE),AM125)</f>
        <v>7.6520000000000001</v>
      </c>
      <c r="AN126">
        <f>_xlfn.IFNA(VLOOKUP(A126,InterestRate!$A$2:$G$1334,6, FALSE),AN125)</f>
        <v>7.6520000000000001</v>
      </c>
      <c r="AO126">
        <f>_xlfn.IFNA(VLOOKUP(A126,InterestRate!$A$2:$G$1334,7, FALSE),AO125)</f>
        <v>-5.3E-3</v>
      </c>
      <c r="AP126">
        <f t="shared" si="31"/>
        <v>-1</v>
      </c>
      <c r="AQ126">
        <f t="shared" si="32"/>
        <v>-1</v>
      </c>
    </row>
    <row r="127" spans="1:43" x14ac:dyDescent="0.2">
      <c r="A127" s="1">
        <v>42038</v>
      </c>
      <c r="B127">
        <v>8823.15</v>
      </c>
      <c r="C127">
        <v>8837.2999999999993</v>
      </c>
      <c r="D127">
        <v>8726.65</v>
      </c>
      <c r="E127">
        <v>8756.5499999999993</v>
      </c>
      <c r="F127">
        <v>208672175</v>
      </c>
      <c r="G127">
        <v>9888.1</v>
      </c>
      <c r="H127">
        <f t="shared" si="48"/>
        <v>8747.0166666666664</v>
      </c>
      <c r="I127">
        <f t="shared" si="40"/>
        <v>9.5333333333328483</v>
      </c>
      <c r="J127">
        <f t="shared" si="47"/>
        <v>0</v>
      </c>
      <c r="K127">
        <f t="shared" si="28"/>
        <v>8711.5499999999993</v>
      </c>
      <c r="L127">
        <f t="shared" si="41"/>
        <v>216749122.7142857</v>
      </c>
      <c r="M127">
        <f t="shared" si="42"/>
        <v>-8076947.7142857015</v>
      </c>
      <c r="N127" s="10">
        <f t="shared" si="29"/>
        <v>-0.51390102266303517</v>
      </c>
      <c r="O127">
        <f t="shared" si="37"/>
        <v>-4.8500000000003638</v>
      </c>
      <c r="P127">
        <f t="shared" si="49"/>
        <v>-466.85000000000036</v>
      </c>
      <c r="Q127">
        <f t="shared" si="50"/>
        <v>182.99620865185298</v>
      </c>
      <c r="R127">
        <f t="shared" si="51"/>
        <v>462</v>
      </c>
      <c r="S127">
        <f t="shared" si="33"/>
        <v>-40.850000000000364</v>
      </c>
      <c r="T127">
        <f t="shared" si="34"/>
        <v>40.850000000000364</v>
      </c>
      <c r="U127">
        <f t="shared" si="35"/>
        <v>0</v>
      </c>
      <c r="V127">
        <f t="shared" si="36"/>
        <v>40.850000000000364</v>
      </c>
      <c r="W127">
        <f t="shared" si="43"/>
        <v>27.278571428571531</v>
      </c>
      <c r="X127">
        <f t="shared" si="38"/>
        <v>27.971428571428728</v>
      </c>
      <c r="Y127">
        <f t="shared" si="44"/>
        <v>48.495238095238051</v>
      </c>
      <c r="Z127">
        <f t="shared" si="45"/>
        <v>0</v>
      </c>
      <c r="AA127">
        <f t="shared" si="46"/>
        <v>0</v>
      </c>
      <c r="AB127">
        <v>176.35</v>
      </c>
      <c r="AC127">
        <f t="shared" si="26"/>
        <v>-13897566855.000076</v>
      </c>
      <c r="AD127">
        <f t="shared" si="39"/>
        <v>-6009134178.2000761</v>
      </c>
      <c r="AE127" t="str">
        <f t="shared" si="27"/>
        <v>Feb</v>
      </c>
      <c r="AF127">
        <f>_xlfn.IFNA(VLOOKUP(A127,Gold!$A$2:$E$1307,5, FALSE),AF126)</f>
        <v>27955</v>
      </c>
      <c r="AG127">
        <f>_xlfn.IFNA(VLOOKUP(A127,Gold!$A$2:$G$1307,7, FALSE),AG126)</f>
        <v>1</v>
      </c>
      <c r="AH127">
        <f>_xlfn.IFNA(VLOOKUP(A127,Oil!$A$2:$E$1345,5, FALSE),AH126)</f>
        <v>3068</v>
      </c>
      <c r="AI127">
        <f>_xlfn.IFNA(VLOOKUP(A127,Oil!$A$2:$G$1345,7, FALSE),AI126)</f>
        <v>1</v>
      </c>
      <c r="AJ127">
        <f t="shared" si="30"/>
        <v>2</v>
      </c>
      <c r="AK127">
        <f>_xlfn.IFNA(VLOOKUP(A127,InterestRate!$A$2:$G$1334,3, FALSE),AK126)</f>
        <v>7.726</v>
      </c>
      <c r="AL127">
        <f>_xlfn.IFNA(VLOOKUP(A127,InterestRate!$A$2:$G$1334,4,FALSE),AL126)</f>
        <v>7.726</v>
      </c>
      <c r="AM127">
        <f>_xlfn.IFNA(VLOOKUP(A127,InterestRate!$A$2:$G$1334,5, FALSE),AM126)</f>
        <v>7.726</v>
      </c>
      <c r="AN127">
        <f>_xlfn.IFNA(VLOOKUP(A127,InterestRate!$A$2:$G$1334,6, FALSE),AN126)</f>
        <v>7.726</v>
      </c>
      <c r="AO127">
        <f>_xlfn.IFNA(VLOOKUP(A127,InterestRate!$A$2:$G$1334,7, FALSE),AO126)</f>
        <v>9.7000000000000003E-3</v>
      </c>
      <c r="AP127">
        <f t="shared" si="31"/>
        <v>1</v>
      </c>
      <c r="AQ127">
        <f t="shared" si="32"/>
        <v>3</v>
      </c>
    </row>
    <row r="128" spans="1:43" x14ac:dyDescent="0.2">
      <c r="A128" s="1">
        <v>42039</v>
      </c>
      <c r="B128">
        <v>8789.15</v>
      </c>
      <c r="C128">
        <v>8792.85</v>
      </c>
      <c r="D128">
        <v>8704.4</v>
      </c>
      <c r="E128">
        <v>8723.7000000000007</v>
      </c>
      <c r="F128">
        <v>201252375</v>
      </c>
      <c r="G128">
        <v>8707.82</v>
      </c>
      <c r="H128">
        <f t="shared" si="48"/>
        <v>8768.8833333333332</v>
      </c>
      <c r="I128">
        <f t="shared" si="40"/>
        <v>-45.183333333332484</v>
      </c>
      <c r="J128">
        <f t="shared" si="47"/>
        <v>-1</v>
      </c>
      <c r="K128">
        <f t="shared" si="28"/>
        <v>8805.5</v>
      </c>
      <c r="L128">
        <f t="shared" si="41"/>
        <v>220714808.85714287</v>
      </c>
      <c r="M128">
        <f t="shared" si="42"/>
        <v>-19462433.857142866</v>
      </c>
      <c r="N128" s="10">
        <f t="shared" si="29"/>
        <v>0.93767552758576367</v>
      </c>
      <c r="O128">
        <f t="shared" si="37"/>
        <v>-111.89999999999964</v>
      </c>
      <c r="P128">
        <f t="shared" si="49"/>
        <v>-669.95000000000073</v>
      </c>
      <c r="Q128">
        <f t="shared" si="50"/>
        <v>215.6887103255637</v>
      </c>
      <c r="R128">
        <f t="shared" si="51"/>
        <v>558.05000000000109</v>
      </c>
      <c r="S128">
        <f t="shared" si="33"/>
        <v>-32.849999999998545</v>
      </c>
      <c r="T128">
        <f t="shared" si="34"/>
        <v>32.849999999998545</v>
      </c>
      <c r="U128">
        <f t="shared" si="35"/>
        <v>0</v>
      </c>
      <c r="V128">
        <f t="shared" si="36"/>
        <v>32.849999999998545</v>
      </c>
      <c r="W128">
        <f t="shared" si="43"/>
        <v>16.678571428571427</v>
      </c>
      <c r="X128">
        <f t="shared" si="38"/>
        <v>32.664285714285661</v>
      </c>
      <c r="Y128">
        <f t="shared" si="44"/>
        <v>33.129965947786644</v>
      </c>
      <c r="Z128">
        <f t="shared" si="45"/>
        <v>0</v>
      </c>
      <c r="AA128">
        <f t="shared" si="46"/>
        <v>0</v>
      </c>
      <c r="AB128">
        <v>-48.85</v>
      </c>
      <c r="AC128">
        <f t="shared" si="26"/>
        <v>-13171967943.749781</v>
      </c>
      <c r="AD128">
        <f t="shared" si="39"/>
        <v>-8106273027.43575</v>
      </c>
      <c r="AE128" t="str">
        <f t="shared" si="27"/>
        <v>Feb</v>
      </c>
      <c r="AF128">
        <f>_xlfn.IFNA(VLOOKUP(A128,Gold!$A$2:$E$1307,5, FALSE),AF127)</f>
        <v>27731</v>
      </c>
      <c r="AG128">
        <f>_xlfn.IFNA(VLOOKUP(A128,Gold!$A$2:$G$1307,7, FALSE),AG127)</f>
        <v>1</v>
      </c>
      <c r="AH128">
        <f>_xlfn.IFNA(VLOOKUP(A128,Oil!$A$2:$E$1345,5, FALSE),AH127)</f>
        <v>3275</v>
      </c>
      <c r="AI128">
        <f>_xlfn.IFNA(VLOOKUP(A128,Oil!$A$2:$G$1345,7, FALSE),AI127)</f>
        <v>1</v>
      </c>
      <c r="AJ128">
        <f t="shared" si="30"/>
        <v>2</v>
      </c>
      <c r="AK128">
        <f>_xlfn.IFNA(VLOOKUP(A128,InterestRate!$A$2:$G$1334,3, FALSE),AK127)</f>
        <v>7.72</v>
      </c>
      <c r="AL128">
        <f>_xlfn.IFNA(VLOOKUP(A128,InterestRate!$A$2:$G$1334,4,FALSE),AL127)</f>
        <v>7.72</v>
      </c>
      <c r="AM128">
        <f>_xlfn.IFNA(VLOOKUP(A128,InterestRate!$A$2:$G$1334,5, FALSE),AM127)</f>
        <v>7.72</v>
      </c>
      <c r="AN128">
        <f>_xlfn.IFNA(VLOOKUP(A128,InterestRate!$A$2:$G$1334,6, FALSE),AN127)</f>
        <v>7.72</v>
      </c>
      <c r="AO128">
        <f>_xlfn.IFNA(VLOOKUP(A128,InterestRate!$A$2:$G$1334,7, FALSE),AO127)</f>
        <v>-8.0000000000000004E-4</v>
      </c>
      <c r="AP128">
        <f t="shared" si="31"/>
        <v>-1</v>
      </c>
      <c r="AQ128">
        <f t="shared" si="32"/>
        <v>1</v>
      </c>
    </row>
    <row r="129" spans="1:43" x14ac:dyDescent="0.2">
      <c r="A129" s="1">
        <v>42040</v>
      </c>
      <c r="B129">
        <v>8733.1</v>
      </c>
      <c r="C129">
        <v>8838.4500000000007</v>
      </c>
      <c r="D129">
        <v>8683.65</v>
      </c>
      <c r="E129">
        <v>8711.7000000000007</v>
      </c>
      <c r="F129">
        <v>179008853</v>
      </c>
      <c r="G129">
        <v>9126.1</v>
      </c>
      <c r="H129">
        <f t="shared" si="48"/>
        <v>8786.375</v>
      </c>
      <c r="I129">
        <f t="shared" si="40"/>
        <v>-74.674999999999272</v>
      </c>
      <c r="J129">
        <f t="shared" si="47"/>
        <v>0</v>
      </c>
      <c r="K129">
        <f t="shared" si="28"/>
        <v>8809.35</v>
      </c>
      <c r="L129">
        <f t="shared" si="41"/>
        <v>221304475.85714287</v>
      </c>
      <c r="M129">
        <f t="shared" si="42"/>
        <v>-42295622.857142866</v>
      </c>
      <c r="N129" s="10">
        <f t="shared" si="29"/>
        <v>1.1209063672991451</v>
      </c>
      <c r="O129">
        <f t="shared" si="37"/>
        <v>-198.79999999999927</v>
      </c>
      <c r="P129">
        <f t="shared" si="49"/>
        <v>-615.14999999999964</v>
      </c>
      <c r="Q129">
        <f t="shared" si="50"/>
        <v>219.82018571464062</v>
      </c>
      <c r="R129">
        <f t="shared" si="51"/>
        <v>416.35000000000036</v>
      </c>
      <c r="S129">
        <f t="shared" si="33"/>
        <v>-12</v>
      </c>
      <c r="T129">
        <f t="shared" si="34"/>
        <v>12</v>
      </c>
      <c r="U129">
        <f t="shared" si="35"/>
        <v>0</v>
      </c>
      <c r="V129">
        <f t="shared" si="36"/>
        <v>12</v>
      </c>
      <c r="W129">
        <f t="shared" si="43"/>
        <v>5.9785714285714802</v>
      </c>
      <c r="X129">
        <f t="shared" si="38"/>
        <v>34.378571428571377</v>
      </c>
      <c r="Y129">
        <f t="shared" si="44"/>
        <v>14.455958549222927</v>
      </c>
      <c r="Z129">
        <f t="shared" si="45"/>
        <v>1</v>
      </c>
      <c r="AA129">
        <f t="shared" si="46"/>
        <v>0</v>
      </c>
      <c r="AB129">
        <v>-315.55</v>
      </c>
      <c r="AC129">
        <f t="shared" si="26"/>
        <v>-3830789454.199935</v>
      </c>
      <c r="AD129">
        <f t="shared" si="39"/>
        <v>-9727416077.6285877</v>
      </c>
      <c r="AE129" t="str">
        <f t="shared" si="27"/>
        <v>Feb</v>
      </c>
      <c r="AF129">
        <f>_xlfn.IFNA(VLOOKUP(A129,Gold!$A$2:$E$1307,5, FALSE),AF128)</f>
        <v>27585</v>
      </c>
      <c r="AG129">
        <f>_xlfn.IFNA(VLOOKUP(A129,Gold!$A$2:$G$1307,7, FALSE),AG128)</f>
        <v>-1</v>
      </c>
      <c r="AH129">
        <f>_xlfn.IFNA(VLOOKUP(A129,Oil!$A$2:$E$1345,5, FALSE),AH128)</f>
        <v>2988</v>
      </c>
      <c r="AI129">
        <f>_xlfn.IFNA(VLOOKUP(A129,Oil!$A$2:$G$1345,7, FALSE),AI128)</f>
        <v>-1</v>
      </c>
      <c r="AJ129">
        <f t="shared" si="30"/>
        <v>-2</v>
      </c>
      <c r="AK129">
        <f>_xlfn.IFNA(VLOOKUP(A129,InterestRate!$A$2:$G$1334,3, FALSE),AK128)</f>
        <v>7.702</v>
      </c>
      <c r="AL129">
        <f>_xlfn.IFNA(VLOOKUP(A129,InterestRate!$A$2:$G$1334,4,FALSE),AL128)</f>
        <v>7.702</v>
      </c>
      <c r="AM129">
        <f>_xlfn.IFNA(VLOOKUP(A129,InterestRate!$A$2:$G$1334,5, FALSE),AM128)</f>
        <v>7.702</v>
      </c>
      <c r="AN129">
        <f>_xlfn.IFNA(VLOOKUP(A129,InterestRate!$A$2:$G$1334,6, FALSE),AN128)</f>
        <v>7.702</v>
      </c>
      <c r="AO129">
        <f>_xlfn.IFNA(VLOOKUP(A129,InterestRate!$A$2:$G$1334,7, FALSE),AO128)</f>
        <v>-2.3E-3</v>
      </c>
      <c r="AP129">
        <f t="shared" si="31"/>
        <v>-1</v>
      </c>
      <c r="AQ129">
        <f t="shared" si="32"/>
        <v>-3</v>
      </c>
    </row>
    <row r="130" spans="1:43" x14ac:dyDescent="0.2">
      <c r="A130" s="1">
        <v>42041</v>
      </c>
      <c r="B130">
        <v>8696.85</v>
      </c>
      <c r="C130">
        <v>8726.2000000000007</v>
      </c>
      <c r="D130">
        <v>8645.5499999999993</v>
      </c>
      <c r="E130">
        <v>8661.0499999999993</v>
      </c>
      <c r="F130">
        <v>176554075</v>
      </c>
      <c r="G130">
        <v>7912.1</v>
      </c>
      <c r="H130">
        <f t="shared" si="48"/>
        <v>8799.7916666666661</v>
      </c>
      <c r="I130">
        <f t="shared" si="40"/>
        <v>-138.74166666666679</v>
      </c>
      <c r="J130">
        <f t="shared" si="47"/>
        <v>0</v>
      </c>
      <c r="K130">
        <f t="shared" si="28"/>
        <v>8869.1</v>
      </c>
      <c r="L130">
        <f t="shared" si="41"/>
        <v>219447094.7142857</v>
      </c>
      <c r="M130">
        <f t="shared" si="42"/>
        <v>-42893019.714285702</v>
      </c>
      <c r="N130" s="10">
        <f t="shared" si="29"/>
        <v>2.4021336904878865</v>
      </c>
      <c r="O130">
        <f t="shared" si="37"/>
        <v>-253.25</v>
      </c>
      <c r="P130">
        <f t="shared" si="49"/>
        <v>-653.75</v>
      </c>
      <c r="Q130">
        <f t="shared" si="50"/>
        <v>233.64100845813266</v>
      </c>
      <c r="R130">
        <f t="shared" si="51"/>
        <v>400.5</v>
      </c>
      <c r="S130">
        <f t="shared" si="33"/>
        <v>-50.650000000001455</v>
      </c>
      <c r="T130">
        <f t="shared" si="34"/>
        <v>50.650000000001455</v>
      </c>
      <c r="U130">
        <f t="shared" si="35"/>
        <v>0</v>
      </c>
      <c r="V130">
        <f t="shared" si="36"/>
        <v>50.650000000001455</v>
      </c>
      <c r="W130">
        <f t="shared" si="43"/>
        <v>5.4357142857144414</v>
      </c>
      <c r="X130">
        <f t="shared" si="38"/>
        <v>41.61428571428587</v>
      </c>
      <c r="Y130">
        <f t="shared" si="44"/>
        <v>11.31262078192384</v>
      </c>
      <c r="Z130">
        <f t="shared" si="45"/>
        <v>1</v>
      </c>
      <c r="AA130">
        <f t="shared" si="46"/>
        <v>0</v>
      </c>
      <c r="AB130">
        <v>-563.95000000000005</v>
      </c>
      <c r="AC130">
        <f t="shared" ref="AC130:AC193" si="52">(E130-B130)*F130</f>
        <v>-6320635885.0001926</v>
      </c>
      <c r="AD130">
        <f t="shared" si="39"/>
        <v>-10945193839.100023</v>
      </c>
      <c r="AE130" t="str">
        <f t="shared" ref="AE130:AE193" si="53">TEXT(A130, "mmm")</f>
        <v>Feb</v>
      </c>
      <c r="AF130">
        <f>_xlfn.IFNA(VLOOKUP(A130,Gold!$A$2:$E$1307,5, FALSE),AF129)</f>
        <v>27666</v>
      </c>
      <c r="AG130">
        <f>_xlfn.IFNA(VLOOKUP(A130,Gold!$A$2:$G$1307,7, FALSE),AG129)</f>
        <v>-1</v>
      </c>
      <c r="AH130">
        <f>_xlfn.IFNA(VLOOKUP(A130,Oil!$A$2:$E$1345,5, FALSE),AH129)</f>
        <v>3123</v>
      </c>
      <c r="AI130">
        <f>_xlfn.IFNA(VLOOKUP(A130,Oil!$A$2:$G$1345,7, FALSE),AI129)</f>
        <v>1</v>
      </c>
      <c r="AJ130">
        <f t="shared" si="30"/>
        <v>0</v>
      </c>
      <c r="AK130">
        <f>_xlfn.IFNA(VLOOKUP(A130,InterestRate!$A$2:$G$1334,3, FALSE),AK129)</f>
        <v>7.702</v>
      </c>
      <c r="AL130">
        <f>_xlfn.IFNA(VLOOKUP(A130,InterestRate!$A$2:$G$1334,4,FALSE),AL129)</f>
        <v>7.702</v>
      </c>
      <c r="AM130">
        <f>_xlfn.IFNA(VLOOKUP(A130,InterestRate!$A$2:$G$1334,5, FALSE),AM129)</f>
        <v>7.702</v>
      </c>
      <c r="AN130">
        <f>_xlfn.IFNA(VLOOKUP(A130,InterestRate!$A$2:$G$1334,6, FALSE),AN129)</f>
        <v>7.702</v>
      </c>
      <c r="AO130">
        <f>_xlfn.IFNA(VLOOKUP(A130,InterestRate!$A$2:$G$1334,7, FALSE),AO129)</f>
        <v>0</v>
      </c>
      <c r="AP130">
        <f t="shared" si="31"/>
        <v>-1</v>
      </c>
      <c r="AQ130">
        <f t="shared" si="32"/>
        <v>-1</v>
      </c>
    </row>
    <row r="131" spans="1:43" x14ac:dyDescent="0.2">
      <c r="A131" s="1">
        <v>42044</v>
      </c>
      <c r="B131">
        <v>8584.4</v>
      </c>
      <c r="C131">
        <v>8605.5499999999993</v>
      </c>
      <c r="D131">
        <v>8516.35</v>
      </c>
      <c r="E131">
        <v>8526.35</v>
      </c>
      <c r="F131">
        <v>151329604</v>
      </c>
      <c r="G131">
        <v>6863.17</v>
      </c>
      <c r="H131">
        <f t="shared" si="48"/>
        <v>8796.9125000000004</v>
      </c>
      <c r="I131">
        <f t="shared" si="40"/>
        <v>-270.5625</v>
      </c>
      <c r="J131">
        <f t="shared" si="47"/>
        <v>0</v>
      </c>
      <c r="K131">
        <f t="shared" ref="K131:K194" si="54">E138</f>
        <v>8895.2999999999993</v>
      </c>
      <c r="L131">
        <f t="shared" si="41"/>
        <v>217411116</v>
      </c>
      <c r="M131">
        <f t="shared" si="42"/>
        <v>-66081512</v>
      </c>
      <c r="N131" s="10">
        <f t="shared" ref="N131:N194" si="55">(K131-E131)*100/E131</f>
        <v>4.3271739959067936</v>
      </c>
      <c r="O131">
        <f t="shared" si="37"/>
        <v>-426</v>
      </c>
      <c r="P131">
        <f t="shared" si="49"/>
        <v>-827.64999999999964</v>
      </c>
      <c r="Q131">
        <f t="shared" si="50"/>
        <v>221.7145150649277</v>
      </c>
      <c r="R131">
        <f t="shared" si="51"/>
        <v>401.64999999999964</v>
      </c>
      <c r="S131">
        <f t="shared" si="33"/>
        <v>-134.69999999999891</v>
      </c>
      <c r="T131">
        <f t="shared" si="34"/>
        <v>134.69999999999891</v>
      </c>
      <c r="U131">
        <f t="shared" si="35"/>
        <v>0</v>
      </c>
      <c r="V131">
        <f t="shared" si="36"/>
        <v>134.69999999999891</v>
      </c>
      <c r="W131">
        <f t="shared" si="43"/>
        <v>0</v>
      </c>
      <c r="X131">
        <f t="shared" si="38"/>
        <v>60.857142857142854</v>
      </c>
      <c r="Y131">
        <f t="shared" si="44"/>
        <v>0</v>
      </c>
      <c r="Z131">
        <f t="shared" si="45"/>
        <v>1</v>
      </c>
      <c r="AA131">
        <f t="shared" si="46"/>
        <v>0</v>
      </c>
      <c r="AB131">
        <v>-878.05</v>
      </c>
      <c r="AC131">
        <f t="shared" si="52"/>
        <v>-8784683512.1998901</v>
      </c>
      <c r="AD131">
        <f t="shared" si="39"/>
        <v>-14119705928.921452</v>
      </c>
      <c r="AE131" t="str">
        <f t="shared" si="53"/>
        <v>Feb</v>
      </c>
      <c r="AF131">
        <f>_xlfn.IFNA(VLOOKUP(A131,Gold!$A$2:$E$1307,5, FALSE),AF130)</f>
        <v>27343</v>
      </c>
      <c r="AG131">
        <f>_xlfn.IFNA(VLOOKUP(A131,Gold!$A$2:$G$1307,7, FALSE),AG130)</f>
        <v>1</v>
      </c>
      <c r="AH131">
        <f>_xlfn.IFNA(VLOOKUP(A131,Oil!$A$2:$E$1345,5, FALSE),AH130)</f>
        <v>3191</v>
      </c>
      <c r="AI131">
        <f>_xlfn.IFNA(VLOOKUP(A131,Oil!$A$2:$G$1345,7, FALSE),AI130)</f>
        <v>1</v>
      </c>
      <c r="AJ131">
        <f t="shared" ref="AJ131:AJ194" si="56">AG131+AI131</f>
        <v>2</v>
      </c>
      <c r="AK131">
        <f>_xlfn.IFNA(VLOOKUP(A131,InterestRate!$A$2:$G$1334,3, FALSE),AK130)</f>
        <v>7.726</v>
      </c>
      <c r="AL131">
        <f>_xlfn.IFNA(VLOOKUP(A131,InterestRate!$A$2:$G$1334,4,FALSE),AL130)</f>
        <v>7.726</v>
      </c>
      <c r="AM131">
        <f>_xlfn.IFNA(VLOOKUP(A131,InterestRate!$A$2:$G$1334,5, FALSE),AM130)</f>
        <v>7.726</v>
      </c>
      <c r="AN131">
        <f>_xlfn.IFNA(VLOOKUP(A131,InterestRate!$A$2:$G$1334,6, FALSE),AN130)</f>
        <v>7.726</v>
      </c>
      <c r="AO131">
        <f>_xlfn.IFNA(VLOOKUP(A131,InterestRate!$A$2:$G$1334,7, FALSE),AO130)</f>
        <v>3.0999999999999999E-3</v>
      </c>
      <c r="AP131">
        <f t="shared" ref="AP131:AP194" si="57">IF(AO131&gt;0,1,-1)</f>
        <v>1</v>
      </c>
      <c r="AQ131">
        <f t="shared" ref="AQ131:AQ194" si="58">AG131+AI131+AP131</f>
        <v>3</v>
      </c>
    </row>
    <row r="132" spans="1:43" x14ac:dyDescent="0.2">
      <c r="A132" s="1">
        <v>42045</v>
      </c>
      <c r="B132">
        <v>8478.1</v>
      </c>
      <c r="C132">
        <v>8646.25</v>
      </c>
      <c r="D132">
        <v>8470.5</v>
      </c>
      <c r="E132">
        <v>8565.5499999999993</v>
      </c>
      <c r="F132">
        <v>202294693</v>
      </c>
      <c r="G132">
        <v>9965.76</v>
      </c>
      <c r="H132">
        <f t="shared" si="48"/>
        <v>8779.9833333333336</v>
      </c>
      <c r="I132">
        <f t="shared" si="40"/>
        <v>-214.4333333333343</v>
      </c>
      <c r="J132">
        <f t="shared" si="47"/>
        <v>0</v>
      </c>
      <c r="K132">
        <f t="shared" si="54"/>
        <v>8833.6</v>
      </c>
      <c r="L132">
        <f t="shared" si="41"/>
        <v>201280224.7142857</v>
      </c>
      <c r="M132">
        <f t="shared" si="42"/>
        <v>1014468.2857142985</v>
      </c>
      <c r="N132" s="10">
        <f t="shared" si="55"/>
        <v>3.1293962442575332</v>
      </c>
      <c r="O132">
        <f t="shared" si="37"/>
        <v>-243.35000000000036</v>
      </c>
      <c r="P132">
        <f t="shared" si="49"/>
        <v>-356.64999999999964</v>
      </c>
      <c r="Q132">
        <f t="shared" si="50"/>
        <v>191.72978784638275</v>
      </c>
      <c r="R132">
        <f t="shared" si="51"/>
        <v>113.29999999999927</v>
      </c>
      <c r="S132">
        <f t="shared" ref="S132:S195" si="59">E132-E131</f>
        <v>39.199999999998909</v>
      </c>
      <c r="T132">
        <f t="shared" ref="T132:T195" si="60">E131-E132</f>
        <v>-39.199999999998909</v>
      </c>
      <c r="U132">
        <f t="shared" ref="U132:U195" si="61">IF(S132&gt;0,S132,0)</f>
        <v>39.199999999998909</v>
      </c>
      <c r="V132">
        <f t="shared" ref="V132:V195" si="62">IF(T132&gt;0,T132,0)</f>
        <v>0</v>
      </c>
      <c r="W132">
        <f t="shared" si="43"/>
        <v>5.5999999999998442</v>
      </c>
      <c r="X132">
        <f t="shared" si="38"/>
        <v>40.364285714285607</v>
      </c>
      <c r="Y132">
        <f t="shared" si="44"/>
        <v>11.923954372623299</v>
      </c>
      <c r="Z132">
        <f t="shared" si="45"/>
        <v>1</v>
      </c>
      <c r="AA132">
        <f t="shared" si="46"/>
        <v>0</v>
      </c>
      <c r="AB132">
        <v>-922.6</v>
      </c>
      <c r="AC132">
        <f t="shared" si="52"/>
        <v>17690670902.849781</v>
      </c>
      <c r="AD132">
        <f t="shared" si="39"/>
        <v>-4202773010.1000242</v>
      </c>
      <c r="AE132" t="str">
        <f t="shared" si="53"/>
        <v>Feb</v>
      </c>
      <c r="AF132">
        <f>_xlfn.IFNA(VLOOKUP(A132,Gold!$A$2:$E$1307,5, FALSE),AF131)</f>
        <v>27295</v>
      </c>
      <c r="AG132">
        <f>_xlfn.IFNA(VLOOKUP(A132,Gold!$A$2:$G$1307,7, FALSE),AG131)</f>
        <v>-1</v>
      </c>
      <c r="AH132">
        <f>_xlfn.IFNA(VLOOKUP(A132,Oil!$A$2:$E$1345,5, FALSE),AH131)</f>
        <v>3285</v>
      </c>
      <c r="AI132">
        <f>_xlfn.IFNA(VLOOKUP(A132,Oil!$A$2:$G$1345,7, FALSE),AI131)</f>
        <v>1</v>
      </c>
      <c r="AJ132">
        <f t="shared" si="56"/>
        <v>0</v>
      </c>
      <c r="AK132">
        <f>_xlfn.IFNA(VLOOKUP(A132,InterestRate!$A$2:$G$1334,3, FALSE),AK131)</f>
        <v>7.7290000000000001</v>
      </c>
      <c r="AL132">
        <f>_xlfn.IFNA(VLOOKUP(A132,InterestRate!$A$2:$G$1334,4,FALSE),AL131)</f>
        <v>7.7290000000000001</v>
      </c>
      <c r="AM132">
        <f>_xlfn.IFNA(VLOOKUP(A132,InterestRate!$A$2:$G$1334,5, FALSE),AM131)</f>
        <v>7.7290000000000001</v>
      </c>
      <c r="AN132">
        <f>_xlfn.IFNA(VLOOKUP(A132,InterestRate!$A$2:$G$1334,6, FALSE),AN131)</f>
        <v>7.7290000000000001</v>
      </c>
      <c r="AO132">
        <f>_xlfn.IFNA(VLOOKUP(A132,InterestRate!$A$2:$G$1334,7, FALSE),AO131)</f>
        <v>4.0000000000000002E-4</v>
      </c>
      <c r="AP132">
        <f t="shared" si="57"/>
        <v>1</v>
      </c>
      <c r="AQ132">
        <f t="shared" si="58"/>
        <v>1</v>
      </c>
    </row>
    <row r="133" spans="1:43" x14ac:dyDescent="0.2">
      <c r="A133" s="1">
        <v>42046</v>
      </c>
      <c r="B133">
        <v>8603.2999999999993</v>
      </c>
      <c r="C133">
        <v>8651.9500000000007</v>
      </c>
      <c r="D133">
        <v>8593.65</v>
      </c>
      <c r="E133">
        <v>8627.4</v>
      </c>
      <c r="F133">
        <v>166560867</v>
      </c>
      <c r="G133">
        <v>7602.46</v>
      </c>
      <c r="H133">
        <f t="shared" si="48"/>
        <v>8763.6625000000004</v>
      </c>
      <c r="I133">
        <f t="shared" si="40"/>
        <v>-136.26250000000073</v>
      </c>
      <c r="J133">
        <f t="shared" si="47"/>
        <v>0</v>
      </c>
      <c r="K133">
        <f t="shared" si="54"/>
        <v>8754.9500000000007</v>
      </c>
      <c r="L133">
        <f t="shared" si="41"/>
        <v>190809758.42857143</v>
      </c>
      <c r="M133">
        <f t="shared" si="42"/>
        <v>-24248891.428571433</v>
      </c>
      <c r="N133" s="10">
        <f t="shared" si="55"/>
        <v>1.4784291907179579</v>
      </c>
      <c r="O133">
        <f t="shared" si="37"/>
        <v>-170</v>
      </c>
      <c r="P133">
        <f t="shared" si="49"/>
        <v>-237.89999999999964</v>
      </c>
      <c r="Q133">
        <f t="shared" si="50"/>
        <v>166.26637477539569</v>
      </c>
      <c r="R133">
        <f t="shared" si="51"/>
        <v>67.899999999999636</v>
      </c>
      <c r="S133">
        <f t="shared" si="59"/>
        <v>61.850000000000364</v>
      </c>
      <c r="T133">
        <f t="shared" si="60"/>
        <v>-61.850000000000364</v>
      </c>
      <c r="U133">
        <f t="shared" si="61"/>
        <v>61.850000000000364</v>
      </c>
      <c r="V133">
        <f t="shared" si="62"/>
        <v>0</v>
      </c>
      <c r="W133">
        <f t="shared" si="43"/>
        <v>14.435714285714182</v>
      </c>
      <c r="X133">
        <f t="shared" si="38"/>
        <v>38.721428571428469</v>
      </c>
      <c r="Y133">
        <f t="shared" si="44"/>
        <v>26.655236085465489</v>
      </c>
      <c r="Z133">
        <f t="shared" si="45"/>
        <v>0</v>
      </c>
      <c r="AA133">
        <f t="shared" si="46"/>
        <v>0</v>
      </c>
      <c r="AB133">
        <v>-839.35</v>
      </c>
      <c r="AC133">
        <f t="shared" si="52"/>
        <v>4014116894.7000604</v>
      </c>
      <c r="AD133">
        <f t="shared" si="39"/>
        <v>-3471550836.0857186</v>
      </c>
      <c r="AE133" t="str">
        <f t="shared" si="53"/>
        <v>Feb</v>
      </c>
      <c r="AF133">
        <f>_xlfn.IFNA(VLOOKUP(A133,Gold!$A$2:$E$1307,5, FALSE),AF132)</f>
        <v>27276</v>
      </c>
      <c r="AG133">
        <f>_xlfn.IFNA(VLOOKUP(A133,Gold!$A$2:$G$1307,7, FALSE),AG132)</f>
        <v>1</v>
      </c>
      <c r="AH133">
        <f>_xlfn.IFNA(VLOOKUP(A133,Oil!$A$2:$E$1345,5, FALSE),AH132)</f>
        <v>3099</v>
      </c>
      <c r="AI133">
        <f>_xlfn.IFNA(VLOOKUP(A133,Oil!$A$2:$G$1345,7, FALSE),AI132)</f>
        <v>-1</v>
      </c>
      <c r="AJ133">
        <f t="shared" si="56"/>
        <v>0</v>
      </c>
      <c r="AK133">
        <f>_xlfn.IFNA(VLOOKUP(A133,InterestRate!$A$2:$G$1334,3, FALSE),AK132)</f>
        <v>7.7329999999999997</v>
      </c>
      <c r="AL133">
        <f>_xlfn.IFNA(VLOOKUP(A133,InterestRate!$A$2:$G$1334,4,FALSE),AL132)</f>
        <v>7.7329999999999997</v>
      </c>
      <c r="AM133">
        <f>_xlfn.IFNA(VLOOKUP(A133,InterestRate!$A$2:$G$1334,5, FALSE),AM132)</f>
        <v>7.7329999999999997</v>
      </c>
      <c r="AN133">
        <f>_xlfn.IFNA(VLOOKUP(A133,InterestRate!$A$2:$G$1334,6, FALSE),AN132)</f>
        <v>7.7329999999999997</v>
      </c>
      <c r="AO133">
        <f>_xlfn.IFNA(VLOOKUP(A133,InterestRate!$A$2:$G$1334,7, FALSE),AO132)</f>
        <v>5.0000000000000001E-4</v>
      </c>
      <c r="AP133">
        <f t="shared" si="57"/>
        <v>1</v>
      </c>
      <c r="AQ133">
        <f t="shared" si="58"/>
        <v>1</v>
      </c>
    </row>
    <row r="134" spans="1:43" x14ac:dyDescent="0.2">
      <c r="A134" s="1">
        <v>42047</v>
      </c>
      <c r="B134">
        <v>8676.9500000000007</v>
      </c>
      <c r="C134">
        <v>8732.5499999999993</v>
      </c>
      <c r="D134">
        <v>8599.25</v>
      </c>
      <c r="E134">
        <v>8711.5499999999993</v>
      </c>
      <c r="F134">
        <v>163681352</v>
      </c>
      <c r="G134">
        <v>7669.87</v>
      </c>
      <c r="H134">
        <f t="shared" si="48"/>
        <v>8746.3125</v>
      </c>
      <c r="I134">
        <f t="shared" si="40"/>
        <v>-34.762500000000728</v>
      </c>
      <c r="J134">
        <f t="shared" si="47"/>
        <v>0</v>
      </c>
      <c r="K134">
        <f t="shared" si="54"/>
        <v>8762.1</v>
      </c>
      <c r="L134">
        <f t="shared" si="41"/>
        <v>183667520.2857143</v>
      </c>
      <c r="M134">
        <f t="shared" si="42"/>
        <v>-19986168.285714298</v>
      </c>
      <c r="N134" s="10">
        <f t="shared" si="55"/>
        <v>0.58026413210049987</v>
      </c>
      <c r="O134">
        <f t="shared" si="37"/>
        <v>-45</v>
      </c>
      <c r="P134">
        <f t="shared" si="49"/>
        <v>-40.149999999999636</v>
      </c>
      <c r="Q134">
        <f t="shared" si="50"/>
        <v>130.72099332256502</v>
      </c>
      <c r="R134">
        <f t="shared" si="51"/>
        <v>-4.8500000000003638</v>
      </c>
      <c r="S134">
        <f t="shared" si="59"/>
        <v>84.149999999999636</v>
      </c>
      <c r="T134">
        <f t="shared" si="60"/>
        <v>-84.149999999999636</v>
      </c>
      <c r="U134">
        <f t="shared" si="61"/>
        <v>84.149999999999636</v>
      </c>
      <c r="V134">
        <f t="shared" si="62"/>
        <v>0</v>
      </c>
      <c r="W134">
        <f t="shared" si="43"/>
        <v>26.457142857142703</v>
      </c>
      <c r="X134">
        <f t="shared" si="38"/>
        <v>32.88571428571413</v>
      </c>
      <c r="Y134">
        <f t="shared" si="44"/>
        <v>43.84469696969694</v>
      </c>
      <c r="Z134">
        <f t="shared" si="45"/>
        <v>0</v>
      </c>
      <c r="AA134">
        <f t="shared" si="46"/>
        <v>0</v>
      </c>
      <c r="AB134">
        <v>-458.35</v>
      </c>
      <c r="AC134">
        <f t="shared" si="52"/>
        <v>5663374779.1997614</v>
      </c>
      <c r="AD134">
        <f t="shared" si="39"/>
        <v>-677130602.62859905</v>
      </c>
      <c r="AE134" t="str">
        <f t="shared" si="53"/>
        <v>Feb</v>
      </c>
      <c r="AF134">
        <f>_xlfn.IFNA(VLOOKUP(A134,Gold!$A$2:$E$1307,5, FALSE),AF133)</f>
        <v>27081</v>
      </c>
      <c r="AG134">
        <f>_xlfn.IFNA(VLOOKUP(A134,Gold!$A$2:$G$1307,7, FALSE),AG133)</f>
        <v>1</v>
      </c>
      <c r="AH134">
        <f>_xlfn.IFNA(VLOOKUP(A134,Oil!$A$2:$E$1345,5, FALSE),AH133)</f>
        <v>3036</v>
      </c>
      <c r="AI134">
        <f>_xlfn.IFNA(VLOOKUP(A134,Oil!$A$2:$G$1345,7, FALSE),AI133)</f>
        <v>-1</v>
      </c>
      <c r="AJ134">
        <f t="shared" si="56"/>
        <v>0</v>
      </c>
      <c r="AK134">
        <f>_xlfn.IFNA(VLOOKUP(A134,InterestRate!$A$2:$G$1334,3, FALSE),AK133)</f>
        <v>7.7430000000000003</v>
      </c>
      <c r="AL134">
        <f>_xlfn.IFNA(VLOOKUP(A134,InterestRate!$A$2:$G$1334,4,FALSE),AL133)</f>
        <v>7.7430000000000003</v>
      </c>
      <c r="AM134">
        <f>_xlfn.IFNA(VLOOKUP(A134,InterestRate!$A$2:$G$1334,5, FALSE),AM133)</f>
        <v>7.7430000000000003</v>
      </c>
      <c r="AN134">
        <f>_xlfn.IFNA(VLOOKUP(A134,InterestRate!$A$2:$G$1334,6, FALSE),AN133)</f>
        <v>7.7430000000000003</v>
      </c>
      <c r="AO134">
        <f>_xlfn.IFNA(VLOOKUP(A134,InterestRate!$A$2:$G$1334,7, FALSE),AO133)</f>
        <v>1.2999999999999999E-3</v>
      </c>
      <c r="AP134">
        <f t="shared" si="57"/>
        <v>1</v>
      </c>
      <c r="AQ134">
        <f t="shared" si="58"/>
        <v>1</v>
      </c>
    </row>
    <row r="135" spans="1:43" x14ac:dyDescent="0.2">
      <c r="A135" s="1">
        <v>42048</v>
      </c>
      <c r="B135">
        <v>8741.5</v>
      </c>
      <c r="C135">
        <v>8822.1</v>
      </c>
      <c r="D135">
        <v>8729.65</v>
      </c>
      <c r="E135">
        <v>8805.5</v>
      </c>
      <c r="F135">
        <v>228807812</v>
      </c>
      <c r="G135">
        <v>10248.41</v>
      </c>
      <c r="H135">
        <f t="shared" si="48"/>
        <v>8729.7333333333336</v>
      </c>
      <c r="I135">
        <f t="shared" si="40"/>
        <v>75.766666666666424</v>
      </c>
      <c r="J135">
        <f t="shared" si="47"/>
        <v>1</v>
      </c>
      <c r="K135">
        <f t="shared" si="54"/>
        <v>8767.25</v>
      </c>
      <c r="L135">
        <f t="shared" si="41"/>
        <v>177240259.85714287</v>
      </c>
      <c r="M135">
        <f t="shared" si="42"/>
        <v>51567552.142857134</v>
      </c>
      <c r="N135" s="10">
        <f t="shared" si="55"/>
        <v>-0.43438759865992843</v>
      </c>
      <c r="O135">
        <f t="shared" si="37"/>
        <v>81.799999999999272</v>
      </c>
      <c r="P135">
        <f t="shared" si="49"/>
        <v>193.69999999999891</v>
      </c>
      <c r="Q135">
        <f t="shared" si="50"/>
        <v>121.20613639581137</v>
      </c>
      <c r="R135">
        <f t="shared" si="51"/>
        <v>-111.89999999999964</v>
      </c>
      <c r="S135">
        <f t="shared" si="59"/>
        <v>93.950000000000728</v>
      </c>
      <c r="T135">
        <f t="shared" si="60"/>
        <v>-93.950000000000728</v>
      </c>
      <c r="U135">
        <f t="shared" si="61"/>
        <v>93.950000000000728</v>
      </c>
      <c r="V135">
        <f t="shared" si="62"/>
        <v>0</v>
      </c>
      <c r="W135">
        <f t="shared" si="43"/>
        <v>39.878571428571377</v>
      </c>
      <c r="X135">
        <f t="shared" si="38"/>
        <v>28.192857142857196</v>
      </c>
      <c r="Y135">
        <f t="shared" si="44"/>
        <v>57.735263702171586</v>
      </c>
      <c r="Z135">
        <f t="shared" si="45"/>
        <v>0</v>
      </c>
      <c r="AA135">
        <f t="shared" si="46"/>
        <v>0</v>
      </c>
      <c r="AB135">
        <v>-133.19999999999999</v>
      </c>
      <c r="AC135">
        <f t="shared" si="52"/>
        <v>14643699968</v>
      </c>
      <c r="AD135">
        <f t="shared" si="39"/>
        <v>3296536241.907084</v>
      </c>
      <c r="AE135" t="str">
        <f t="shared" si="53"/>
        <v>Feb</v>
      </c>
      <c r="AF135">
        <f>_xlfn.IFNA(VLOOKUP(A135,Gold!$A$2:$E$1307,5, FALSE),AF134)</f>
        <v>27069</v>
      </c>
      <c r="AG135">
        <f>_xlfn.IFNA(VLOOKUP(A135,Gold!$A$2:$G$1307,7, FALSE),AG134)</f>
        <v>-1</v>
      </c>
      <c r="AH135">
        <f>_xlfn.IFNA(VLOOKUP(A135,Oil!$A$2:$E$1345,5, FALSE),AH134)</f>
        <v>3197</v>
      </c>
      <c r="AI135">
        <f>_xlfn.IFNA(VLOOKUP(A135,Oil!$A$2:$G$1345,7, FALSE),AI134)</f>
        <v>1</v>
      </c>
      <c r="AJ135">
        <f t="shared" si="56"/>
        <v>0</v>
      </c>
      <c r="AK135">
        <f>_xlfn.IFNA(VLOOKUP(A135,InterestRate!$A$2:$G$1334,3, FALSE),AK134)</f>
        <v>7.6970000000000001</v>
      </c>
      <c r="AL135">
        <f>_xlfn.IFNA(VLOOKUP(A135,InterestRate!$A$2:$G$1334,4,FALSE),AL134)</f>
        <v>7.6970000000000001</v>
      </c>
      <c r="AM135">
        <f>_xlfn.IFNA(VLOOKUP(A135,InterestRate!$A$2:$G$1334,5, FALSE),AM134)</f>
        <v>7.6970000000000001</v>
      </c>
      <c r="AN135">
        <f>_xlfn.IFNA(VLOOKUP(A135,InterestRate!$A$2:$G$1334,6, FALSE),AN134)</f>
        <v>7.6970000000000001</v>
      </c>
      <c r="AO135">
        <f>_xlfn.IFNA(VLOOKUP(A135,InterestRate!$A$2:$G$1334,7, FALSE),AO134)</f>
        <v>-5.8999999999999999E-3</v>
      </c>
      <c r="AP135">
        <f t="shared" si="57"/>
        <v>-1</v>
      </c>
      <c r="AQ135">
        <f t="shared" si="58"/>
        <v>-1</v>
      </c>
    </row>
    <row r="136" spans="1:43" x14ac:dyDescent="0.2">
      <c r="A136" s="1">
        <v>42051</v>
      </c>
      <c r="B136">
        <v>8831.4</v>
      </c>
      <c r="C136">
        <v>8870.1</v>
      </c>
      <c r="D136">
        <v>8793.4</v>
      </c>
      <c r="E136">
        <v>8809.35</v>
      </c>
      <c r="F136">
        <v>140637331</v>
      </c>
      <c r="G136">
        <v>7047.32</v>
      </c>
      <c r="H136">
        <f t="shared" si="48"/>
        <v>8720.6666666666661</v>
      </c>
      <c r="I136">
        <f t="shared" si="40"/>
        <v>88.683333333334303</v>
      </c>
      <c r="J136">
        <f t="shared" si="47"/>
        <v>0</v>
      </c>
      <c r="K136">
        <f t="shared" si="54"/>
        <v>8683.85</v>
      </c>
      <c r="L136">
        <f t="shared" si="41"/>
        <v>181176750.85714287</v>
      </c>
      <c r="M136">
        <f t="shared" si="42"/>
        <v>-40539419.857142866</v>
      </c>
      <c r="N136" s="10">
        <f t="shared" si="55"/>
        <v>-1.424622702015472</v>
      </c>
      <c r="O136">
        <f t="shared" si="37"/>
        <v>97.649999999999636</v>
      </c>
      <c r="P136">
        <f t="shared" si="49"/>
        <v>296.44999999999891</v>
      </c>
      <c r="Q136">
        <f t="shared" si="50"/>
        <v>161.81692293335385</v>
      </c>
      <c r="R136">
        <f t="shared" si="51"/>
        <v>-198.79999999999927</v>
      </c>
      <c r="S136">
        <f t="shared" si="59"/>
        <v>3.8500000000003638</v>
      </c>
      <c r="T136">
        <f t="shared" si="60"/>
        <v>-3.8500000000003638</v>
      </c>
      <c r="U136">
        <f t="shared" si="61"/>
        <v>3.8500000000003638</v>
      </c>
      <c r="V136">
        <f t="shared" si="62"/>
        <v>0</v>
      </c>
      <c r="W136">
        <f t="shared" si="43"/>
        <v>40.428571428571431</v>
      </c>
      <c r="X136">
        <f t="shared" si="38"/>
        <v>26.478571428571481</v>
      </c>
      <c r="Y136">
        <f t="shared" si="44"/>
        <v>59.535079415167729</v>
      </c>
      <c r="Z136">
        <f t="shared" si="45"/>
        <v>0</v>
      </c>
      <c r="AA136">
        <f t="shared" si="46"/>
        <v>0</v>
      </c>
      <c r="AB136">
        <v>134.44999999999999</v>
      </c>
      <c r="AC136">
        <f t="shared" si="52"/>
        <v>-3101053148.5498977</v>
      </c>
      <c r="AD136">
        <f t="shared" si="39"/>
        <v>3400784285.5713744</v>
      </c>
      <c r="AE136" t="str">
        <f t="shared" si="53"/>
        <v>Feb</v>
      </c>
      <c r="AF136">
        <f>_xlfn.IFNA(VLOOKUP(A136,Gold!$A$2:$E$1307,5, FALSE),AF135)</f>
        <v>27189</v>
      </c>
      <c r="AG136">
        <f>_xlfn.IFNA(VLOOKUP(A136,Gold!$A$2:$G$1307,7, FALSE),AG135)</f>
        <v>1</v>
      </c>
      <c r="AH136">
        <f>_xlfn.IFNA(VLOOKUP(A136,Oil!$A$2:$E$1345,5, FALSE),AH135)</f>
        <v>3280</v>
      </c>
      <c r="AI136">
        <f>_xlfn.IFNA(VLOOKUP(A136,Oil!$A$2:$G$1345,7, FALSE),AI135)</f>
        <v>1</v>
      </c>
      <c r="AJ136">
        <f t="shared" si="56"/>
        <v>2</v>
      </c>
      <c r="AK136">
        <f>_xlfn.IFNA(VLOOKUP(A136,InterestRate!$A$2:$G$1334,3, FALSE),AK135)</f>
        <v>7.7089999999999996</v>
      </c>
      <c r="AL136">
        <f>_xlfn.IFNA(VLOOKUP(A136,InterestRate!$A$2:$G$1334,4,FALSE),AL135)</f>
        <v>7.7089999999999996</v>
      </c>
      <c r="AM136">
        <f>_xlfn.IFNA(VLOOKUP(A136,InterestRate!$A$2:$G$1334,5, FALSE),AM135)</f>
        <v>7.7089999999999996</v>
      </c>
      <c r="AN136">
        <f>_xlfn.IFNA(VLOOKUP(A136,InterestRate!$A$2:$G$1334,6, FALSE),AN135)</f>
        <v>7.7089999999999996</v>
      </c>
      <c r="AO136">
        <f>_xlfn.IFNA(VLOOKUP(A136,InterestRate!$A$2:$G$1334,7, FALSE),AO135)</f>
        <v>1.6000000000000001E-3</v>
      </c>
      <c r="AP136">
        <f t="shared" si="57"/>
        <v>1</v>
      </c>
      <c r="AQ136">
        <f t="shared" si="58"/>
        <v>3</v>
      </c>
    </row>
    <row r="137" spans="1:43" x14ac:dyDescent="0.2">
      <c r="A137" s="1">
        <v>42053</v>
      </c>
      <c r="B137">
        <v>8811.5499999999993</v>
      </c>
      <c r="C137">
        <v>8894.2999999999993</v>
      </c>
      <c r="D137">
        <v>8808.9</v>
      </c>
      <c r="E137">
        <v>8869.1</v>
      </c>
      <c r="F137">
        <v>152152801</v>
      </c>
      <c r="G137">
        <v>10153.74</v>
      </c>
      <c r="H137">
        <f t="shared" si="48"/>
        <v>8708.75</v>
      </c>
      <c r="I137">
        <f t="shared" si="40"/>
        <v>160.35000000000036</v>
      </c>
      <c r="J137">
        <f t="shared" si="47"/>
        <v>0</v>
      </c>
      <c r="K137">
        <f t="shared" si="54"/>
        <v>8844.6</v>
      </c>
      <c r="L137">
        <f t="shared" si="41"/>
        <v>175695104.85714287</v>
      </c>
      <c r="M137">
        <f t="shared" si="42"/>
        <v>-23542303.857142866</v>
      </c>
      <c r="N137" s="10">
        <f t="shared" si="55"/>
        <v>-0.27623997925381377</v>
      </c>
      <c r="O137">
        <f t="shared" ref="O137:O200" si="63">E137-E130</f>
        <v>208.05000000000109</v>
      </c>
      <c r="P137">
        <f t="shared" si="49"/>
        <v>461.30000000000109</v>
      </c>
      <c r="Q137">
        <f t="shared" si="50"/>
        <v>191.84731093837527</v>
      </c>
      <c r="R137">
        <f t="shared" si="51"/>
        <v>-253.25</v>
      </c>
      <c r="S137">
        <f t="shared" si="59"/>
        <v>59.75</v>
      </c>
      <c r="T137">
        <f t="shared" si="60"/>
        <v>-59.75</v>
      </c>
      <c r="U137">
        <f t="shared" si="61"/>
        <v>59.75</v>
      </c>
      <c r="V137">
        <f t="shared" si="62"/>
        <v>0</v>
      </c>
      <c r="W137">
        <f t="shared" si="43"/>
        <v>48.964285714285715</v>
      </c>
      <c r="X137">
        <f t="shared" ref="X137:X200" si="64">AVERAGE(V131:V137)</f>
        <v>19.242857142856987</v>
      </c>
      <c r="Y137">
        <f t="shared" si="44"/>
        <v>70.75033543193328</v>
      </c>
      <c r="Z137">
        <f t="shared" si="45"/>
        <v>0</v>
      </c>
      <c r="AA137">
        <f t="shared" si="46"/>
        <v>0</v>
      </c>
      <c r="AB137">
        <v>387.5</v>
      </c>
      <c r="AC137">
        <f t="shared" si="52"/>
        <v>8756393697.5501652</v>
      </c>
      <c r="AD137">
        <f t="shared" ref="AD137:AD200" si="65">AVERAGE(AC131:AC137)</f>
        <v>5554645654.5071402</v>
      </c>
      <c r="AE137" t="str">
        <f t="shared" si="53"/>
        <v>Feb</v>
      </c>
      <c r="AF137">
        <f>_xlfn.IFNA(VLOOKUP(A137,Gold!$A$2:$E$1307,5, FALSE),AF136)</f>
        <v>26660</v>
      </c>
      <c r="AG137">
        <f>_xlfn.IFNA(VLOOKUP(A137,Gold!$A$2:$G$1307,7, FALSE),AG136)</f>
        <v>-1</v>
      </c>
      <c r="AH137">
        <f>_xlfn.IFNA(VLOOKUP(A137,Oil!$A$2:$E$1345,5, FALSE),AH136)</f>
        <v>3330</v>
      </c>
      <c r="AI137">
        <f>_xlfn.IFNA(VLOOKUP(A137,Oil!$A$2:$G$1345,7, FALSE),AI136)</f>
        <v>1</v>
      </c>
      <c r="AJ137">
        <f t="shared" si="56"/>
        <v>0</v>
      </c>
      <c r="AK137">
        <f>_xlfn.IFNA(VLOOKUP(A137,InterestRate!$A$2:$G$1334,3, FALSE),AK136)</f>
        <v>7.71</v>
      </c>
      <c r="AL137">
        <f>_xlfn.IFNA(VLOOKUP(A137,InterestRate!$A$2:$G$1334,4,FALSE),AL136)</f>
        <v>7.71</v>
      </c>
      <c r="AM137">
        <f>_xlfn.IFNA(VLOOKUP(A137,InterestRate!$A$2:$G$1334,5, FALSE),AM136)</f>
        <v>7.71</v>
      </c>
      <c r="AN137">
        <f>_xlfn.IFNA(VLOOKUP(A137,InterestRate!$A$2:$G$1334,6, FALSE),AN136)</f>
        <v>7.71</v>
      </c>
      <c r="AO137">
        <f>_xlfn.IFNA(VLOOKUP(A137,InterestRate!$A$2:$G$1334,7, FALSE),AO136)</f>
        <v>1E-4</v>
      </c>
      <c r="AP137">
        <f t="shared" si="57"/>
        <v>1</v>
      </c>
      <c r="AQ137">
        <f t="shared" si="58"/>
        <v>1</v>
      </c>
    </row>
    <row r="138" spans="1:43" x14ac:dyDescent="0.2">
      <c r="A138" s="1">
        <v>42054</v>
      </c>
      <c r="B138">
        <v>8883.0499999999993</v>
      </c>
      <c r="C138">
        <v>8913.4500000000007</v>
      </c>
      <c r="D138">
        <v>8794.4500000000007</v>
      </c>
      <c r="E138">
        <v>8895.2999999999993</v>
      </c>
      <c r="F138">
        <v>219867400</v>
      </c>
      <c r="G138">
        <v>9794.26</v>
      </c>
      <c r="H138">
        <f t="shared" si="48"/>
        <v>8713.7666666666664</v>
      </c>
      <c r="I138">
        <f t="shared" ref="I138:I201" si="66">E138-H138</f>
        <v>181.53333333333285</v>
      </c>
      <c r="J138">
        <f t="shared" si="47"/>
        <v>0</v>
      </c>
      <c r="K138">
        <f t="shared" si="54"/>
        <v>8901.85</v>
      </c>
      <c r="L138">
        <f t="shared" ref="L138:L201" si="67">AVERAGE(F131:F137)</f>
        <v>172209208.57142857</v>
      </c>
      <c r="M138">
        <f t="shared" ref="M138:M201" si="68">F138-L138</f>
        <v>47658191.428571433</v>
      </c>
      <c r="N138" s="10">
        <f t="shared" si="55"/>
        <v>7.3634391195362622E-2</v>
      </c>
      <c r="O138">
        <f t="shared" si="63"/>
        <v>368.94999999999891</v>
      </c>
      <c r="P138">
        <f t="shared" si="49"/>
        <v>794.94999999999891</v>
      </c>
      <c r="Q138">
        <f t="shared" si="50"/>
        <v>222.06083411448111</v>
      </c>
      <c r="R138">
        <f t="shared" si="51"/>
        <v>-426</v>
      </c>
      <c r="S138">
        <f t="shared" si="59"/>
        <v>26.199999999998909</v>
      </c>
      <c r="T138">
        <f t="shared" si="60"/>
        <v>-26.199999999998909</v>
      </c>
      <c r="U138">
        <f t="shared" si="61"/>
        <v>26.199999999998909</v>
      </c>
      <c r="V138">
        <f t="shared" si="62"/>
        <v>0</v>
      </c>
      <c r="W138">
        <f t="shared" si="43"/>
        <v>52.707142857142699</v>
      </c>
      <c r="X138">
        <f t="shared" si="64"/>
        <v>0</v>
      </c>
      <c r="Y138">
        <f t="shared" si="44"/>
        <v>98.13805027264263</v>
      </c>
      <c r="Z138">
        <f t="shared" si="45"/>
        <v>0</v>
      </c>
      <c r="AA138">
        <f t="shared" si="46"/>
        <v>1</v>
      </c>
      <c r="AB138">
        <v>674.65</v>
      </c>
      <c r="AC138">
        <f t="shared" si="52"/>
        <v>2693375650</v>
      </c>
      <c r="AD138">
        <f t="shared" si="65"/>
        <v>7194368391.9642668</v>
      </c>
      <c r="AE138" t="str">
        <f t="shared" si="53"/>
        <v>Feb</v>
      </c>
      <c r="AF138">
        <f>_xlfn.IFNA(VLOOKUP(A138,Gold!$A$2:$E$1307,5, FALSE),AF137)</f>
        <v>26841</v>
      </c>
      <c r="AG138">
        <f>_xlfn.IFNA(VLOOKUP(A138,Gold!$A$2:$G$1307,7, FALSE),AG137)</f>
        <v>1</v>
      </c>
      <c r="AH138">
        <f>_xlfn.IFNA(VLOOKUP(A138,Oil!$A$2:$E$1345,5, FALSE),AH137)</f>
        <v>3245</v>
      </c>
      <c r="AI138">
        <f>_xlfn.IFNA(VLOOKUP(A138,Oil!$A$2:$G$1345,7, FALSE),AI137)</f>
        <v>-1</v>
      </c>
      <c r="AJ138">
        <f t="shared" si="56"/>
        <v>0</v>
      </c>
      <c r="AK138">
        <f>_xlfn.IFNA(VLOOKUP(A138,InterestRate!$A$2:$G$1334,3, FALSE),AK137)</f>
        <v>7.71</v>
      </c>
      <c r="AL138">
        <f>_xlfn.IFNA(VLOOKUP(A138,InterestRate!$A$2:$G$1334,4,FALSE),AL137)</f>
        <v>7.71</v>
      </c>
      <c r="AM138">
        <f>_xlfn.IFNA(VLOOKUP(A138,InterestRate!$A$2:$G$1334,5, FALSE),AM137)</f>
        <v>7.71</v>
      </c>
      <c r="AN138">
        <f>_xlfn.IFNA(VLOOKUP(A138,InterestRate!$A$2:$G$1334,6, FALSE),AN137)</f>
        <v>7.71</v>
      </c>
      <c r="AO138">
        <f>_xlfn.IFNA(VLOOKUP(A138,InterestRate!$A$2:$G$1334,7, FALSE),AO137)</f>
        <v>0</v>
      </c>
      <c r="AP138">
        <f t="shared" si="57"/>
        <v>-1</v>
      </c>
      <c r="AQ138">
        <f t="shared" si="58"/>
        <v>-1</v>
      </c>
    </row>
    <row r="139" spans="1:43" x14ac:dyDescent="0.2">
      <c r="A139" s="1">
        <v>42055</v>
      </c>
      <c r="B139">
        <v>8895.5</v>
      </c>
      <c r="C139">
        <v>8899.9500000000007</v>
      </c>
      <c r="D139">
        <v>8816.2999999999993</v>
      </c>
      <c r="E139">
        <v>8833.6</v>
      </c>
      <c r="F139">
        <v>203714864</v>
      </c>
      <c r="G139">
        <v>8193.56</v>
      </c>
      <c r="H139">
        <f t="shared" si="48"/>
        <v>8721.9250000000011</v>
      </c>
      <c r="I139">
        <f t="shared" si="66"/>
        <v>111.67499999999927</v>
      </c>
      <c r="J139">
        <f t="shared" si="47"/>
        <v>0</v>
      </c>
      <c r="K139">
        <f t="shared" si="54"/>
        <v>8956.75</v>
      </c>
      <c r="L139">
        <f t="shared" si="67"/>
        <v>182000322.2857143</v>
      </c>
      <c r="M139">
        <f t="shared" si="68"/>
        <v>21714541.714285702</v>
      </c>
      <c r="N139" s="10">
        <f t="shared" si="55"/>
        <v>1.3941088570911024</v>
      </c>
      <c r="O139">
        <f t="shared" si="63"/>
        <v>268.05000000000109</v>
      </c>
      <c r="P139">
        <f t="shared" si="49"/>
        <v>511.40000000000146</v>
      </c>
      <c r="Q139">
        <f t="shared" si="50"/>
        <v>213.34052926851803</v>
      </c>
      <c r="R139">
        <f t="shared" si="51"/>
        <v>-243.35000000000036</v>
      </c>
      <c r="S139">
        <f t="shared" si="59"/>
        <v>-61.699999999998909</v>
      </c>
      <c r="T139">
        <f t="shared" si="60"/>
        <v>61.699999999998909</v>
      </c>
      <c r="U139">
        <f t="shared" si="61"/>
        <v>0</v>
      </c>
      <c r="V139">
        <f t="shared" si="62"/>
        <v>61.699999999998909</v>
      </c>
      <c r="W139">
        <f t="shared" ref="W139:W202" si="69">AVERAGE(U133:U139)</f>
        <v>47.107142857142854</v>
      </c>
      <c r="X139">
        <f t="shared" si="64"/>
        <v>8.8142857142855586</v>
      </c>
      <c r="Y139">
        <f t="shared" ref="Y139:Y202" si="70">100-(100/(1+(W139/(X139+1))))</f>
        <v>82.758187978416586</v>
      </c>
      <c r="Z139">
        <f t="shared" ref="Z139:Z202" si="71">IF(Y139&lt;20,1,0)</f>
        <v>0</v>
      </c>
      <c r="AA139">
        <f t="shared" ref="AA139:AA202" si="72">IF(Y139&gt;80,1,0)</f>
        <v>1</v>
      </c>
      <c r="AB139">
        <v>845.05</v>
      </c>
      <c r="AC139">
        <f t="shared" si="52"/>
        <v>-12609950081.599926</v>
      </c>
      <c r="AD139">
        <f t="shared" si="65"/>
        <v>2865708251.3285952</v>
      </c>
      <c r="AE139" t="str">
        <f t="shared" si="53"/>
        <v>Feb</v>
      </c>
      <c r="AF139">
        <f>_xlfn.IFNA(VLOOKUP(A139,Gold!$A$2:$E$1307,5, FALSE),AF138)</f>
        <v>26655</v>
      </c>
      <c r="AG139">
        <f>_xlfn.IFNA(VLOOKUP(A139,Gold!$A$2:$G$1307,7, FALSE),AG138)</f>
        <v>-1</v>
      </c>
      <c r="AH139">
        <f>_xlfn.IFNA(VLOOKUP(A139,Oil!$A$2:$E$1345,5, FALSE),AH138)</f>
        <v>3184</v>
      </c>
      <c r="AI139">
        <f>_xlfn.IFNA(VLOOKUP(A139,Oil!$A$2:$G$1345,7, FALSE),AI138)</f>
        <v>-1</v>
      </c>
      <c r="AJ139">
        <f t="shared" si="56"/>
        <v>-2</v>
      </c>
      <c r="AK139">
        <f>_xlfn.IFNA(VLOOKUP(A139,InterestRate!$A$2:$G$1334,3, FALSE),AK138)</f>
        <v>7.6950000000000003</v>
      </c>
      <c r="AL139">
        <f>_xlfn.IFNA(VLOOKUP(A139,InterestRate!$A$2:$G$1334,4,FALSE),AL138)</f>
        <v>7.6950000000000003</v>
      </c>
      <c r="AM139">
        <f>_xlfn.IFNA(VLOOKUP(A139,InterestRate!$A$2:$G$1334,5, FALSE),AM138)</f>
        <v>7.6950000000000003</v>
      </c>
      <c r="AN139">
        <f>_xlfn.IFNA(VLOOKUP(A139,InterestRate!$A$2:$G$1334,6, FALSE),AN138)</f>
        <v>7.6950000000000003</v>
      </c>
      <c r="AO139">
        <f>_xlfn.IFNA(VLOOKUP(A139,InterestRate!$A$2:$G$1334,7, FALSE),AO138)</f>
        <v>-1.9E-3</v>
      </c>
      <c r="AP139">
        <f t="shared" si="57"/>
        <v>-1</v>
      </c>
      <c r="AQ139">
        <f t="shared" si="58"/>
        <v>-3</v>
      </c>
    </row>
    <row r="140" spans="1:43" x14ac:dyDescent="0.2">
      <c r="A140" s="1">
        <v>42058</v>
      </c>
      <c r="B140">
        <v>8856.85</v>
      </c>
      <c r="C140">
        <v>8869</v>
      </c>
      <c r="D140">
        <v>8736.1</v>
      </c>
      <c r="E140">
        <v>8754.9500000000007</v>
      </c>
      <c r="F140">
        <v>143932325</v>
      </c>
      <c r="G140">
        <v>7171.05</v>
      </c>
      <c r="H140">
        <f t="shared" si="48"/>
        <v>8728.3458333333347</v>
      </c>
      <c r="I140">
        <f t="shared" si="66"/>
        <v>26.60416666666606</v>
      </c>
      <c r="J140">
        <f t="shared" si="47"/>
        <v>0</v>
      </c>
      <c r="K140">
        <f t="shared" si="54"/>
        <v>8996.25</v>
      </c>
      <c r="L140">
        <f t="shared" si="67"/>
        <v>182203203.85714287</v>
      </c>
      <c r="M140">
        <f t="shared" si="68"/>
        <v>-38270878.857142866</v>
      </c>
      <c r="N140" s="10">
        <f t="shared" si="55"/>
        <v>2.7561550894065556</v>
      </c>
      <c r="O140">
        <f t="shared" si="63"/>
        <v>127.55000000000109</v>
      </c>
      <c r="P140">
        <f t="shared" si="49"/>
        <v>297.55000000000109</v>
      </c>
      <c r="Q140">
        <f t="shared" si="50"/>
        <v>184.7514443528824</v>
      </c>
      <c r="R140">
        <f t="shared" si="51"/>
        <v>-170</v>
      </c>
      <c r="S140">
        <f t="shared" si="59"/>
        <v>-78.649999999999636</v>
      </c>
      <c r="T140">
        <f t="shared" si="60"/>
        <v>78.649999999999636</v>
      </c>
      <c r="U140">
        <f t="shared" si="61"/>
        <v>0</v>
      </c>
      <c r="V140">
        <f t="shared" si="62"/>
        <v>78.649999999999636</v>
      </c>
      <c r="W140">
        <f t="shared" si="69"/>
        <v>38.271428571428523</v>
      </c>
      <c r="X140">
        <f t="shared" si="64"/>
        <v>20.049999999999791</v>
      </c>
      <c r="Y140">
        <f t="shared" si="70"/>
        <v>64.5153521974716</v>
      </c>
      <c r="Z140">
        <f t="shared" si="71"/>
        <v>0</v>
      </c>
      <c r="AA140">
        <f t="shared" si="72"/>
        <v>0</v>
      </c>
      <c r="AB140">
        <v>764.55</v>
      </c>
      <c r="AC140">
        <f t="shared" si="52"/>
        <v>-14666703917.499949</v>
      </c>
      <c r="AD140">
        <f t="shared" si="65"/>
        <v>197019563.87145042</v>
      </c>
      <c r="AE140" t="str">
        <f t="shared" si="53"/>
        <v>Feb</v>
      </c>
      <c r="AF140">
        <f>_xlfn.IFNA(VLOOKUP(A140,Gold!$A$2:$E$1307,5, FALSE),AF139)</f>
        <v>26429</v>
      </c>
      <c r="AG140">
        <f>_xlfn.IFNA(VLOOKUP(A140,Gold!$A$2:$G$1307,7, FALSE),AG139)</f>
        <v>-1</v>
      </c>
      <c r="AH140">
        <f>_xlfn.IFNA(VLOOKUP(A140,Oil!$A$2:$E$1345,5, FALSE),AH139)</f>
        <v>3163</v>
      </c>
      <c r="AI140">
        <f>_xlfn.IFNA(VLOOKUP(A140,Oil!$A$2:$G$1345,7, FALSE),AI139)</f>
        <v>-1</v>
      </c>
      <c r="AJ140">
        <f t="shared" si="56"/>
        <v>-2</v>
      </c>
      <c r="AK140">
        <f>_xlfn.IFNA(VLOOKUP(A140,InterestRate!$A$2:$G$1334,3, FALSE),AK139)</f>
        <v>7.7050000000000001</v>
      </c>
      <c r="AL140">
        <f>_xlfn.IFNA(VLOOKUP(A140,InterestRate!$A$2:$G$1334,4,FALSE),AL139)</f>
        <v>7.7050000000000001</v>
      </c>
      <c r="AM140">
        <f>_xlfn.IFNA(VLOOKUP(A140,InterestRate!$A$2:$G$1334,5, FALSE),AM139)</f>
        <v>7.7050000000000001</v>
      </c>
      <c r="AN140">
        <f>_xlfn.IFNA(VLOOKUP(A140,InterestRate!$A$2:$G$1334,6, FALSE),AN139)</f>
        <v>7.7050000000000001</v>
      </c>
      <c r="AO140">
        <f>_xlfn.IFNA(VLOOKUP(A140,InterestRate!$A$2:$G$1334,7, FALSE),AO139)</f>
        <v>1.2999999999999999E-3</v>
      </c>
      <c r="AP140">
        <f t="shared" si="57"/>
        <v>1</v>
      </c>
      <c r="AQ140">
        <f t="shared" si="58"/>
        <v>-1</v>
      </c>
    </row>
    <row r="141" spans="1:43" x14ac:dyDescent="0.2">
      <c r="A141" s="1">
        <v>42059</v>
      </c>
      <c r="B141">
        <v>8772.9</v>
      </c>
      <c r="C141">
        <v>8800.5</v>
      </c>
      <c r="D141">
        <v>8726.75</v>
      </c>
      <c r="E141">
        <v>8762.1</v>
      </c>
      <c r="F141">
        <v>154368611</v>
      </c>
      <c r="G141">
        <v>7413.31</v>
      </c>
      <c r="H141">
        <f t="shared" si="48"/>
        <v>8730.9500000000007</v>
      </c>
      <c r="I141">
        <f t="shared" si="66"/>
        <v>31.149999999999636</v>
      </c>
      <c r="J141">
        <f t="shared" si="47"/>
        <v>0</v>
      </c>
      <c r="K141">
        <f t="shared" si="54"/>
        <v>8922.65</v>
      </c>
      <c r="L141">
        <f t="shared" si="67"/>
        <v>178970555</v>
      </c>
      <c r="M141">
        <f t="shared" si="68"/>
        <v>-24601944</v>
      </c>
      <c r="N141" s="10">
        <f t="shared" si="55"/>
        <v>1.8323233014916431</v>
      </c>
      <c r="O141">
        <f t="shared" si="63"/>
        <v>50.550000000001091</v>
      </c>
      <c r="P141">
        <f t="shared" si="49"/>
        <v>95.550000000001091</v>
      </c>
      <c r="Q141">
        <f t="shared" si="50"/>
        <v>135.83109302856005</v>
      </c>
      <c r="R141">
        <f t="shared" si="51"/>
        <v>-45</v>
      </c>
      <c r="S141">
        <f t="shared" si="59"/>
        <v>7.1499999999996362</v>
      </c>
      <c r="T141">
        <f t="shared" si="60"/>
        <v>-7.1499999999996362</v>
      </c>
      <c r="U141">
        <f t="shared" si="61"/>
        <v>7.1499999999996362</v>
      </c>
      <c r="V141">
        <f t="shared" si="62"/>
        <v>0</v>
      </c>
      <c r="W141">
        <f t="shared" si="69"/>
        <v>27.271428571428519</v>
      </c>
      <c r="X141">
        <f t="shared" si="64"/>
        <v>20.049999999999791</v>
      </c>
      <c r="Y141">
        <f t="shared" si="70"/>
        <v>56.437546193643954</v>
      </c>
      <c r="Z141">
        <f t="shared" si="71"/>
        <v>0</v>
      </c>
      <c r="AA141">
        <f t="shared" si="72"/>
        <v>0</v>
      </c>
      <c r="AB141">
        <v>446.15</v>
      </c>
      <c r="AC141">
        <f t="shared" si="52"/>
        <v>-1667180998.7998877</v>
      </c>
      <c r="AD141">
        <f t="shared" si="65"/>
        <v>-850202690.12849927</v>
      </c>
      <c r="AE141" t="str">
        <f t="shared" si="53"/>
        <v>Feb</v>
      </c>
      <c r="AF141">
        <f>_xlfn.IFNA(VLOOKUP(A141,Gold!$A$2:$E$1307,5, FALSE),AF140)</f>
        <v>26499</v>
      </c>
      <c r="AG141">
        <f>_xlfn.IFNA(VLOOKUP(A141,Gold!$A$2:$G$1307,7, FALSE),AG140)</f>
        <v>-1</v>
      </c>
      <c r="AH141">
        <f>_xlfn.IFNA(VLOOKUP(A141,Oil!$A$2:$E$1345,5, FALSE),AH140)</f>
        <v>3075</v>
      </c>
      <c r="AI141">
        <f>_xlfn.IFNA(VLOOKUP(A141,Oil!$A$2:$G$1345,7, FALSE),AI140)</f>
        <v>-1</v>
      </c>
      <c r="AJ141">
        <f t="shared" si="56"/>
        <v>-2</v>
      </c>
      <c r="AK141">
        <f>_xlfn.IFNA(VLOOKUP(A141,InterestRate!$A$2:$G$1334,3, FALSE),AK140)</f>
        <v>7.718</v>
      </c>
      <c r="AL141">
        <f>_xlfn.IFNA(VLOOKUP(A141,InterestRate!$A$2:$G$1334,4,FALSE),AL140)</f>
        <v>7.718</v>
      </c>
      <c r="AM141">
        <f>_xlfn.IFNA(VLOOKUP(A141,InterestRate!$A$2:$G$1334,5, FALSE),AM140)</f>
        <v>7.718</v>
      </c>
      <c r="AN141">
        <f>_xlfn.IFNA(VLOOKUP(A141,InterestRate!$A$2:$G$1334,6, FALSE),AN140)</f>
        <v>7.718</v>
      </c>
      <c r="AO141">
        <f>_xlfn.IFNA(VLOOKUP(A141,InterestRate!$A$2:$G$1334,7, FALSE),AO140)</f>
        <v>1.6999999999999999E-3</v>
      </c>
      <c r="AP141">
        <f t="shared" si="57"/>
        <v>1</v>
      </c>
      <c r="AQ141">
        <f t="shared" si="58"/>
        <v>-1</v>
      </c>
    </row>
    <row r="142" spans="1:43" x14ac:dyDescent="0.2">
      <c r="A142" s="1">
        <v>42060</v>
      </c>
      <c r="B142">
        <v>8801.9</v>
      </c>
      <c r="C142">
        <v>8840.65</v>
      </c>
      <c r="D142">
        <v>8751.4</v>
      </c>
      <c r="E142">
        <v>8767.25</v>
      </c>
      <c r="F142">
        <v>139406599</v>
      </c>
      <c r="G142">
        <v>6986.78</v>
      </c>
      <c r="H142">
        <f t="shared" si="48"/>
        <v>8735.15</v>
      </c>
      <c r="I142">
        <f t="shared" si="66"/>
        <v>32.100000000000364</v>
      </c>
      <c r="J142">
        <f t="shared" si="47"/>
        <v>0</v>
      </c>
      <c r="K142">
        <f t="shared" si="54"/>
        <v>8937.75</v>
      </c>
      <c r="L142">
        <f t="shared" si="67"/>
        <v>177640163.42857143</v>
      </c>
      <c r="M142">
        <f t="shared" si="68"/>
        <v>-38233564.428571433</v>
      </c>
      <c r="N142" s="10">
        <f t="shared" si="55"/>
        <v>1.9447375174655679</v>
      </c>
      <c r="O142">
        <f t="shared" si="63"/>
        <v>-38.25</v>
      </c>
      <c r="P142">
        <f t="shared" si="49"/>
        <v>-120.04999999999927</v>
      </c>
      <c r="Q142">
        <f t="shared" si="50"/>
        <v>115.25630496130472</v>
      </c>
      <c r="R142">
        <f t="shared" si="51"/>
        <v>81.799999999999272</v>
      </c>
      <c r="S142">
        <f t="shared" si="59"/>
        <v>5.1499999999996362</v>
      </c>
      <c r="T142">
        <f t="shared" si="60"/>
        <v>-5.1499999999996362</v>
      </c>
      <c r="U142">
        <f t="shared" si="61"/>
        <v>5.1499999999996362</v>
      </c>
      <c r="V142">
        <f t="shared" si="62"/>
        <v>0</v>
      </c>
      <c r="W142">
        <f t="shared" si="69"/>
        <v>14.585714285714078</v>
      </c>
      <c r="X142">
        <f t="shared" si="64"/>
        <v>20.049999999999791</v>
      </c>
      <c r="Y142">
        <f t="shared" si="70"/>
        <v>40.930046101423024</v>
      </c>
      <c r="Z142">
        <f t="shared" si="71"/>
        <v>0</v>
      </c>
      <c r="AA142">
        <f t="shared" si="72"/>
        <v>0</v>
      </c>
      <c r="AB142">
        <v>139.85</v>
      </c>
      <c r="AC142">
        <f t="shared" si="52"/>
        <v>-4830438655.3499489</v>
      </c>
      <c r="AD142">
        <f t="shared" si="65"/>
        <v>-3632222493.4642067</v>
      </c>
      <c r="AE142" t="str">
        <f t="shared" si="53"/>
        <v>Feb</v>
      </c>
      <c r="AF142">
        <f>_xlfn.IFNA(VLOOKUP(A142,Gold!$A$2:$E$1307,5, FALSE),AF141)</f>
        <v>26547</v>
      </c>
      <c r="AG142">
        <f>_xlfn.IFNA(VLOOKUP(A142,Gold!$A$2:$G$1307,7, FALSE),AG141)</f>
        <v>-1</v>
      </c>
      <c r="AH142">
        <f>_xlfn.IFNA(VLOOKUP(A142,Oil!$A$2:$E$1345,5, FALSE),AH141)</f>
        <v>3069</v>
      </c>
      <c r="AI142">
        <f>_xlfn.IFNA(VLOOKUP(A142,Oil!$A$2:$G$1345,7, FALSE),AI141)</f>
        <v>-1</v>
      </c>
      <c r="AJ142">
        <f t="shared" si="56"/>
        <v>-2</v>
      </c>
      <c r="AK142">
        <f>_xlfn.IFNA(VLOOKUP(A142,InterestRate!$A$2:$G$1334,3, FALSE),AK141)</f>
        <v>7.7060000000000004</v>
      </c>
      <c r="AL142">
        <f>_xlfn.IFNA(VLOOKUP(A142,InterestRate!$A$2:$G$1334,4,FALSE),AL141)</f>
        <v>7.7060000000000004</v>
      </c>
      <c r="AM142">
        <f>_xlfn.IFNA(VLOOKUP(A142,InterestRate!$A$2:$G$1334,5, FALSE),AM141)</f>
        <v>7.7060000000000004</v>
      </c>
      <c r="AN142">
        <f>_xlfn.IFNA(VLOOKUP(A142,InterestRate!$A$2:$G$1334,6, FALSE),AN141)</f>
        <v>7.7060000000000004</v>
      </c>
      <c r="AO142">
        <f>_xlfn.IFNA(VLOOKUP(A142,InterestRate!$A$2:$G$1334,7, FALSE),AO141)</f>
        <v>-1.6000000000000001E-3</v>
      </c>
      <c r="AP142">
        <f t="shared" si="57"/>
        <v>-1</v>
      </c>
      <c r="AQ142">
        <f t="shared" si="58"/>
        <v>-3</v>
      </c>
    </row>
    <row r="143" spans="1:43" x14ac:dyDescent="0.2">
      <c r="A143" s="1">
        <v>42061</v>
      </c>
      <c r="B143">
        <v>8779</v>
      </c>
      <c r="C143">
        <v>8786.0499999999993</v>
      </c>
      <c r="D143">
        <v>8669.4500000000007</v>
      </c>
      <c r="E143">
        <v>8683.85</v>
      </c>
      <c r="F143">
        <v>224185492</v>
      </c>
      <c r="G143">
        <v>10531.16</v>
      </c>
      <c r="H143">
        <f t="shared" si="48"/>
        <v>8744.0000000000018</v>
      </c>
      <c r="I143">
        <f t="shared" si="66"/>
        <v>-60.150000000001455</v>
      </c>
      <c r="J143">
        <f t="shared" ref="J143:J206" si="73">IF(I143*I142&lt;0,IF(I143&lt;0,-1,1),0)</f>
        <v>-1</v>
      </c>
      <c r="K143">
        <f t="shared" si="54"/>
        <v>8756.75</v>
      </c>
      <c r="L143">
        <f t="shared" si="67"/>
        <v>164868561.57142857</v>
      </c>
      <c r="M143">
        <f t="shared" si="68"/>
        <v>59316930.428571433</v>
      </c>
      <c r="N143" s="10">
        <f t="shared" si="55"/>
        <v>0.83948939698405234</v>
      </c>
      <c r="O143">
        <f t="shared" si="63"/>
        <v>-125.5</v>
      </c>
      <c r="P143">
        <f t="shared" si="49"/>
        <v>-223.14999999999964</v>
      </c>
      <c r="Q143">
        <f t="shared" si="50"/>
        <v>137.63856048845207</v>
      </c>
      <c r="R143">
        <f t="shared" si="51"/>
        <v>97.649999999999636</v>
      </c>
      <c r="S143">
        <f t="shared" si="59"/>
        <v>-83.399999999999636</v>
      </c>
      <c r="T143">
        <f t="shared" si="60"/>
        <v>83.399999999999636</v>
      </c>
      <c r="U143">
        <f t="shared" si="61"/>
        <v>0</v>
      </c>
      <c r="V143">
        <f t="shared" si="62"/>
        <v>83.399999999999636</v>
      </c>
      <c r="W143">
        <f t="shared" si="69"/>
        <v>14.035714285714025</v>
      </c>
      <c r="X143">
        <f t="shared" si="64"/>
        <v>31.964285714285456</v>
      </c>
      <c r="Y143">
        <f t="shared" si="70"/>
        <v>29.863221884498259</v>
      </c>
      <c r="Z143">
        <f t="shared" si="71"/>
        <v>0</v>
      </c>
      <c r="AA143">
        <f t="shared" si="72"/>
        <v>0</v>
      </c>
      <c r="AB143">
        <v>-113.2</v>
      </c>
      <c r="AC143">
        <f t="shared" si="52"/>
        <v>-21331249563.799919</v>
      </c>
      <c r="AD143">
        <f t="shared" si="65"/>
        <v>-6236536267.071352</v>
      </c>
      <c r="AE143" t="str">
        <f t="shared" si="53"/>
        <v>Feb</v>
      </c>
      <c r="AF143">
        <f>_xlfn.IFNA(VLOOKUP(A143,Gold!$A$2:$E$1307,5, FALSE),AF142)</f>
        <v>26571</v>
      </c>
      <c r="AG143">
        <f>_xlfn.IFNA(VLOOKUP(A143,Gold!$A$2:$G$1307,7, FALSE),AG142)</f>
        <v>1</v>
      </c>
      <c r="AH143">
        <f>_xlfn.IFNA(VLOOKUP(A143,Oil!$A$2:$E$1345,5, FALSE),AH142)</f>
        <v>3164</v>
      </c>
      <c r="AI143">
        <f>_xlfn.IFNA(VLOOKUP(A143,Oil!$A$2:$G$1345,7, FALSE),AI142)</f>
        <v>1</v>
      </c>
      <c r="AJ143">
        <f t="shared" si="56"/>
        <v>2</v>
      </c>
      <c r="AK143">
        <f>_xlfn.IFNA(VLOOKUP(A143,InterestRate!$A$2:$G$1334,3, FALSE),AK142)</f>
        <v>7.74</v>
      </c>
      <c r="AL143">
        <f>_xlfn.IFNA(VLOOKUP(A143,InterestRate!$A$2:$G$1334,4,FALSE),AL142)</f>
        <v>7.74</v>
      </c>
      <c r="AM143">
        <f>_xlfn.IFNA(VLOOKUP(A143,InterestRate!$A$2:$G$1334,5, FALSE),AM142)</f>
        <v>7.74</v>
      </c>
      <c r="AN143">
        <f>_xlfn.IFNA(VLOOKUP(A143,InterestRate!$A$2:$G$1334,6, FALSE),AN142)</f>
        <v>7.74</v>
      </c>
      <c r="AO143">
        <f>_xlfn.IFNA(VLOOKUP(A143,InterestRate!$A$2:$G$1334,7, FALSE),AO142)</f>
        <v>4.4000000000000003E-3</v>
      </c>
      <c r="AP143">
        <f t="shared" si="57"/>
        <v>1</v>
      </c>
      <c r="AQ143">
        <f t="shared" si="58"/>
        <v>3</v>
      </c>
    </row>
    <row r="144" spans="1:43" x14ac:dyDescent="0.2">
      <c r="A144" s="1">
        <v>42062</v>
      </c>
      <c r="B144">
        <v>8729.5</v>
      </c>
      <c r="C144">
        <v>8856.9500000000007</v>
      </c>
      <c r="D144">
        <v>8717.4500000000007</v>
      </c>
      <c r="E144">
        <v>8844.6</v>
      </c>
      <c r="F144">
        <v>257226273</v>
      </c>
      <c r="G144">
        <v>11924.49</v>
      </c>
      <c r="H144">
        <f t="shared" ref="H144:H207" si="74">AVERAGE(E132:E143)</f>
        <v>8757.1250000000018</v>
      </c>
      <c r="I144">
        <f t="shared" si="66"/>
        <v>87.474999999998545</v>
      </c>
      <c r="J144">
        <f t="shared" si="73"/>
        <v>1</v>
      </c>
      <c r="K144">
        <f t="shared" si="54"/>
        <v>8712.0499999999993</v>
      </c>
      <c r="L144">
        <f t="shared" si="67"/>
        <v>176804013.14285713</v>
      </c>
      <c r="M144">
        <f t="shared" si="68"/>
        <v>80422259.857142866</v>
      </c>
      <c r="N144" s="10">
        <f t="shared" si="55"/>
        <v>-1.4986545462768366</v>
      </c>
      <c r="O144">
        <f t="shared" si="63"/>
        <v>-24.5</v>
      </c>
      <c r="P144">
        <f t="shared" si="49"/>
        <v>-232.55000000000109</v>
      </c>
      <c r="Q144">
        <f t="shared" si="50"/>
        <v>174.06299591705016</v>
      </c>
      <c r="R144">
        <f t="shared" si="51"/>
        <v>208.05000000000109</v>
      </c>
      <c r="S144">
        <f t="shared" si="59"/>
        <v>160.75</v>
      </c>
      <c r="T144">
        <f t="shared" si="60"/>
        <v>-160.75</v>
      </c>
      <c r="U144">
        <f t="shared" si="61"/>
        <v>160.75</v>
      </c>
      <c r="V144">
        <f t="shared" si="62"/>
        <v>0</v>
      </c>
      <c r="W144">
        <f t="shared" si="69"/>
        <v>28.464285714285456</v>
      </c>
      <c r="X144">
        <f t="shared" si="64"/>
        <v>31.964285714285456</v>
      </c>
      <c r="Y144">
        <f t="shared" si="70"/>
        <v>46.337209302325547</v>
      </c>
      <c r="Z144">
        <f t="shared" si="71"/>
        <v>0</v>
      </c>
      <c r="AA144">
        <f t="shared" si="72"/>
        <v>0</v>
      </c>
      <c r="AB144">
        <v>-188.25</v>
      </c>
      <c r="AC144">
        <f t="shared" si="52"/>
        <v>29606744022.300095</v>
      </c>
      <c r="AD144">
        <f t="shared" si="65"/>
        <v>-3257914792.1070776</v>
      </c>
      <c r="AE144" t="str">
        <f t="shared" si="53"/>
        <v>Feb</v>
      </c>
      <c r="AF144">
        <f>_xlfn.IFNA(VLOOKUP(A144,Gold!$A$2:$E$1307,5, FALSE),AF143)</f>
        <v>26309</v>
      </c>
      <c r="AG144">
        <f>_xlfn.IFNA(VLOOKUP(A144,Gold!$A$2:$G$1307,7, FALSE),AG143)</f>
        <v>-1</v>
      </c>
      <c r="AH144">
        <f>_xlfn.IFNA(VLOOKUP(A144,Oil!$A$2:$E$1345,5, FALSE),AH143)</f>
        <v>2984</v>
      </c>
      <c r="AI144">
        <f>_xlfn.IFNA(VLOOKUP(A144,Oil!$A$2:$G$1345,7, FALSE),AI143)</f>
        <v>-1</v>
      </c>
      <c r="AJ144">
        <f t="shared" si="56"/>
        <v>-2</v>
      </c>
      <c r="AK144">
        <f>_xlfn.IFNA(VLOOKUP(A144,InterestRate!$A$2:$G$1334,3, FALSE),AK143)</f>
        <v>7.7279999999999998</v>
      </c>
      <c r="AL144">
        <f>_xlfn.IFNA(VLOOKUP(A144,InterestRate!$A$2:$G$1334,4,FALSE),AL143)</f>
        <v>7.7279999999999998</v>
      </c>
      <c r="AM144">
        <f>_xlfn.IFNA(VLOOKUP(A144,InterestRate!$A$2:$G$1334,5, FALSE),AM143)</f>
        <v>7.7279999999999998</v>
      </c>
      <c r="AN144">
        <f>_xlfn.IFNA(VLOOKUP(A144,InterestRate!$A$2:$G$1334,6, FALSE),AN143)</f>
        <v>7.7279999999999998</v>
      </c>
      <c r="AO144">
        <f>_xlfn.IFNA(VLOOKUP(A144,InterestRate!$A$2:$G$1334,7, FALSE),AO143)</f>
        <v>-1.6000000000000001E-3</v>
      </c>
      <c r="AP144">
        <f t="shared" si="57"/>
        <v>-1</v>
      </c>
      <c r="AQ144">
        <f t="shared" si="58"/>
        <v>-3</v>
      </c>
    </row>
    <row r="145" spans="1:43" x14ac:dyDescent="0.2">
      <c r="A145" s="1">
        <v>42063</v>
      </c>
      <c r="B145">
        <v>8913.0499999999993</v>
      </c>
      <c r="C145">
        <v>8941.1</v>
      </c>
      <c r="D145">
        <v>8751.35</v>
      </c>
      <c r="E145">
        <v>8901.85</v>
      </c>
      <c r="F145">
        <v>246453954</v>
      </c>
      <c r="G145">
        <v>10064.41</v>
      </c>
      <c r="H145">
        <f t="shared" si="74"/>
        <v>8780.3791666666675</v>
      </c>
      <c r="I145">
        <f t="shared" si="66"/>
        <v>121.47083333333285</v>
      </c>
      <c r="J145">
        <f t="shared" si="73"/>
        <v>0</v>
      </c>
      <c r="K145">
        <f t="shared" si="54"/>
        <v>8699.9500000000007</v>
      </c>
      <c r="L145">
        <f t="shared" si="67"/>
        <v>191814509.14285713</v>
      </c>
      <c r="M145">
        <f t="shared" si="68"/>
        <v>54639444.857142866</v>
      </c>
      <c r="N145" s="10">
        <f t="shared" si="55"/>
        <v>-2.2680678735319022</v>
      </c>
      <c r="O145">
        <f t="shared" si="63"/>
        <v>6.5500000000010914</v>
      </c>
      <c r="P145">
        <f t="shared" ref="P145:P208" si="75">O145-O138</f>
        <v>-362.39999999999782</v>
      </c>
      <c r="Q145">
        <f t="shared" ref="Q145:Q208" si="76">STDEV(O138:O144)</f>
        <v>177.23729620671443</v>
      </c>
      <c r="R145">
        <f t="shared" ref="R145:R208" si="77">O138</f>
        <v>368.94999999999891</v>
      </c>
      <c r="S145">
        <f t="shared" si="59"/>
        <v>57.25</v>
      </c>
      <c r="T145">
        <f t="shared" si="60"/>
        <v>-57.25</v>
      </c>
      <c r="U145">
        <f t="shared" si="61"/>
        <v>57.25</v>
      </c>
      <c r="V145">
        <f t="shared" si="62"/>
        <v>0</v>
      </c>
      <c r="W145">
        <f t="shared" si="69"/>
        <v>32.899999999999899</v>
      </c>
      <c r="X145">
        <f t="shared" si="64"/>
        <v>31.964285714285456</v>
      </c>
      <c r="Y145">
        <f t="shared" si="70"/>
        <v>49.951198351588886</v>
      </c>
      <c r="Z145">
        <f t="shared" si="71"/>
        <v>0</v>
      </c>
      <c r="AA145">
        <f t="shared" si="72"/>
        <v>0</v>
      </c>
      <c r="AB145">
        <v>-143.44999999999999</v>
      </c>
      <c r="AC145">
        <f t="shared" si="52"/>
        <v>-2760284284.7997313</v>
      </c>
      <c r="AD145">
        <f t="shared" si="65"/>
        <v>-4037009068.5070391</v>
      </c>
      <c r="AE145" t="str">
        <f t="shared" si="53"/>
        <v>Feb</v>
      </c>
      <c r="AF145">
        <f>_xlfn.IFNA(VLOOKUP(A145,Gold!$A$2:$E$1307,5, FALSE),AF144)</f>
        <v>26559</v>
      </c>
      <c r="AG145">
        <f>_xlfn.IFNA(VLOOKUP(A145,Gold!$A$2:$G$1307,7, FALSE),AG144)</f>
        <v>1</v>
      </c>
      <c r="AH145">
        <f>_xlfn.IFNA(VLOOKUP(A145,Oil!$A$2:$E$1345,5, FALSE),AH144)</f>
        <v>3075</v>
      </c>
      <c r="AI145">
        <f>_xlfn.IFNA(VLOOKUP(A145,Oil!$A$2:$G$1345,7, FALSE),AI144)</f>
        <v>1</v>
      </c>
      <c r="AJ145">
        <f t="shared" si="56"/>
        <v>2</v>
      </c>
      <c r="AK145">
        <f>_xlfn.IFNA(VLOOKUP(A145,InterestRate!$A$2:$G$1334,3, FALSE),AK144)</f>
        <v>7.7279999999999998</v>
      </c>
      <c r="AL145">
        <f>_xlfn.IFNA(VLOOKUP(A145,InterestRate!$A$2:$G$1334,4,FALSE),AL144)</f>
        <v>7.7279999999999998</v>
      </c>
      <c r="AM145">
        <f>_xlfn.IFNA(VLOOKUP(A145,InterestRate!$A$2:$G$1334,5, FALSE),AM144)</f>
        <v>7.7279999999999998</v>
      </c>
      <c r="AN145">
        <f>_xlfn.IFNA(VLOOKUP(A145,InterestRate!$A$2:$G$1334,6, FALSE),AN144)</f>
        <v>7.7279999999999998</v>
      </c>
      <c r="AO145">
        <f>_xlfn.IFNA(VLOOKUP(A145,InterestRate!$A$2:$G$1334,7, FALSE),AO144)</f>
        <v>-1.6000000000000001E-3</v>
      </c>
      <c r="AP145">
        <f t="shared" si="57"/>
        <v>-1</v>
      </c>
      <c r="AQ145">
        <f t="shared" si="58"/>
        <v>1</v>
      </c>
    </row>
    <row r="146" spans="1:43" x14ac:dyDescent="0.2">
      <c r="A146" s="1">
        <v>42065</v>
      </c>
      <c r="B146">
        <v>8953.85</v>
      </c>
      <c r="C146">
        <v>8972.35</v>
      </c>
      <c r="D146">
        <v>8885.4500000000007</v>
      </c>
      <c r="E146">
        <v>8956.75</v>
      </c>
      <c r="F146">
        <v>224772586</v>
      </c>
      <c r="G146">
        <v>11525.5</v>
      </c>
      <c r="H146">
        <f t="shared" si="74"/>
        <v>8803.2500000000018</v>
      </c>
      <c r="I146">
        <f t="shared" si="66"/>
        <v>153.49999999999818</v>
      </c>
      <c r="J146">
        <f t="shared" si="73"/>
        <v>0</v>
      </c>
      <c r="K146">
        <f t="shared" si="54"/>
        <v>8776</v>
      </c>
      <c r="L146">
        <f t="shared" si="67"/>
        <v>195612588.2857143</v>
      </c>
      <c r="M146">
        <f t="shared" si="68"/>
        <v>29159997.714285702</v>
      </c>
      <c r="N146" s="10">
        <f t="shared" si="55"/>
        <v>-2.0180310938677533</v>
      </c>
      <c r="O146">
        <f t="shared" si="63"/>
        <v>123.14999999999964</v>
      </c>
      <c r="P146">
        <f t="shared" si="75"/>
        <v>-144.90000000000146</v>
      </c>
      <c r="Q146">
        <f t="shared" si="76"/>
        <v>128.15422303206591</v>
      </c>
      <c r="R146">
        <f t="shared" si="77"/>
        <v>268.05000000000109</v>
      </c>
      <c r="S146">
        <f t="shared" si="59"/>
        <v>54.899999999999636</v>
      </c>
      <c r="T146">
        <f t="shared" si="60"/>
        <v>-54.899999999999636</v>
      </c>
      <c r="U146">
        <f t="shared" si="61"/>
        <v>54.899999999999636</v>
      </c>
      <c r="V146">
        <f t="shared" si="62"/>
        <v>0</v>
      </c>
      <c r="W146">
        <f t="shared" si="69"/>
        <v>40.742857142856984</v>
      </c>
      <c r="X146">
        <f t="shared" si="64"/>
        <v>23.149999999999896</v>
      </c>
      <c r="Y146">
        <f t="shared" si="70"/>
        <v>62.784810126582293</v>
      </c>
      <c r="Z146">
        <f t="shared" si="71"/>
        <v>0</v>
      </c>
      <c r="AA146">
        <f t="shared" si="72"/>
        <v>0</v>
      </c>
      <c r="AB146">
        <v>105.2</v>
      </c>
      <c r="AC146">
        <f t="shared" si="52"/>
        <v>651840499.3999182</v>
      </c>
      <c r="AD146">
        <f t="shared" si="65"/>
        <v>-2142467556.9356325</v>
      </c>
      <c r="AE146" t="str">
        <f t="shared" si="53"/>
        <v>Mar</v>
      </c>
      <c r="AF146">
        <f>_xlfn.IFNA(VLOOKUP(A146,Gold!$A$2:$E$1307,5, FALSE),AF145)</f>
        <v>26745</v>
      </c>
      <c r="AG146">
        <f>_xlfn.IFNA(VLOOKUP(A146,Gold!$A$2:$G$1307,7, FALSE),AG145)</f>
        <v>-1</v>
      </c>
      <c r="AH146">
        <f>_xlfn.IFNA(VLOOKUP(A146,Oil!$A$2:$E$1345,5, FALSE),AH145)</f>
        <v>3075</v>
      </c>
      <c r="AI146">
        <f>_xlfn.IFNA(VLOOKUP(A146,Oil!$A$2:$G$1345,7, FALSE),AI145)</f>
        <v>1</v>
      </c>
      <c r="AJ146">
        <f t="shared" si="56"/>
        <v>0</v>
      </c>
      <c r="AK146">
        <f>_xlfn.IFNA(VLOOKUP(A146,InterestRate!$A$2:$G$1334,3, FALSE),AK145)</f>
        <v>7.7460000000000004</v>
      </c>
      <c r="AL146">
        <f>_xlfn.IFNA(VLOOKUP(A146,InterestRate!$A$2:$G$1334,4,FALSE),AL145)</f>
        <v>7.7460000000000004</v>
      </c>
      <c r="AM146">
        <f>_xlfn.IFNA(VLOOKUP(A146,InterestRate!$A$2:$G$1334,5, FALSE),AM145)</f>
        <v>7.7460000000000004</v>
      </c>
      <c r="AN146">
        <f>_xlfn.IFNA(VLOOKUP(A146,InterestRate!$A$2:$G$1334,6, FALSE),AN145)</f>
        <v>7.7460000000000004</v>
      </c>
      <c r="AO146">
        <f>_xlfn.IFNA(VLOOKUP(A146,InterestRate!$A$2:$G$1334,7, FALSE),AO145)</f>
        <v>2.3E-3</v>
      </c>
      <c r="AP146">
        <f t="shared" si="57"/>
        <v>1</v>
      </c>
      <c r="AQ146">
        <f t="shared" si="58"/>
        <v>1</v>
      </c>
    </row>
    <row r="147" spans="1:43" x14ac:dyDescent="0.2">
      <c r="A147" s="1">
        <v>42066</v>
      </c>
      <c r="B147">
        <v>8962.85</v>
      </c>
      <c r="C147">
        <v>9008.4</v>
      </c>
      <c r="D147">
        <v>8925.5499999999993</v>
      </c>
      <c r="E147">
        <v>8996.25</v>
      </c>
      <c r="F147">
        <v>183251960</v>
      </c>
      <c r="G147">
        <v>9033.61</v>
      </c>
      <c r="H147">
        <f t="shared" si="74"/>
        <v>8823.6833333333343</v>
      </c>
      <c r="I147">
        <f t="shared" si="66"/>
        <v>172.5666666666657</v>
      </c>
      <c r="J147">
        <f t="shared" si="73"/>
        <v>0</v>
      </c>
      <c r="K147">
        <f t="shared" si="54"/>
        <v>8647.75</v>
      </c>
      <c r="L147">
        <f t="shared" si="67"/>
        <v>198620834.2857143</v>
      </c>
      <c r="M147">
        <f t="shared" si="68"/>
        <v>-15368874.285714298</v>
      </c>
      <c r="N147" s="10">
        <f t="shared" si="55"/>
        <v>-3.8738363206891759</v>
      </c>
      <c r="O147">
        <f t="shared" si="63"/>
        <v>241.29999999999927</v>
      </c>
      <c r="P147">
        <f t="shared" si="75"/>
        <v>113.74999999999818</v>
      </c>
      <c r="Q147">
        <f t="shared" si="76"/>
        <v>91.108862801334624</v>
      </c>
      <c r="R147">
        <f t="shared" si="77"/>
        <v>127.55000000000109</v>
      </c>
      <c r="S147">
        <f t="shared" si="59"/>
        <v>39.5</v>
      </c>
      <c r="T147">
        <f t="shared" si="60"/>
        <v>-39.5</v>
      </c>
      <c r="U147">
        <f t="shared" si="61"/>
        <v>39.5</v>
      </c>
      <c r="V147">
        <f t="shared" si="62"/>
        <v>0</v>
      </c>
      <c r="W147">
        <f t="shared" si="69"/>
        <v>46.38571428571413</v>
      </c>
      <c r="X147">
        <f t="shared" si="64"/>
        <v>11.914285714285663</v>
      </c>
      <c r="Y147">
        <f t="shared" si="70"/>
        <v>78.222115152975192</v>
      </c>
      <c r="Z147">
        <f t="shared" si="71"/>
        <v>0</v>
      </c>
      <c r="AA147">
        <f t="shared" si="72"/>
        <v>0</v>
      </c>
      <c r="AB147">
        <v>371</v>
      </c>
      <c r="AC147">
        <f t="shared" si="52"/>
        <v>6120615463.9999332</v>
      </c>
      <c r="AD147">
        <f t="shared" si="65"/>
        <v>827149497.5643512</v>
      </c>
      <c r="AE147" t="str">
        <f t="shared" si="53"/>
        <v>Mar</v>
      </c>
      <c r="AF147">
        <f>_xlfn.IFNA(VLOOKUP(A147,Gold!$A$2:$E$1307,5, FALSE),AF146)</f>
        <v>26553</v>
      </c>
      <c r="AG147">
        <f>_xlfn.IFNA(VLOOKUP(A147,Gold!$A$2:$G$1307,7, FALSE),AG146)</f>
        <v>1</v>
      </c>
      <c r="AH147">
        <f>_xlfn.IFNA(VLOOKUP(A147,Oil!$A$2:$E$1345,5, FALSE),AH146)</f>
        <v>3066</v>
      </c>
      <c r="AI147">
        <f>_xlfn.IFNA(VLOOKUP(A147,Oil!$A$2:$G$1345,7, FALSE),AI146)</f>
        <v>-1</v>
      </c>
      <c r="AJ147">
        <f t="shared" si="56"/>
        <v>0</v>
      </c>
      <c r="AK147">
        <f>_xlfn.IFNA(VLOOKUP(A147,InterestRate!$A$2:$G$1334,3, FALSE),AK146)</f>
        <v>7.7560000000000002</v>
      </c>
      <c r="AL147">
        <f>_xlfn.IFNA(VLOOKUP(A147,InterestRate!$A$2:$G$1334,4,FALSE),AL146)</f>
        <v>7.7560000000000002</v>
      </c>
      <c r="AM147">
        <f>_xlfn.IFNA(VLOOKUP(A147,InterestRate!$A$2:$G$1334,5, FALSE),AM146)</f>
        <v>7.7560000000000002</v>
      </c>
      <c r="AN147">
        <f>_xlfn.IFNA(VLOOKUP(A147,InterestRate!$A$2:$G$1334,6, FALSE),AN146)</f>
        <v>7.7560000000000002</v>
      </c>
      <c r="AO147">
        <f>_xlfn.IFNA(VLOOKUP(A147,InterestRate!$A$2:$G$1334,7, FALSE),AO146)</f>
        <v>1.2999999999999999E-3</v>
      </c>
      <c r="AP147">
        <f t="shared" si="57"/>
        <v>1</v>
      </c>
      <c r="AQ147">
        <f t="shared" si="58"/>
        <v>1</v>
      </c>
    </row>
    <row r="148" spans="1:43" x14ac:dyDescent="0.2">
      <c r="A148" s="1">
        <v>42067</v>
      </c>
      <c r="B148">
        <v>9109.15</v>
      </c>
      <c r="C148">
        <v>9119.2000000000007</v>
      </c>
      <c r="D148">
        <v>8893.9500000000007</v>
      </c>
      <c r="E148">
        <v>8922.65</v>
      </c>
      <c r="F148">
        <v>256060375</v>
      </c>
      <c r="G148">
        <v>12130.98</v>
      </c>
      <c r="H148">
        <f t="shared" si="74"/>
        <v>8839.5791666666682</v>
      </c>
      <c r="I148">
        <f t="shared" si="66"/>
        <v>83.070833333331393</v>
      </c>
      <c r="J148">
        <f t="shared" si="73"/>
        <v>0</v>
      </c>
      <c r="K148">
        <f t="shared" si="54"/>
        <v>8633.15</v>
      </c>
      <c r="L148">
        <f t="shared" si="67"/>
        <v>204237925</v>
      </c>
      <c r="M148">
        <f t="shared" si="68"/>
        <v>51822450</v>
      </c>
      <c r="N148" s="10">
        <f t="shared" si="55"/>
        <v>-3.2445517867449696</v>
      </c>
      <c r="O148">
        <f t="shared" si="63"/>
        <v>160.54999999999927</v>
      </c>
      <c r="P148">
        <f t="shared" si="75"/>
        <v>109.99999999999818</v>
      </c>
      <c r="Q148">
        <f t="shared" si="76"/>
        <v>119.74126571189086</v>
      </c>
      <c r="R148">
        <f t="shared" si="77"/>
        <v>50.550000000001091</v>
      </c>
      <c r="S148">
        <f t="shared" si="59"/>
        <v>-73.600000000000364</v>
      </c>
      <c r="T148">
        <f t="shared" si="60"/>
        <v>73.600000000000364</v>
      </c>
      <c r="U148">
        <f t="shared" si="61"/>
        <v>0</v>
      </c>
      <c r="V148">
        <f t="shared" si="62"/>
        <v>73.600000000000364</v>
      </c>
      <c r="W148">
        <f t="shared" si="69"/>
        <v>45.364285714285607</v>
      </c>
      <c r="X148">
        <f t="shared" si="64"/>
        <v>22.428571428571427</v>
      </c>
      <c r="Y148">
        <f t="shared" si="70"/>
        <v>65.943308067698013</v>
      </c>
      <c r="Z148">
        <f t="shared" si="71"/>
        <v>0</v>
      </c>
      <c r="AA148">
        <f t="shared" si="72"/>
        <v>0</v>
      </c>
      <c r="AB148">
        <v>525</v>
      </c>
      <c r="AC148">
        <f t="shared" si="52"/>
        <v>-47755259937.5</v>
      </c>
      <c r="AD148">
        <f t="shared" si="65"/>
        <v>-5756861779.392807</v>
      </c>
      <c r="AE148" t="str">
        <f t="shared" si="53"/>
        <v>Mar</v>
      </c>
      <c r="AF148">
        <f>_xlfn.IFNA(VLOOKUP(A148,Gold!$A$2:$E$1307,5, FALSE),AF147)</f>
        <v>26554</v>
      </c>
      <c r="AG148">
        <f>_xlfn.IFNA(VLOOKUP(A148,Gold!$A$2:$G$1307,7, FALSE),AG147)</f>
        <v>1</v>
      </c>
      <c r="AH148">
        <f>_xlfn.IFNA(VLOOKUP(A148,Oil!$A$2:$E$1345,5, FALSE),AH147)</f>
        <v>3124</v>
      </c>
      <c r="AI148">
        <f>_xlfn.IFNA(VLOOKUP(A148,Oil!$A$2:$G$1345,7, FALSE),AI147)</f>
        <v>1</v>
      </c>
      <c r="AJ148">
        <f t="shared" si="56"/>
        <v>2</v>
      </c>
      <c r="AK148">
        <f>_xlfn.IFNA(VLOOKUP(A148,InterestRate!$A$2:$G$1334,3, FALSE),AK147)</f>
        <v>7.6849999999999996</v>
      </c>
      <c r="AL148">
        <f>_xlfn.IFNA(VLOOKUP(A148,InterestRate!$A$2:$G$1334,4,FALSE),AL147)</f>
        <v>7.6849999999999996</v>
      </c>
      <c r="AM148">
        <f>_xlfn.IFNA(VLOOKUP(A148,InterestRate!$A$2:$G$1334,5, FALSE),AM147)</f>
        <v>7.6849999999999996</v>
      </c>
      <c r="AN148">
        <f>_xlfn.IFNA(VLOOKUP(A148,InterestRate!$A$2:$G$1334,6, FALSE),AN147)</f>
        <v>7.6849999999999996</v>
      </c>
      <c r="AO148">
        <f>_xlfn.IFNA(VLOOKUP(A148,InterestRate!$A$2:$G$1334,7, FALSE),AO147)</f>
        <v>-9.1999999999999998E-3</v>
      </c>
      <c r="AP148">
        <f t="shared" si="57"/>
        <v>-1</v>
      </c>
      <c r="AQ148">
        <f t="shared" si="58"/>
        <v>1</v>
      </c>
    </row>
    <row r="149" spans="1:43" x14ac:dyDescent="0.2">
      <c r="A149" s="1">
        <v>42068</v>
      </c>
      <c r="B149">
        <v>8929.4</v>
      </c>
      <c r="C149">
        <v>8957.5499999999993</v>
      </c>
      <c r="D149">
        <v>8849.35</v>
      </c>
      <c r="E149">
        <v>8937.75</v>
      </c>
      <c r="F149">
        <v>165081476</v>
      </c>
      <c r="G149">
        <v>8250.5499999999993</v>
      </c>
      <c r="H149">
        <f t="shared" si="74"/>
        <v>8849.0208333333339</v>
      </c>
      <c r="I149">
        <f t="shared" si="66"/>
        <v>88.72916666666606</v>
      </c>
      <c r="J149">
        <f t="shared" si="73"/>
        <v>0</v>
      </c>
      <c r="K149">
        <f t="shared" si="54"/>
        <v>8723.2999999999993</v>
      </c>
      <c r="L149">
        <f t="shared" si="67"/>
        <v>218765319.85714287</v>
      </c>
      <c r="M149">
        <f t="shared" si="68"/>
        <v>-53683843.857142866</v>
      </c>
      <c r="N149" s="10">
        <f t="shared" si="55"/>
        <v>-2.3993734440994738</v>
      </c>
      <c r="O149">
        <f t="shared" si="63"/>
        <v>170.5</v>
      </c>
      <c r="P149">
        <f t="shared" si="75"/>
        <v>208.75</v>
      </c>
      <c r="Q149">
        <f t="shared" si="76"/>
        <v>129.22072017988998</v>
      </c>
      <c r="R149">
        <f t="shared" si="77"/>
        <v>-38.25</v>
      </c>
      <c r="S149">
        <f t="shared" si="59"/>
        <v>15.100000000000364</v>
      </c>
      <c r="T149">
        <f t="shared" si="60"/>
        <v>-15.100000000000364</v>
      </c>
      <c r="U149">
        <f t="shared" si="61"/>
        <v>15.100000000000364</v>
      </c>
      <c r="V149">
        <f t="shared" si="62"/>
        <v>0</v>
      </c>
      <c r="W149">
        <f t="shared" si="69"/>
        <v>46.785714285714285</v>
      </c>
      <c r="X149">
        <f t="shared" si="64"/>
        <v>22.428571428571427</v>
      </c>
      <c r="Y149">
        <f t="shared" si="70"/>
        <v>66.632756866734496</v>
      </c>
      <c r="Z149">
        <f t="shared" si="71"/>
        <v>0</v>
      </c>
      <c r="AA149">
        <f t="shared" si="72"/>
        <v>0</v>
      </c>
      <c r="AB149">
        <v>572.35</v>
      </c>
      <c r="AC149">
        <f t="shared" si="52"/>
        <v>1378430324.60006</v>
      </c>
      <c r="AD149">
        <f t="shared" si="65"/>
        <v>-4869880496.5428066</v>
      </c>
      <c r="AE149" t="str">
        <f t="shared" si="53"/>
        <v>Mar</v>
      </c>
      <c r="AF149">
        <f>_xlfn.IFNA(VLOOKUP(A149,Gold!$A$2:$E$1307,5, FALSE),AF148)</f>
        <v>26545</v>
      </c>
      <c r="AG149">
        <f>_xlfn.IFNA(VLOOKUP(A149,Gold!$A$2:$G$1307,7, FALSE),AG148)</f>
        <v>-1</v>
      </c>
      <c r="AH149">
        <f>_xlfn.IFNA(VLOOKUP(A149,Oil!$A$2:$E$1345,5, FALSE),AH148)</f>
        <v>3187</v>
      </c>
      <c r="AI149">
        <f>_xlfn.IFNA(VLOOKUP(A149,Oil!$A$2:$G$1345,7, FALSE),AI148)</f>
        <v>1</v>
      </c>
      <c r="AJ149">
        <f t="shared" si="56"/>
        <v>0</v>
      </c>
      <c r="AK149">
        <f>_xlfn.IFNA(VLOOKUP(A149,InterestRate!$A$2:$G$1334,3, FALSE),AK148)</f>
        <v>7.7080000000000002</v>
      </c>
      <c r="AL149">
        <f>_xlfn.IFNA(VLOOKUP(A149,InterestRate!$A$2:$G$1334,4,FALSE),AL148)</f>
        <v>7.7080000000000002</v>
      </c>
      <c r="AM149">
        <f>_xlfn.IFNA(VLOOKUP(A149,InterestRate!$A$2:$G$1334,5, FALSE),AM148)</f>
        <v>7.7080000000000002</v>
      </c>
      <c r="AN149">
        <f>_xlfn.IFNA(VLOOKUP(A149,InterestRate!$A$2:$G$1334,6, FALSE),AN148)</f>
        <v>7.7080000000000002</v>
      </c>
      <c r="AO149">
        <f>_xlfn.IFNA(VLOOKUP(A149,InterestRate!$A$2:$G$1334,7, FALSE),AO148)</f>
        <v>3.0000000000000001E-3</v>
      </c>
      <c r="AP149">
        <f t="shared" si="57"/>
        <v>1</v>
      </c>
      <c r="AQ149">
        <f t="shared" si="58"/>
        <v>1</v>
      </c>
    </row>
    <row r="150" spans="1:43" x14ac:dyDescent="0.2">
      <c r="A150" s="1">
        <v>42072</v>
      </c>
      <c r="B150">
        <v>8891.15</v>
      </c>
      <c r="C150">
        <v>8891.2999999999993</v>
      </c>
      <c r="D150">
        <v>8740.4500000000007</v>
      </c>
      <c r="E150">
        <v>8756.75</v>
      </c>
      <c r="F150">
        <v>160332840</v>
      </c>
      <c r="G150">
        <v>8132.43</v>
      </c>
      <c r="H150">
        <f t="shared" si="74"/>
        <v>8854.7416666666668</v>
      </c>
      <c r="I150">
        <f t="shared" si="66"/>
        <v>-97.991666666666788</v>
      </c>
      <c r="J150">
        <f t="shared" si="73"/>
        <v>-1</v>
      </c>
      <c r="K150">
        <f t="shared" si="54"/>
        <v>8685.9</v>
      </c>
      <c r="L150">
        <f t="shared" si="67"/>
        <v>222433159.42857143</v>
      </c>
      <c r="M150">
        <f t="shared" si="68"/>
        <v>-62100319.428571433</v>
      </c>
      <c r="N150" s="10">
        <f t="shared" si="55"/>
        <v>-0.80909013047078382</v>
      </c>
      <c r="O150">
        <f t="shared" si="63"/>
        <v>72.899999999999636</v>
      </c>
      <c r="P150">
        <f t="shared" si="75"/>
        <v>198.39999999999964</v>
      </c>
      <c r="Q150">
        <f t="shared" si="76"/>
        <v>129.80404370397969</v>
      </c>
      <c r="R150">
        <f t="shared" si="77"/>
        <v>-125.5</v>
      </c>
      <c r="S150">
        <f t="shared" si="59"/>
        <v>-181</v>
      </c>
      <c r="T150">
        <f t="shared" si="60"/>
        <v>181</v>
      </c>
      <c r="U150">
        <f t="shared" si="61"/>
        <v>0</v>
      </c>
      <c r="V150">
        <f t="shared" si="62"/>
        <v>181</v>
      </c>
      <c r="W150">
        <f t="shared" si="69"/>
        <v>46.785714285714285</v>
      </c>
      <c r="X150">
        <f t="shared" si="64"/>
        <v>36.371428571428623</v>
      </c>
      <c r="Y150">
        <f t="shared" si="70"/>
        <v>55.593277881514133</v>
      </c>
      <c r="Z150">
        <f t="shared" si="71"/>
        <v>0</v>
      </c>
      <c r="AA150">
        <f t="shared" si="72"/>
        <v>0</v>
      </c>
      <c r="AB150">
        <v>403.95</v>
      </c>
      <c r="AC150">
        <f t="shared" si="52"/>
        <v>-21548733695.999943</v>
      </c>
      <c r="AD150">
        <f t="shared" si="65"/>
        <v>-4900949658.2856665</v>
      </c>
      <c r="AE150" t="str">
        <f t="shared" si="53"/>
        <v>Mar</v>
      </c>
      <c r="AF150">
        <f>_xlfn.IFNA(VLOOKUP(A150,Gold!$A$2:$E$1307,5, FALSE),AF149)</f>
        <v>26139</v>
      </c>
      <c r="AG150">
        <f>_xlfn.IFNA(VLOOKUP(A150,Gold!$A$2:$G$1307,7, FALSE),AG149)</f>
        <v>1</v>
      </c>
      <c r="AH150">
        <f>_xlfn.IFNA(VLOOKUP(A150,Oil!$A$2:$E$1345,5, FALSE),AH149)</f>
        <v>3086</v>
      </c>
      <c r="AI150">
        <f>_xlfn.IFNA(VLOOKUP(A150,Oil!$A$2:$G$1345,7, FALSE),AI149)</f>
        <v>-1</v>
      </c>
      <c r="AJ150">
        <f t="shared" si="56"/>
        <v>0</v>
      </c>
      <c r="AK150">
        <f>_xlfn.IFNA(VLOOKUP(A150,InterestRate!$A$2:$G$1334,3, FALSE),AK149)</f>
        <v>7.7389999999999999</v>
      </c>
      <c r="AL150">
        <f>_xlfn.IFNA(VLOOKUP(A150,InterestRate!$A$2:$G$1334,4,FALSE),AL149)</f>
        <v>7.7389999999999999</v>
      </c>
      <c r="AM150">
        <f>_xlfn.IFNA(VLOOKUP(A150,InterestRate!$A$2:$G$1334,5, FALSE),AM149)</f>
        <v>7.7389999999999999</v>
      </c>
      <c r="AN150">
        <f>_xlfn.IFNA(VLOOKUP(A150,InterestRate!$A$2:$G$1334,6, FALSE),AN149)</f>
        <v>7.7389999999999999</v>
      </c>
      <c r="AO150">
        <f>_xlfn.IFNA(VLOOKUP(A150,InterestRate!$A$2:$G$1334,7, FALSE),AO149)</f>
        <v>4.0000000000000001E-3</v>
      </c>
      <c r="AP150">
        <f t="shared" si="57"/>
        <v>1</v>
      </c>
      <c r="AQ150">
        <f t="shared" si="58"/>
        <v>1</v>
      </c>
    </row>
    <row r="151" spans="1:43" x14ac:dyDescent="0.2">
      <c r="A151" s="1">
        <v>42073</v>
      </c>
      <c r="B151">
        <v>8769.75</v>
      </c>
      <c r="C151">
        <v>8778</v>
      </c>
      <c r="D151">
        <v>8677.35</v>
      </c>
      <c r="E151">
        <v>8712.0499999999993</v>
      </c>
      <c r="F151">
        <v>168916337</v>
      </c>
      <c r="G151">
        <v>8402.33</v>
      </c>
      <c r="H151">
        <f t="shared" si="74"/>
        <v>8843.1958333333332</v>
      </c>
      <c r="I151">
        <f t="shared" si="66"/>
        <v>-131.14583333333394</v>
      </c>
      <c r="J151">
        <f t="shared" si="73"/>
        <v>0</v>
      </c>
      <c r="K151">
        <f t="shared" si="54"/>
        <v>8634.65</v>
      </c>
      <c r="L151">
        <f t="shared" si="67"/>
        <v>213311352</v>
      </c>
      <c r="M151">
        <f t="shared" si="68"/>
        <v>-44395015</v>
      </c>
      <c r="N151" s="10">
        <f t="shared" si="55"/>
        <v>-0.8884246532102047</v>
      </c>
      <c r="O151">
        <f t="shared" si="63"/>
        <v>-132.55000000000109</v>
      </c>
      <c r="P151">
        <f t="shared" si="75"/>
        <v>-108.05000000000109</v>
      </c>
      <c r="Q151">
        <f t="shared" si="76"/>
        <v>94.641540511955469</v>
      </c>
      <c r="R151">
        <f t="shared" si="77"/>
        <v>-24.5</v>
      </c>
      <c r="S151">
        <f t="shared" si="59"/>
        <v>-44.700000000000728</v>
      </c>
      <c r="T151">
        <f t="shared" si="60"/>
        <v>44.700000000000728</v>
      </c>
      <c r="U151">
        <f t="shared" si="61"/>
        <v>0</v>
      </c>
      <c r="V151">
        <f t="shared" si="62"/>
        <v>44.700000000000728</v>
      </c>
      <c r="W151">
        <f t="shared" si="69"/>
        <v>23.821428571428573</v>
      </c>
      <c r="X151">
        <f t="shared" si="64"/>
        <v>42.757142857143016</v>
      </c>
      <c r="Y151">
        <f t="shared" si="70"/>
        <v>35.249973575731872</v>
      </c>
      <c r="Z151">
        <f t="shared" si="71"/>
        <v>0</v>
      </c>
      <c r="AA151">
        <f t="shared" si="72"/>
        <v>0</v>
      </c>
      <c r="AB151">
        <v>110.85</v>
      </c>
      <c r="AC151">
        <f t="shared" si="52"/>
        <v>-9746472644.9001236</v>
      </c>
      <c r="AD151">
        <f t="shared" si="65"/>
        <v>-10522837753.599985</v>
      </c>
      <c r="AE151" t="str">
        <f t="shared" si="53"/>
        <v>Mar</v>
      </c>
      <c r="AF151">
        <f>_xlfn.IFNA(VLOOKUP(A151,Gold!$A$2:$E$1307,5, FALSE),AF150)</f>
        <v>25933</v>
      </c>
      <c r="AG151">
        <f>_xlfn.IFNA(VLOOKUP(A151,Gold!$A$2:$G$1307,7, FALSE),AG150)</f>
        <v>-1</v>
      </c>
      <c r="AH151">
        <f>_xlfn.IFNA(VLOOKUP(A151,Oil!$A$2:$E$1345,5, FALSE),AH150)</f>
        <v>3131</v>
      </c>
      <c r="AI151">
        <f>_xlfn.IFNA(VLOOKUP(A151,Oil!$A$2:$G$1345,7, FALSE),AI150)</f>
        <v>1</v>
      </c>
      <c r="AJ151">
        <f t="shared" si="56"/>
        <v>0</v>
      </c>
      <c r="AK151">
        <f>_xlfn.IFNA(VLOOKUP(A151,InterestRate!$A$2:$G$1334,3, FALSE),AK150)</f>
        <v>7.75</v>
      </c>
      <c r="AL151">
        <f>_xlfn.IFNA(VLOOKUP(A151,InterestRate!$A$2:$G$1334,4,FALSE),AL150)</f>
        <v>7.75</v>
      </c>
      <c r="AM151">
        <f>_xlfn.IFNA(VLOOKUP(A151,InterestRate!$A$2:$G$1334,5, FALSE),AM150)</f>
        <v>7.75</v>
      </c>
      <c r="AN151">
        <f>_xlfn.IFNA(VLOOKUP(A151,InterestRate!$A$2:$G$1334,6, FALSE),AN150)</f>
        <v>7.75</v>
      </c>
      <c r="AO151">
        <f>_xlfn.IFNA(VLOOKUP(A151,InterestRate!$A$2:$G$1334,7, FALSE),AO150)</f>
        <v>1.4E-3</v>
      </c>
      <c r="AP151">
        <f t="shared" si="57"/>
        <v>1</v>
      </c>
      <c r="AQ151">
        <f t="shared" si="58"/>
        <v>1</v>
      </c>
    </row>
    <row r="152" spans="1:43" x14ac:dyDescent="0.2">
      <c r="A152" s="1">
        <v>42074</v>
      </c>
      <c r="B152">
        <v>8728.75</v>
      </c>
      <c r="C152">
        <v>8755.6</v>
      </c>
      <c r="D152">
        <v>8682.35</v>
      </c>
      <c r="E152">
        <v>8699.9500000000007</v>
      </c>
      <c r="F152">
        <v>178053293</v>
      </c>
      <c r="G152">
        <v>8259.67</v>
      </c>
      <c r="H152">
        <f t="shared" si="74"/>
        <v>8833.0666666666675</v>
      </c>
      <c r="I152">
        <f t="shared" si="66"/>
        <v>-133.11666666666679</v>
      </c>
      <c r="J152">
        <f t="shared" si="73"/>
        <v>0</v>
      </c>
      <c r="K152">
        <f t="shared" si="54"/>
        <v>8570.9</v>
      </c>
      <c r="L152">
        <f t="shared" si="67"/>
        <v>200695646.85714287</v>
      </c>
      <c r="M152">
        <f t="shared" si="68"/>
        <v>-22642353.857142866</v>
      </c>
      <c r="N152" s="10">
        <f t="shared" si="55"/>
        <v>-1.4833418582865543</v>
      </c>
      <c r="O152">
        <f t="shared" si="63"/>
        <v>-201.89999999999964</v>
      </c>
      <c r="P152">
        <f t="shared" si="75"/>
        <v>-208.45000000000073</v>
      </c>
      <c r="Q152">
        <f t="shared" si="76"/>
        <v>123.96976397877175</v>
      </c>
      <c r="R152">
        <f t="shared" si="77"/>
        <v>6.5500000000010914</v>
      </c>
      <c r="S152">
        <f t="shared" si="59"/>
        <v>-12.099999999998545</v>
      </c>
      <c r="T152">
        <f t="shared" si="60"/>
        <v>12.099999999998545</v>
      </c>
      <c r="U152">
        <f t="shared" si="61"/>
        <v>0</v>
      </c>
      <c r="V152">
        <f t="shared" si="62"/>
        <v>12.099999999998545</v>
      </c>
      <c r="W152">
        <f t="shared" si="69"/>
        <v>15.642857142857142</v>
      </c>
      <c r="X152">
        <f t="shared" si="64"/>
        <v>44.485714285714231</v>
      </c>
      <c r="Y152">
        <f t="shared" si="70"/>
        <v>25.590091142790385</v>
      </c>
      <c r="Z152">
        <f t="shared" si="71"/>
        <v>0</v>
      </c>
      <c r="AA152">
        <f t="shared" si="72"/>
        <v>0</v>
      </c>
      <c r="AB152">
        <v>-261.55</v>
      </c>
      <c r="AC152">
        <f t="shared" si="52"/>
        <v>-5127934838.3998709</v>
      </c>
      <c r="AD152">
        <f t="shared" si="65"/>
        <v>-10861073546.971432</v>
      </c>
      <c r="AE152" t="str">
        <f t="shared" si="53"/>
        <v>Mar</v>
      </c>
      <c r="AF152">
        <f>_xlfn.IFNA(VLOOKUP(A152,Gold!$A$2:$E$1307,5, FALSE),AF151)</f>
        <v>25882</v>
      </c>
      <c r="AG152">
        <f>_xlfn.IFNA(VLOOKUP(A152,Gold!$A$2:$G$1307,7, FALSE),AG151)</f>
        <v>-1</v>
      </c>
      <c r="AH152">
        <f>_xlfn.IFNA(VLOOKUP(A152,Oil!$A$2:$E$1345,5, FALSE),AH151)</f>
        <v>3028</v>
      </c>
      <c r="AI152">
        <f>_xlfn.IFNA(VLOOKUP(A152,Oil!$A$2:$G$1345,7, FALSE),AI151)</f>
        <v>1</v>
      </c>
      <c r="AJ152">
        <f t="shared" si="56"/>
        <v>0</v>
      </c>
      <c r="AK152">
        <f>_xlfn.IFNA(VLOOKUP(A152,InterestRate!$A$2:$G$1334,3, FALSE),AK151)</f>
        <v>7.7610000000000001</v>
      </c>
      <c r="AL152">
        <f>_xlfn.IFNA(VLOOKUP(A152,InterestRate!$A$2:$G$1334,4,FALSE),AL151)</f>
        <v>7.7610000000000001</v>
      </c>
      <c r="AM152">
        <f>_xlfn.IFNA(VLOOKUP(A152,InterestRate!$A$2:$G$1334,5, FALSE),AM151)</f>
        <v>7.7610000000000001</v>
      </c>
      <c r="AN152">
        <f>_xlfn.IFNA(VLOOKUP(A152,InterestRate!$A$2:$G$1334,6, FALSE),AN151)</f>
        <v>7.7610000000000001</v>
      </c>
      <c r="AO152">
        <f>_xlfn.IFNA(VLOOKUP(A152,InterestRate!$A$2:$G$1334,7, FALSE),AO151)</f>
        <v>1.4E-3</v>
      </c>
      <c r="AP152">
        <f t="shared" si="57"/>
        <v>1</v>
      </c>
      <c r="AQ152">
        <f t="shared" si="58"/>
        <v>1</v>
      </c>
    </row>
    <row r="153" spans="1:43" x14ac:dyDescent="0.2">
      <c r="A153" s="1">
        <v>42075</v>
      </c>
      <c r="B153">
        <v>8740.65</v>
      </c>
      <c r="C153">
        <v>8787.2000000000007</v>
      </c>
      <c r="D153">
        <v>8732.9</v>
      </c>
      <c r="E153">
        <v>8776</v>
      </c>
      <c r="F153">
        <v>179337979</v>
      </c>
      <c r="G153">
        <v>8184.46</v>
      </c>
      <c r="H153">
        <f t="shared" si="74"/>
        <v>8828.4833333333318</v>
      </c>
      <c r="I153">
        <f t="shared" si="66"/>
        <v>-52.483333333331757</v>
      </c>
      <c r="J153">
        <f t="shared" si="73"/>
        <v>0</v>
      </c>
      <c r="K153">
        <f t="shared" si="54"/>
        <v>8550.9</v>
      </c>
      <c r="L153">
        <f t="shared" si="67"/>
        <v>190924123.85714287</v>
      </c>
      <c r="M153">
        <f t="shared" si="68"/>
        <v>-11586144.857142866</v>
      </c>
      <c r="N153" s="10">
        <f t="shared" si="55"/>
        <v>-2.56494986326345</v>
      </c>
      <c r="O153">
        <f t="shared" si="63"/>
        <v>-180.75</v>
      </c>
      <c r="P153">
        <f t="shared" si="75"/>
        <v>-303.89999999999964</v>
      </c>
      <c r="Q153">
        <f t="shared" si="76"/>
        <v>165.82314230471417</v>
      </c>
      <c r="R153">
        <f t="shared" si="77"/>
        <v>123.14999999999964</v>
      </c>
      <c r="S153">
        <f t="shared" si="59"/>
        <v>76.049999999999272</v>
      </c>
      <c r="T153">
        <f t="shared" si="60"/>
        <v>-76.049999999999272</v>
      </c>
      <c r="U153">
        <f t="shared" si="61"/>
        <v>76.049999999999272</v>
      </c>
      <c r="V153">
        <f t="shared" si="62"/>
        <v>0</v>
      </c>
      <c r="W153">
        <f t="shared" si="69"/>
        <v>18.664285714285661</v>
      </c>
      <c r="X153">
        <f t="shared" si="64"/>
        <v>44.485714285714231</v>
      </c>
      <c r="Y153">
        <f t="shared" si="70"/>
        <v>29.094755595145273</v>
      </c>
      <c r="Z153">
        <f t="shared" si="71"/>
        <v>0</v>
      </c>
      <c r="AA153">
        <f t="shared" si="72"/>
        <v>0</v>
      </c>
      <c r="AB153">
        <v>-515.20000000000005</v>
      </c>
      <c r="AC153">
        <f t="shared" si="52"/>
        <v>6339597557.6500654</v>
      </c>
      <c r="AD153">
        <f t="shared" si="65"/>
        <v>-10048536824.364269</v>
      </c>
      <c r="AE153" t="str">
        <f t="shared" si="53"/>
        <v>Mar</v>
      </c>
      <c r="AF153">
        <f>_xlfn.IFNA(VLOOKUP(A153,Gold!$A$2:$E$1307,5, FALSE),AF152)</f>
        <v>25805</v>
      </c>
      <c r="AG153">
        <f>_xlfn.IFNA(VLOOKUP(A153,Gold!$A$2:$G$1307,7, FALSE),AG152)</f>
        <v>-1</v>
      </c>
      <c r="AH153">
        <f>_xlfn.IFNA(VLOOKUP(A153,Oil!$A$2:$E$1345,5, FALSE),AH152)</f>
        <v>3022</v>
      </c>
      <c r="AI153">
        <f>_xlfn.IFNA(VLOOKUP(A153,Oil!$A$2:$G$1345,7, FALSE),AI152)</f>
        <v>-1</v>
      </c>
      <c r="AJ153">
        <f t="shared" si="56"/>
        <v>-2</v>
      </c>
      <c r="AK153">
        <f>_xlfn.IFNA(VLOOKUP(A153,InterestRate!$A$2:$G$1334,3, FALSE),AK152)</f>
        <v>7.7220000000000004</v>
      </c>
      <c r="AL153">
        <f>_xlfn.IFNA(VLOOKUP(A153,InterestRate!$A$2:$G$1334,4,FALSE),AL152)</f>
        <v>7.7220000000000004</v>
      </c>
      <c r="AM153">
        <f>_xlfn.IFNA(VLOOKUP(A153,InterestRate!$A$2:$G$1334,5, FALSE),AM152)</f>
        <v>7.7220000000000004</v>
      </c>
      <c r="AN153">
        <f>_xlfn.IFNA(VLOOKUP(A153,InterestRate!$A$2:$G$1334,6, FALSE),AN152)</f>
        <v>7.7220000000000004</v>
      </c>
      <c r="AO153">
        <f>_xlfn.IFNA(VLOOKUP(A153,InterestRate!$A$2:$G$1334,7, FALSE),AO152)</f>
        <v>-5.0000000000000001E-3</v>
      </c>
      <c r="AP153">
        <f t="shared" si="57"/>
        <v>-1</v>
      </c>
      <c r="AQ153">
        <f t="shared" si="58"/>
        <v>-3</v>
      </c>
    </row>
    <row r="154" spans="1:43" x14ac:dyDescent="0.2">
      <c r="A154" s="1">
        <v>42076</v>
      </c>
      <c r="B154">
        <v>8844.0499999999993</v>
      </c>
      <c r="C154">
        <v>8849.75</v>
      </c>
      <c r="D154">
        <v>8631.75</v>
      </c>
      <c r="E154">
        <v>8647.75</v>
      </c>
      <c r="F154">
        <v>184665971</v>
      </c>
      <c r="G154">
        <v>8121.26</v>
      </c>
      <c r="H154">
        <f t="shared" si="74"/>
        <v>8829.6416666666664</v>
      </c>
      <c r="I154">
        <f t="shared" si="66"/>
        <v>-181.89166666666642</v>
      </c>
      <c r="J154">
        <f t="shared" si="73"/>
        <v>0</v>
      </c>
      <c r="K154">
        <f t="shared" si="54"/>
        <v>8542.9500000000007</v>
      </c>
      <c r="L154">
        <f t="shared" si="67"/>
        <v>184433465.7142857</v>
      </c>
      <c r="M154">
        <f t="shared" si="68"/>
        <v>232505.28571429849</v>
      </c>
      <c r="N154" s="10">
        <f t="shared" si="55"/>
        <v>-1.2118759214824582</v>
      </c>
      <c r="O154">
        <f t="shared" si="63"/>
        <v>-348.5</v>
      </c>
      <c r="P154">
        <f t="shared" si="75"/>
        <v>-589.79999999999927</v>
      </c>
      <c r="Q154">
        <f t="shared" si="76"/>
        <v>185.73017358779458</v>
      </c>
      <c r="R154">
        <f t="shared" si="77"/>
        <v>241.29999999999927</v>
      </c>
      <c r="S154">
        <f t="shared" si="59"/>
        <v>-128.25</v>
      </c>
      <c r="T154">
        <f t="shared" si="60"/>
        <v>128.25</v>
      </c>
      <c r="U154">
        <f t="shared" si="61"/>
        <v>0</v>
      </c>
      <c r="V154">
        <f t="shared" si="62"/>
        <v>128.25</v>
      </c>
      <c r="W154">
        <f t="shared" si="69"/>
        <v>13.021428571428519</v>
      </c>
      <c r="X154">
        <f t="shared" si="64"/>
        <v>62.807142857142807</v>
      </c>
      <c r="Y154">
        <f t="shared" si="70"/>
        <v>16.948679806619523</v>
      </c>
      <c r="Z154">
        <f t="shared" si="71"/>
        <v>1</v>
      </c>
      <c r="AA154">
        <f t="shared" si="72"/>
        <v>0</v>
      </c>
      <c r="AB154">
        <v>-731.15</v>
      </c>
      <c r="AC154">
        <f t="shared" si="52"/>
        <v>-36249930107.299866</v>
      </c>
      <c r="AD154">
        <f t="shared" si="65"/>
        <v>-16101471905.978527</v>
      </c>
      <c r="AE154" t="str">
        <f t="shared" si="53"/>
        <v>Mar</v>
      </c>
      <c r="AF154">
        <f>_xlfn.IFNA(VLOOKUP(A154,Gold!$A$2:$E$1307,5, FALSE),AF153)</f>
        <v>25872</v>
      </c>
      <c r="AG154">
        <f>_xlfn.IFNA(VLOOKUP(A154,Gold!$A$2:$G$1307,7, FALSE),AG153)</f>
        <v>1</v>
      </c>
      <c r="AH154">
        <f>_xlfn.IFNA(VLOOKUP(A154,Oil!$A$2:$E$1345,5, FALSE),AH153)</f>
        <v>2944</v>
      </c>
      <c r="AI154">
        <f>_xlfn.IFNA(VLOOKUP(A154,Oil!$A$2:$G$1345,7, FALSE),AI153)</f>
        <v>-1</v>
      </c>
      <c r="AJ154">
        <f t="shared" si="56"/>
        <v>0</v>
      </c>
      <c r="AK154">
        <f>_xlfn.IFNA(VLOOKUP(A154,InterestRate!$A$2:$G$1334,3, FALSE),AK153)</f>
        <v>7.7990000000000004</v>
      </c>
      <c r="AL154">
        <f>_xlfn.IFNA(VLOOKUP(A154,InterestRate!$A$2:$G$1334,4,FALSE),AL153)</f>
        <v>7.7990000000000004</v>
      </c>
      <c r="AM154">
        <f>_xlfn.IFNA(VLOOKUP(A154,InterestRate!$A$2:$G$1334,5, FALSE),AM153)</f>
        <v>7.7990000000000004</v>
      </c>
      <c r="AN154">
        <f>_xlfn.IFNA(VLOOKUP(A154,InterestRate!$A$2:$G$1334,6, FALSE),AN153)</f>
        <v>7.7990000000000004</v>
      </c>
      <c r="AO154">
        <f>_xlfn.IFNA(VLOOKUP(A154,InterestRate!$A$2:$G$1334,7, FALSE),AO153)</f>
        <v>0.01</v>
      </c>
      <c r="AP154">
        <f t="shared" si="57"/>
        <v>1</v>
      </c>
      <c r="AQ154">
        <f t="shared" si="58"/>
        <v>1</v>
      </c>
    </row>
    <row r="155" spans="1:43" x14ac:dyDescent="0.2">
      <c r="A155" s="1">
        <v>42079</v>
      </c>
      <c r="B155">
        <v>8656.75</v>
      </c>
      <c r="C155">
        <v>8663.5499999999993</v>
      </c>
      <c r="D155">
        <v>8612</v>
      </c>
      <c r="E155">
        <v>8633.15</v>
      </c>
      <c r="F155">
        <v>168438040</v>
      </c>
      <c r="G155">
        <v>7559.94</v>
      </c>
      <c r="H155">
        <f t="shared" si="74"/>
        <v>8819.6833333333343</v>
      </c>
      <c r="I155">
        <f t="shared" si="66"/>
        <v>-186.53333333333467</v>
      </c>
      <c r="J155">
        <f t="shared" si="73"/>
        <v>0</v>
      </c>
      <c r="K155">
        <f t="shared" si="54"/>
        <v>8530.7999999999993</v>
      </c>
      <c r="L155">
        <f t="shared" si="67"/>
        <v>184635467.2857143</v>
      </c>
      <c r="M155">
        <f t="shared" si="68"/>
        <v>-16197427.285714298</v>
      </c>
      <c r="N155" s="10">
        <f t="shared" si="55"/>
        <v>-1.1855464112172309</v>
      </c>
      <c r="O155">
        <f t="shared" si="63"/>
        <v>-289.5</v>
      </c>
      <c r="P155">
        <f t="shared" si="75"/>
        <v>-450.04999999999927</v>
      </c>
      <c r="Q155">
        <f t="shared" si="76"/>
        <v>201.00628691897253</v>
      </c>
      <c r="R155">
        <f t="shared" si="77"/>
        <v>160.54999999999927</v>
      </c>
      <c r="S155">
        <f t="shared" si="59"/>
        <v>-14.600000000000364</v>
      </c>
      <c r="T155">
        <f t="shared" si="60"/>
        <v>14.600000000000364</v>
      </c>
      <c r="U155">
        <f t="shared" si="61"/>
        <v>0</v>
      </c>
      <c r="V155">
        <f t="shared" si="62"/>
        <v>14.600000000000364</v>
      </c>
      <c r="W155">
        <f t="shared" si="69"/>
        <v>13.021428571428519</v>
      </c>
      <c r="X155">
        <f t="shared" si="64"/>
        <v>54.378571428571377</v>
      </c>
      <c r="Y155">
        <f t="shared" si="70"/>
        <v>19.037176274018336</v>
      </c>
      <c r="Z155">
        <f t="shared" si="71"/>
        <v>1</v>
      </c>
      <c r="AA155">
        <f t="shared" si="72"/>
        <v>0</v>
      </c>
      <c r="AB155">
        <v>-818.75</v>
      </c>
      <c r="AC155">
        <f t="shared" si="52"/>
        <v>-3975137744.0000615</v>
      </c>
      <c r="AD155">
        <f t="shared" si="65"/>
        <v>-9847168735.4785328</v>
      </c>
      <c r="AE155" t="str">
        <f t="shared" si="53"/>
        <v>Mar</v>
      </c>
      <c r="AF155">
        <f>_xlfn.IFNA(VLOOKUP(A155,Gold!$A$2:$E$1307,5, FALSE),AF154)</f>
        <v>25838</v>
      </c>
      <c r="AG155">
        <f>_xlfn.IFNA(VLOOKUP(A155,Gold!$A$2:$G$1307,7, FALSE),AG154)</f>
        <v>-1</v>
      </c>
      <c r="AH155">
        <f>_xlfn.IFNA(VLOOKUP(A155,Oil!$A$2:$E$1345,5, FALSE),AH154)</f>
        <v>2810</v>
      </c>
      <c r="AI155">
        <f>_xlfn.IFNA(VLOOKUP(A155,Oil!$A$2:$G$1345,7, FALSE),AI154)</f>
        <v>-1</v>
      </c>
      <c r="AJ155">
        <f t="shared" si="56"/>
        <v>-2</v>
      </c>
      <c r="AK155">
        <f>_xlfn.IFNA(VLOOKUP(A155,InterestRate!$A$2:$G$1334,3, FALSE),AK154)</f>
        <v>7.806</v>
      </c>
      <c r="AL155">
        <f>_xlfn.IFNA(VLOOKUP(A155,InterestRate!$A$2:$G$1334,4,FALSE),AL154)</f>
        <v>7.806</v>
      </c>
      <c r="AM155">
        <f>_xlfn.IFNA(VLOOKUP(A155,InterestRate!$A$2:$G$1334,5, FALSE),AM154)</f>
        <v>7.806</v>
      </c>
      <c r="AN155">
        <f>_xlfn.IFNA(VLOOKUP(A155,InterestRate!$A$2:$G$1334,6, FALSE),AN154)</f>
        <v>7.806</v>
      </c>
      <c r="AO155">
        <f>_xlfn.IFNA(VLOOKUP(A155,InterestRate!$A$2:$G$1334,7, FALSE),AO154)</f>
        <v>8.9999999999999998E-4</v>
      </c>
      <c r="AP155">
        <f t="shared" si="57"/>
        <v>1</v>
      </c>
      <c r="AQ155">
        <f t="shared" si="58"/>
        <v>-1</v>
      </c>
    </row>
    <row r="156" spans="1:43" x14ac:dyDescent="0.2">
      <c r="A156" s="1">
        <v>42080</v>
      </c>
      <c r="B156">
        <v>8689.1</v>
      </c>
      <c r="C156">
        <v>8742.5499999999993</v>
      </c>
      <c r="D156">
        <v>8630.7999999999993</v>
      </c>
      <c r="E156">
        <v>8723.2999999999993</v>
      </c>
      <c r="F156">
        <v>182504639</v>
      </c>
      <c r="G156">
        <v>8086.26</v>
      </c>
      <c r="H156">
        <f t="shared" si="74"/>
        <v>8815.4583333333321</v>
      </c>
      <c r="I156">
        <f t="shared" si="66"/>
        <v>-92.158333333332848</v>
      </c>
      <c r="J156">
        <f t="shared" si="73"/>
        <v>0</v>
      </c>
      <c r="K156">
        <f t="shared" si="54"/>
        <v>8342.15</v>
      </c>
      <c r="L156">
        <f t="shared" si="67"/>
        <v>172117990.85714287</v>
      </c>
      <c r="M156">
        <f t="shared" si="68"/>
        <v>10386648.142857134</v>
      </c>
      <c r="N156" s="10">
        <f t="shared" si="55"/>
        <v>-4.3693327066591729</v>
      </c>
      <c r="O156">
        <f t="shared" si="63"/>
        <v>-214.45000000000073</v>
      </c>
      <c r="P156">
        <f t="shared" si="75"/>
        <v>-384.95000000000073</v>
      </c>
      <c r="Q156">
        <f t="shared" si="76"/>
        <v>188.15013034175396</v>
      </c>
      <c r="R156">
        <f t="shared" si="77"/>
        <v>170.5</v>
      </c>
      <c r="S156">
        <f t="shared" si="59"/>
        <v>90.149999999999636</v>
      </c>
      <c r="T156">
        <f t="shared" si="60"/>
        <v>-90.149999999999636</v>
      </c>
      <c r="U156">
        <f t="shared" si="61"/>
        <v>90.149999999999636</v>
      </c>
      <c r="V156">
        <f t="shared" si="62"/>
        <v>0</v>
      </c>
      <c r="W156">
        <f t="shared" si="69"/>
        <v>23.742857142856987</v>
      </c>
      <c r="X156">
        <f t="shared" si="64"/>
        <v>54.378571428571377</v>
      </c>
      <c r="Y156">
        <f t="shared" si="70"/>
        <v>30.008124943576661</v>
      </c>
      <c r="Z156">
        <f t="shared" si="71"/>
        <v>0</v>
      </c>
      <c r="AA156">
        <f t="shared" si="72"/>
        <v>0</v>
      </c>
      <c r="AB156">
        <v>-852.45</v>
      </c>
      <c r="AC156">
        <f t="shared" si="52"/>
        <v>6241658653.7998009</v>
      </c>
      <c r="AD156">
        <f t="shared" si="65"/>
        <v>-9152421831.3071423</v>
      </c>
      <c r="AE156" t="str">
        <f t="shared" si="53"/>
        <v>Mar</v>
      </c>
      <c r="AF156">
        <f>_xlfn.IFNA(VLOOKUP(A156,Gold!$A$2:$E$1307,5, FALSE),AF155)</f>
        <v>25646</v>
      </c>
      <c r="AG156">
        <f>_xlfn.IFNA(VLOOKUP(A156,Gold!$A$2:$G$1307,7, FALSE),AG155)</f>
        <v>-1</v>
      </c>
      <c r="AH156">
        <f>_xlfn.IFNA(VLOOKUP(A156,Oil!$A$2:$E$1345,5, FALSE),AH155)</f>
        <v>2752</v>
      </c>
      <c r="AI156">
        <f>_xlfn.IFNA(VLOOKUP(A156,Oil!$A$2:$G$1345,7, FALSE),AI155)</f>
        <v>-1</v>
      </c>
      <c r="AJ156">
        <f t="shared" si="56"/>
        <v>-2</v>
      </c>
      <c r="AK156">
        <f>_xlfn.IFNA(VLOOKUP(A156,InterestRate!$A$2:$G$1334,3, FALSE),AK155)</f>
        <v>7.7850000000000001</v>
      </c>
      <c r="AL156">
        <f>_xlfn.IFNA(VLOOKUP(A156,InterestRate!$A$2:$G$1334,4,FALSE),AL155)</f>
        <v>7.7850000000000001</v>
      </c>
      <c r="AM156">
        <f>_xlfn.IFNA(VLOOKUP(A156,InterestRate!$A$2:$G$1334,5, FALSE),AM155)</f>
        <v>7.7850000000000001</v>
      </c>
      <c r="AN156">
        <f>_xlfn.IFNA(VLOOKUP(A156,InterestRate!$A$2:$G$1334,6, FALSE),AN155)</f>
        <v>7.7850000000000001</v>
      </c>
      <c r="AO156">
        <f>_xlfn.IFNA(VLOOKUP(A156,InterestRate!$A$2:$G$1334,7, FALSE),AO155)</f>
        <v>-2.7000000000000001E-3</v>
      </c>
      <c r="AP156">
        <f t="shared" si="57"/>
        <v>-1</v>
      </c>
      <c r="AQ156">
        <f t="shared" si="58"/>
        <v>-3</v>
      </c>
    </row>
    <row r="157" spans="1:43" x14ac:dyDescent="0.2">
      <c r="A157" s="1">
        <v>42081</v>
      </c>
      <c r="B157">
        <v>8742.9</v>
      </c>
      <c r="C157">
        <v>8747.25</v>
      </c>
      <c r="D157">
        <v>8664</v>
      </c>
      <c r="E157">
        <v>8685.9</v>
      </c>
      <c r="F157">
        <v>161153533</v>
      </c>
      <c r="G157">
        <v>8227.5</v>
      </c>
      <c r="H157">
        <f t="shared" si="74"/>
        <v>8805.35</v>
      </c>
      <c r="I157">
        <f t="shared" si="66"/>
        <v>-119.45000000000073</v>
      </c>
      <c r="J157">
        <f t="shared" si="73"/>
        <v>0</v>
      </c>
      <c r="K157">
        <f t="shared" si="54"/>
        <v>8341.4</v>
      </c>
      <c r="L157">
        <f t="shared" si="67"/>
        <v>174607014.14285713</v>
      </c>
      <c r="M157">
        <f t="shared" si="68"/>
        <v>-13453481.142857134</v>
      </c>
      <c r="N157" s="10">
        <f t="shared" si="55"/>
        <v>-3.9661980911592352</v>
      </c>
      <c r="O157">
        <f t="shared" si="63"/>
        <v>-70.850000000000364</v>
      </c>
      <c r="P157">
        <f t="shared" si="75"/>
        <v>-143.75</v>
      </c>
      <c r="Q157">
        <f t="shared" si="76"/>
        <v>134.21803068852083</v>
      </c>
      <c r="R157">
        <f t="shared" si="77"/>
        <v>72.899999999999636</v>
      </c>
      <c r="S157">
        <f t="shared" si="59"/>
        <v>-37.399999999999636</v>
      </c>
      <c r="T157">
        <f t="shared" si="60"/>
        <v>37.399999999999636</v>
      </c>
      <c r="U157">
        <f t="shared" si="61"/>
        <v>0</v>
      </c>
      <c r="V157">
        <f t="shared" si="62"/>
        <v>37.399999999999636</v>
      </c>
      <c r="W157">
        <f t="shared" si="69"/>
        <v>23.742857142856987</v>
      </c>
      <c r="X157">
        <f t="shared" si="64"/>
        <v>33.864285714285607</v>
      </c>
      <c r="Y157">
        <f t="shared" si="70"/>
        <v>40.511882998171757</v>
      </c>
      <c r="Z157">
        <f t="shared" si="71"/>
        <v>0</v>
      </c>
      <c r="AA157">
        <f t="shared" si="72"/>
        <v>0</v>
      </c>
      <c r="AB157">
        <v>-574.79999999999995</v>
      </c>
      <c r="AC157">
        <f t="shared" si="52"/>
        <v>-9185751381</v>
      </c>
      <c r="AD157">
        <f t="shared" si="65"/>
        <v>-7386281500.592865</v>
      </c>
      <c r="AE157" t="str">
        <f t="shared" si="53"/>
        <v>Mar</v>
      </c>
      <c r="AF157">
        <f>_xlfn.IFNA(VLOOKUP(A157,Gold!$A$2:$E$1307,5, FALSE),AF156)</f>
        <v>25596</v>
      </c>
      <c r="AG157">
        <f>_xlfn.IFNA(VLOOKUP(A157,Gold!$A$2:$G$1307,7, FALSE),AG156)</f>
        <v>1</v>
      </c>
      <c r="AH157">
        <f>_xlfn.IFNA(VLOOKUP(A157,Oil!$A$2:$E$1345,5, FALSE),AH156)</f>
        <v>2725</v>
      </c>
      <c r="AI157">
        <f>_xlfn.IFNA(VLOOKUP(A157,Oil!$A$2:$G$1345,7, FALSE),AI156)</f>
        <v>-1</v>
      </c>
      <c r="AJ157">
        <f t="shared" si="56"/>
        <v>0</v>
      </c>
      <c r="AK157">
        <f>_xlfn.IFNA(VLOOKUP(A157,InterestRate!$A$2:$G$1334,3, FALSE),AK156)</f>
        <v>7.7939999999999996</v>
      </c>
      <c r="AL157">
        <f>_xlfn.IFNA(VLOOKUP(A157,InterestRate!$A$2:$G$1334,4,FALSE),AL156)</f>
        <v>7.7939999999999996</v>
      </c>
      <c r="AM157">
        <f>_xlfn.IFNA(VLOOKUP(A157,InterestRate!$A$2:$G$1334,5, FALSE),AM156)</f>
        <v>7.7939999999999996</v>
      </c>
      <c r="AN157">
        <f>_xlfn.IFNA(VLOOKUP(A157,InterestRate!$A$2:$G$1334,6, FALSE),AN156)</f>
        <v>7.7939999999999996</v>
      </c>
      <c r="AO157">
        <f>_xlfn.IFNA(VLOOKUP(A157,InterestRate!$A$2:$G$1334,7, FALSE),AO156)</f>
        <v>1.1999999999999999E-3</v>
      </c>
      <c r="AP157">
        <f t="shared" si="57"/>
        <v>1</v>
      </c>
      <c r="AQ157">
        <f t="shared" si="58"/>
        <v>1</v>
      </c>
    </row>
    <row r="158" spans="1:43" x14ac:dyDescent="0.2">
      <c r="A158" s="1">
        <v>42082</v>
      </c>
      <c r="B158">
        <v>8749.4500000000007</v>
      </c>
      <c r="C158">
        <v>8788.2000000000007</v>
      </c>
      <c r="D158">
        <v>8614.65</v>
      </c>
      <c r="E158">
        <v>8634.65</v>
      </c>
      <c r="F158">
        <v>168628424</v>
      </c>
      <c r="G158">
        <v>8460.35</v>
      </c>
      <c r="H158">
        <f t="shared" si="74"/>
        <v>8787.3541666666661</v>
      </c>
      <c r="I158">
        <f t="shared" si="66"/>
        <v>-152.70416666666642</v>
      </c>
      <c r="J158">
        <f t="shared" si="73"/>
        <v>0</v>
      </c>
      <c r="K158">
        <f t="shared" si="54"/>
        <v>8492.2999999999993</v>
      </c>
      <c r="L158">
        <f t="shared" si="67"/>
        <v>174724256</v>
      </c>
      <c r="M158">
        <f t="shared" si="68"/>
        <v>-6095832</v>
      </c>
      <c r="N158" s="10">
        <f t="shared" si="55"/>
        <v>-1.6485902729120505</v>
      </c>
      <c r="O158">
        <f t="shared" si="63"/>
        <v>-77.399999999999636</v>
      </c>
      <c r="P158">
        <f t="shared" si="75"/>
        <v>55.150000000001455</v>
      </c>
      <c r="Q158">
        <f t="shared" si="76"/>
        <v>92.792734988611201</v>
      </c>
      <c r="R158">
        <f t="shared" si="77"/>
        <v>-132.55000000000109</v>
      </c>
      <c r="S158">
        <f t="shared" si="59"/>
        <v>-51.25</v>
      </c>
      <c r="T158">
        <f t="shared" si="60"/>
        <v>51.25</v>
      </c>
      <c r="U158">
        <f t="shared" si="61"/>
        <v>0</v>
      </c>
      <c r="V158">
        <f t="shared" si="62"/>
        <v>51.25</v>
      </c>
      <c r="W158">
        <f t="shared" si="69"/>
        <v>23.742857142856987</v>
      </c>
      <c r="X158">
        <f t="shared" si="64"/>
        <v>34.799999999999791</v>
      </c>
      <c r="Y158">
        <f t="shared" si="70"/>
        <v>39.875239923224555</v>
      </c>
      <c r="Z158">
        <f t="shared" si="71"/>
        <v>0</v>
      </c>
      <c r="AA158">
        <f t="shared" si="72"/>
        <v>0</v>
      </c>
      <c r="AB158">
        <v>-362.7</v>
      </c>
      <c r="AC158">
        <f t="shared" si="52"/>
        <v>-19358543075.200184</v>
      </c>
      <c r="AD158">
        <f t="shared" si="65"/>
        <v>-8759434419.2071571</v>
      </c>
      <c r="AE158" t="str">
        <f t="shared" si="53"/>
        <v>Mar</v>
      </c>
      <c r="AF158">
        <f>_xlfn.IFNA(VLOOKUP(A158,Gold!$A$2:$E$1307,5, FALSE),AF157)</f>
        <v>25810</v>
      </c>
      <c r="AG158">
        <f>_xlfn.IFNA(VLOOKUP(A158,Gold!$A$2:$G$1307,7, FALSE),AG157)</f>
        <v>-1</v>
      </c>
      <c r="AH158">
        <f>_xlfn.IFNA(VLOOKUP(A158,Oil!$A$2:$E$1345,5, FALSE),AH157)</f>
        <v>2799</v>
      </c>
      <c r="AI158">
        <f>_xlfn.IFNA(VLOOKUP(A158,Oil!$A$2:$G$1345,7, FALSE),AI157)</f>
        <v>1</v>
      </c>
      <c r="AJ158">
        <f t="shared" si="56"/>
        <v>0</v>
      </c>
      <c r="AK158">
        <f>_xlfn.IFNA(VLOOKUP(A158,InterestRate!$A$2:$G$1334,3, FALSE),AK157)</f>
        <v>7.7560000000000002</v>
      </c>
      <c r="AL158">
        <f>_xlfn.IFNA(VLOOKUP(A158,InterestRate!$A$2:$G$1334,4,FALSE),AL157)</f>
        <v>7.7560000000000002</v>
      </c>
      <c r="AM158">
        <f>_xlfn.IFNA(VLOOKUP(A158,InterestRate!$A$2:$G$1334,5, FALSE),AM157)</f>
        <v>7.7560000000000002</v>
      </c>
      <c r="AN158">
        <f>_xlfn.IFNA(VLOOKUP(A158,InterestRate!$A$2:$G$1334,6, FALSE),AN157)</f>
        <v>7.7560000000000002</v>
      </c>
      <c r="AO158">
        <f>_xlfn.IFNA(VLOOKUP(A158,InterestRate!$A$2:$G$1334,7, FALSE),AO157)</f>
        <v>-4.8999999999999998E-3</v>
      </c>
      <c r="AP158">
        <f t="shared" si="57"/>
        <v>-1</v>
      </c>
      <c r="AQ158">
        <f t="shared" si="58"/>
        <v>-1</v>
      </c>
    </row>
    <row r="159" spans="1:43" x14ac:dyDescent="0.2">
      <c r="A159" s="1">
        <v>42083</v>
      </c>
      <c r="B159">
        <v>8627.9</v>
      </c>
      <c r="C159">
        <v>8627.9</v>
      </c>
      <c r="D159">
        <v>8553</v>
      </c>
      <c r="E159">
        <v>8570.9</v>
      </c>
      <c r="F159">
        <v>179982752</v>
      </c>
      <c r="G159">
        <v>8484.23</v>
      </c>
      <c r="H159">
        <f t="shared" si="74"/>
        <v>8760.5124999999989</v>
      </c>
      <c r="I159">
        <f t="shared" si="66"/>
        <v>-189.61249999999927</v>
      </c>
      <c r="J159">
        <f t="shared" si="73"/>
        <v>0</v>
      </c>
      <c r="K159">
        <f t="shared" si="54"/>
        <v>8491</v>
      </c>
      <c r="L159">
        <f t="shared" si="67"/>
        <v>174683125.57142857</v>
      </c>
      <c r="M159">
        <f t="shared" si="68"/>
        <v>5299626.4285714328</v>
      </c>
      <c r="N159" s="10">
        <f t="shared" si="55"/>
        <v>-0.93222415382281487</v>
      </c>
      <c r="O159">
        <f t="shared" si="63"/>
        <v>-129.05000000000109</v>
      </c>
      <c r="P159">
        <f t="shared" si="75"/>
        <v>72.849999999998545</v>
      </c>
      <c r="Q159">
        <f t="shared" si="76"/>
        <v>101.91201620819331</v>
      </c>
      <c r="R159">
        <f t="shared" si="77"/>
        <v>-201.89999999999964</v>
      </c>
      <c r="S159">
        <f t="shared" si="59"/>
        <v>-63.75</v>
      </c>
      <c r="T159">
        <f t="shared" si="60"/>
        <v>63.75</v>
      </c>
      <c r="U159">
        <f t="shared" si="61"/>
        <v>0</v>
      </c>
      <c r="V159">
        <f t="shared" si="62"/>
        <v>63.75</v>
      </c>
      <c r="W159">
        <f t="shared" si="69"/>
        <v>23.742857142856987</v>
      </c>
      <c r="X159">
        <f t="shared" si="64"/>
        <v>42.178571428571431</v>
      </c>
      <c r="Y159">
        <f t="shared" si="70"/>
        <v>35.47870637207798</v>
      </c>
      <c r="Z159">
        <f t="shared" si="71"/>
        <v>0</v>
      </c>
      <c r="AA159">
        <f t="shared" si="72"/>
        <v>0</v>
      </c>
      <c r="AB159">
        <v>-277.3</v>
      </c>
      <c r="AC159">
        <f t="shared" si="52"/>
        <v>-10259016864</v>
      </c>
      <c r="AD159">
        <f t="shared" si="65"/>
        <v>-9492446137.1500359</v>
      </c>
      <c r="AE159" t="str">
        <f t="shared" si="53"/>
        <v>Mar</v>
      </c>
      <c r="AF159">
        <f>_xlfn.IFNA(VLOOKUP(A159,Gold!$A$2:$E$1307,5, FALSE),AF158)</f>
        <v>25925</v>
      </c>
      <c r="AG159">
        <f>_xlfn.IFNA(VLOOKUP(A159,Gold!$A$2:$G$1307,7, FALSE),AG158)</f>
        <v>1</v>
      </c>
      <c r="AH159">
        <f>_xlfn.IFNA(VLOOKUP(A159,Oil!$A$2:$E$1345,5, FALSE),AH158)</f>
        <v>2744</v>
      </c>
      <c r="AI159">
        <f>_xlfn.IFNA(VLOOKUP(A159,Oil!$A$2:$G$1345,7, FALSE),AI158)</f>
        <v>-1</v>
      </c>
      <c r="AJ159">
        <f t="shared" si="56"/>
        <v>0</v>
      </c>
      <c r="AK159">
        <f>_xlfn.IFNA(VLOOKUP(A159,InterestRate!$A$2:$G$1334,3, FALSE),AK158)</f>
        <v>7.7469999999999999</v>
      </c>
      <c r="AL159">
        <f>_xlfn.IFNA(VLOOKUP(A159,InterestRate!$A$2:$G$1334,4,FALSE),AL158)</f>
        <v>7.7469999999999999</v>
      </c>
      <c r="AM159">
        <f>_xlfn.IFNA(VLOOKUP(A159,InterestRate!$A$2:$G$1334,5, FALSE),AM158)</f>
        <v>7.7469999999999999</v>
      </c>
      <c r="AN159">
        <f>_xlfn.IFNA(VLOOKUP(A159,InterestRate!$A$2:$G$1334,6, FALSE),AN158)</f>
        <v>7.7469999999999999</v>
      </c>
      <c r="AO159">
        <f>_xlfn.IFNA(VLOOKUP(A159,InterestRate!$A$2:$G$1334,7, FALSE),AO158)</f>
        <v>-1.1999999999999999E-3</v>
      </c>
      <c r="AP159">
        <f t="shared" si="57"/>
        <v>-1</v>
      </c>
      <c r="AQ159">
        <f t="shared" si="58"/>
        <v>-1</v>
      </c>
    </row>
    <row r="160" spans="1:43" x14ac:dyDescent="0.2">
      <c r="A160" s="1">
        <v>42086</v>
      </c>
      <c r="B160">
        <v>8591.5499999999993</v>
      </c>
      <c r="C160">
        <v>8608.35</v>
      </c>
      <c r="D160">
        <v>8540.5499999999993</v>
      </c>
      <c r="E160">
        <v>8550.9</v>
      </c>
      <c r="F160">
        <v>155425780</v>
      </c>
      <c r="G160">
        <v>6195.45</v>
      </c>
      <c r="H160">
        <f t="shared" si="74"/>
        <v>8725.0666666666639</v>
      </c>
      <c r="I160">
        <f t="shared" si="66"/>
        <v>-174.16666666666424</v>
      </c>
      <c r="J160">
        <f t="shared" si="73"/>
        <v>0</v>
      </c>
      <c r="K160">
        <f t="shared" si="54"/>
        <v>8586.25</v>
      </c>
      <c r="L160">
        <f t="shared" si="67"/>
        <v>174958762.57142857</v>
      </c>
      <c r="M160">
        <f t="shared" si="68"/>
        <v>-19532982.571428567</v>
      </c>
      <c r="N160" s="10">
        <f t="shared" si="55"/>
        <v>0.41340677589493929</v>
      </c>
      <c r="O160">
        <f t="shared" si="63"/>
        <v>-225.10000000000036</v>
      </c>
      <c r="P160">
        <f t="shared" si="75"/>
        <v>-44.350000000000364</v>
      </c>
      <c r="Q160">
        <f t="shared" si="76"/>
        <v>105.0729338534497</v>
      </c>
      <c r="R160">
        <f t="shared" si="77"/>
        <v>-180.75</v>
      </c>
      <c r="S160">
        <f t="shared" si="59"/>
        <v>-20</v>
      </c>
      <c r="T160">
        <f t="shared" si="60"/>
        <v>20</v>
      </c>
      <c r="U160">
        <f t="shared" si="61"/>
        <v>0</v>
      </c>
      <c r="V160">
        <f t="shared" si="62"/>
        <v>20</v>
      </c>
      <c r="W160">
        <f t="shared" si="69"/>
        <v>12.878571428571377</v>
      </c>
      <c r="X160">
        <f t="shared" si="64"/>
        <v>45.035714285714285</v>
      </c>
      <c r="Y160">
        <f t="shared" si="70"/>
        <v>21.859844810863166</v>
      </c>
      <c r="Z160">
        <f t="shared" si="71"/>
        <v>0</v>
      </c>
      <c r="AA160">
        <f t="shared" si="72"/>
        <v>0</v>
      </c>
      <c r="AB160">
        <v>-431.55</v>
      </c>
      <c r="AC160">
        <f t="shared" si="52"/>
        <v>-6318057956.9999437</v>
      </c>
      <c r="AD160">
        <f t="shared" si="65"/>
        <v>-11300682639.242891</v>
      </c>
      <c r="AE160" t="str">
        <f t="shared" si="53"/>
        <v>Mar</v>
      </c>
      <c r="AF160">
        <f>_xlfn.IFNA(VLOOKUP(A160,Gold!$A$2:$E$1307,5, FALSE),AF159)</f>
        <v>26056</v>
      </c>
      <c r="AG160">
        <f>_xlfn.IFNA(VLOOKUP(A160,Gold!$A$2:$G$1307,7, FALSE),AG159)</f>
        <v>-1</v>
      </c>
      <c r="AH160">
        <f>_xlfn.IFNA(VLOOKUP(A160,Oil!$A$2:$E$1345,5, FALSE),AH159)</f>
        <v>2910</v>
      </c>
      <c r="AI160">
        <f>_xlfn.IFNA(VLOOKUP(A160,Oil!$A$2:$G$1345,7, FALSE),AI159)</f>
        <v>1</v>
      </c>
      <c r="AJ160">
        <f t="shared" si="56"/>
        <v>0</v>
      </c>
      <c r="AK160">
        <f>_xlfn.IFNA(VLOOKUP(A160,InterestRate!$A$2:$G$1334,3, FALSE),AK159)</f>
        <v>7.7530000000000001</v>
      </c>
      <c r="AL160">
        <f>_xlfn.IFNA(VLOOKUP(A160,InterestRate!$A$2:$G$1334,4,FALSE),AL159)</f>
        <v>7.7530000000000001</v>
      </c>
      <c r="AM160">
        <f>_xlfn.IFNA(VLOOKUP(A160,InterestRate!$A$2:$G$1334,5, FALSE),AM159)</f>
        <v>7.7530000000000001</v>
      </c>
      <c r="AN160">
        <f>_xlfn.IFNA(VLOOKUP(A160,InterestRate!$A$2:$G$1334,6, FALSE),AN159)</f>
        <v>7.7530000000000001</v>
      </c>
      <c r="AO160">
        <f>_xlfn.IFNA(VLOOKUP(A160,InterestRate!$A$2:$G$1334,7, FALSE),AO159)</f>
        <v>8.0000000000000004E-4</v>
      </c>
      <c r="AP160">
        <f t="shared" si="57"/>
        <v>1</v>
      </c>
      <c r="AQ160">
        <f t="shared" si="58"/>
        <v>1</v>
      </c>
    </row>
    <row r="161" spans="1:43" x14ac:dyDescent="0.2">
      <c r="A161" s="1">
        <v>42087</v>
      </c>
      <c r="B161">
        <v>8537.0499999999993</v>
      </c>
      <c r="C161">
        <v>8627.75</v>
      </c>
      <c r="D161">
        <v>8535.85</v>
      </c>
      <c r="E161">
        <v>8542.9500000000007</v>
      </c>
      <c r="F161">
        <v>161465466</v>
      </c>
      <c r="G161">
        <v>7913.26</v>
      </c>
      <c r="H161">
        <f t="shared" si="74"/>
        <v>8694.0874999999978</v>
      </c>
      <c r="I161">
        <f t="shared" si="66"/>
        <v>-151.13749999999709</v>
      </c>
      <c r="J161">
        <f t="shared" si="73"/>
        <v>0</v>
      </c>
      <c r="K161">
        <f t="shared" si="54"/>
        <v>8659.9</v>
      </c>
      <c r="L161">
        <f t="shared" si="67"/>
        <v>171542734.14285713</v>
      </c>
      <c r="M161">
        <f t="shared" si="68"/>
        <v>-10077268.142857134</v>
      </c>
      <c r="N161" s="10">
        <f t="shared" si="55"/>
        <v>1.3689650530554305</v>
      </c>
      <c r="O161">
        <f t="shared" si="63"/>
        <v>-104.79999999999927</v>
      </c>
      <c r="P161">
        <f t="shared" si="75"/>
        <v>243.70000000000073</v>
      </c>
      <c r="Q161">
        <f t="shared" si="76"/>
        <v>105.95162418135294</v>
      </c>
      <c r="R161">
        <f t="shared" si="77"/>
        <v>-348.5</v>
      </c>
      <c r="S161">
        <f t="shared" si="59"/>
        <v>-7.9499999999989086</v>
      </c>
      <c r="T161">
        <f t="shared" si="60"/>
        <v>7.9499999999989086</v>
      </c>
      <c r="U161">
        <f t="shared" si="61"/>
        <v>0</v>
      </c>
      <c r="V161">
        <f t="shared" si="62"/>
        <v>7.9499999999989086</v>
      </c>
      <c r="W161">
        <f t="shared" si="69"/>
        <v>12.878571428571377</v>
      </c>
      <c r="X161">
        <f t="shared" si="64"/>
        <v>27.849999999999845</v>
      </c>
      <c r="Y161">
        <f t="shared" si="70"/>
        <v>30.86271824717565</v>
      </c>
      <c r="Z161">
        <f t="shared" si="71"/>
        <v>0</v>
      </c>
      <c r="AA161">
        <f t="shared" si="72"/>
        <v>0</v>
      </c>
      <c r="AB161">
        <v>-458.95</v>
      </c>
      <c r="AC161">
        <f t="shared" si="52"/>
        <v>952646249.40023494</v>
      </c>
      <c r="AD161">
        <f t="shared" si="65"/>
        <v>-5986028874.0000219</v>
      </c>
      <c r="AE161" t="str">
        <f t="shared" si="53"/>
        <v>Mar</v>
      </c>
      <c r="AF161">
        <f>_xlfn.IFNA(VLOOKUP(A161,Gold!$A$2:$E$1307,5, FALSE),AF160)</f>
        <v>26231</v>
      </c>
      <c r="AG161">
        <f>_xlfn.IFNA(VLOOKUP(A161,Gold!$A$2:$G$1307,7, FALSE),AG160)</f>
        <v>1</v>
      </c>
      <c r="AH161">
        <f>_xlfn.IFNA(VLOOKUP(A161,Oil!$A$2:$E$1345,5, FALSE),AH160)</f>
        <v>2956</v>
      </c>
      <c r="AI161">
        <f>_xlfn.IFNA(VLOOKUP(A161,Oil!$A$2:$G$1345,7, FALSE),AI160)</f>
        <v>1</v>
      </c>
      <c r="AJ161">
        <f t="shared" si="56"/>
        <v>2</v>
      </c>
      <c r="AK161">
        <f>_xlfn.IFNA(VLOOKUP(A161,InterestRate!$A$2:$G$1334,3, FALSE),AK160)</f>
        <v>7.75</v>
      </c>
      <c r="AL161">
        <f>_xlfn.IFNA(VLOOKUP(A161,InterestRate!$A$2:$G$1334,4,FALSE),AL160)</f>
        <v>7.75</v>
      </c>
      <c r="AM161">
        <f>_xlfn.IFNA(VLOOKUP(A161,InterestRate!$A$2:$G$1334,5, FALSE),AM160)</f>
        <v>7.75</v>
      </c>
      <c r="AN161">
        <f>_xlfn.IFNA(VLOOKUP(A161,InterestRate!$A$2:$G$1334,6, FALSE),AN160)</f>
        <v>7.75</v>
      </c>
      <c r="AO161">
        <f>_xlfn.IFNA(VLOOKUP(A161,InterestRate!$A$2:$G$1334,7, FALSE),AO160)</f>
        <v>-4.0000000000000002E-4</v>
      </c>
      <c r="AP161">
        <f t="shared" si="57"/>
        <v>-1</v>
      </c>
      <c r="AQ161">
        <f t="shared" si="58"/>
        <v>1</v>
      </c>
    </row>
    <row r="162" spans="1:43" x14ac:dyDescent="0.2">
      <c r="A162" s="1">
        <v>42088</v>
      </c>
      <c r="B162">
        <v>8568.9</v>
      </c>
      <c r="C162">
        <v>8573.75</v>
      </c>
      <c r="D162">
        <v>8516.5499999999993</v>
      </c>
      <c r="E162">
        <v>8530.7999999999993</v>
      </c>
      <c r="F162">
        <v>165952155</v>
      </c>
      <c r="G162">
        <v>8200.0499999999993</v>
      </c>
      <c r="H162">
        <f t="shared" si="74"/>
        <v>8661.1874999999982</v>
      </c>
      <c r="I162">
        <f t="shared" si="66"/>
        <v>-130.38749999999891</v>
      </c>
      <c r="J162">
        <f t="shared" si="73"/>
        <v>0</v>
      </c>
      <c r="K162">
        <f t="shared" si="54"/>
        <v>8660.2999999999993</v>
      </c>
      <c r="L162">
        <f t="shared" si="67"/>
        <v>168228376.2857143</v>
      </c>
      <c r="M162">
        <f t="shared" si="68"/>
        <v>-2276221.2857142985</v>
      </c>
      <c r="N162" s="10">
        <f t="shared" si="55"/>
        <v>1.5180287897969711</v>
      </c>
      <c r="O162">
        <f t="shared" si="63"/>
        <v>-102.35000000000036</v>
      </c>
      <c r="P162">
        <f t="shared" si="75"/>
        <v>187.14999999999964</v>
      </c>
      <c r="Q162">
        <f t="shared" si="76"/>
        <v>84.397174687533948</v>
      </c>
      <c r="R162">
        <f t="shared" si="77"/>
        <v>-289.5</v>
      </c>
      <c r="S162">
        <f t="shared" si="59"/>
        <v>-12.150000000001455</v>
      </c>
      <c r="T162">
        <f t="shared" si="60"/>
        <v>12.150000000001455</v>
      </c>
      <c r="U162">
        <f t="shared" si="61"/>
        <v>0</v>
      </c>
      <c r="V162">
        <f t="shared" si="62"/>
        <v>12.150000000001455</v>
      </c>
      <c r="W162">
        <f t="shared" si="69"/>
        <v>12.878571428571377</v>
      </c>
      <c r="X162">
        <f t="shared" si="64"/>
        <v>27.5</v>
      </c>
      <c r="Y162">
        <f t="shared" si="70"/>
        <v>31.123770067322539</v>
      </c>
      <c r="Z162">
        <f t="shared" si="71"/>
        <v>0</v>
      </c>
      <c r="AA162">
        <f t="shared" si="72"/>
        <v>0</v>
      </c>
      <c r="AB162">
        <v>-432.25</v>
      </c>
      <c r="AC162">
        <f t="shared" si="52"/>
        <v>-6322777105.5000601</v>
      </c>
      <c r="AD162">
        <f t="shared" si="65"/>
        <v>-6321405925.6428785</v>
      </c>
      <c r="AE162" t="str">
        <f t="shared" si="53"/>
        <v>Mar</v>
      </c>
      <c r="AF162">
        <f>_xlfn.IFNA(VLOOKUP(A162,Gold!$A$2:$E$1307,5, FALSE),AF161)</f>
        <v>26267</v>
      </c>
      <c r="AG162">
        <f>_xlfn.IFNA(VLOOKUP(A162,Gold!$A$2:$G$1307,7, FALSE),AG161)</f>
        <v>1</v>
      </c>
      <c r="AH162">
        <f>_xlfn.IFNA(VLOOKUP(A162,Oil!$A$2:$E$1345,5, FALSE),AH161)</f>
        <v>2955</v>
      </c>
      <c r="AI162">
        <f>_xlfn.IFNA(VLOOKUP(A162,Oil!$A$2:$G$1345,7, FALSE),AI161)</f>
        <v>-1</v>
      </c>
      <c r="AJ162">
        <f t="shared" si="56"/>
        <v>0</v>
      </c>
      <c r="AK162">
        <f>_xlfn.IFNA(VLOOKUP(A162,InterestRate!$A$2:$G$1334,3, FALSE),AK161)</f>
        <v>7.77</v>
      </c>
      <c r="AL162">
        <f>_xlfn.IFNA(VLOOKUP(A162,InterestRate!$A$2:$G$1334,4,FALSE),AL161)</f>
        <v>7.77</v>
      </c>
      <c r="AM162">
        <f>_xlfn.IFNA(VLOOKUP(A162,InterestRate!$A$2:$G$1334,5, FALSE),AM161)</f>
        <v>7.77</v>
      </c>
      <c r="AN162">
        <f>_xlfn.IFNA(VLOOKUP(A162,InterestRate!$A$2:$G$1334,6, FALSE),AN161)</f>
        <v>7.77</v>
      </c>
      <c r="AO162">
        <f>_xlfn.IFNA(VLOOKUP(A162,InterestRate!$A$2:$G$1334,7, FALSE),AO161)</f>
        <v>2.5999999999999999E-3</v>
      </c>
      <c r="AP162">
        <f t="shared" si="57"/>
        <v>1</v>
      </c>
      <c r="AQ162">
        <f t="shared" si="58"/>
        <v>1</v>
      </c>
    </row>
    <row r="163" spans="1:43" x14ac:dyDescent="0.2">
      <c r="A163" s="1">
        <v>42089</v>
      </c>
      <c r="B163">
        <v>8474.9500000000007</v>
      </c>
      <c r="C163">
        <v>8499.4500000000007</v>
      </c>
      <c r="D163">
        <v>8325.35</v>
      </c>
      <c r="E163">
        <v>8342.15</v>
      </c>
      <c r="F163">
        <v>288758332</v>
      </c>
      <c r="G163">
        <v>13667.31</v>
      </c>
      <c r="H163">
        <f t="shared" si="74"/>
        <v>8642.3583333333318</v>
      </c>
      <c r="I163">
        <f t="shared" si="66"/>
        <v>-300.20833333333212</v>
      </c>
      <c r="J163">
        <f t="shared" si="73"/>
        <v>0</v>
      </c>
      <c r="K163">
        <f t="shared" si="54"/>
        <v>8714.4</v>
      </c>
      <c r="L163">
        <f t="shared" si="67"/>
        <v>167873249.85714287</v>
      </c>
      <c r="M163">
        <f t="shared" si="68"/>
        <v>120885082.14285713</v>
      </c>
      <c r="N163" s="10">
        <f t="shared" si="55"/>
        <v>4.4622789089143691</v>
      </c>
      <c r="O163">
        <f t="shared" si="63"/>
        <v>-381.14999999999964</v>
      </c>
      <c r="P163">
        <f t="shared" si="75"/>
        <v>-166.69999999999891</v>
      </c>
      <c r="Q163">
        <f t="shared" si="76"/>
        <v>62.999682538882908</v>
      </c>
      <c r="R163">
        <f t="shared" si="77"/>
        <v>-214.45000000000073</v>
      </c>
      <c r="S163">
        <f t="shared" si="59"/>
        <v>-188.64999999999964</v>
      </c>
      <c r="T163">
        <f t="shared" si="60"/>
        <v>188.64999999999964</v>
      </c>
      <c r="U163">
        <f t="shared" si="61"/>
        <v>0</v>
      </c>
      <c r="V163">
        <f t="shared" si="62"/>
        <v>188.64999999999964</v>
      </c>
      <c r="W163">
        <f t="shared" si="69"/>
        <v>0</v>
      </c>
      <c r="X163">
        <f t="shared" si="64"/>
        <v>54.449999999999946</v>
      </c>
      <c r="Y163">
        <f t="shared" si="70"/>
        <v>0</v>
      </c>
      <c r="Z163">
        <f t="shared" si="71"/>
        <v>1</v>
      </c>
      <c r="AA163">
        <f t="shared" si="72"/>
        <v>0</v>
      </c>
      <c r="AB163">
        <v>-588.29999999999995</v>
      </c>
      <c r="AC163">
        <f t="shared" si="52"/>
        <v>-38347106489.600319</v>
      </c>
      <c r="AD163">
        <f t="shared" si="65"/>
        <v>-12691229517.55718</v>
      </c>
      <c r="AE163" t="str">
        <f t="shared" si="53"/>
        <v>Mar</v>
      </c>
      <c r="AF163">
        <f>_xlfn.IFNA(VLOOKUP(A163,Gold!$A$2:$E$1307,5, FALSE),AF162)</f>
        <v>26720</v>
      </c>
      <c r="AG163">
        <f>_xlfn.IFNA(VLOOKUP(A163,Gold!$A$2:$G$1307,7, FALSE),AG162)</f>
        <v>1</v>
      </c>
      <c r="AH163">
        <f>_xlfn.IFNA(VLOOKUP(A163,Oil!$A$2:$E$1345,5, FALSE),AH162)</f>
        <v>3068</v>
      </c>
      <c r="AI163">
        <f>_xlfn.IFNA(VLOOKUP(A163,Oil!$A$2:$G$1345,7, FALSE),AI162)</f>
        <v>1</v>
      </c>
      <c r="AJ163">
        <f t="shared" si="56"/>
        <v>2</v>
      </c>
      <c r="AK163">
        <f>_xlfn.IFNA(VLOOKUP(A163,InterestRate!$A$2:$G$1334,3, FALSE),AK162)</f>
        <v>7.798</v>
      </c>
      <c r="AL163">
        <f>_xlfn.IFNA(VLOOKUP(A163,InterestRate!$A$2:$G$1334,4,FALSE),AL162)</f>
        <v>7.798</v>
      </c>
      <c r="AM163">
        <f>_xlfn.IFNA(VLOOKUP(A163,InterestRate!$A$2:$G$1334,5, FALSE),AM162)</f>
        <v>7.798</v>
      </c>
      <c r="AN163">
        <f>_xlfn.IFNA(VLOOKUP(A163,InterestRate!$A$2:$G$1334,6, FALSE),AN162)</f>
        <v>7.798</v>
      </c>
      <c r="AO163">
        <f>_xlfn.IFNA(VLOOKUP(A163,InterestRate!$A$2:$G$1334,7, FALSE),AO162)</f>
        <v>3.5999999999999999E-3</v>
      </c>
      <c r="AP163">
        <f t="shared" si="57"/>
        <v>1</v>
      </c>
      <c r="AQ163">
        <f t="shared" si="58"/>
        <v>3</v>
      </c>
    </row>
    <row r="164" spans="1:43" x14ac:dyDescent="0.2">
      <c r="A164" s="1">
        <v>42090</v>
      </c>
      <c r="B164">
        <v>8396</v>
      </c>
      <c r="C164">
        <v>8413.2000000000007</v>
      </c>
      <c r="D164">
        <v>8269.15</v>
      </c>
      <c r="E164">
        <v>8341.4</v>
      </c>
      <c r="F164">
        <v>198979321</v>
      </c>
      <c r="G164">
        <v>9528.86</v>
      </c>
      <c r="H164">
        <f t="shared" si="74"/>
        <v>8611.533333333331</v>
      </c>
      <c r="I164">
        <f t="shared" si="66"/>
        <v>-270.13333333333139</v>
      </c>
      <c r="J164">
        <f t="shared" si="73"/>
        <v>0</v>
      </c>
      <c r="K164">
        <f t="shared" si="54"/>
        <v>8778.2999999999993</v>
      </c>
      <c r="L164">
        <f t="shared" si="67"/>
        <v>183052348.85714287</v>
      </c>
      <c r="M164">
        <f t="shared" si="68"/>
        <v>15926972.142857134</v>
      </c>
      <c r="N164" s="10">
        <f t="shared" si="55"/>
        <v>5.2377298774785963</v>
      </c>
      <c r="O164">
        <f t="shared" si="63"/>
        <v>-344.5</v>
      </c>
      <c r="P164">
        <f t="shared" si="75"/>
        <v>-273.64999999999964</v>
      </c>
      <c r="Q164">
        <f t="shared" si="76"/>
        <v>111.89402618208923</v>
      </c>
      <c r="R164">
        <f t="shared" si="77"/>
        <v>-70.850000000000364</v>
      </c>
      <c r="S164">
        <f t="shared" si="59"/>
        <v>-0.75</v>
      </c>
      <c r="T164">
        <f t="shared" si="60"/>
        <v>0.75</v>
      </c>
      <c r="U164">
        <f t="shared" si="61"/>
        <v>0</v>
      </c>
      <c r="V164">
        <f t="shared" si="62"/>
        <v>0.75</v>
      </c>
      <c r="W164">
        <f t="shared" si="69"/>
        <v>0</v>
      </c>
      <c r="X164">
        <f t="shared" si="64"/>
        <v>49.214285714285715</v>
      </c>
      <c r="Y164">
        <f t="shared" si="70"/>
        <v>0</v>
      </c>
      <c r="Z164">
        <f t="shared" si="71"/>
        <v>1</v>
      </c>
      <c r="AA164">
        <f t="shared" si="72"/>
        <v>0</v>
      </c>
      <c r="AB164">
        <v>-828</v>
      </c>
      <c r="AC164">
        <f t="shared" si="52"/>
        <v>-10864270926.600073</v>
      </c>
      <c r="AD164">
        <f t="shared" si="65"/>
        <v>-12931018024.071476</v>
      </c>
      <c r="AE164" t="str">
        <f t="shared" si="53"/>
        <v>Mar</v>
      </c>
      <c r="AF164">
        <f>_xlfn.IFNA(VLOOKUP(A164,Gold!$A$2:$E$1307,5, FALSE),AF163)</f>
        <v>26484</v>
      </c>
      <c r="AG164">
        <f>_xlfn.IFNA(VLOOKUP(A164,Gold!$A$2:$G$1307,7, FALSE),AG163)</f>
        <v>-1</v>
      </c>
      <c r="AH164">
        <f>_xlfn.IFNA(VLOOKUP(A164,Oil!$A$2:$E$1345,5, FALSE),AH163)</f>
        <v>3223</v>
      </c>
      <c r="AI164">
        <f>_xlfn.IFNA(VLOOKUP(A164,Oil!$A$2:$G$1345,7, FALSE),AI163)</f>
        <v>1</v>
      </c>
      <c r="AJ164">
        <f t="shared" si="56"/>
        <v>0</v>
      </c>
      <c r="AK164">
        <f>_xlfn.IFNA(VLOOKUP(A164,InterestRate!$A$2:$G$1334,3, FALSE),AK163)</f>
        <v>7.7770000000000001</v>
      </c>
      <c r="AL164">
        <f>_xlfn.IFNA(VLOOKUP(A164,InterestRate!$A$2:$G$1334,4,FALSE),AL163)</f>
        <v>7.7770000000000001</v>
      </c>
      <c r="AM164">
        <f>_xlfn.IFNA(VLOOKUP(A164,InterestRate!$A$2:$G$1334,5, FALSE),AM163)</f>
        <v>7.7770000000000001</v>
      </c>
      <c r="AN164">
        <f>_xlfn.IFNA(VLOOKUP(A164,InterestRate!$A$2:$G$1334,6, FALSE),AN163)</f>
        <v>7.7770000000000001</v>
      </c>
      <c r="AO164">
        <f>_xlfn.IFNA(VLOOKUP(A164,InterestRate!$A$2:$G$1334,7, FALSE),AO163)</f>
        <v>-2.7000000000000001E-3</v>
      </c>
      <c r="AP164">
        <f t="shared" si="57"/>
        <v>-1</v>
      </c>
      <c r="AQ164">
        <f t="shared" si="58"/>
        <v>-1</v>
      </c>
    </row>
    <row r="165" spans="1:43" x14ac:dyDescent="0.2">
      <c r="A165" s="1">
        <v>42093</v>
      </c>
      <c r="B165">
        <v>8390.9500000000007</v>
      </c>
      <c r="C165">
        <v>8504.5499999999993</v>
      </c>
      <c r="D165">
        <v>8380.75</v>
      </c>
      <c r="E165">
        <v>8492.2999999999993</v>
      </c>
      <c r="F165">
        <v>142061290</v>
      </c>
      <c r="G165">
        <v>6713.2</v>
      </c>
      <c r="H165">
        <f t="shared" si="74"/>
        <v>8581.6541666666653</v>
      </c>
      <c r="I165">
        <f t="shared" si="66"/>
        <v>-89.35416666666606</v>
      </c>
      <c r="J165">
        <f t="shared" si="73"/>
        <v>0</v>
      </c>
      <c r="K165">
        <f t="shared" si="54"/>
        <v>8780.35</v>
      </c>
      <c r="L165">
        <f t="shared" si="67"/>
        <v>188456032.85714287</v>
      </c>
      <c r="M165">
        <f t="shared" si="68"/>
        <v>-46394742.857142866</v>
      </c>
      <c r="N165" s="10">
        <f t="shared" si="55"/>
        <v>3.3918961883117777</v>
      </c>
      <c r="O165">
        <f t="shared" si="63"/>
        <v>-142.35000000000036</v>
      </c>
      <c r="P165">
        <f t="shared" si="75"/>
        <v>-64.950000000000728</v>
      </c>
      <c r="Q165">
        <f t="shared" si="76"/>
        <v>124.36991004181642</v>
      </c>
      <c r="R165">
        <f t="shared" si="77"/>
        <v>-77.399999999999636</v>
      </c>
      <c r="S165">
        <f t="shared" si="59"/>
        <v>150.89999999999964</v>
      </c>
      <c r="T165">
        <f t="shared" si="60"/>
        <v>-150.89999999999964</v>
      </c>
      <c r="U165">
        <f t="shared" si="61"/>
        <v>150.89999999999964</v>
      </c>
      <c r="V165">
        <f t="shared" si="62"/>
        <v>0</v>
      </c>
      <c r="W165">
        <f t="shared" si="69"/>
        <v>21.557142857142804</v>
      </c>
      <c r="X165">
        <f t="shared" si="64"/>
        <v>41.892857142857146</v>
      </c>
      <c r="Y165">
        <f t="shared" si="70"/>
        <v>33.447855480438832</v>
      </c>
      <c r="Z165">
        <f t="shared" si="71"/>
        <v>0</v>
      </c>
      <c r="AA165">
        <f t="shared" si="72"/>
        <v>0</v>
      </c>
      <c r="AB165">
        <v>-868</v>
      </c>
      <c r="AC165">
        <f t="shared" si="52"/>
        <v>14397911741.499794</v>
      </c>
      <c r="AD165">
        <f t="shared" si="65"/>
        <v>-8108667335.9714804</v>
      </c>
      <c r="AE165" t="str">
        <f t="shared" si="53"/>
        <v>Mar</v>
      </c>
      <c r="AF165">
        <f>_xlfn.IFNA(VLOOKUP(A165,Gold!$A$2:$E$1307,5, FALSE),AF164)</f>
        <v>26278</v>
      </c>
      <c r="AG165">
        <f>_xlfn.IFNA(VLOOKUP(A165,Gold!$A$2:$G$1307,7, FALSE),AG164)</f>
        <v>-1</v>
      </c>
      <c r="AH165">
        <f>_xlfn.IFNA(VLOOKUP(A165,Oil!$A$2:$E$1345,5, FALSE),AH164)</f>
        <v>3060</v>
      </c>
      <c r="AI165">
        <f>_xlfn.IFNA(VLOOKUP(A165,Oil!$A$2:$G$1345,7, FALSE),AI164)</f>
        <v>-1</v>
      </c>
      <c r="AJ165">
        <f t="shared" si="56"/>
        <v>-2</v>
      </c>
      <c r="AK165">
        <f>_xlfn.IFNA(VLOOKUP(A165,InterestRate!$A$2:$G$1334,3, FALSE),AK164)</f>
        <v>7.7619999999999996</v>
      </c>
      <c r="AL165">
        <f>_xlfn.IFNA(VLOOKUP(A165,InterestRate!$A$2:$G$1334,4,FALSE),AL164)</f>
        <v>7.7619999999999996</v>
      </c>
      <c r="AM165">
        <f>_xlfn.IFNA(VLOOKUP(A165,InterestRate!$A$2:$G$1334,5, FALSE),AM164)</f>
        <v>7.7619999999999996</v>
      </c>
      <c r="AN165">
        <f>_xlfn.IFNA(VLOOKUP(A165,InterestRate!$A$2:$G$1334,6, FALSE),AN164)</f>
        <v>7.7619999999999996</v>
      </c>
      <c r="AO165">
        <f>_xlfn.IFNA(VLOOKUP(A165,InterestRate!$A$2:$G$1334,7, FALSE),AO164)</f>
        <v>-1.9E-3</v>
      </c>
      <c r="AP165">
        <f t="shared" si="57"/>
        <v>-1</v>
      </c>
      <c r="AQ165">
        <f t="shared" si="58"/>
        <v>-3</v>
      </c>
    </row>
    <row r="166" spans="1:43" x14ac:dyDescent="0.2">
      <c r="A166" s="1">
        <v>42094</v>
      </c>
      <c r="B166">
        <v>8527.6</v>
      </c>
      <c r="C166">
        <v>8550.4500000000007</v>
      </c>
      <c r="D166">
        <v>8454.15</v>
      </c>
      <c r="E166">
        <v>8491</v>
      </c>
      <c r="F166">
        <v>177059509</v>
      </c>
      <c r="G166">
        <v>8108.36</v>
      </c>
      <c r="H166">
        <f t="shared" si="74"/>
        <v>8558.0124999999989</v>
      </c>
      <c r="I166">
        <f t="shared" si="66"/>
        <v>-67.012499999998909</v>
      </c>
      <c r="J166">
        <f t="shared" si="73"/>
        <v>0</v>
      </c>
      <c r="K166">
        <f t="shared" si="54"/>
        <v>8834</v>
      </c>
      <c r="L166">
        <f t="shared" si="67"/>
        <v>184660728</v>
      </c>
      <c r="M166">
        <f t="shared" si="68"/>
        <v>-7601219</v>
      </c>
      <c r="N166" s="10">
        <f t="shared" si="55"/>
        <v>4.03957131079967</v>
      </c>
      <c r="O166">
        <f t="shared" si="63"/>
        <v>-79.899999999999636</v>
      </c>
      <c r="P166">
        <f t="shared" si="75"/>
        <v>49.150000000001455</v>
      </c>
      <c r="Q166">
        <f t="shared" si="76"/>
        <v>116.30343114129548</v>
      </c>
      <c r="R166">
        <f t="shared" si="77"/>
        <v>-129.05000000000109</v>
      </c>
      <c r="S166">
        <f t="shared" si="59"/>
        <v>-1.2999999999992724</v>
      </c>
      <c r="T166">
        <f t="shared" si="60"/>
        <v>1.2999999999992724</v>
      </c>
      <c r="U166">
        <f t="shared" si="61"/>
        <v>0</v>
      </c>
      <c r="V166">
        <f t="shared" si="62"/>
        <v>1.2999999999992724</v>
      </c>
      <c r="W166">
        <f t="shared" si="69"/>
        <v>21.557142857142804</v>
      </c>
      <c r="X166">
        <f t="shared" si="64"/>
        <v>32.971428571428469</v>
      </c>
      <c r="Y166">
        <f t="shared" si="70"/>
        <v>38.821713403653213</v>
      </c>
      <c r="Z166">
        <f t="shared" si="71"/>
        <v>0</v>
      </c>
      <c r="AA166">
        <f t="shared" si="72"/>
        <v>0</v>
      </c>
      <c r="AB166">
        <v>-566.75</v>
      </c>
      <c r="AC166">
        <f t="shared" si="52"/>
        <v>-6480378029.4000645</v>
      </c>
      <c r="AD166">
        <f t="shared" si="65"/>
        <v>-7568861788.1714907</v>
      </c>
      <c r="AE166" t="str">
        <f t="shared" si="53"/>
        <v>Mar</v>
      </c>
      <c r="AF166">
        <f>_xlfn.IFNA(VLOOKUP(A166,Gold!$A$2:$E$1307,5, FALSE),AF165)</f>
        <v>26232</v>
      </c>
      <c r="AG166">
        <f>_xlfn.IFNA(VLOOKUP(A166,Gold!$A$2:$G$1307,7, FALSE),AG165)</f>
        <v>1</v>
      </c>
      <c r="AH166">
        <f>_xlfn.IFNA(VLOOKUP(A166,Oil!$A$2:$E$1345,5, FALSE),AH165)</f>
        <v>3049</v>
      </c>
      <c r="AI166">
        <f>_xlfn.IFNA(VLOOKUP(A166,Oil!$A$2:$G$1345,7, FALSE),AI165)</f>
        <v>-1</v>
      </c>
      <c r="AJ166">
        <f t="shared" si="56"/>
        <v>0</v>
      </c>
      <c r="AK166">
        <f>_xlfn.IFNA(VLOOKUP(A166,InterestRate!$A$2:$G$1334,3, FALSE),AK165)</f>
        <v>7.7359999999999998</v>
      </c>
      <c r="AL166">
        <f>_xlfn.IFNA(VLOOKUP(A166,InterestRate!$A$2:$G$1334,4,FALSE),AL165)</f>
        <v>7.7359999999999998</v>
      </c>
      <c r="AM166">
        <f>_xlfn.IFNA(VLOOKUP(A166,InterestRate!$A$2:$G$1334,5, FALSE),AM165)</f>
        <v>7.7359999999999998</v>
      </c>
      <c r="AN166">
        <f>_xlfn.IFNA(VLOOKUP(A166,InterestRate!$A$2:$G$1334,6, FALSE),AN165)</f>
        <v>7.7359999999999998</v>
      </c>
      <c r="AO166">
        <f>_xlfn.IFNA(VLOOKUP(A166,InterestRate!$A$2:$G$1334,7, FALSE),AO165)</f>
        <v>-3.3E-3</v>
      </c>
      <c r="AP166">
        <f t="shared" si="57"/>
        <v>-1</v>
      </c>
      <c r="AQ166">
        <f t="shared" si="58"/>
        <v>-1</v>
      </c>
    </row>
    <row r="167" spans="1:43" x14ac:dyDescent="0.2">
      <c r="A167" s="1">
        <v>42095</v>
      </c>
      <c r="B167">
        <v>8483.7000000000007</v>
      </c>
      <c r="C167">
        <v>8603.4</v>
      </c>
      <c r="D167">
        <v>8464.75</v>
      </c>
      <c r="E167">
        <v>8586.25</v>
      </c>
      <c r="F167">
        <v>136312446</v>
      </c>
      <c r="G167">
        <v>6863.03</v>
      </c>
      <c r="H167">
        <f t="shared" si="74"/>
        <v>8544.9499999999989</v>
      </c>
      <c r="I167">
        <f t="shared" si="66"/>
        <v>41.300000000001091</v>
      </c>
      <c r="J167">
        <f t="shared" si="73"/>
        <v>1</v>
      </c>
      <c r="K167">
        <f t="shared" si="54"/>
        <v>8750.2000000000007</v>
      </c>
      <c r="L167">
        <f t="shared" si="67"/>
        <v>184243121.85714287</v>
      </c>
      <c r="M167">
        <f t="shared" si="68"/>
        <v>-47930675.857142866</v>
      </c>
      <c r="N167" s="10">
        <f t="shared" si="55"/>
        <v>1.9094482457417468</v>
      </c>
      <c r="O167">
        <f t="shared" si="63"/>
        <v>35.350000000000364</v>
      </c>
      <c r="P167">
        <f t="shared" si="75"/>
        <v>260.45000000000073</v>
      </c>
      <c r="Q167">
        <f t="shared" si="76"/>
        <v>122.89249269953294</v>
      </c>
      <c r="R167">
        <f t="shared" si="77"/>
        <v>-225.10000000000036</v>
      </c>
      <c r="S167">
        <f t="shared" si="59"/>
        <v>95.25</v>
      </c>
      <c r="T167">
        <f t="shared" si="60"/>
        <v>-95.25</v>
      </c>
      <c r="U167">
        <f t="shared" si="61"/>
        <v>95.25</v>
      </c>
      <c r="V167">
        <f t="shared" si="62"/>
        <v>0</v>
      </c>
      <c r="W167">
        <f t="shared" si="69"/>
        <v>35.164285714285661</v>
      </c>
      <c r="X167">
        <f t="shared" si="64"/>
        <v>30.114285714285611</v>
      </c>
      <c r="Y167">
        <f t="shared" si="70"/>
        <v>53.055286129970945</v>
      </c>
      <c r="Z167">
        <f t="shared" si="71"/>
        <v>0</v>
      </c>
      <c r="AA167">
        <f t="shared" si="72"/>
        <v>0</v>
      </c>
      <c r="AB167">
        <v>-186.9</v>
      </c>
      <c r="AC167">
        <f t="shared" si="52"/>
        <v>13978841337.2999</v>
      </c>
      <c r="AD167">
        <f t="shared" si="65"/>
        <v>-4669304746.1286554</v>
      </c>
      <c r="AE167" t="str">
        <f t="shared" si="53"/>
        <v>Apr</v>
      </c>
      <c r="AF167">
        <f>_xlfn.IFNA(VLOOKUP(A167,Gold!$A$2:$E$1307,5, FALSE),AF166)</f>
        <v>26169</v>
      </c>
      <c r="AG167">
        <f>_xlfn.IFNA(VLOOKUP(A167,Gold!$A$2:$G$1307,7, FALSE),AG166)</f>
        <v>-1</v>
      </c>
      <c r="AH167">
        <f>_xlfn.IFNA(VLOOKUP(A167,Oil!$A$2:$E$1345,5, FALSE),AH166)</f>
        <v>2979</v>
      </c>
      <c r="AI167">
        <f>_xlfn.IFNA(VLOOKUP(A167,Oil!$A$2:$G$1345,7, FALSE),AI166)</f>
        <v>-1</v>
      </c>
      <c r="AJ167">
        <f t="shared" si="56"/>
        <v>-2</v>
      </c>
      <c r="AK167">
        <f>_xlfn.IFNA(VLOOKUP(A167,InterestRate!$A$2:$G$1334,3, FALSE),AK166)</f>
        <v>7.7359999999999998</v>
      </c>
      <c r="AL167">
        <f>_xlfn.IFNA(VLOOKUP(A167,InterestRate!$A$2:$G$1334,4,FALSE),AL166)</f>
        <v>7.7359999999999998</v>
      </c>
      <c r="AM167">
        <f>_xlfn.IFNA(VLOOKUP(A167,InterestRate!$A$2:$G$1334,5, FALSE),AM166)</f>
        <v>7.7359999999999998</v>
      </c>
      <c r="AN167">
        <f>_xlfn.IFNA(VLOOKUP(A167,InterestRate!$A$2:$G$1334,6, FALSE),AN166)</f>
        <v>7.7359999999999998</v>
      </c>
      <c r="AO167">
        <f>_xlfn.IFNA(VLOOKUP(A167,InterestRate!$A$2:$G$1334,7, FALSE),AO166)</f>
        <v>-3.3E-3</v>
      </c>
      <c r="AP167">
        <f t="shared" si="57"/>
        <v>-1</v>
      </c>
      <c r="AQ167">
        <f t="shared" si="58"/>
        <v>-3</v>
      </c>
    </row>
    <row r="168" spans="1:43" x14ac:dyDescent="0.2">
      <c r="A168" s="1">
        <v>42100</v>
      </c>
      <c r="B168">
        <v>8615.7999999999993</v>
      </c>
      <c r="C168">
        <v>8667.5499999999993</v>
      </c>
      <c r="D168">
        <v>8573.75</v>
      </c>
      <c r="E168">
        <v>8659.9</v>
      </c>
      <c r="F168">
        <v>150877855</v>
      </c>
      <c r="G168">
        <v>7633</v>
      </c>
      <c r="H168">
        <f t="shared" si="74"/>
        <v>8541.0416666666661</v>
      </c>
      <c r="I168">
        <f t="shared" si="66"/>
        <v>118.85833333333358</v>
      </c>
      <c r="J168">
        <f t="shared" si="73"/>
        <v>0</v>
      </c>
      <c r="K168">
        <f t="shared" si="54"/>
        <v>8706.7000000000007</v>
      </c>
      <c r="L168">
        <f t="shared" si="67"/>
        <v>181512645.57142857</v>
      </c>
      <c r="M168">
        <f t="shared" si="68"/>
        <v>-30634790.571428567</v>
      </c>
      <c r="N168" s="10">
        <f t="shared" si="55"/>
        <v>0.54042194482616535</v>
      </c>
      <c r="O168">
        <f t="shared" si="63"/>
        <v>116.94999999999891</v>
      </c>
      <c r="P168">
        <f t="shared" si="75"/>
        <v>221.74999999999818</v>
      </c>
      <c r="Q168">
        <f t="shared" si="76"/>
        <v>149.55894999567738</v>
      </c>
      <c r="R168">
        <f t="shared" si="77"/>
        <v>-104.79999999999927</v>
      </c>
      <c r="S168">
        <f t="shared" si="59"/>
        <v>73.649999999999636</v>
      </c>
      <c r="T168">
        <f t="shared" si="60"/>
        <v>-73.649999999999636</v>
      </c>
      <c r="U168">
        <f t="shared" si="61"/>
        <v>73.649999999999636</v>
      </c>
      <c r="V168">
        <f t="shared" si="62"/>
        <v>0</v>
      </c>
      <c r="W168">
        <f t="shared" si="69"/>
        <v>45.685714285714184</v>
      </c>
      <c r="X168">
        <f t="shared" si="64"/>
        <v>28.978571428571481</v>
      </c>
      <c r="Y168">
        <f t="shared" si="70"/>
        <v>60.379495893514488</v>
      </c>
      <c r="Z168">
        <f t="shared" si="71"/>
        <v>0</v>
      </c>
      <c r="AA168">
        <f t="shared" si="72"/>
        <v>0</v>
      </c>
      <c r="AB168">
        <v>72.400000000000006</v>
      </c>
      <c r="AC168">
        <f t="shared" si="52"/>
        <v>6653713405.5000553</v>
      </c>
      <c r="AD168">
        <f t="shared" si="65"/>
        <v>-3854866580.9715381</v>
      </c>
      <c r="AE168" t="str">
        <f t="shared" si="53"/>
        <v>Apr</v>
      </c>
      <c r="AF168">
        <f>_xlfn.IFNA(VLOOKUP(A168,Gold!$A$2:$E$1307,5, FALSE),AF167)</f>
        <v>26851</v>
      </c>
      <c r="AG168">
        <f>_xlfn.IFNA(VLOOKUP(A168,Gold!$A$2:$G$1307,7, FALSE),AG167)</f>
        <v>1</v>
      </c>
      <c r="AH168">
        <f>_xlfn.IFNA(VLOOKUP(A168,Oil!$A$2:$E$1345,5, FALSE),AH167)</f>
        <v>3076</v>
      </c>
      <c r="AI168">
        <f>_xlfn.IFNA(VLOOKUP(A168,Oil!$A$2:$G$1345,7, FALSE),AI167)</f>
        <v>-1</v>
      </c>
      <c r="AJ168">
        <f t="shared" si="56"/>
        <v>0</v>
      </c>
      <c r="AK168">
        <f>_xlfn.IFNA(VLOOKUP(A168,InterestRate!$A$2:$G$1334,3, FALSE),AK167)</f>
        <v>7.7229999999999999</v>
      </c>
      <c r="AL168">
        <f>_xlfn.IFNA(VLOOKUP(A168,InterestRate!$A$2:$G$1334,4,FALSE),AL167)</f>
        <v>7.7229999999999999</v>
      </c>
      <c r="AM168">
        <f>_xlfn.IFNA(VLOOKUP(A168,InterestRate!$A$2:$G$1334,5, FALSE),AM167)</f>
        <v>7.7229999999999999</v>
      </c>
      <c r="AN168">
        <f>_xlfn.IFNA(VLOOKUP(A168,InterestRate!$A$2:$G$1334,6, FALSE),AN167)</f>
        <v>7.7229999999999999</v>
      </c>
      <c r="AO168">
        <f>_xlfn.IFNA(VLOOKUP(A168,InterestRate!$A$2:$G$1334,7, FALSE),AO167)</f>
        <v>-1.6999999999999999E-3</v>
      </c>
      <c r="AP168">
        <f t="shared" si="57"/>
        <v>-1</v>
      </c>
      <c r="AQ168">
        <f t="shared" si="58"/>
        <v>-1</v>
      </c>
    </row>
    <row r="169" spans="1:43" x14ac:dyDescent="0.2">
      <c r="A169" s="1">
        <v>42101</v>
      </c>
      <c r="B169">
        <v>8684.4500000000007</v>
      </c>
      <c r="C169">
        <v>8693.6</v>
      </c>
      <c r="D169">
        <v>8586.85</v>
      </c>
      <c r="E169">
        <v>8660.2999999999993</v>
      </c>
      <c r="F169">
        <v>141765381</v>
      </c>
      <c r="G169">
        <v>7287.01</v>
      </c>
      <c r="H169">
        <f t="shared" si="74"/>
        <v>8535.7583333333332</v>
      </c>
      <c r="I169">
        <f t="shared" si="66"/>
        <v>124.54166666666606</v>
      </c>
      <c r="J169">
        <f t="shared" si="73"/>
        <v>0</v>
      </c>
      <c r="K169">
        <f t="shared" si="54"/>
        <v>8606</v>
      </c>
      <c r="L169">
        <f t="shared" si="67"/>
        <v>180000129.7142857</v>
      </c>
      <c r="M169">
        <f t="shared" si="68"/>
        <v>-38234748.714285702</v>
      </c>
      <c r="N169" s="10">
        <f t="shared" si="55"/>
        <v>-0.62699906469751943</v>
      </c>
      <c r="O169">
        <f t="shared" si="63"/>
        <v>129.5</v>
      </c>
      <c r="P169">
        <f t="shared" si="75"/>
        <v>231.85000000000036</v>
      </c>
      <c r="Q169">
        <f t="shared" si="76"/>
        <v>182.94708218758856</v>
      </c>
      <c r="R169">
        <f t="shared" si="77"/>
        <v>-102.35000000000036</v>
      </c>
      <c r="S169">
        <f t="shared" si="59"/>
        <v>0.3999999999996362</v>
      </c>
      <c r="T169">
        <f t="shared" si="60"/>
        <v>-0.3999999999996362</v>
      </c>
      <c r="U169">
        <f t="shared" si="61"/>
        <v>0.3999999999996362</v>
      </c>
      <c r="V169">
        <f t="shared" si="62"/>
        <v>0</v>
      </c>
      <c r="W169">
        <f t="shared" si="69"/>
        <v>45.742857142856984</v>
      </c>
      <c r="X169">
        <f t="shared" si="64"/>
        <v>27.242857142856987</v>
      </c>
      <c r="Y169">
        <f t="shared" si="70"/>
        <v>61.826607453176337</v>
      </c>
      <c r="Z169">
        <f t="shared" si="71"/>
        <v>0</v>
      </c>
      <c r="AA169">
        <f t="shared" si="72"/>
        <v>0</v>
      </c>
      <c r="AB169">
        <v>281.8</v>
      </c>
      <c r="AC169">
        <f t="shared" si="52"/>
        <v>-3423633951.1502061</v>
      </c>
      <c r="AD169">
        <f t="shared" si="65"/>
        <v>-3440703273.207273</v>
      </c>
      <c r="AE169" t="str">
        <f t="shared" si="53"/>
        <v>Apr</v>
      </c>
      <c r="AF169">
        <f>_xlfn.IFNA(VLOOKUP(A169,Gold!$A$2:$E$1307,5, FALSE),AF168)</f>
        <v>26714</v>
      </c>
      <c r="AG169">
        <f>_xlfn.IFNA(VLOOKUP(A169,Gold!$A$2:$G$1307,7, FALSE),AG168)</f>
        <v>-1</v>
      </c>
      <c r="AH169">
        <f>_xlfn.IFNA(VLOOKUP(A169,Oil!$A$2:$E$1345,5, FALSE),AH168)</f>
        <v>3241</v>
      </c>
      <c r="AI169">
        <f>_xlfn.IFNA(VLOOKUP(A169,Oil!$A$2:$G$1345,7, FALSE),AI168)</f>
        <v>1</v>
      </c>
      <c r="AJ169">
        <f t="shared" si="56"/>
        <v>0</v>
      </c>
      <c r="AK169">
        <f>_xlfn.IFNA(VLOOKUP(A169,InterestRate!$A$2:$G$1334,3, FALSE),AK168)</f>
        <v>7.7889999999999997</v>
      </c>
      <c r="AL169">
        <f>_xlfn.IFNA(VLOOKUP(A169,InterestRate!$A$2:$G$1334,4,FALSE),AL168)</f>
        <v>7.7889999999999997</v>
      </c>
      <c r="AM169">
        <f>_xlfn.IFNA(VLOOKUP(A169,InterestRate!$A$2:$G$1334,5, FALSE),AM168)</f>
        <v>7.7889999999999997</v>
      </c>
      <c r="AN169">
        <f>_xlfn.IFNA(VLOOKUP(A169,InterestRate!$A$2:$G$1334,6, FALSE),AN168)</f>
        <v>7.7889999999999997</v>
      </c>
      <c r="AO169">
        <f>_xlfn.IFNA(VLOOKUP(A169,InterestRate!$A$2:$G$1334,7, FALSE),AO168)</f>
        <v>8.5000000000000006E-3</v>
      </c>
      <c r="AP169">
        <f t="shared" si="57"/>
        <v>1</v>
      </c>
      <c r="AQ169">
        <f t="shared" si="58"/>
        <v>1</v>
      </c>
    </row>
    <row r="170" spans="1:43" x14ac:dyDescent="0.2">
      <c r="A170" s="1">
        <v>42102</v>
      </c>
      <c r="B170">
        <v>8698.9500000000007</v>
      </c>
      <c r="C170">
        <v>8730.5</v>
      </c>
      <c r="D170">
        <v>8679.7999999999993</v>
      </c>
      <c r="E170">
        <v>8714.4</v>
      </c>
      <c r="F170">
        <v>149617725</v>
      </c>
      <c r="G170">
        <v>7889.65</v>
      </c>
      <c r="H170">
        <f t="shared" si="74"/>
        <v>8533.625</v>
      </c>
      <c r="I170">
        <f t="shared" si="66"/>
        <v>180.77499999999964</v>
      </c>
      <c r="J170">
        <f t="shared" si="73"/>
        <v>0</v>
      </c>
      <c r="K170">
        <f t="shared" si="54"/>
        <v>8448.1</v>
      </c>
      <c r="L170">
        <f t="shared" si="67"/>
        <v>176544876.2857143</v>
      </c>
      <c r="M170">
        <f t="shared" si="68"/>
        <v>-26927151.285714298</v>
      </c>
      <c r="N170" s="10">
        <f t="shared" si="55"/>
        <v>-3.0558615624713035</v>
      </c>
      <c r="O170">
        <f t="shared" si="63"/>
        <v>372.25</v>
      </c>
      <c r="P170">
        <f t="shared" si="75"/>
        <v>753.39999999999964</v>
      </c>
      <c r="Q170">
        <f t="shared" si="76"/>
        <v>207.73224237900439</v>
      </c>
      <c r="R170">
        <f t="shared" si="77"/>
        <v>-381.14999999999964</v>
      </c>
      <c r="S170">
        <f t="shared" si="59"/>
        <v>54.100000000000364</v>
      </c>
      <c r="T170">
        <f t="shared" si="60"/>
        <v>-54.100000000000364</v>
      </c>
      <c r="U170">
        <f t="shared" si="61"/>
        <v>54.100000000000364</v>
      </c>
      <c r="V170">
        <f t="shared" si="62"/>
        <v>0</v>
      </c>
      <c r="W170">
        <f t="shared" si="69"/>
        <v>53.471428571428469</v>
      </c>
      <c r="X170">
        <f t="shared" si="64"/>
        <v>0.2928571428570389</v>
      </c>
      <c r="Y170">
        <f t="shared" si="70"/>
        <v>97.639233076822933</v>
      </c>
      <c r="Z170">
        <f t="shared" si="71"/>
        <v>0</v>
      </c>
      <c r="AA170">
        <f t="shared" si="72"/>
        <v>1</v>
      </c>
      <c r="AB170">
        <v>618.70000000000005</v>
      </c>
      <c r="AC170">
        <f t="shared" si="52"/>
        <v>2311593851.2498369</v>
      </c>
      <c r="AD170">
        <f t="shared" si="65"/>
        <v>2367682489.7713208</v>
      </c>
      <c r="AE170" t="str">
        <f t="shared" si="53"/>
        <v>Apr</v>
      </c>
      <c r="AF170">
        <f>_xlfn.IFNA(VLOOKUP(A170,Gold!$A$2:$E$1307,5, FALSE),AF169)</f>
        <v>26697</v>
      </c>
      <c r="AG170">
        <f>_xlfn.IFNA(VLOOKUP(A170,Gold!$A$2:$G$1307,7, FALSE),AG169)</f>
        <v>-1</v>
      </c>
      <c r="AH170">
        <f>_xlfn.IFNA(VLOOKUP(A170,Oil!$A$2:$E$1345,5, FALSE),AH169)</f>
        <v>3365</v>
      </c>
      <c r="AI170">
        <f>_xlfn.IFNA(VLOOKUP(A170,Oil!$A$2:$G$1345,7, FALSE),AI169)</f>
        <v>1</v>
      </c>
      <c r="AJ170">
        <f t="shared" si="56"/>
        <v>0</v>
      </c>
      <c r="AK170">
        <f>_xlfn.IFNA(VLOOKUP(A170,InterestRate!$A$2:$G$1334,3, FALSE),AK169)</f>
        <v>7.7880000000000003</v>
      </c>
      <c r="AL170">
        <f>_xlfn.IFNA(VLOOKUP(A170,InterestRate!$A$2:$G$1334,4,FALSE),AL169)</f>
        <v>7.7880000000000003</v>
      </c>
      <c r="AM170">
        <f>_xlfn.IFNA(VLOOKUP(A170,InterestRate!$A$2:$G$1334,5, FALSE),AM169)</f>
        <v>7.7880000000000003</v>
      </c>
      <c r="AN170">
        <f>_xlfn.IFNA(VLOOKUP(A170,InterestRate!$A$2:$G$1334,6, FALSE),AN169)</f>
        <v>7.7880000000000003</v>
      </c>
      <c r="AO170">
        <f>_xlfn.IFNA(VLOOKUP(A170,InterestRate!$A$2:$G$1334,7, FALSE),AO169)</f>
        <v>-1E-4</v>
      </c>
      <c r="AP170">
        <f t="shared" si="57"/>
        <v>-1</v>
      </c>
      <c r="AQ170">
        <f t="shared" si="58"/>
        <v>-1</v>
      </c>
    </row>
    <row r="171" spans="1:43" x14ac:dyDescent="0.2">
      <c r="A171" s="1">
        <v>42103</v>
      </c>
      <c r="B171">
        <v>8756.2000000000007</v>
      </c>
      <c r="C171">
        <v>8785.5</v>
      </c>
      <c r="D171">
        <v>8682.4500000000007</v>
      </c>
      <c r="E171">
        <v>8778.2999999999993</v>
      </c>
      <c r="F171">
        <v>158192905</v>
      </c>
      <c r="G171">
        <v>8391.19</v>
      </c>
      <c r="H171">
        <f t="shared" si="74"/>
        <v>8540.2708333333339</v>
      </c>
      <c r="I171">
        <f t="shared" si="66"/>
        <v>238.02916666666533</v>
      </c>
      <c r="J171">
        <f t="shared" si="73"/>
        <v>0</v>
      </c>
      <c r="K171">
        <f t="shared" si="54"/>
        <v>8377.75</v>
      </c>
      <c r="L171">
        <f t="shared" si="67"/>
        <v>156667646.7142857</v>
      </c>
      <c r="M171">
        <f t="shared" si="68"/>
        <v>1525258.2857142985</v>
      </c>
      <c r="N171" s="10">
        <f t="shared" si="55"/>
        <v>-4.5629563810760549</v>
      </c>
      <c r="O171">
        <f t="shared" si="63"/>
        <v>436.89999999999964</v>
      </c>
      <c r="P171">
        <f t="shared" si="75"/>
        <v>781.39999999999964</v>
      </c>
      <c r="Q171">
        <f t="shared" si="76"/>
        <v>228.9491443842621</v>
      </c>
      <c r="R171">
        <f t="shared" si="77"/>
        <v>-344.5</v>
      </c>
      <c r="S171">
        <f t="shared" si="59"/>
        <v>63.899999999999636</v>
      </c>
      <c r="T171">
        <f t="shared" si="60"/>
        <v>-63.899999999999636</v>
      </c>
      <c r="U171">
        <f t="shared" si="61"/>
        <v>63.899999999999636</v>
      </c>
      <c r="V171">
        <f t="shared" si="62"/>
        <v>0</v>
      </c>
      <c r="W171">
        <f t="shared" si="69"/>
        <v>62.599999999999845</v>
      </c>
      <c r="X171">
        <f t="shared" si="64"/>
        <v>0.18571428571418178</v>
      </c>
      <c r="Y171">
        <f t="shared" si="70"/>
        <v>98.141097424412251</v>
      </c>
      <c r="Z171">
        <f t="shared" si="71"/>
        <v>0</v>
      </c>
      <c r="AA171">
        <f t="shared" si="72"/>
        <v>1</v>
      </c>
      <c r="AB171">
        <v>938.65</v>
      </c>
      <c r="AC171">
        <f t="shared" si="52"/>
        <v>3496063200.4997697</v>
      </c>
      <c r="AD171">
        <f t="shared" si="65"/>
        <v>4419158793.6427259</v>
      </c>
      <c r="AE171" t="str">
        <f t="shared" si="53"/>
        <v>Apr</v>
      </c>
      <c r="AF171">
        <f>_xlfn.IFNA(VLOOKUP(A171,Gold!$A$2:$E$1307,5, FALSE),AF170)</f>
        <v>26424</v>
      </c>
      <c r="AG171">
        <f>_xlfn.IFNA(VLOOKUP(A171,Gold!$A$2:$G$1307,7, FALSE),AG170)</f>
        <v>1</v>
      </c>
      <c r="AH171">
        <f>_xlfn.IFNA(VLOOKUP(A171,Oil!$A$2:$E$1345,5, FALSE),AH170)</f>
        <v>3143</v>
      </c>
      <c r="AI171">
        <f>_xlfn.IFNA(VLOOKUP(A171,Oil!$A$2:$G$1345,7, FALSE),AI170)</f>
        <v>-1</v>
      </c>
      <c r="AJ171">
        <f t="shared" si="56"/>
        <v>0</v>
      </c>
      <c r="AK171">
        <f>_xlfn.IFNA(VLOOKUP(A171,InterestRate!$A$2:$G$1334,3, FALSE),AK170)</f>
        <v>7.7759999999999998</v>
      </c>
      <c r="AL171">
        <f>_xlfn.IFNA(VLOOKUP(A171,InterestRate!$A$2:$G$1334,4,FALSE),AL170)</f>
        <v>7.7759999999999998</v>
      </c>
      <c r="AM171">
        <f>_xlfn.IFNA(VLOOKUP(A171,InterestRate!$A$2:$G$1334,5, FALSE),AM170)</f>
        <v>7.7759999999999998</v>
      </c>
      <c r="AN171">
        <f>_xlfn.IFNA(VLOOKUP(A171,InterestRate!$A$2:$G$1334,6, FALSE),AN170)</f>
        <v>7.7759999999999998</v>
      </c>
      <c r="AO171">
        <f>_xlfn.IFNA(VLOOKUP(A171,InterestRate!$A$2:$G$1334,7, FALSE),AO170)</f>
        <v>-1.5E-3</v>
      </c>
      <c r="AP171">
        <f t="shared" si="57"/>
        <v>-1</v>
      </c>
      <c r="AQ171">
        <f t="shared" si="58"/>
        <v>-1</v>
      </c>
    </row>
    <row r="172" spans="1:43" x14ac:dyDescent="0.2">
      <c r="A172" s="1">
        <v>42104</v>
      </c>
      <c r="B172">
        <v>8774.35</v>
      </c>
      <c r="C172">
        <v>8787.4</v>
      </c>
      <c r="D172">
        <v>8733.6</v>
      </c>
      <c r="E172">
        <v>8780.35</v>
      </c>
      <c r="F172">
        <v>141464357</v>
      </c>
      <c r="G172">
        <v>7119.96</v>
      </c>
      <c r="H172">
        <f t="shared" si="74"/>
        <v>8557.5541666666668</v>
      </c>
      <c r="I172">
        <f t="shared" si="66"/>
        <v>222.79583333333358</v>
      </c>
      <c r="J172">
        <f t="shared" si="73"/>
        <v>0</v>
      </c>
      <c r="K172">
        <f t="shared" si="54"/>
        <v>8429.7000000000007</v>
      </c>
      <c r="L172">
        <f t="shared" si="67"/>
        <v>150841015.85714287</v>
      </c>
      <c r="M172">
        <f t="shared" si="68"/>
        <v>-9376658.8571428657</v>
      </c>
      <c r="N172" s="10">
        <f t="shared" si="55"/>
        <v>-3.9935765658544322</v>
      </c>
      <c r="O172">
        <f t="shared" si="63"/>
        <v>288.05000000000109</v>
      </c>
      <c r="P172">
        <f t="shared" si="75"/>
        <v>430.40000000000146</v>
      </c>
      <c r="Q172">
        <f t="shared" si="76"/>
        <v>216.0211062218998</v>
      </c>
      <c r="R172">
        <f t="shared" si="77"/>
        <v>-142.35000000000036</v>
      </c>
      <c r="S172">
        <f t="shared" si="59"/>
        <v>2.0500000000010914</v>
      </c>
      <c r="T172">
        <f t="shared" si="60"/>
        <v>-2.0500000000010914</v>
      </c>
      <c r="U172">
        <f t="shared" si="61"/>
        <v>2.0500000000010914</v>
      </c>
      <c r="V172">
        <f t="shared" si="62"/>
        <v>0</v>
      </c>
      <c r="W172">
        <f t="shared" si="69"/>
        <v>41.335714285714339</v>
      </c>
      <c r="X172">
        <f t="shared" si="64"/>
        <v>0.18571428571418178</v>
      </c>
      <c r="Y172">
        <f t="shared" si="70"/>
        <v>97.211490005039721</v>
      </c>
      <c r="Z172">
        <f t="shared" si="71"/>
        <v>0</v>
      </c>
      <c r="AA172">
        <f t="shared" si="72"/>
        <v>1</v>
      </c>
      <c r="AB172">
        <v>1097.2</v>
      </c>
      <c r="AC172">
        <f t="shared" si="52"/>
        <v>848786142</v>
      </c>
      <c r="AD172">
        <f t="shared" si="65"/>
        <v>2483569422.2856131</v>
      </c>
      <c r="AE172" t="str">
        <f t="shared" si="53"/>
        <v>Apr</v>
      </c>
      <c r="AF172">
        <f>_xlfn.IFNA(VLOOKUP(A172,Gold!$A$2:$E$1307,5, FALSE),AF171)</f>
        <v>26550</v>
      </c>
      <c r="AG172">
        <f>_xlfn.IFNA(VLOOKUP(A172,Gold!$A$2:$G$1307,7, FALSE),AG171)</f>
        <v>1</v>
      </c>
      <c r="AH172">
        <f>_xlfn.IFNA(VLOOKUP(A172,Oil!$A$2:$E$1345,5, FALSE),AH171)</f>
        <v>3162</v>
      </c>
      <c r="AI172">
        <f>_xlfn.IFNA(VLOOKUP(A172,Oil!$A$2:$G$1345,7, FALSE),AI171)</f>
        <v>1</v>
      </c>
      <c r="AJ172">
        <f t="shared" si="56"/>
        <v>2</v>
      </c>
      <c r="AK172">
        <f>_xlfn.IFNA(VLOOKUP(A172,InterestRate!$A$2:$G$1334,3, FALSE),AK171)</f>
        <v>7.8010000000000002</v>
      </c>
      <c r="AL172">
        <f>_xlfn.IFNA(VLOOKUP(A172,InterestRate!$A$2:$G$1334,4,FALSE),AL171)</f>
        <v>7.8010000000000002</v>
      </c>
      <c r="AM172">
        <f>_xlfn.IFNA(VLOOKUP(A172,InterestRate!$A$2:$G$1334,5, FALSE),AM171)</f>
        <v>7.8010000000000002</v>
      </c>
      <c r="AN172">
        <f>_xlfn.IFNA(VLOOKUP(A172,InterestRate!$A$2:$G$1334,6, FALSE),AN171)</f>
        <v>7.8010000000000002</v>
      </c>
      <c r="AO172">
        <f>_xlfn.IFNA(VLOOKUP(A172,InterestRate!$A$2:$G$1334,7, FALSE),AO171)</f>
        <v>3.2000000000000002E-3</v>
      </c>
      <c r="AP172">
        <f t="shared" si="57"/>
        <v>1</v>
      </c>
      <c r="AQ172">
        <f t="shared" si="58"/>
        <v>3</v>
      </c>
    </row>
    <row r="173" spans="1:43" x14ac:dyDescent="0.2">
      <c r="A173" s="1">
        <v>42107</v>
      </c>
      <c r="B173">
        <v>8801.75</v>
      </c>
      <c r="C173">
        <v>8841.65</v>
      </c>
      <c r="D173">
        <v>8762.1</v>
      </c>
      <c r="E173">
        <v>8834</v>
      </c>
      <c r="F173">
        <v>122833397</v>
      </c>
      <c r="G173">
        <v>6242.71</v>
      </c>
      <c r="H173">
        <f t="shared" si="74"/>
        <v>8576.6750000000011</v>
      </c>
      <c r="I173">
        <f t="shared" si="66"/>
        <v>257.32499999999891</v>
      </c>
      <c r="J173">
        <f t="shared" si="73"/>
        <v>0</v>
      </c>
      <c r="K173">
        <f t="shared" si="54"/>
        <v>8398.2999999999993</v>
      </c>
      <c r="L173">
        <f t="shared" si="67"/>
        <v>150755739.7142857</v>
      </c>
      <c r="M173">
        <f t="shared" si="68"/>
        <v>-27922342.714285702</v>
      </c>
      <c r="N173" s="10">
        <f t="shared" si="55"/>
        <v>-4.9320805976907485</v>
      </c>
      <c r="O173">
        <f t="shared" si="63"/>
        <v>343</v>
      </c>
      <c r="P173">
        <f t="shared" si="75"/>
        <v>422.89999999999964</v>
      </c>
      <c r="Q173">
        <f t="shared" si="76"/>
        <v>186.82043900112055</v>
      </c>
      <c r="R173">
        <f t="shared" si="77"/>
        <v>-79.899999999999636</v>
      </c>
      <c r="S173">
        <f t="shared" si="59"/>
        <v>53.649999999999636</v>
      </c>
      <c r="T173">
        <f t="shared" si="60"/>
        <v>-53.649999999999636</v>
      </c>
      <c r="U173">
        <f t="shared" si="61"/>
        <v>53.649999999999636</v>
      </c>
      <c r="V173">
        <f t="shared" si="62"/>
        <v>0</v>
      </c>
      <c r="W173">
        <f t="shared" si="69"/>
        <v>49</v>
      </c>
      <c r="X173">
        <f t="shared" si="64"/>
        <v>0</v>
      </c>
      <c r="Y173">
        <f t="shared" si="70"/>
        <v>98</v>
      </c>
      <c r="Z173">
        <f t="shared" si="71"/>
        <v>0</v>
      </c>
      <c r="AA173">
        <f t="shared" si="72"/>
        <v>1</v>
      </c>
      <c r="AB173">
        <v>1067.95</v>
      </c>
      <c r="AC173">
        <f t="shared" si="52"/>
        <v>3961377053.25</v>
      </c>
      <c r="AD173">
        <f t="shared" si="65"/>
        <v>3975248719.8070512</v>
      </c>
      <c r="AE173" t="str">
        <f t="shared" si="53"/>
        <v>Apr</v>
      </c>
      <c r="AF173">
        <f>_xlfn.IFNA(VLOOKUP(A173,Gold!$A$2:$E$1307,5, FALSE),AF172)</f>
        <v>26544</v>
      </c>
      <c r="AG173">
        <f>_xlfn.IFNA(VLOOKUP(A173,Gold!$A$2:$G$1307,7, FALSE),AG172)</f>
        <v>-1</v>
      </c>
      <c r="AH173">
        <f>_xlfn.IFNA(VLOOKUP(A173,Oil!$A$2:$E$1345,5, FALSE),AH172)</f>
        <v>3221</v>
      </c>
      <c r="AI173">
        <f>_xlfn.IFNA(VLOOKUP(A173,Oil!$A$2:$G$1345,7, FALSE),AI172)</f>
        <v>1</v>
      </c>
      <c r="AJ173">
        <f t="shared" si="56"/>
        <v>0</v>
      </c>
      <c r="AK173">
        <f>_xlfn.IFNA(VLOOKUP(A173,InterestRate!$A$2:$G$1334,3, FALSE),AK172)</f>
        <v>7.7990000000000004</v>
      </c>
      <c r="AL173">
        <f>_xlfn.IFNA(VLOOKUP(A173,InterestRate!$A$2:$G$1334,4,FALSE),AL172)</f>
        <v>7.7990000000000004</v>
      </c>
      <c r="AM173">
        <f>_xlfn.IFNA(VLOOKUP(A173,InterestRate!$A$2:$G$1334,5, FALSE),AM172)</f>
        <v>7.7990000000000004</v>
      </c>
      <c r="AN173">
        <f>_xlfn.IFNA(VLOOKUP(A173,InterestRate!$A$2:$G$1334,6, FALSE),AN172)</f>
        <v>7.7990000000000004</v>
      </c>
      <c r="AO173">
        <f>_xlfn.IFNA(VLOOKUP(A173,InterestRate!$A$2:$G$1334,7, FALSE),AO172)</f>
        <v>-2.9999999999999997E-4</v>
      </c>
      <c r="AP173">
        <f t="shared" si="57"/>
        <v>-1</v>
      </c>
      <c r="AQ173">
        <f t="shared" si="58"/>
        <v>-1</v>
      </c>
    </row>
    <row r="174" spans="1:43" x14ac:dyDescent="0.2">
      <c r="A174" s="1">
        <v>42109</v>
      </c>
      <c r="B174">
        <v>8844.75</v>
      </c>
      <c r="C174">
        <v>8844.7999999999993</v>
      </c>
      <c r="D174">
        <v>8722.4</v>
      </c>
      <c r="E174">
        <v>8750.2000000000007</v>
      </c>
      <c r="F174">
        <v>170458015</v>
      </c>
      <c r="G174">
        <v>8908.26</v>
      </c>
      <c r="H174">
        <f t="shared" si="74"/>
        <v>8600.9291666666668</v>
      </c>
      <c r="I174">
        <f t="shared" si="66"/>
        <v>149.27083333333394</v>
      </c>
      <c r="J174">
        <f t="shared" si="73"/>
        <v>0</v>
      </c>
      <c r="K174">
        <f t="shared" si="54"/>
        <v>8305.25</v>
      </c>
      <c r="L174">
        <f t="shared" si="67"/>
        <v>143009152.2857143</v>
      </c>
      <c r="M174">
        <f t="shared" si="68"/>
        <v>27448862.714285702</v>
      </c>
      <c r="N174" s="10">
        <f t="shared" si="55"/>
        <v>-5.0850266279627974</v>
      </c>
      <c r="O174">
        <f t="shared" si="63"/>
        <v>163.95000000000073</v>
      </c>
      <c r="P174">
        <f t="shared" si="75"/>
        <v>128.60000000000036</v>
      </c>
      <c r="Q174">
        <f t="shared" si="76"/>
        <v>151.74465943375631</v>
      </c>
      <c r="R174">
        <f t="shared" si="77"/>
        <v>35.350000000000364</v>
      </c>
      <c r="S174">
        <f t="shared" si="59"/>
        <v>-83.799999999999272</v>
      </c>
      <c r="T174">
        <f t="shared" si="60"/>
        <v>83.799999999999272</v>
      </c>
      <c r="U174">
        <f t="shared" si="61"/>
        <v>0</v>
      </c>
      <c r="V174">
        <f t="shared" si="62"/>
        <v>83.799999999999272</v>
      </c>
      <c r="W174">
        <f t="shared" si="69"/>
        <v>35.392857142857146</v>
      </c>
      <c r="X174">
        <f t="shared" si="64"/>
        <v>11.971428571428467</v>
      </c>
      <c r="Y174">
        <f t="shared" si="70"/>
        <v>73.179737114163501</v>
      </c>
      <c r="Z174">
        <f t="shared" si="71"/>
        <v>0</v>
      </c>
      <c r="AA174">
        <f t="shared" si="72"/>
        <v>0</v>
      </c>
      <c r="AB174">
        <v>795</v>
      </c>
      <c r="AC174">
        <f t="shared" si="52"/>
        <v>-16116805318.249876</v>
      </c>
      <c r="AD174">
        <f t="shared" si="65"/>
        <v>-324129373.84291732</v>
      </c>
      <c r="AE174" t="str">
        <f t="shared" si="53"/>
        <v>Apr</v>
      </c>
      <c r="AF174">
        <f>_xlfn.IFNA(VLOOKUP(A174,Gold!$A$2:$E$1307,5, FALSE),AF173)</f>
        <v>26378</v>
      </c>
      <c r="AG174">
        <f>_xlfn.IFNA(VLOOKUP(A174,Gold!$A$2:$G$1307,7, FALSE),AG173)</f>
        <v>-1</v>
      </c>
      <c r="AH174">
        <f>_xlfn.IFNA(VLOOKUP(A174,Oil!$A$2:$E$1345,5, FALSE),AH173)</f>
        <v>3325</v>
      </c>
      <c r="AI174">
        <f>_xlfn.IFNA(VLOOKUP(A174,Oil!$A$2:$G$1345,7, FALSE),AI173)</f>
        <v>1</v>
      </c>
      <c r="AJ174">
        <f t="shared" si="56"/>
        <v>0</v>
      </c>
      <c r="AK174">
        <f>_xlfn.IFNA(VLOOKUP(A174,InterestRate!$A$2:$G$1334,3, FALSE),AK173)</f>
        <v>7.7839999999999998</v>
      </c>
      <c r="AL174">
        <f>_xlfn.IFNA(VLOOKUP(A174,InterestRate!$A$2:$G$1334,4,FALSE),AL173)</f>
        <v>7.7839999999999998</v>
      </c>
      <c r="AM174">
        <f>_xlfn.IFNA(VLOOKUP(A174,InterestRate!$A$2:$G$1334,5, FALSE),AM173)</f>
        <v>7.7839999999999998</v>
      </c>
      <c r="AN174">
        <f>_xlfn.IFNA(VLOOKUP(A174,InterestRate!$A$2:$G$1334,6, FALSE),AN173)</f>
        <v>7.7839999999999998</v>
      </c>
      <c r="AO174">
        <f>_xlfn.IFNA(VLOOKUP(A174,InterestRate!$A$2:$G$1334,7, FALSE),AO173)</f>
        <v>-1.9E-3</v>
      </c>
      <c r="AP174">
        <f t="shared" si="57"/>
        <v>-1</v>
      </c>
      <c r="AQ174">
        <f t="shared" si="58"/>
        <v>-1</v>
      </c>
    </row>
    <row r="175" spans="1:43" x14ac:dyDescent="0.2">
      <c r="A175" s="1">
        <v>42110</v>
      </c>
      <c r="B175">
        <v>8757.0499999999993</v>
      </c>
      <c r="C175">
        <v>8760</v>
      </c>
      <c r="D175">
        <v>8645.65</v>
      </c>
      <c r="E175">
        <v>8706.7000000000007</v>
      </c>
      <c r="F175">
        <v>149337173</v>
      </c>
      <c r="G175">
        <v>8268.33</v>
      </c>
      <c r="H175">
        <f t="shared" si="74"/>
        <v>8619.2124999999996</v>
      </c>
      <c r="I175">
        <f t="shared" si="66"/>
        <v>87.487500000001091</v>
      </c>
      <c r="J175">
        <f t="shared" si="73"/>
        <v>0</v>
      </c>
      <c r="K175">
        <f t="shared" si="54"/>
        <v>8213.7999999999993</v>
      </c>
      <c r="L175">
        <f t="shared" si="67"/>
        <v>147887090.7142857</v>
      </c>
      <c r="M175">
        <f t="shared" si="68"/>
        <v>1450082.2857142985</v>
      </c>
      <c r="N175" s="10">
        <f t="shared" si="55"/>
        <v>-5.6611574993970324</v>
      </c>
      <c r="O175">
        <f t="shared" si="63"/>
        <v>46.800000000001091</v>
      </c>
      <c r="P175">
        <f t="shared" si="75"/>
        <v>-70.149999999997817</v>
      </c>
      <c r="Q175">
        <f t="shared" si="76"/>
        <v>127.90286958320785</v>
      </c>
      <c r="R175">
        <f t="shared" si="77"/>
        <v>116.94999999999891</v>
      </c>
      <c r="S175">
        <f t="shared" si="59"/>
        <v>-43.5</v>
      </c>
      <c r="T175">
        <f t="shared" si="60"/>
        <v>43.5</v>
      </c>
      <c r="U175">
        <f t="shared" si="61"/>
        <v>0</v>
      </c>
      <c r="V175">
        <f t="shared" si="62"/>
        <v>43.5</v>
      </c>
      <c r="W175">
        <f t="shared" si="69"/>
        <v>24.871428571428623</v>
      </c>
      <c r="X175">
        <f t="shared" si="64"/>
        <v>18.18571428571418</v>
      </c>
      <c r="Y175">
        <f t="shared" si="70"/>
        <v>56.452658884565686</v>
      </c>
      <c r="Z175">
        <f t="shared" si="71"/>
        <v>0</v>
      </c>
      <c r="AA175">
        <f t="shared" si="72"/>
        <v>0</v>
      </c>
      <c r="AB175">
        <v>553.75</v>
      </c>
      <c r="AC175">
        <f t="shared" si="52"/>
        <v>-7519126660.5497828</v>
      </c>
      <c r="AD175">
        <f t="shared" si="65"/>
        <v>-2348820811.8500366</v>
      </c>
      <c r="AE175" t="str">
        <f t="shared" si="53"/>
        <v>Apr</v>
      </c>
      <c r="AF175">
        <f>_xlfn.IFNA(VLOOKUP(A175,Gold!$A$2:$E$1307,5, FALSE),AF174)</f>
        <v>26654</v>
      </c>
      <c r="AG175">
        <f>_xlfn.IFNA(VLOOKUP(A175,Gold!$A$2:$G$1307,7, FALSE),AG174)</f>
        <v>1</v>
      </c>
      <c r="AH175">
        <f>_xlfn.IFNA(VLOOKUP(A175,Oil!$A$2:$E$1345,5, FALSE),AH174)</f>
        <v>3519</v>
      </c>
      <c r="AI175">
        <f>_xlfn.IFNA(VLOOKUP(A175,Oil!$A$2:$G$1345,7, FALSE),AI174)</f>
        <v>1</v>
      </c>
      <c r="AJ175">
        <f t="shared" si="56"/>
        <v>2</v>
      </c>
      <c r="AK175">
        <f>_xlfn.IFNA(VLOOKUP(A175,InterestRate!$A$2:$G$1334,3, FALSE),AK174)</f>
        <v>7.8</v>
      </c>
      <c r="AL175">
        <f>_xlfn.IFNA(VLOOKUP(A175,InterestRate!$A$2:$G$1334,4,FALSE),AL174)</f>
        <v>7.8</v>
      </c>
      <c r="AM175">
        <f>_xlfn.IFNA(VLOOKUP(A175,InterestRate!$A$2:$G$1334,5, FALSE),AM174)</f>
        <v>7.8</v>
      </c>
      <c r="AN175">
        <f>_xlfn.IFNA(VLOOKUP(A175,InterestRate!$A$2:$G$1334,6, FALSE),AN174)</f>
        <v>7.8</v>
      </c>
      <c r="AO175">
        <f>_xlfn.IFNA(VLOOKUP(A175,InterestRate!$A$2:$G$1334,7, FALSE),AO174)</f>
        <v>2.0999999999999999E-3</v>
      </c>
      <c r="AP175">
        <f t="shared" si="57"/>
        <v>1</v>
      </c>
      <c r="AQ175">
        <f t="shared" si="58"/>
        <v>3</v>
      </c>
    </row>
    <row r="176" spans="1:43" x14ac:dyDescent="0.2">
      <c r="A176" s="1">
        <v>42111</v>
      </c>
      <c r="B176">
        <v>8698.0499999999993</v>
      </c>
      <c r="C176">
        <v>8699.85</v>
      </c>
      <c r="D176">
        <v>8596.7000000000007</v>
      </c>
      <c r="E176">
        <v>8606</v>
      </c>
      <c r="F176">
        <v>155474164</v>
      </c>
      <c r="G176">
        <v>9134.3700000000008</v>
      </c>
      <c r="H176">
        <f t="shared" si="74"/>
        <v>8649.5916666666653</v>
      </c>
      <c r="I176">
        <f t="shared" si="66"/>
        <v>-43.591666666665333</v>
      </c>
      <c r="J176">
        <f t="shared" si="73"/>
        <v>-1</v>
      </c>
      <c r="K176">
        <f t="shared" si="54"/>
        <v>8285.6</v>
      </c>
      <c r="L176">
        <f t="shared" si="67"/>
        <v>147666993.2857143</v>
      </c>
      <c r="M176">
        <f t="shared" si="68"/>
        <v>7807170.7142857015</v>
      </c>
      <c r="N176" s="10">
        <f t="shared" si="55"/>
        <v>-3.7229839646758034</v>
      </c>
      <c r="O176">
        <f t="shared" si="63"/>
        <v>-54.299999999999272</v>
      </c>
      <c r="P176">
        <f t="shared" si="75"/>
        <v>-183.79999999999927</v>
      </c>
      <c r="Q176">
        <f t="shared" si="76"/>
        <v>143.21086434578407</v>
      </c>
      <c r="R176">
        <f t="shared" si="77"/>
        <v>129.5</v>
      </c>
      <c r="S176">
        <f t="shared" si="59"/>
        <v>-100.70000000000073</v>
      </c>
      <c r="T176">
        <f t="shared" si="60"/>
        <v>100.70000000000073</v>
      </c>
      <c r="U176">
        <f t="shared" si="61"/>
        <v>0</v>
      </c>
      <c r="V176">
        <f t="shared" si="62"/>
        <v>100.70000000000073</v>
      </c>
      <c r="W176">
        <f t="shared" si="69"/>
        <v>24.81428571428582</v>
      </c>
      <c r="X176">
        <f t="shared" si="64"/>
        <v>32.571428571428569</v>
      </c>
      <c r="Y176">
        <f t="shared" si="70"/>
        <v>42.500611695620364</v>
      </c>
      <c r="Z176">
        <f t="shared" si="71"/>
        <v>0</v>
      </c>
      <c r="AA176">
        <f t="shared" si="72"/>
        <v>0</v>
      </c>
      <c r="AB176">
        <v>156.44999999999999</v>
      </c>
      <c r="AC176">
        <f t="shared" si="52"/>
        <v>-14311396796.199886</v>
      </c>
      <c r="AD176">
        <f t="shared" si="65"/>
        <v>-3904215503.9999914</v>
      </c>
      <c r="AE176" t="str">
        <f t="shared" si="53"/>
        <v>Apr</v>
      </c>
      <c r="AF176">
        <f>_xlfn.IFNA(VLOOKUP(A176,Gold!$A$2:$E$1307,5, FALSE),AF175)</f>
        <v>26605</v>
      </c>
      <c r="AG176">
        <f>_xlfn.IFNA(VLOOKUP(A176,Gold!$A$2:$G$1307,7, FALSE),AG175)</f>
        <v>1</v>
      </c>
      <c r="AH176">
        <f>_xlfn.IFNA(VLOOKUP(A176,Oil!$A$2:$E$1345,5, FALSE),AH175)</f>
        <v>3537</v>
      </c>
      <c r="AI176">
        <f>_xlfn.IFNA(VLOOKUP(A176,Oil!$A$2:$G$1345,7, FALSE),AI175)</f>
        <v>1</v>
      </c>
      <c r="AJ176">
        <f t="shared" si="56"/>
        <v>2</v>
      </c>
      <c r="AK176">
        <f>_xlfn.IFNA(VLOOKUP(A176,InterestRate!$A$2:$G$1334,3, FALSE),AK175)</f>
        <v>7.7919999999999998</v>
      </c>
      <c r="AL176">
        <f>_xlfn.IFNA(VLOOKUP(A176,InterestRate!$A$2:$G$1334,4,FALSE),AL175)</f>
        <v>7.7919999999999998</v>
      </c>
      <c r="AM176">
        <f>_xlfn.IFNA(VLOOKUP(A176,InterestRate!$A$2:$G$1334,5, FALSE),AM175)</f>
        <v>7.7919999999999998</v>
      </c>
      <c r="AN176">
        <f>_xlfn.IFNA(VLOOKUP(A176,InterestRate!$A$2:$G$1334,6, FALSE),AN175)</f>
        <v>7.7919999999999998</v>
      </c>
      <c r="AO176">
        <f>_xlfn.IFNA(VLOOKUP(A176,InterestRate!$A$2:$G$1334,7, FALSE),AO175)</f>
        <v>-1E-3</v>
      </c>
      <c r="AP176">
        <f t="shared" si="57"/>
        <v>-1</v>
      </c>
      <c r="AQ176">
        <f t="shared" si="58"/>
        <v>1</v>
      </c>
    </row>
    <row r="177" spans="1:43" x14ac:dyDescent="0.2">
      <c r="A177" s="1">
        <v>42114</v>
      </c>
      <c r="B177">
        <v>8618.7999999999993</v>
      </c>
      <c r="C177">
        <v>8619.9500000000007</v>
      </c>
      <c r="D177">
        <v>8422.75</v>
      </c>
      <c r="E177">
        <v>8448.1</v>
      </c>
      <c r="F177">
        <v>154492312</v>
      </c>
      <c r="G177">
        <v>8930.3799999999992</v>
      </c>
      <c r="H177">
        <f t="shared" si="74"/>
        <v>8671.6416666666664</v>
      </c>
      <c r="I177">
        <f t="shared" si="66"/>
        <v>-223.54166666666606</v>
      </c>
      <c r="J177">
        <f t="shared" si="73"/>
        <v>0</v>
      </c>
      <c r="K177">
        <f t="shared" si="54"/>
        <v>8239.75</v>
      </c>
      <c r="L177">
        <f t="shared" si="67"/>
        <v>149625390.85714287</v>
      </c>
      <c r="M177">
        <f t="shared" si="68"/>
        <v>4866921.1428571343</v>
      </c>
      <c r="N177" s="10">
        <f t="shared" si="55"/>
        <v>-2.466235011422691</v>
      </c>
      <c r="O177">
        <f t="shared" si="63"/>
        <v>-266.29999999999927</v>
      </c>
      <c r="P177">
        <f t="shared" si="75"/>
        <v>-638.54999999999927</v>
      </c>
      <c r="Q177">
        <f t="shared" si="76"/>
        <v>181.61651317306669</v>
      </c>
      <c r="R177">
        <f t="shared" si="77"/>
        <v>372.25</v>
      </c>
      <c r="S177">
        <f t="shared" si="59"/>
        <v>-157.89999999999964</v>
      </c>
      <c r="T177">
        <f t="shared" si="60"/>
        <v>157.89999999999964</v>
      </c>
      <c r="U177">
        <f t="shared" si="61"/>
        <v>0</v>
      </c>
      <c r="V177">
        <f t="shared" si="62"/>
        <v>157.89999999999964</v>
      </c>
      <c r="W177">
        <f t="shared" si="69"/>
        <v>17.085714285714339</v>
      </c>
      <c r="X177">
        <f t="shared" si="64"/>
        <v>55.128571428571377</v>
      </c>
      <c r="Y177">
        <f t="shared" si="70"/>
        <v>23.336585365853722</v>
      </c>
      <c r="Z177">
        <f t="shared" si="71"/>
        <v>0</v>
      </c>
      <c r="AA177">
        <f t="shared" si="72"/>
        <v>0</v>
      </c>
      <c r="AB177">
        <v>-273.8</v>
      </c>
      <c r="AC177">
        <f t="shared" si="52"/>
        <v>-26371837658.39983</v>
      </c>
      <c r="AD177">
        <f t="shared" si="65"/>
        <v>-8001848576.807086</v>
      </c>
      <c r="AE177" t="str">
        <f t="shared" si="53"/>
        <v>Apr</v>
      </c>
      <c r="AF177">
        <f>_xlfn.IFNA(VLOOKUP(A177,Gold!$A$2:$E$1307,5, FALSE),AF176)</f>
        <v>26730</v>
      </c>
      <c r="AG177">
        <f>_xlfn.IFNA(VLOOKUP(A177,Gold!$A$2:$G$1307,7, FALSE),AG176)</f>
        <v>1</v>
      </c>
      <c r="AH177">
        <f>_xlfn.IFNA(VLOOKUP(A177,Oil!$A$2:$E$1345,5, FALSE),AH176)</f>
        <v>3475</v>
      </c>
      <c r="AI177">
        <f>_xlfn.IFNA(VLOOKUP(A177,Oil!$A$2:$G$1345,7, FALSE),AI176)</f>
        <v>-1</v>
      </c>
      <c r="AJ177">
        <f t="shared" si="56"/>
        <v>0</v>
      </c>
      <c r="AK177">
        <f>_xlfn.IFNA(VLOOKUP(A177,InterestRate!$A$2:$G$1334,3, FALSE),AK176)</f>
        <v>7.7949999999999999</v>
      </c>
      <c r="AL177">
        <f>_xlfn.IFNA(VLOOKUP(A177,InterestRate!$A$2:$G$1334,4,FALSE),AL176)</f>
        <v>7.7949999999999999</v>
      </c>
      <c r="AM177">
        <f>_xlfn.IFNA(VLOOKUP(A177,InterestRate!$A$2:$G$1334,5, FALSE),AM176)</f>
        <v>7.7949999999999999</v>
      </c>
      <c r="AN177">
        <f>_xlfn.IFNA(VLOOKUP(A177,InterestRate!$A$2:$G$1334,6, FALSE),AN176)</f>
        <v>7.7949999999999999</v>
      </c>
      <c r="AO177">
        <f>_xlfn.IFNA(VLOOKUP(A177,InterestRate!$A$2:$G$1334,7, FALSE),AO176)</f>
        <v>4.0000000000000002E-4</v>
      </c>
      <c r="AP177">
        <f t="shared" si="57"/>
        <v>1</v>
      </c>
      <c r="AQ177">
        <f t="shared" si="58"/>
        <v>1</v>
      </c>
    </row>
    <row r="178" spans="1:43" x14ac:dyDescent="0.2">
      <c r="A178" s="1">
        <v>42115</v>
      </c>
      <c r="B178">
        <v>8416.1</v>
      </c>
      <c r="C178">
        <v>8469.35</v>
      </c>
      <c r="D178">
        <v>8352.7000000000007</v>
      </c>
      <c r="E178">
        <v>8377.75</v>
      </c>
      <c r="F178">
        <v>418959074</v>
      </c>
      <c r="G178">
        <v>32873.449999999997</v>
      </c>
      <c r="H178">
        <f t="shared" si="74"/>
        <v>8667.9583333333339</v>
      </c>
      <c r="I178">
        <f t="shared" si="66"/>
        <v>-290.20833333333394</v>
      </c>
      <c r="J178">
        <f t="shared" si="73"/>
        <v>0</v>
      </c>
      <c r="K178">
        <f t="shared" si="54"/>
        <v>8181.5</v>
      </c>
      <c r="L178">
        <f t="shared" si="67"/>
        <v>150321760.42857143</v>
      </c>
      <c r="M178">
        <f t="shared" si="68"/>
        <v>268637313.57142854</v>
      </c>
      <c r="N178" s="10">
        <f t="shared" si="55"/>
        <v>-2.3425143982572885</v>
      </c>
      <c r="O178">
        <f t="shared" si="63"/>
        <v>-400.54999999999927</v>
      </c>
      <c r="P178">
        <f t="shared" si="75"/>
        <v>-837.44999999999891</v>
      </c>
      <c r="Q178">
        <f t="shared" si="76"/>
        <v>246.06940731079425</v>
      </c>
      <c r="R178">
        <f t="shared" si="77"/>
        <v>436.89999999999964</v>
      </c>
      <c r="S178">
        <f t="shared" si="59"/>
        <v>-70.350000000000364</v>
      </c>
      <c r="T178">
        <f t="shared" si="60"/>
        <v>70.350000000000364</v>
      </c>
      <c r="U178">
        <f t="shared" si="61"/>
        <v>0</v>
      </c>
      <c r="V178">
        <f t="shared" si="62"/>
        <v>70.350000000000364</v>
      </c>
      <c r="W178">
        <f t="shared" si="69"/>
        <v>7.9571428571429612</v>
      </c>
      <c r="X178">
        <f t="shared" si="64"/>
        <v>65.178571428571431</v>
      </c>
      <c r="Y178">
        <f t="shared" si="70"/>
        <v>10.733211292032109</v>
      </c>
      <c r="Z178">
        <f t="shared" si="71"/>
        <v>1</v>
      </c>
      <c r="AA178">
        <f t="shared" si="72"/>
        <v>0</v>
      </c>
      <c r="AB178">
        <v>-721.15</v>
      </c>
      <c r="AC178">
        <f t="shared" si="52"/>
        <v>-16067080487.900152</v>
      </c>
      <c r="AD178">
        <f t="shared" si="65"/>
        <v>-10796583389.435648</v>
      </c>
      <c r="AE178" t="str">
        <f t="shared" si="53"/>
        <v>Apr</v>
      </c>
      <c r="AF178">
        <f>_xlfn.IFNA(VLOOKUP(A178,Gold!$A$2:$E$1307,5, FALSE),AF177)</f>
        <v>26687</v>
      </c>
      <c r="AG178">
        <f>_xlfn.IFNA(VLOOKUP(A178,Gold!$A$2:$G$1307,7, FALSE),AG177)</f>
        <v>1</v>
      </c>
      <c r="AH178">
        <f>_xlfn.IFNA(VLOOKUP(A178,Oil!$A$2:$E$1345,5, FALSE),AH177)</f>
        <v>3527</v>
      </c>
      <c r="AI178">
        <f>_xlfn.IFNA(VLOOKUP(A178,Oil!$A$2:$G$1345,7, FALSE),AI177)</f>
        <v>1</v>
      </c>
      <c r="AJ178">
        <f t="shared" si="56"/>
        <v>2</v>
      </c>
      <c r="AK178">
        <f>_xlfn.IFNA(VLOOKUP(A178,InterestRate!$A$2:$G$1334,3, FALSE),AK177)</f>
        <v>7.7789999999999999</v>
      </c>
      <c r="AL178">
        <f>_xlfn.IFNA(VLOOKUP(A178,InterestRate!$A$2:$G$1334,4,FALSE),AL177)</f>
        <v>7.7789999999999999</v>
      </c>
      <c r="AM178">
        <f>_xlfn.IFNA(VLOOKUP(A178,InterestRate!$A$2:$G$1334,5, FALSE),AM177)</f>
        <v>7.7789999999999999</v>
      </c>
      <c r="AN178">
        <f>_xlfn.IFNA(VLOOKUP(A178,InterestRate!$A$2:$G$1334,6, FALSE),AN177)</f>
        <v>7.7789999999999999</v>
      </c>
      <c r="AO178">
        <f>_xlfn.IFNA(VLOOKUP(A178,InterestRate!$A$2:$G$1334,7, FALSE),AO177)</f>
        <v>-2.0999999999999999E-3</v>
      </c>
      <c r="AP178">
        <f t="shared" si="57"/>
        <v>-1</v>
      </c>
      <c r="AQ178">
        <f t="shared" si="58"/>
        <v>1</v>
      </c>
    </row>
    <row r="179" spans="1:43" x14ac:dyDescent="0.2">
      <c r="A179" s="1">
        <v>42116</v>
      </c>
      <c r="B179">
        <v>8400.4</v>
      </c>
      <c r="C179">
        <v>8449.9500000000007</v>
      </c>
      <c r="D179">
        <v>8284.7000000000007</v>
      </c>
      <c r="E179">
        <v>8429.7000000000007</v>
      </c>
      <c r="F179">
        <v>176926942</v>
      </c>
      <c r="G179">
        <v>10002.48</v>
      </c>
      <c r="H179">
        <f t="shared" si="74"/>
        <v>8658.5208333333339</v>
      </c>
      <c r="I179">
        <f t="shared" si="66"/>
        <v>-228.82083333333321</v>
      </c>
      <c r="J179">
        <f t="shared" si="73"/>
        <v>0</v>
      </c>
      <c r="K179">
        <f t="shared" si="54"/>
        <v>8331.9500000000007</v>
      </c>
      <c r="L179">
        <f t="shared" si="67"/>
        <v>187574070.2857143</v>
      </c>
      <c r="M179">
        <f t="shared" si="68"/>
        <v>-10647128.285714298</v>
      </c>
      <c r="N179" s="10">
        <f t="shared" si="55"/>
        <v>-1.1595904955099232</v>
      </c>
      <c r="O179">
        <f t="shared" si="63"/>
        <v>-350.64999999999964</v>
      </c>
      <c r="P179">
        <f t="shared" si="75"/>
        <v>-638.70000000000073</v>
      </c>
      <c r="Q179">
        <f t="shared" si="76"/>
        <v>277.4637029028687</v>
      </c>
      <c r="R179">
        <f t="shared" si="77"/>
        <v>288.05000000000109</v>
      </c>
      <c r="S179">
        <f t="shared" si="59"/>
        <v>51.950000000000728</v>
      </c>
      <c r="T179">
        <f t="shared" si="60"/>
        <v>-51.950000000000728</v>
      </c>
      <c r="U179">
        <f t="shared" si="61"/>
        <v>51.950000000000728</v>
      </c>
      <c r="V179">
        <f t="shared" si="62"/>
        <v>0</v>
      </c>
      <c r="W179">
        <f t="shared" si="69"/>
        <v>15.085714285714337</v>
      </c>
      <c r="X179">
        <f t="shared" si="64"/>
        <v>65.178571428571431</v>
      </c>
      <c r="Y179">
        <f t="shared" si="70"/>
        <v>18.563769007647053</v>
      </c>
      <c r="Z179">
        <f t="shared" si="71"/>
        <v>1</v>
      </c>
      <c r="AA179">
        <f t="shared" si="72"/>
        <v>0</v>
      </c>
      <c r="AB179">
        <v>-1017.5</v>
      </c>
      <c r="AC179">
        <f t="shared" si="52"/>
        <v>5183959400.600193</v>
      </c>
      <c r="AD179">
        <f t="shared" si="65"/>
        <v>-10177272923.921335</v>
      </c>
      <c r="AE179" t="str">
        <f t="shared" si="53"/>
        <v>Apr</v>
      </c>
      <c r="AF179">
        <f>_xlfn.IFNA(VLOOKUP(A179,Gold!$A$2:$E$1307,5, FALSE),AF178)</f>
        <v>26741</v>
      </c>
      <c r="AG179">
        <f>_xlfn.IFNA(VLOOKUP(A179,Gold!$A$2:$G$1307,7, FALSE),AG178)</f>
        <v>-1</v>
      </c>
      <c r="AH179">
        <f>_xlfn.IFNA(VLOOKUP(A179,Oil!$A$2:$E$1345,5, FALSE),AH178)</f>
        <v>3562</v>
      </c>
      <c r="AI179">
        <f>_xlfn.IFNA(VLOOKUP(A179,Oil!$A$2:$G$1345,7, FALSE),AI178)</f>
        <v>1</v>
      </c>
      <c r="AJ179">
        <f t="shared" si="56"/>
        <v>0</v>
      </c>
      <c r="AK179">
        <f>_xlfn.IFNA(VLOOKUP(A179,InterestRate!$A$2:$G$1334,3, FALSE),AK178)</f>
        <v>7.7530000000000001</v>
      </c>
      <c r="AL179">
        <f>_xlfn.IFNA(VLOOKUP(A179,InterestRate!$A$2:$G$1334,4,FALSE),AL178)</f>
        <v>7.7530000000000001</v>
      </c>
      <c r="AM179">
        <f>_xlfn.IFNA(VLOOKUP(A179,InterestRate!$A$2:$G$1334,5, FALSE),AM178)</f>
        <v>7.7530000000000001</v>
      </c>
      <c r="AN179">
        <f>_xlfn.IFNA(VLOOKUP(A179,InterestRate!$A$2:$G$1334,6, FALSE),AN178)</f>
        <v>7.7530000000000001</v>
      </c>
      <c r="AO179">
        <f>_xlfn.IFNA(VLOOKUP(A179,InterestRate!$A$2:$G$1334,7, FALSE),AO178)</f>
        <v>-3.3E-3</v>
      </c>
      <c r="AP179">
        <f t="shared" si="57"/>
        <v>-1</v>
      </c>
      <c r="AQ179">
        <f t="shared" si="58"/>
        <v>-1</v>
      </c>
    </row>
    <row r="180" spans="1:43" x14ac:dyDescent="0.2">
      <c r="A180" s="1">
        <v>42117</v>
      </c>
      <c r="B180">
        <v>8478.2000000000007</v>
      </c>
      <c r="C180">
        <v>8504.9500000000007</v>
      </c>
      <c r="D180">
        <v>8361.85</v>
      </c>
      <c r="E180">
        <v>8398.2999999999993</v>
      </c>
      <c r="F180">
        <v>169840748</v>
      </c>
      <c r="G180">
        <v>9801.34</v>
      </c>
      <c r="H180">
        <f t="shared" si="74"/>
        <v>8645.4750000000004</v>
      </c>
      <c r="I180">
        <f t="shared" si="66"/>
        <v>-247.17500000000109</v>
      </c>
      <c r="J180">
        <f t="shared" si="73"/>
        <v>0</v>
      </c>
      <c r="K180">
        <f t="shared" si="54"/>
        <v>8324.7999999999993</v>
      </c>
      <c r="L180">
        <f t="shared" si="67"/>
        <v>192640153.85714287</v>
      </c>
      <c r="M180">
        <f t="shared" si="68"/>
        <v>-22799405.857142866</v>
      </c>
      <c r="N180" s="10">
        <f t="shared" si="55"/>
        <v>-0.87517711917888152</v>
      </c>
      <c r="O180">
        <f t="shared" si="63"/>
        <v>-435.70000000000073</v>
      </c>
      <c r="P180">
        <f t="shared" si="75"/>
        <v>-778.70000000000073</v>
      </c>
      <c r="Q180">
        <f t="shared" si="76"/>
        <v>278.57953596260944</v>
      </c>
      <c r="R180">
        <f t="shared" si="77"/>
        <v>343</v>
      </c>
      <c r="S180">
        <f t="shared" si="59"/>
        <v>-31.400000000001455</v>
      </c>
      <c r="T180">
        <f t="shared" si="60"/>
        <v>31.400000000001455</v>
      </c>
      <c r="U180">
        <f t="shared" si="61"/>
        <v>0</v>
      </c>
      <c r="V180">
        <f t="shared" si="62"/>
        <v>31.400000000001455</v>
      </c>
      <c r="W180">
        <f t="shared" si="69"/>
        <v>7.4214285714286756</v>
      </c>
      <c r="X180">
        <f t="shared" si="64"/>
        <v>69.664285714285924</v>
      </c>
      <c r="Y180">
        <f t="shared" si="70"/>
        <v>9.5042078302232795</v>
      </c>
      <c r="Z180">
        <f t="shared" si="71"/>
        <v>1</v>
      </c>
      <c r="AA180">
        <f t="shared" si="72"/>
        <v>0</v>
      </c>
      <c r="AB180">
        <v>-1186.9000000000001</v>
      </c>
      <c r="AC180">
        <f t="shared" si="52"/>
        <v>-13570275765.200247</v>
      </c>
      <c r="AD180">
        <f t="shared" si="65"/>
        <v>-12681794755.12851</v>
      </c>
      <c r="AE180" t="str">
        <f t="shared" si="53"/>
        <v>Apr</v>
      </c>
      <c r="AF180">
        <f>_xlfn.IFNA(VLOOKUP(A180,Gold!$A$2:$E$1307,5, FALSE),AF179)</f>
        <v>26610</v>
      </c>
      <c r="AG180">
        <f>_xlfn.IFNA(VLOOKUP(A180,Gold!$A$2:$G$1307,7, FALSE),AG179)</f>
        <v>1</v>
      </c>
      <c r="AH180">
        <f>_xlfn.IFNA(VLOOKUP(A180,Oil!$A$2:$E$1345,5, FALSE),AH179)</f>
        <v>3528</v>
      </c>
      <c r="AI180">
        <f>_xlfn.IFNA(VLOOKUP(A180,Oil!$A$2:$G$1345,7, FALSE),AI179)</f>
        <v>-1</v>
      </c>
      <c r="AJ180">
        <f t="shared" si="56"/>
        <v>0</v>
      </c>
      <c r="AK180">
        <f>_xlfn.IFNA(VLOOKUP(A180,InterestRate!$A$2:$G$1334,3, FALSE),AK179)</f>
        <v>7.7590000000000003</v>
      </c>
      <c r="AL180">
        <f>_xlfn.IFNA(VLOOKUP(A180,InterestRate!$A$2:$G$1334,4,FALSE),AL179)</f>
        <v>7.7590000000000003</v>
      </c>
      <c r="AM180">
        <f>_xlfn.IFNA(VLOOKUP(A180,InterestRate!$A$2:$G$1334,5, FALSE),AM179)</f>
        <v>7.7590000000000003</v>
      </c>
      <c r="AN180">
        <f>_xlfn.IFNA(VLOOKUP(A180,InterestRate!$A$2:$G$1334,6, FALSE),AN179)</f>
        <v>7.7590000000000003</v>
      </c>
      <c r="AO180">
        <f>_xlfn.IFNA(VLOOKUP(A180,InterestRate!$A$2:$G$1334,7, FALSE),AO179)</f>
        <v>8.0000000000000004E-4</v>
      </c>
      <c r="AP180">
        <f t="shared" si="57"/>
        <v>1</v>
      </c>
      <c r="AQ180">
        <f t="shared" si="58"/>
        <v>1</v>
      </c>
    </row>
    <row r="181" spans="1:43" x14ac:dyDescent="0.2">
      <c r="A181" s="1">
        <v>42118</v>
      </c>
      <c r="B181">
        <v>8405.7000000000007</v>
      </c>
      <c r="C181">
        <v>8413.2999999999993</v>
      </c>
      <c r="D181">
        <v>8273.35</v>
      </c>
      <c r="E181">
        <v>8305.25</v>
      </c>
      <c r="F181">
        <v>177843969</v>
      </c>
      <c r="G181">
        <v>10984.24</v>
      </c>
      <c r="H181">
        <f t="shared" si="74"/>
        <v>8623.6750000000011</v>
      </c>
      <c r="I181">
        <f t="shared" si="66"/>
        <v>-318.42500000000109</v>
      </c>
      <c r="J181">
        <f t="shared" si="73"/>
        <v>0</v>
      </c>
      <c r="K181">
        <f t="shared" si="54"/>
        <v>8097</v>
      </c>
      <c r="L181">
        <f t="shared" si="67"/>
        <v>199355489.7142857</v>
      </c>
      <c r="M181">
        <f t="shared" si="68"/>
        <v>-21511520.714285702</v>
      </c>
      <c r="N181" s="10">
        <f t="shared" si="55"/>
        <v>-2.5074501068601185</v>
      </c>
      <c r="O181">
        <f t="shared" si="63"/>
        <v>-444.95000000000073</v>
      </c>
      <c r="P181">
        <f t="shared" si="75"/>
        <v>-608.90000000000146</v>
      </c>
      <c r="Q181">
        <f t="shared" si="76"/>
        <v>236.62251935660484</v>
      </c>
      <c r="R181">
        <f t="shared" si="77"/>
        <v>163.95000000000073</v>
      </c>
      <c r="S181">
        <f t="shared" si="59"/>
        <v>-93.049999999999272</v>
      </c>
      <c r="T181">
        <f t="shared" si="60"/>
        <v>93.049999999999272</v>
      </c>
      <c r="U181">
        <f t="shared" si="61"/>
        <v>0</v>
      </c>
      <c r="V181">
        <f t="shared" si="62"/>
        <v>93.049999999999272</v>
      </c>
      <c r="W181">
        <f t="shared" si="69"/>
        <v>7.4214285714286756</v>
      </c>
      <c r="X181">
        <f t="shared" si="64"/>
        <v>70.985714285714494</v>
      </c>
      <c r="Y181">
        <f t="shared" si="70"/>
        <v>9.3460465953045855</v>
      </c>
      <c r="Z181">
        <f t="shared" si="71"/>
        <v>1</v>
      </c>
      <c r="AA181">
        <f t="shared" si="72"/>
        <v>0</v>
      </c>
      <c r="AB181">
        <v>-1231.3</v>
      </c>
      <c r="AC181">
        <f t="shared" si="52"/>
        <v>-17864426686.050129</v>
      </c>
      <c r="AD181">
        <f t="shared" si="65"/>
        <v>-12931454950.528547</v>
      </c>
      <c r="AE181" t="str">
        <f t="shared" si="53"/>
        <v>Apr</v>
      </c>
      <c r="AF181">
        <f>_xlfn.IFNA(VLOOKUP(A181,Gold!$A$2:$E$1307,5, FALSE),AF180)</f>
        <v>26780</v>
      </c>
      <c r="AG181">
        <f>_xlfn.IFNA(VLOOKUP(A181,Gold!$A$2:$G$1307,7, FALSE),AG180)</f>
        <v>1</v>
      </c>
      <c r="AH181">
        <f>_xlfn.IFNA(VLOOKUP(A181,Oil!$A$2:$E$1345,5, FALSE),AH180)</f>
        <v>3648</v>
      </c>
      <c r="AI181">
        <f>_xlfn.IFNA(VLOOKUP(A181,Oil!$A$2:$G$1345,7, FALSE),AI180)</f>
        <v>1</v>
      </c>
      <c r="AJ181">
        <f t="shared" si="56"/>
        <v>2</v>
      </c>
      <c r="AK181">
        <f>_xlfn.IFNA(VLOOKUP(A181,InterestRate!$A$2:$G$1334,3, FALSE),AK180)</f>
        <v>7.7880000000000003</v>
      </c>
      <c r="AL181">
        <f>_xlfn.IFNA(VLOOKUP(A181,InterestRate!$A$2:$G$1334,4,FALSE),AL180)</f>
        <v>7.7880000000000003</v>
      </c>
      <c r="AM181">
        <f>_xlfn.IFNA(VLOOKUP(A181,InterestRate!$A$2:$G$1334,5, FALSE),AM180)</f>
        <v>7.7880000000000003</v>
      </c>
      <c r="AN181">
        <f>_xlfn.IFNA(VLOOKUP(A181,InterestRate!$A$2:$G$1334,6, FALSE),AN180)</f>
        <v>7.7880000000000003</v>
      </c>
      <c r="AO181">
        <f>_xlfn.IFNA(VLOOKUP(A181,InterestRate!$A$2:$G$1334,7, FALSE),AO180)</f>
        <v>3.7000000000000002E-3</v>
      </c>
      <c r="AP181">
        <f t="shared" si="57"/>
        <v>1</v>
      </c>
      <c r="AQ181">
        <f t="shared" si="58"/>
        <v>3</v>
      </c>
    </row>
    <row r="182" spans="1:43" x14ac:dyDescent="0.2">
      <c r="A182" s="1">
        <v>42121</v>
      </c>
      <c r="B182">
        <v>8330.5499999999993</v>
      </c>
      <c r="C182">
        <v>8334.4500000000007</v>
      </c>
      <c r="D182">
        <v>8202.35</v>
      </c>
      <c r="E182">
        <v>8213.7999999999993</v>
      </c>
      <c r="F182">
        <v>174706337</v>
      </c>
      <c r="G182">
        <v>10143.36</v>
      </c>
      <c r="H182">
        <f t="shared" si="74"/>
        <v>8594.0874999999996</v>
      </c>
      <c r="I182">
        <f t="shared" si="66"/>
        <v>-380.28750000000036</v>
      </c>
      <c r="J182">
        <f t="shared" si="73"/>
        <v>0</v>
      </c>
      <c r="K182">
        <f t="shared" si="54"/>
        <v>8057.3</v>
      </c>
      <c r="L182">
        <f t="shared" si="67"/>
        <v>200410626</v>
      </c>
      <c r="M182">
        <f t="shared" si="68"/>
        <v>-25704289</v>
      </c>
      <c r="N182" s="10">
        <f t="shared" si="55"/>
        <v>-1.905330054298852</v>
      </c>
      <c r="O182">
        <f t="shared" si="63"/>
        <v>-492.90000000000146</v>
      </c>
      <c r="P182">
        <f t="shared" si="75"/>
        <v>-539.70000000000255</v>
      </c>
      <c r="Q182">
        <f t="shared" si="76"/>
        <v>195.14061108656574</v>
      </c>
      <c r="R182">
        <f t="shared" si="77"/>
        <v>46.800000000001091</v>
      </c>
      <c r="S182">
        <f t="shared" si="59"/>
        <v>-91.450000000000728</v>
      </c>
      <c r="T182">
        <f t="shared" si="60"/>
        <v>91.450000000000728</v>
      </c>
      <c r="U182">
        <f t="shared" si="61"/>
        <v>0</v>
      </c>
      <c r="V182">
        <f t="shared" si="62"/>
        <v>91.450000000000728</v>
      </c>
      <c r="W182">
        <f t="shared" si="69"/>
        <v>7.4214285714286756</v>
      </c>
      <c r="X182">
        <f t="shared" si="64"/>
        <v>77.835714285714602</v>
      </c>
      <c r="Y182">
        <f t="shared" si="70"/>
        <v>8.6038423318980506</v>
      </c>
      <c r="Z182">
        <f t="shared" si="71"/>
        <v>1</v>
      </c>
      <c r="AA182">
        <f t="shared" si="72"/>
        <v>0</v>
      </c>
      <c r="AB182">
        <v>-1373.55</v>
      </c>
      <c r="AC182">
        <f t="shared" si="52"/>
        <v>-20396964844.75</v>
      </c>
      <c r="AD182">
        <f t="shared" si="65"/>
        <v>-14771146119.700008</v>
      </c>
      <c r="AE182" t="str">
        <f t="shared" si="53"/>
        <v>Apr</v>
      </c>
      <c r="AF182">
        <f>_xlfn.IFNA(VLOOKUP(A182,Gold!$A$2:$E$1307,5, FALSE),AF181)</f>
        <v>26632</v>
      </c>
      <c r="AG182">
        <f>_xlfn.IFNA(VLOOKUP(A182,Gold!$A$2:$G$1307,7, FALSE),AG181)</f>
        <v>-1</v>
      </c>
      <c r="AH182">
        <f>_xlfn.IFNA(VLOOKUP(A182,Oil!$A$2:$E$1345,5, FALSE),AH181)</f>
        <v>3623</v>
      </c>
      <c r="AI182">
        <f>_xlfn.IFNA(VLOOKUP(A182,Oil!$A$2:$G$1345,7, FALSE),AI181)</f>
        <v>-1</v>
      </c>
      <c r="AJ182">
        <f t="shared" si="56"/>
        <v>-2</v>
      </c>
      <c r="AK182">
        <f>_xlfn.IFNA(VLOOKUP(A182,InterestRate!$A$2:$G$1334,3, FALSE),AK181)</f>
        <v>7.7789999999999999</v>
      </c>
      <c r="AL182">
        <f>_xlfn.IFNA(VLOOKUP(A182,InterestRate!$A$2:$G$1334,4,FALSE),AL181)</f>
        <v>7.7789999999999999</v>
      </c>
      <c r="AM182">
        <f>_xlfn.IFNA(VLOOKUP(A182,InterestRate!$A$2:$G$1334,5, FALSE),AM181)</f>
        <v>7.7789999999999999</v>
      </c>
      <c r="AN182">
        <f>_xlfn.IFNA(VLOOKUP(A182,InterestRate!$A$2:$G$1334,6, FALSE),AN181)</f>
        <v>7.7789999999999999</v>
      </c>
      <c r="AO182">
        <f>_xlfn.IFNA(VLOOKUP(A182,InterestRate!$A$2:$G$1334,7, FALSE),AO181)</f>
        <v>-1.1999999999999999E-3</v>
      </c>
      <c r="AP182">
        <f t="shared" si="57"/>
        <v>-1</v>
      </c>
      <c r="AQ182">
        <f t="shared" si="58"/>
        <v>-3</v>
      </c>
    </row>
    <row r="183" spans="1:43" x14ac:dyDescent="0.2">
      <c r="A183" s="1">
        <v>42122</v>
      </c>
      <c r="B183">
        <v>8215.5499999999993</v>
      </c>
      <c r="C183">
        <v>8308</v>
      </c>
      <c r="D183">
        <v>8185.15</v>
      </c>
      <c r="E183">
        <v>8285.6</v>
      </c>
      <c r="F183">
        <v>183754628</v>
      </c>
      <c r="G183">
        <v>9560.1299999999992</v>
      </c>
      <c r="H183">
        <f t="shared" si="74"/>
        <v>8552.3708333333325</v>
      </c>
      <c r="I183">
        <f t="shared" si="66"/>
        <v>-266.77083333333212</v>
      </c>
      <c r="J183">
        <f t="shared" si="73"/>
        <v>0</v>
      </c>
      <c r="K183">
        <f t="shared" si="54"/>
        <v>8191.5</v>
      </c>
      <c r="L183">
        <f t="shared" si="67"/>
        <v>204034792.2857143</v>
      </c>
      <c r="M183">
        <f t="shared" si="68"/>
        <v>-20280164.285714298</v>
      </c>
      <c r="N183" s="10">
        <f t="shared" si="55"/>
        <v>-1.1357053200733846</v>
      </c>
      <c r="O183">
        <f t="shared" si="63"/>
        <v>-320.39999999999964</v>
      </c>
      <c r="P183">
        <f t="shared" si="75"/>
        <v>-266.10000000000036</v>
      </c>
      <c r="Q183">
        <f t="shared" si="76"/>
        <v>149.31913171204246</v>
      </c>
      <c r="R183">
        <f t="shared" si="77"/>
        <v>-54.299999999999272</v>
      </c>
      <c r="S183">
        <f t="shared" si="59"/>
        <v>71.800000000001091</v>
      </c>
      <c r="T183">
        <f t="shared" si="60"/>
        <v>-71.800000000001091</v>
      </c>
      <c r="U183">
        <f t="shared" si="61"/>
        <v>71.800000000001091</v>
      </c>
      <c r="V183">
        <f t="shared" si="62"/>
        <v>0</v>
      </c>
      <c r="W183">
        <f t="shared" si="69"/>
        <v>17.67857142857169</v>
      </c>
      <c r="X183">
        <f t="shared" si="64"/>
        <v>63.450000000000209</v>
      </c>
      <c r="Y183">
        <f t="shared" si="70"/>
        <v>21.525482692642385</v>
      </c>
      <c r="Z183">
        <f t="shared" si="71"/>
        <v>0</v>
      </c>
      <c r="AA183">
        <f t="shared" si="72"/>
        <v>0</v>
      </c>
      <c r="AB183">
        <v>-1258.25</v>
      </c>
      <c r="AC183">
        <f t="shared" si="52"/>
        <v>12872011691.4002</v>
      </c>
      <c r="AD183">
        <f t="shared" si="65"/>
        <v>-10887802050.04285</v>
      </c>
      <c r="AE183" t="str">
        <f t="shared" si="53"/>
        <v>Apr</v>
      </c>
      <c r="AF183">
        <f>_xlfn.IFNA(VLOOKUP(A183,Gold!$A$2:$E$1307,5, FALSE),AF182)</f>
        <v>26866</v>
      </c>
      <c r="AG183">
        <f>_xlfn.IFNA(VLOOKUP(A183,Gold!$A$2:$G$1307,7, FALSE),AG182)</f>
        <v>-1</v>
      </c>
      <c r="AH183">
        <f>_xlfn.IFNA(VLOOKUP(A183,Oil!$A$2:$E$1345,5, FALSE),AH182)</f>
        <v>3625</v>
      </c>
      <c r="AI183">
        <f>_xlfn.IFNA(VLOOKUP(A183,Oil!$A$2:$G$1345,7, FALSE),AI182)</f>
        <v>1</v>
      </c>
      <c r="AJ183">
        <f t="shared" si="56"/>
        <v>0</v>
      </c>
      <c r="AK183">
        <f>_xlfn.IFNA(VLOOKUP(A183,InterestRate!$A$2:$G$1334,3, FALSE),AK182)</f>
        <v>7.766</v>
      </c>
      <c r="AL183">
        <f>_xlfn.IFNA(VLOOKUP(A183,InterestRate!$A$2:$G$1334,4,FALSE),AL182)</f>
        <v>7.766</v>
      </c>
      <c r="AM183">
        <f>_xlfn.IFNA(VLOOKUP(A183,InterestRate!$A$2:$G$1334,5, FALSE),AM182)</f>
        <v>7.766</v>
      </c>
      <c r="AN183">
        <f>_xlfn.IFNA(VLOOKUP(A183,InterestRate!$A$2:$G$1334,6, FALSE),AN182)</f>
        <v>7.766</v>
      </c>
      <c r="AO183">
        <f>_xlfn.IFNA(VLOOKUP(A183,InterestRate!$A$2:$G$1334,7, FALSE),AO182)</f>
        <v>-1.6999999999999999E-3</v>
      </c>
      <c r="AP183">
        <f t="shared" si="57"/>
        <v>-1</v>
      </c>
      <c r="AQ183">
        <f t="shared" si="58"/>
        <v>-1</v>
      </c>
    </row>
    <row r="184" spans="1:43" x14ac:dyDescent="0.2">
      <c r="A184" s="1">
        <v>42123</v>
      </c>
      <c r="B184">
        <v>8274.7999999999993</v>
      </c>
      <c r="C184">
        <v>8308.2000000000007</v>
      </c>
      <c r="D184">
        <v>8219.2000000000007</v>
      </c>
      <c r="E184">
        <v>8239.75</v>
      </c>
      <c r="F184">
        <v>174958511</v>
      </c>
      <c r="G184">
        <v>8571.9500000000007</v>
      </c>
      <c r="H184">
        <f t="shared" si="74"/>
        <v>8511.3125000000018</v>
      </c>
      <c r="I184">
        <f t="shared" si="66"/>
        <v>-271.56250000000182</v>
      </c>
      <c r="J184">
        <f t="shared" si="73"/>
        <v>0</v>
      </c>
      <c r="K184">
        <f t="shared" si="54"/>
        <v>8325.25</v>
      </c>
      <c r="L184">
        <f t="shared" si="67"/>
        <v>208074858.57142857</v>
      </c>
      <c r="M184">
        <f t="shared" si="68"/>
        <v>-33116347.571428567</v>
      </c>
      <c r="N184" s="10">
        <f t="shared" si="55"/>
        <v>1.0376528414090234</v>
      </c>
      <c r="O184">
        <f t="shared" si="63"/>
        <v>-208.35000000000036</v>
      </c>
      <c r="P184">
        <f t="shared" si="75"/>
        <v>57.949999999998909</v>
      </c>
      <c r="Q184">
        <f t="shared" si="76"/>
        <v>79.007193765294517</v>
      </c>
      <c r="R184">
        <f t="shared" si="77"/>
        <v>-266.29999999999927</v>
      </c>
      <c r="S184">
        <f t="shared" si="59"/>
        <v>-45.850000000000364</v>
      </c>
      <c r="T184">
        <f t="shared" si="60"/>
        <v>45.850000000000364</v>
      </c>
      <c r="U184">
        <f t="shared" si="61"/>
        <v>0</v>
      </c>
      <c r="V184">
        <f t="shared" si="62"/>
        <v>45.850000000000364</v>
      </c>
      <c r="W184">
        <f t="shared" si="69"/>
        <v>17.67857142857169</v>
      </c>
      <c r="X184">
        <f t="shared" si="64"/>
        <v>47.442857142857456</v>
      </c>
      <c r="Y184">
        <f t="shared" si="70"/>
        <v>26.736523711785836</v>
      </c>
      <c r="Z184">
        <f t="shared" si="71"/>
        <v>0</v>
      </c>
      <c r="AA184">
        <f t="shared" si="72"/>
        <v>0</v>
      </c>
      <c r="AB184">
        <v>-1021.65</v>
      </c>
      <c r="AC184">
        <f t="shared" si="52"/>
        <v>-6132295810.5498724</v>
      </c>
      <c r="AD184">
        <f t="shared" si="65"/>
        <v>-7996438928.9214306</v>
      </c>
      <c r="AE184" t="str">
        <f t="shared" si="53"/>
        <v>Apr</v>
      </c>
      <c r="AF184">
        <f>_xlfn.IFNA(VLOOKUP(A184,Gold!$A$2:$E$1307,5, FALSE),AF183)</f>
        <v>26991</v>
      </c>
      <c r="AG184">
        <f>_xlfn.IFNA(VLOOKUP(A184,Gold!$A$2:$G$1307,7, FALSE),AG183)</f>
        <v>-1</v>
      </c>
      <c r="AH184">
        <f>_xlfn.IFNA(VLOOKUP(A184,Oil!$A$2:$E$1345,5, FALSE),AH183)</f>
        <v>3614</v>
      </c>
      <c r="AI184">
        <f>_xlfn.IFNA(VLOOKUP(A184,Oil!$A$2:$G$1345,7, FALSE),AI183)</f>
        <v>-1</v>
      </c>
      <c r="AJ184">
        <f t="shared" si="56"/>
        <v>-2</v>
      </c>
      <c r="AK184">
        <f>_xlfn.IFNA(VLOOKUP(A184,InterestRate!$A$2:$G$1334,3, FALSE),AK183)</f>
        <v>7.8120000000000003</v>
      </c>
      <c r="AL184">
        <f>_xlfn.IFNA(VLOOKUP(A184,InterestRate!$A$2:$G$1334,4,FALSE),AL183)</f>
        <v>7.8120000000000003</v>
      </c>
      <c r="AM184">
        <f>_xlfn.IFNA(VLOOKUP(A184,InterestRate!$A$2:$G$1334,5, FALSE),AM183)</f>
        <v>7.8120000000000003</v>
      </c>
      <c r="AN184">
        <f>_xlfn.IFNA(VLOOKUP(A184,InterestRate!$A$2:$G$1334,6, FALSE),AN183)</f>
        <v>7.8120000000000003</v>
      </c>
      <c r="AO184">
        <f>_xlfn.IFNA(VLOOKUP(A184,InterestRate!$A$2:$G$1334,7, FALSE),AO183)</f>
        <v>5.8999999999999999E-3</v>
      </c>
      <c r="AP184">
        <f t="shared" si="57"/>
        <v>1</v>
      </c>
      <c r="AQ184">
        <f t="shared" si="58"/>
        <v>-1</v>
      </c>
    </row>
    <row r="185" spans="1:43" x14ac:dyDescent="0.2">
      <c r="A185" s="1">
        <v>42124</v>
      </c>
      <c r="B185">
        <v>8224.5</v>
      </c>
      <c r="C185">
        <v>8229.4</v>
      </c>
      <c r="D185">
        <v>8144.75</v>
      </c>
      <c r="E185">
        <v>8181.5</v>
      </c>
      <c r="F185">
        <v>281696257</v>
      </c>
      <c r="G185">
        <v>14755.35</v>
      </c>
      <c r="H185">
        <f t="shared" si="74"/>
        <v>8466.2625000000007</v>
      </c>
      <c r="I185">
        <f t="shared" si="66"/>
        <v>-284.76250000000073</v>
      </c>
      <c r="J185">
        <f t="shared" si="73"/>
        <v>0</v>
      </c>
      <c r="K185">
        <f t="shared" si="54"/>
        <v>8126.95</v>
      </c>
      <c r="L185">
        <f t="shared" si="67"/>
        <v>210998601.2857143</v>
      </c>
      <c r="M185">
        <f t="shared" si="68"/>
        <v>70697655.714285702</v>
      </c>
      <c r="N185" s="10">
        <f t="shared" si="55"/>
        <v>-0.66674815131699794</v>
      </c>
      <c r="O185">
        <f t="shared" si="63"/>
        <v>-196.25</v>
      </c>
      <c r="P185">
        <f t="shared" si="75"/>
        <v>204.29999999999927</v>
      </c>
      <c r="Q185">
        <f t="shared" si="76"/>
        <v>95.184885254710821</v>
      </c>
      <c r="R185">
        <f t="shared" si="77"/>
        <v>-400.54999999999927</v>
      </c>
      <c r="S185">
        <f t="shared" si="59"/>
        <v>-58.25</v>
      </c>
      <c r="T185">
        <f t="shared" si="60"/>
        <v>58.25</v>
      </c>
      <c r="U185">
        <f t="shared" si="61"/>
        <v>0</v>
      </c>
      <c r="V185">
        <f t="shared" si="62"/>
        <v>58.25</v>
      </c>
      <c r="W185">
        <f t="shared" si="69"/>
        <v>17.67857142857169</v>
      </c>
      <c r="X185">
        <f t="shared" si="64"/>
        <v>45.714285714285971</v>
      </c>
      <c r="Y185">
        <f t="shared" si="70"/>
        <v>27.454242928452757</v>
      </c>
      <c r="Z185">
        <f t="shared" si="71"/>
        <v>0</v>
      </c>
      <c r="AA185">
        <f t="shared" si="72"/>
        <v>0</v>
      </c>
      <c r="AB185">
        <v>-725</v>
      </c>
      <c r="AC185">
        <f t="shared" si="52"/>
        <v>-12112939051</v>
      </c>
      <c r="AD185">
        <f t="shared" si="65"/>
        <v>-7431561580.7928371</v>
      </c>
      <c r="AE185" t="str">
        <f t="shared" si="53"/>
        <v>Apr</v>
      </c>
      <c r="AF185">
        <f>_xlfn.IFNA(VLOOKUP(A185,Gold!$A$2:$E$1307,5, FALSE),AF184)</f>
        <v>27047</v>
      </c>
      <c r="AG185">
        <f>_xlfn.IFNA(VLOOKUP(A185,Gold!$A$2:$G$1307,7, FALSE),AG184)</f>
        <v>1</v>
      </c>
      <c r="AH185">
        <f>_xlfn.IFNA(VLOOKUP(A185,Oil!$A$2:$E$1345,5, FALSE),AH184)</f>
        <v>3702</v>
      </c>
      <c r="AI185">
        <f>_xlfn.IFNA(VLOOKUP(A185,Oil!$A$2:$G$1345,7, FALSE),AI184)</f>
        <v>1</v>
      </c>
      <c r="AJ185">
        <f t="shared" si="56"/>
        <v>2</v>
      </c>
      <c r="AK185">
        <f>_xlfn.IFNA(VLOOKUP(A185,InterestRate!$A$2:$G$1334,3, FALSE),AK184)</f>
        <v>7.86</v>
      </c>
      <c r="AL185">
        <f>_xlfn.IFNA(VLOOKUP(A185,InterestRate!$A$2:$G$1334,4,FALSE),AL184)</f>
        <v>7.86</v>
      </c>
      <c r="AM185">
        <f>_xlfn.IFNA(VLOOKUP(A185,InterestRate!$A$2:$G$1334,5, FALSE),AM184)</f>
        <v>7.86</v>
      </c>
      <c r="AN185">
        <f>_xlfn.IFNA(VLOOKUP(A185,InterestRate!$A$2:$G$1334,6, FALSE),AN184)</f>
        <v>7.86</v>
      </c>
      <c r="AO185">
        <f>_xlfn.IFNA(VLOOKUP(A185,InterestRate!$A$2:$G$1334,7, FALSE),AO184)</f>
        <v>6.1000000000000004E-3</v>
      </c>
      <c r="AP185">
        <f t="shared" si="57"/>
        <v>1</v>
      </c>
      <c r="AQ185">
        <f t="shared" si="58"/>
        <v>3</v>
      </c>
    </row>
    <row r="186" spans="1:43" x14ac:dyDescent="0.2">
      <c r="A186" s="1">
        <v>42128</v>
      </c>
      <c r="B186">
        <v>8230.0499999999993</v>
      </c>
      <c r="C186">
        <v>8346</v>
      </c>
      <c r="D186">
        <v>8220.4500000000007</v>
      </c>
      <c r="E186">
        <v>8331.9500000000007</v>
      </c>
      <c r="F186">
        <v>136913823</v>
      </c>
      <c r="G186">
        <v>7856.18</v>
      </c>
      <c r="H186">
        <f t="shared" si="74"/>
        <v>8411.8875000000007</v>
      </c>
      <c r="I186">
        <f t="shared" si="66"/>
        <v>-79.9375</v>
      </c>
      <c r="J186">
        <f t="shared" si="73"/>
        <v>0</v>
      </c>
      <c r="K186">
        <f t="shared" si="54"/>
        <v>8235.4500000000007</v>
      </c>
      <c r="L186">
        <f t="shared" si="67"/>
        <v>191389627.42857143</v>
      </c>
      <c r="M186">
        <f t="shared" si="68"/>
        <v>-54475804.428571433</v>
      </c>
      <c r="N186" s="10">
        <f t="shared" si="55"/>
        <v>-1.1581922599151457</v>
      </c>
      <c r="O186">
        <f t="shared" si="63"/>
        <v>-97.75</v>
      </c>
      <c r="P186">
        <f t="shared" si="75"/>
        <v>252.89999999999964</v>
      </c>
      <c r="Q186">
        <f t="shared" si="76"/>
        <v>116.44789862955108</v>
      </c>
      <c r="R186">
        <f t="shared" si="77"/>
        <v>-350.64999999999964</v>
      </c>
      <c r="S186">
        <f t="shared" si="59"/>
        <v>150.45000000000073</v>
      </c>
      <c r="T186">
        <f t="shared" si="60"/>
        <v>-150.45000000000073</v>
      </c>
      <c r="U186">
        <f t="shared" si="61"/>
        <v>150.45000000000073</v>
      </c>
      <c r="V186">
        <f t="shared" si="62"/>
        <v>0</v>
      </c>
      <c r="W186">
        <f t="shared" si="69"/>
        <v>31.750000000000259</v>
      </c>
      <c r="X186">
        <f t="shared" si="64"/>
        <v>45.714285714285971</v>
      </c>
      <c r="Y186">
        <f t="shared" si="70"/>
        <v>40.464269458352355</v>
      </c>
      <c r="Z186">
        <f t="shared" si="71"/>
        <v>0</v>
      </c>
      <c r="AA186">
        <f t="shared" si="72"/>
        <v>0</v>
      </c>
      <c r="AB186">
        <v>-502.35</v>
      </c>
      <c r="AC186">
        <f t="shared" si="52"/>
        <v>13951518563.700199</v>
      </c>
      <c r="AD186">
        <f t="shared" si="65"/>
        <v>-6179053128.9214067</v>
      </c>
      <c r="AE186" t="str">
        <f t="shared" si="53"/>
        <v>May</v>
      </c>
      <c r="AF186">
        <f>_xlfn.IFNA(VLOOKUP(A186,Gold!$A$2:$E$1307,5, FALSE),AF185)</f>
        <v>27047</v>
      </c>
      <c r="AG186">
        <f>_xlfn.IFNA(VLOOKUP(A186,Gold!$A$2:$G$1307,7, FALSE),AG185)</f>
        <v>1</v>
      </c>
      <c r="AH186">
        <f>_xlfn.IFNA(VLOOKUP(A186,Oil!$A$2:$E$1345,5, FALSE),AH185)</f>
        <v>3761</v>
      </c>
      <c r="AI186">
        <f>_xlfn.IFNA(VLOOKUP(A186,Oil!$A$2:$G$1345,7, FALSE),AI185)</f>
        <v>-1</v>
      </c>
      <c r="AJ186">
        <f t="shared" si="56"/>
        <v>0</v>
      </c>
      <c r="AK186">
        <f>_xlfn.IFNA(VLOOKUP(A186,InterestRate!$A$2:$G$1334,3, FALSE),AK185)</f>
        <v>7.86</v>
      </c>
      <c r="AL186">
        <f>_xlfn.IFNA(VLOOKUP(A186,InterestRate!$A$2:$G$1334,4,FALSE),AL185)</f>
        <v>7.86</v>
      </c>
      <c r="AM186">
        <f>_xlfn.IFNA(VLOOKUP(A186,InterestRate!$A$2:$G$1334,5, FALSE),AM185)</f>
        <v>7.86</v>
      </c>
      <c r="AN186">
        <f>_xlfn.IFNA(VLOOKUP(A186,InterestRate!$A$2:$G$1334,6, FALSE),AN185)</f>
        <v>7.86</v>
      </c>
      <c r="AO186">
        <f>_xlfn.IFNA(VLOOKUP(A186,InterestRate!$A$2:$G$1334,7, FALSE),AO185)</f>
        <v>6.1000000000000004E-3</v>
      </c>
      <c r="AP186">
        <f t="shared" si="57"/>
        <v>1</v>
      </c>
      <c r="AQ186">
        <f t="shared" si="58"/>
        <v>1</v>
      </c>
    </row>
    <row r="187" spans="1:43" x14ac:dyDescent="0.2">
      <c r="A187" s="1">
        <v>42129</v>
      </c>
      <c r="B187">
        <v>8338.4</v>
      </c>
      <c r="C187">
        <v>8355.65</v>
      </c>
      <c r="D187">
        <v>8280.6</v>
      </c>
      <c r="E187">
        <v>8324.7999999999993</v>
      </c>
      <c r="F187">
        <v>156019941</v>
      </c>
      <c r="G187">
        <v>8138.54</v>
      </c>
      <c r="H187">
        <f t="shared" si="74"/>
        <v>8377.0333333333347</v>
      </c>
      <c r="I187">
        <f t="shared" si="66"/>
        <v>-52.233333333335395</v>
      </c>
      <c r="J187">
        <f t="shared" si="73"/>
        <v>0</v>
      </c>
      <c r="K187">
        <f t="shared" si="54"/>
        <v>8224.2000000000007</v>
      </c>
      <c r="L187">
        <f t="shared" si="67"/>
        <v>185673467.57142857</v>
      </c>
      <c r="M187">
        <f t="shared" si="68"/>
        <v>-29653526.571428567</v>
      </c>
      <c r="N187" s="10">
        <f t="shared" si="55"/>
        <v>-1.2084374399384796</v>
      </c>
      <c r="O187">
        <f t="shared" si="63"/>
        <v>-73.5</v>
      </c>
      <c r="P187">
        <f t="shared" si="75"/>
        <v>362.20000000000073</v>
      </c>
      <c r="Q187">
        <f t="shared" si="76"/>
        <v>150.44134911589188</v>
      </c>
      <c r="R187">
        <f t="shared" si="77"/>
        <v>-435.70000000000073</v>
      </c>
      <c r="S187">
        <f t="shared" si="59"/>
        <v>-7.1500000000014552</v>
      </c>
      <c r="T187">
        <f t="shared" si="60"/>
        <v>7.1500000000014552</v>
      </c>
      <c r="U187">
        <f t="shared" si="61"/>
        <v>0</v>
      </c>
      <c r="V187">
        <f t="shared" si="62"/>
        <v>7.1500000000014552</v>
      </c>
      <c r="W187">
        <f t="shared" si="69"/>
        <v>31.750000000000259</v>
      </c>
      <c r="X187">
        <f t="shared" si="64"/>
        <v>42.250000000000263</v>
      </c>
      <c r="Y187">
        <f t="shared" si="70"/>
        <v>42.333333333333385</v>
      </c>
      <c r="Z187">
        <f t="shared" si="71"/>
        <v>0</v>
      </c>
      <c r="AA187">
        <f t="shared" si="72"/>
        <v>0</v>
      </c>
      <c r="AB187">
        <v>-367.5</v>
      </c>
      <c r="AC187">
        <f t="shared" si="52"/>
        <v>-2121871197.6000566</v>
      </c>
      <c r="AD187">
        <f t="shared" si="65"/>
        <v>-4543566762.1213789</v>
      </c>
      <c r="AE187" t="str">
        <f t="shared" si="53"/>
        <v>May</v>
      </c>
      <c r="AF187">
        <f>_xlfn.IFNA(VLOOKUP(A187,Gold!$A$2:$E$1307,5, FALSE),AF186)</f>
        <v>26762</v>
      </c>
      <c r="AG187">
        <f>_xlfn.IFNA(VLOOKUP(A187,Gold!$A$2:$G$1307,7, FALSE),AG186)</f>
        <v>-1</v>
      </c>
      <c r="AH187">
        <f>_xlfn.IFNA(VLOOKUP(A187,Oil!$A$2:$E$1345,5, FALSE),AH186)</f>
        <v>3747</v>
      </c>
      <c r="AI187">
        <f>_xlfn.IFNA(VLOOKUP(A187,Oil!$A$2:$G$1345,7, FALSE),AI186)</f>
        <v>-1</v>
      </c>
      <c r="AJ187">
        <f t="shared" si="56"/>
        <v>-2</v>
      </c>
      <c r="AK187">
        <f>_xlfn.IFNA(VLOOKUP(A187,InterestRate!$A$2:$G$1334,3, FALSE),AK186)</f>
        <v>7.8520000000000003</v>
      </c>
      <c r="AL187">
        <f>_xlfn.IFNA(VLOOKUP(A187,InterestRate!$A$2:$G$1334,4,FALSE),AL186)</f>
        <v>7.8520000000000003</v>
      </c>
      <c r="AM187">
        <f>_xlfn.IFNA(VLOOKUP(A187,InterestRate!$A$2:$G$1334,5, FALSE),AM186)</f>
        <v>7.8520000000000003</v>
      </c>
      <c r="AN187">
        <f>_xlfn.IFNA(VLOOKUP(A187,InterestRate!$A$2:$G$1334,6, FALSE),AN186)</f>
        <v>7.8520000000000003</v>
      </c>
      <c r="AO187">
        <f>_xlfn.IFNA(VLOOKUP(A187,InterestRate!$A$2:$G$1334,7, FALSE),AO186)</f>
        <v>-1E-3</v>
      </c>
      <c r="AP187">
        <f t="shared" si="57"/>
        <v>-1</v>
      </c>
      <c r="AQ187">
        <f t="shared" si="58"/>
        <v>-3</v>
      </c>
    </row>
    <row r="188" spans="1:43" x14ac:dyDescent="0.2">
      <c r="A188" s="1">
        <v>42130</v>
      </c>
      <c r="B188">
        <v>8316.6</v>
      </c>
      <c r="C188">
        <v>8331.9500000000007</v>
      </c>
      <c r="D188">
        <v>8083</v>
      </c>
      <c r="E188">
        <v>8097</v>
      </c>
      <c r="F188">
        <v>212509839</v>
      </c>
      <c r="G188">
        <v>10894.12</v>
      </c>
      <c r="H188">
        <f t="shared" si="74"/>
        <v>8345.2083333333339</v>
      </c>
      <c r="I188">
        <f t="shared" si="66"/>
        <v>-248.20833333333394</v>
      </c>
      <c r="J188">
        <f t="shared" si="73"/>
        <v>0</v>
      </c>
      <c r="K188">
        <f t="shared" si="54"/>
        <v>8262.35</v>
      </c>
      <c r="L188">
        <f t="shared" si="67"/>
        <v>183699066.57142857</v>
      </c>
      <c r="M188">
        <f t="shared" si="68"/>
        <v>28810772.428571433</v>
      </c>
      <c r="N188" s="10">
        <f t="shared" si="55"/>
        <v>2.042114363344453</v>
      </c>
      <c r="O188">
        <f t="shared" si="63"/>
        <v>-208.25</v>
      </c>
      <c r="P188">
        <f t="shared" si="75"/>
        <v>236.70000000000073</v>
      </c>
      <c r="Q188">
        <f t="shared" si="76"/>
        <v>163.25224274693721</v>
      </c>
      <c r="R188">
        <f t="shared" si="77"/>
        <v>-444.95000000000073</v>
      </c>
      <c r="S188">
        <f t="shared" si="59"/>
        <v>-227.79999999999927</v>
      </c>
      <c r="T188">
        <f t="shared" si="60"/>
        <v>227.79999999999927</v>
      </c>
      <c r="U188">
        <f t="shared" si="61"/>
        <v>0</v>
      </c>
      <c r="V188">
        <f t="shared" si="62"/>
        <v>227.79999999999927</v>
      </c>
      <c r="W188">
        <f t="shared" si="69"/>
        <v>31.750000000000259</v>
      </c>
      <c r="X188">
        <f t="shared" si="64"/>
        <v>61.500000000000263</v>
      </c>
      <c r="Y188">
        <f t="shared" si="70"/>
        <v>33.687002652519979</v>
      </c>
      <c r="Z188">
        <f t="shared" si="71"/>
        <v>0</v>
      </c>
      <c r="AA188">
        <f t="shared" si="72"/>
        <v>0</v>
      </c>
      <c r="AB188">
        <v>-379.5</v>
      </c>
      <c r="AC188">
        <f t="shared" si="52"/>
        <v>-46667160644.400078</v>
      </c>
      <c r="AD188">
        <f t="shared" si="65"/>
        <v>-8658243041.8856583</v>
      </c>
      <c r="AE188" t="str">
        <f t="shared" si="53"/>
        <v>May</v>
      </c>
      <c r="AF188">
        <f>_xlfn.IFNA(VLOOKUP(A188,Gold!$A$2:$E$1307,5, FALSE),AF187)</f>
        <v>26784</v>
      </c>
      <c r="AG188">
        <f>_xlfn.IFNA(VLOOKUP(A188,Gold!$A$2:$G$1307,7, FALSE),AG187)</f>
        <v>-1</v>
      </c>
      <c r="AH188">
        <f>_xlfn.IFNA(VLOOKUP(A188,Oil!$A$2:$E$1345,5, FALSE),AH187)</f>
        <v>3837</v>
      </c>
      <c r="AI188">
        <f>_xlfn.IFNA(VLOOKUP(A188,Oil!$A$2:$G$1345,7, FALSE),AI187)</f>
        <v>1</v>
      </c>
      <c r="AJ188">
        <f t="shared" si="56"/>
        <v>0</v>
      </c>
      <c r="AK188">
        <f>_xlfn.IFNA(VLOOKUP(A188,InterestRate!$A$2:$G$1334,3, FALSE),AK187)</f>
        <v>7.891</v>
      </c>
      <c r="AL188">
        <f>_xlfn.IFNA(VLOOKUP(A188,InterestRate!$A$2:$G$1334,4,FALSE),AL187)</f>
        <v>7.891</v>
      </c>
      <c r="AM188">
        <f>_xlfn.IFNA(VLOOKUP(A188,InterestRate!$A$2:$G$1334,5, FALSE),AM187)</f>
        <v>7.891</v>
      </c>
      <c r="AN188">
        <f>_xlfn.IFNA(VLOOKUP(A188,InterestRate!$A$2:$G$1334,6, FALSE),AN187)</f>
        <v>7.891</v>
      </c>
      <c r="AO188">
        <f>_xlfn.IFNA(VLOOKUP(A188,InterestRate!$A$2:$G$1334,7, FALSE),AO187)</f>
        <v>5.0000000000000001E-3</v>
      </c>
      <c r="AP188">
        <f t="shared" si="57"/>
        <v>1</v>
      </c>
      <c r="AQ188">
        <f t="shared" si="58"/>
        <v>1</v>
      </c>
    </row>
    <row r="189" spans="1:43" x14ac:dyDescent="0.2">
      <c r="A189" s="1">
        <v>42131</v>
      </c>
      <c r="B189">
        <v>8077</v>
      </c>
      <c r="C189">
        <v>8122.6</v>
      </c>
      <c r="D189">
        <v>7997.15</v>
      </c>
      <c r="E189">
        <v>8057.3</v>
      </c>
      <c r="F189">
        <v>166563657</v>
      </c>
      <c r="G189">
        <v>8443.9599999999991</v>
      </c>
      <c r="H189">
        <f t="shared" si="74"/>
        <v>8302.7916666666661</v>
      </c>
      <c r="I189">
        <f t="shared" si="66"/>
        <v>-245.49166666666588</v>
      </c>
      <c r="J189">
        <f t="shared" si="73"/>
        <v>0</v>
      </c>
      <c r="K189">
        <f t="shared" si="54"/>
        <v>8373.65</v>
      </c>
      <c r="L189">
        <f t="shared" si="67"/>
        <v>188651333.7142857</v>
      </c>
      <c r="M189">
        <f t="shared" si="68"/>
        <v>-22087676.714285702</v>
      </c>
      <c r="N189" s="10">
        <f t="shared" si="55"/>
        <v>3.9262532113735302</v>
      </c>
      <c r="O189">
        <f t="shared" si="63"/>
        <v>-156.49999999999909</v>
      </c>
      <c r="P189">
        <f t="shared" si="75"/>
        <v>336.40000000000236</v>
      </c>
      <c r="Q189">
        <f t="shared" si="76"/>
        <v>142.20234995714191</v>
      </c>
      <c r="R189">
        <f t="shared" si="77"/>
        <v>-492.90000000000146</v>
      </c>
      <c r="S189">
        <f t="shared" si="59"/>
        <v>-39.699999999999818</v>
      </c>
      <c r="T189">
        <f t="shared" si="60"/>
        <v>39.699999999999818</v>
      </c>
      <c r="U189">
        <f t="shared" si="61"/>
        <v>0</v>
      </c>
      <c r="V189">
        <f t="shared" si="62"/>
        <v>39.699999999999818</v>
      </c>
      <c r="W189">
        <f t="shared" si="69"/>
        <v>31.750000000000259</v>
      </c>
      <c r="X189">
        <f t="shared" si="64"/>
        <v>54.107142857142989</v>
      </c>
      <c r="Y189">
        <f t="shared" si="70"/>
        <v>36.5542763157896</v>
      </c>
      <c r="Z189">
        <f t="shared" si="71"/>
        <v>0</v>
      </c>
      <c r="AA189">
        <f t="shared" si="72"/>
        <v>0</v>
      </c>
      <c r="AB189">
        <v>-438.25</v>
      </c>
      <c r="AC189">
        <f t="shared" si="52"/>
        <v>-3281304042.8999696</v>
      </c>
      <c r="AD189">
        <f t="shared" si="65"/>
        <v>-6213148641.6213684</v>
      </c>
      <c r="AE189" t="str">
        <f t="shared" si="53"/>
        <v>May</v>
      </c>
      <c r="AF189">
        <f>_xlfn.IFNA(VLOOKUP(A189,Gold!$A$2:$E$1307,5, FALSE),AF188)</f>
        <v>26904</v>
      </c>
      <c r="AG189">
        <f>_xlfn.IFNA(VLOOKUP(A189,Gold!$A$2:$G$1307,7, FALSE),AG188)</f>
        <v>1</v>
      </c>
      <c r="AH189">
        <f>_xlfn.IFNA(VLOOKUP(A189,Oil!$A$2:$E$1345,5, FALSE),AH188)</f>
        <v>3878</v>
      </c>
      <c r="AI189">
        <f>_xlfn.IFNA(VLOOKUP(A189,Oil!$A$2:$G$1345,7, FALSE),AI188)</f>
        <v>1</v>
      </c>
      <c r="AJ189">
        <f t="shared" si="56"/>
        <v>2</v>
      </c>
      <c r="AK189">
        <f>_xlfn.IFNA(VLOOKUP(A189,InterestRate!$A$2:$G$1334,3, FALSE),AK188)</f>
        <v>7.9950000000000001</v>
      </c>
      <c r="AL189">
        <f>_xlfn.IFNA(VLOOKUP(A189,InterestRate!$A$2:$G$1334,4,FALSE),AL188)</f>
        <v>7.9950000000000001</v>
      </c>
      <c r="AM189">
        <f>_xlfn.IFNA(VLOOKUP(A189,InterestRate!$A$2:$G$1334,5, FALSE),AM188)</f>
        <v>7.9950000000000001</v>
      </c>
      <c r="AN189">
        <f>_xlfn.IFNA(VLOOKUP(A189,InterestRate!$A$2:$G$1334,6, FALSE),AN188)</f>
        <v>7.9950000000000001</v>
      </c>
      <c r="AO189">
        <f>_xlfn.IFNA(VLOOKUP(A189,InterestRate!$A$2:$G$1334,7, FALSE),AO188)</f>
        <v>1.32E-2</v>
      </c>
      <c r="AP189">
        <f t="shared" si="57"/>
        <v>1</v>
      </c>
      <c r="AQ189">
        <f t="shared" si="58"/>
        <v>3</v>
      </c>
    </row>
    <row r="190" spans="1:43" x14ac:dyDescent="0.2">
      <c r="A190" s="1">
        <v>42132</v>
      </c>
      <c r="B190">
        <v>8131.5</v>
      </c>
      <c r="C190">
        <v>8224.9500000000007</v>
      </c>
      <c r="D190">
        <v>8123.45</v>
      </c>
      <c r="E190">
        <v>8191.5</v>
      </c>
      <c r="F190">
        <v>188776090</v>
      </c>
      <c r="G190">
        <v>8961.33</v>
      </c>
      <c r="H190">
        <f t="shared" si="74"/>
        <v>8270.2250000000004</v>
      </c>
      <c r="I190">
        <f t="shared" si="66"/>
        <v>-78.725000000000364</v>
      </c>
      <c r="J190">
        <f t="shared" si="73"/>
        <v>0</v>
      </c>
      <c r="K190">
        <f t="shared" si="54"/>
        <v>8365.65</v>
      </c>
      <c r="L190">
        <f t="shared" si="67"/>
        <v>187488093.7142857</v>
      </c>
      <c r="M190">
        <f t="shared" si="68"/>
        <v>1287996.2857142985</v>
      </c>
      <c r="N190" s="10">
        <f t="shared" si="55"/>
        <v>2.1259842519684997</v>
      </c>
      <c r="O190">
        <f t="shared" si="63"/>
        <v>-94.100000000000364</v>
      </c>
      <c r="P190">
        <f t="shared" si="75"/>
        <v>226.29999999999927</v>
      </c>
      <c r="Q190">
        <f t="shared" si="76"/>
        <v>81.891622631028966</v>
      </c>
      <c r="R190">
        <f t="shared" si="77"/>
        <v>-320.39999999999964</v>
      </c>
      <c r="S190">
        <f t="shared" si="59"/>
        <v>134.19999999999982</v>
      </c>
      <c r="T190">
        <f t="shared" si="60"/>
        <v>-134.19999999999982</v>
      </c>
      <c r="U190">
        <f t="shared" si="61"/>
        <v>134.19999999999982</v>
      </c>
      <c r="V190">
        <f t="shared" si="62"/>
        <v>0</v>
      </c>
      <c r="W190">
        <f t="shared" si="69"/>
        <v>40.664285714285789</v>
      </c>
      <c r="X190">
        <f t="shared" si="64"/>
        <v>54.107142857142989</v>
      </c>
      <c r="Y190">
        <f t="shared" si="70"/>
        <v>42.459725536992828</v>
      </c>
      <c r="Z190">
        <f t="shared" si="71"/>
        <v>0</v>
      </c>
      <c r="AA190">
        <f t="shared" si="72"/>
        <v>0</v>
      </c>
      <c r="AB190">
        <v>-458.85</v>
      </c>
      <c r="AC190">
        <f t="shared" si="52"/>
        <v>11326565400</v>
      </c>
      <c r="AD190">
        <f t="shared" si="65"/>
        <v>-6433926683.2499685</v>
      </c>
      <c r="AE190" t="str">
        <f t="shared" si="53"/>
        <v>May</v>
      </c>
      <c r="AF190">
        <f>_xlfn.IFNA(VLOOKUP(A190,Gold!$A$2:$E$1307,5, FALSE),AF189)</f>
        <v>26845</v>
      </c>
      <c r="AG190">
        <f>_xlfn.IFNA(VLOOKUP(A190,Gold!$A$2:$G$1307,7, FALSE),AG189)</f>
        <v>-1</v>
      </c>
      <c r="AH190">
        <f>_xlfn.IFNA(VLOOKUP(A190,Oil!$A$2:$E$1345,5, FALSE),AH189)</f>
        <v>3765</v>
      </c>
      <c r="AI190">
        <f>_xlfn.IFNA(VLOOKUP(A190,Oil!$A$2:$G$1345,7, FALSE),AI189)</f>
        <v>-1</v>
      </c>
      <c r="AJ190">
        <f t="shared" si="56"/>
        <v>-2</v>
      </c>
      <c r="AK190">
        <f>_xlfn.IFNA(VLOOKUP(A190,InterestRate!$A$2:$G$1334,3, FALSE),AK189)</f>
        <v>7.9809999999999999</v>
      </c>
      <c r="AL190">
        <f>_xlfn.IFNA(VLOOKUP(A190,InterestRate!$A$2:$G$1334,4,FALSE),AL189)</f>
        <v>7.9809999999999999</v>
      </c>
      <c r="AM190">
        <f>_xlfn.IFNA(VLOOKUP(A190,InterestRate!$A$2:$G$1334,5, FALSE),AM189)</f>
        <v>7.9809999999999999</v>
      </c>
      <c r="AN190">
        <f>_xlfn.IFNA(VLOOKUP(A190,InterestRate!$A$2:$G$1334,6, FALSE),AN189)</f>
        <v>7.9809999999999999</v>
      </c>
      <c r="AO190">
        <f>_xlfn.IFNA(VLOOKUP(A190,InterestRate!$A$2:$G$1334,7, FALSE),AO189)</f>
        <v>-1.8E-3</v>
      </c>
      <c r="AP190">
        <f t="shared" si="57"/>
        <v>-1</v>
      </c>
      <c r="AQ190">
        <f t="shared" si="58"/>
        <v>-3</v>
      </c>
    </row>
    <row r="191" spans="1:43" x14ac:dyDescent="0.2">
      <c r="A191" s="1">
        <v>42135</v>
      </c>
      <c r="B191">
        <v>8243.2000000000007</v>
      </c>
      <c r="C191">
        <v>8332.75</v>
      </c>
      <c r="D191">
        <v>8224.65</v>
      </c>
      <c r="E191">
        <v>8325.25</v>
      </c>
      <c r="F191">
        <v>197882948</v>
      </c>
      <c r="G191">
        <v>8396.1200000000008</v>
      </c>
      <c r="H191">
        <f t="shared" si="74"/>
        <v>8254.7041666666682</v>
      </c>
      <c r="I191">
        <f t="shared" si="66"/>
        <v>70.545833333331757</v>
      </c>
      <c r="J191">
        <f t="shared" si="73"/>
        <v>1</v>
      </c>
      <c r="K191">
        <f t="shared" si="54"/>
        <v>8423.25</v>
      </c>
      <c r="L191">
        <f t="shared" si="67"/>
        <v>188205445.42857143</v>
      </c>
      <c r="M191">
        <f t="shared" si="68"/>
        <v>9677502.5714285672</v>
      </c>
      <c r="N191" s="10">
        <f t="shared" si="55"/>
        <v>1.1771418275727457</v>
      </c>
      <c r="O191">
        <f t="shared" si="63"/>
        <v>85.5</v>
      </c>
      <c r="P191">
        <f t="shared" si="75"/>
        <v>293.85000000000036</v>
      </c>
      <c r="Q191">
        <f t="shared" si="76"/>
        <v>58.669666454691516</v>
      </c>
      <c r="R191">
        <f t="shared" si="77"/>
        <v>-208.35000000000036</v>
      </c>
      <c r="S191">
        <f t="shared" si="59"/>
        <v>133.75</v>
      </c>
      <c r="T191">
        <f t="shared" si="60"/>
        <v>-133.75</v>
      </c>
      <c r="U191">
        <f t="shared" si="61"/>
        <v>133.75</v>
      </c>
      <c r="V191">
        <f t="shared" si="62"/>
        <v>0</v>
      </c>
      <c r="W191">
        <f t="shared" si="69"/>
        <v>59.77142857142865</v>
      </c>
      <c r="X191">
        <f t="shared" si="64"/>
        <v>47.557142857142935</v>
      </c>
      <c r="Y191">
        <f t="shared" si="70"/>
        <v>55.176051694579975</v>
      </c>
      <c r="Z191">
        <f t="shared" si="71"/>
        <v>0</v>
      </c>
      <c r="AA191">
        <f t="shared" si="72"/>
        <v>0</v>
      </c>
      <c r="AB191">
        <v>-165.1</v>
      </c>
      <c r="AC191">
        <f t="shared" si="52"/>
        <v>16236295883.399857</v>
      </c>
      <c r="AD191">
        <f t="shared" si="65"/>
        <v>-3238413584.1142926</v>
      </c>
      <c r="AE191" t="str">
        <f t="shared" si="53"/>
        <v>May</v>
      </c>
      <c r="AF191">
        <f>_xlfn.IFNA(VLOOKUP(A191,Gold!$A$2:$E$1307,5, FALSE),AF190)</f>
        <v>26848</v>
      </c>
      <c r="AG191">
        <f>_xlfn.IFNA(VLOOKUP(A191,Gold!$A$2:$G$1307,7, FALSE),AG190)</f>
        <v>1</v>
      </c>
      <c r="AH191">
        <f>_xlfn.IFNA(VLOOKUP(A191,Oil!$A$2:$E$1345,5, FALSE),AH190)</f>
        <v>3804</v>
      </c>
      <c r="AI191">
        <f>_xlfn.IFNA(VLOOKUP(A191,Oil!$A$2:$G$1345,7, FALSE),AI190)</f>
        <v>1</v>
      </c>
      <c r="AJ191">
        <f t="shared" si="56"/>
        <v>2</v>
      </c>
      <c r="AK191">
        <f>_xlfn.IFNA(VLOOKUP(A191,InterestRate!$A$2:$G$1334,3, FALSE),AK190)</f>
        <v>7.8890000000000002</v>
      </c>
      <c r="AL191">
        <f>_xlfn.IFNA(VLOOKUP(A191,InterestRate!$A$2:$G$1334,4,FALSE),AL190)</f>
        <v>7.8890000000000002</v>
      </c>
      <c r="AM191">
        <f>_xlfn.IFNA(VLOOKUP(A191,InterestRate!$A$2:$G$1334,5, FALSE),AM190)</f>
        <v>7.8890000000000002</v>
      </c>
      <c r="AN191">
        <f>_xlfn.IFNA(VLOOKUP(A191,InterestRate!$A$2:$G$1334,6, FALSE),AN190)</f>
        <v>7.8890000000000002</v>
      </c>
      <c r="AO191">
        <f>_xlfn.IFNA(VLOOKUP(A191,InterestRate!$A$2:$G$1334,7, FALSE),AO190)</f>
        <v>-1.15E-2</v>
      </c>
      <c r="AP191">
        <f t="shared" si="57"/>
        <v>-1</v>
      </c>
      <c r="AQ191">
        <f t="shared" si="58"/>
        <v>1</v>
      </c>
    </row>
    <row r="192" spans="1:43" x14ac:dyDescent="0.2">
      <c r="A192" s="1">
        <v>42136</v>
      </c>
      <c r="B192">
        <v>8326.15</v>
      </c>
      <c r="C192">
        <v>8326.65</v>
      </c>
      <c r="D192">
        <v>8115.3</v>
      </c>
      <c r="E192">
        <v>8126.95</v>
      </c>
      <c r="F192">
        <v>178753978</v>
      </c>
      <c r="G192">
        <v>8779.5300000000007</v>
      </c>
      <c r="H192">
        <f t="shared" si="74"/>
        <v>8246</v>
      </c>
      <c r="I192">
        <f t="shared" si="66"/>
        <v>-119.05000000000018</v>
      </c>
      <c r="J192">
        <f t="shared" si="73"/>
        <v>-1</v>
      </c>
      <c r="K192">
        <f t="shared" si="54"/>
        <v>8421</v>
      </c>
      <c r="L192">
        <f t="shared" si="67"/>
        <v>191480365</v>
      </c>
      <c r="M192">
        <f t="shared" si="68"/>
        <v>-12726387</v>
      </c>
      <c r="N192" s="10">
        <f t="shared" si="55"/>
        <v>3.6182085530241994</v>
      </c>
      <c r="O192">
        <f t="shared" si="63"/>
        <v>-54.550000000000182</v>
      </c>
      <c r="P192">
        <f t="shared" si="75"/>
        <v>141.69999999999982</v>
      </c>
      <c r="Q192">
        <f t="shared" si="76"/>
        <v>99.237390946682694</v>
      </c>
      <c r="R192">
        <f t="shared" si="77"/>
        <v>-196.25</v>
      </c>
      <c r="S192">
        <f t="shared" si="59"/>
        <v>-198.30000000000018</v>
      </c>
      <c r="T192">
        <f t="shared" si="60"/>
        <v>198.30000000000018</v>
      </c>
      <c r="U192">
        <f t="shared" si="61"/>
        <v>0</v>
      </c>
      <c r="V192">
        <f t="shared" si="62"/>
        <v>198.30000000000018</v>
      </c>
      <c r="W192">
        <f t="shared" si="69"/>
        <v>59.77142857142865</v>
      </c>
      <c r="X192">
        <f t="shared" si="64"/>
        <v>67.564285714285816</v>
      </c>
      <c r="Y192">
        <f t="shared" si="70"/>
        <v>46.574275059831912</v>
      </c>
      <c r="Z192">
        <f t="shared" si="71"/>
        <v>0</v>
      </c>
      <c r="AA192">
        <f t="shared" si="72"/>
        <v>0</v>
      </c>
      <c r="AB192">
        <v>-63.15</v>
      </c>
      <c r="AC192">
        <f t="shared" si="52"/>
        <v>-35607792417.599968</v>
      </c>
      <c r="AD192">
        <f t="shared" si="65"/>
        <v>-6594821207.9142885</v>
      </c>
      <c r="AE192" t="str">
        <f t="shared" si="53"/>
        <v>May</v>
      </c>
      <c r="AF192">
        <f>_xlfn.IFNA(VLOOKUP(A192,Gold!$A$2:$E$1307,5, FALSE),AF191)</f>
        <v>27100</v>
      </c>
      <c r="AG192">
        <f>_xlfn.IFNA(VLOOKUP(A192,Gold!$A$2:$G$1307,7, FALSE),AG191)</f>
        <v>1</v>
      </c>
      <c r="AH192">
        <f>_xlfn.IFNA(VLOOKUP(A192,Oil!$A$2:$E$1345,5, FALSE),AH191)</f>
        <v>3783</v>
      </c>
      <c r="AI192">
        <f>_xlfn.IFNA(VLOOKUP(A192,Oil!$A$2:$G$1345,7, FALSE),AI191)</f>
        <v>-1</v>
      </c>
      <c r="AJ192">
        <f t="shared" si="56"/>
        <v>0</v>
      </c>
      <c r="AK192">
        <f>_xlfn.IFNA(VLOOKUP(A192,InterestRate!$A$2:$G$1334,3, FALSE),AK191)</f>
        <v>7.95</v>
      </c>
      <c r="AL192">
        <f>_xlfn.IFNA(VLOOKUP(A192,InterestRate!$A$2:$G$1334,4,FALSE),AL191)</f>
        <v>7.95</v>
      </c>
      <c r="AM192">
        <f>_xlfn.IFNA(VLOOKUP(A192,InterestRate!$A$2:$G$1334,5, FALSE),AM191)</f>
        <v>7.95</v>
      </c>
      <c r="AN192">
        <f>_xlfn.IFNA(VLOOKUP(A192,InterestRate!$A$2:$G$1334,6, FALSE),AN191)</f>
        <v>7.95</v>
      </c>
      <c r="AO192">
        <f>_xlfn.IFNA(VLOOKUP(A192,InterestRate!$A$2:$G$1334,7, FALSE),AO191)</f>
        <v>7.7000000000000002E-3</v>
      </c>
      <c r="AP192">
        <f t="shared" si="57"/>
        <v>1</v>
      </c>
      <c r="AQ192">
        <f t="shared" si="58"/>
        <v>1</v>
      </c>
    </row>
    <row r="193" spans="1:43" x14ac:dyDescent="0.2">
      <c r="A193" s="1">
        <v>42137</v>
      </c>
      <c r="B193">
        <v>8181.55</v>
      </c>
      <c r="C193">
        <v>8254.9500000000007</v>
      </c>
      <c r="D193">
        <v>8089.8</v>
      </c>
      <c r="E193">
        <v>8235.4500000000007</v>
      </c>
      <c r="F193">
        <v>175015183</v>
      </c>
      <c r="G193">
        <v>8391.93</v>
      </c>
      <c r="H193">
        <f t="shared" si="74"/>
        <v>8223.3875000000007</v>
      </c>
      <c r="I193">
        <f t="shared" si="66"/>
        <v>12.0625</v>
      </c>
      <c r="J193">
        <f t="shared" si="73"/>
        <v>1</v>
      </c>
      <c r="K193">
        <f t="shared" si="54"/>
        <v>8458.9500000000007</v>
      </c>
      <c r="L193">
        <f t="shared" si="67"/>
        <v>176774325.14285713</v>
      </c>
      <c r="M193">
        <f t="shared" si="68"/>
        <v>-1759142.1428571343</v>
      </c>
      <c r="N193" s="10">
        <f t="shared" si="55"/>
        <v>2.7138772016101123</v>
      </c>
      <c r="O193">
        <f t="shared" si="63"/>
        <v>-96.5</v>
      </c>
      <c r="P193">
        <f t="shared" si="75"/>
        <v>1.25</v>
      </c>
      <c r="Q193">
        <f t="shared" si="76"/>
        <v>91.901602400662739</v>
      </c>
      <c r="R193">
        <f t="shared" si="77"/>
        <v>-97.75</v>
      </c>
      <c r="S193">
        <f t="shared" si="59"/>
        <v>108.50000000000091</v>
      </c>
      <c r="T193">
        <f t="shared" si="60"/>
        <v>-108.50000000000091</v>
      </c>
      <c r="U193">
        <f t="shared" si="61"/>
        <v>108.50000000000091</v>
      </c>
      <c r="V193">
        <f t="shared" si="62"/>
        <v>0</v>
      </c>
      <c r="W193">
        <f t="shared" si="69"/>
        <v>53.778571428571531</v>
      </c>
      <c r="X193">
        <f t="shared" si="64"/>
        <v>67.564285714285816</v>
      </c>
      <c r="Y193">
        <f t="shared" si="70"/>
        <v>43.957262961233084</v>
      </c>
      <c r="Z193">
        <f t="shared" si="71"/>
        <v>0</v>
      </c>
      <c r="AA193">
        <f t="shared" si="72"/>
        <v>0</v>
      </c>
      <c r="AB193">
        <v>-65.55</v>
      </c>
      <c r="AC193">
        <f t="shared" si="52"/>
        <v>9433318363.7000961</v>
      </c>
      <c r="AD193">
        <f t="shared" si="65"/>
        <v>-7240278379.3428745</v>
      </c>
      <c r="AE193" t="str">
        <f t="shared" si="53"/>
        <v>May</v>
      </c>
      <c r="AF193">
        <f>_xlfn.IFNA(VLOOKUP(A193,Gold!$A$2:$E$1307,5, FALSE),AF192)</f>
        <v>27041</v>
      </c>
      <c r="AG193">
        <f>_xlfn.IFNA(VLOOKUP(A193,Gold!$A$2:$G$1307,7, FALSE),AG192)</f>
        <v>-1</v>
      </c>
      <c r="AH193">
        <f>_xlfn.IFNA(VLOOKUP(A193,Oil!$A$2:$E$1345,5, FALSE),AH192)</f>
        <v>3900</v>
      </c>
      <c r="AI193">
        <f>_xlfn.IFNA(VLOOKUP(A193,Oil!$A$2:$G$1345,7, FALSE),AI192)</f>
        <v>1</v>
      </c>
      <c r="AJ193">
        <f t="shared" si="56"/>
        <v>0</v>
      </c>
      <c r="AK193">
        <f>_xlfn.IFNA(VLOOKUP(A193,InterestRate!$A$2:$G$1334,3, FALSE),AK192)</f>
        <v>7.9569999999999999</v>
      </c>
      <c r="AL193">
        <f>_xlfn.IFNA(VLOOKUP(A193,InterestRate!$A$2:$G$1334,4,FALSE),AL192)</f>
        <v>7.9569999999999999</v>
      </c>
      <c r="AM193">
        <f>_xlfn.IFNA(VLOOKUP(A193,InterestRate!$A$2:$G$1334,5, FALSE),AM192)</f>
        <v>7.9569999999999999</v>
      </c>
      <c r="AN193">
        <f>_xlfn.IFNA(VLOOKUP(A193,InterestRate!$A$2:$G$1334,6, FALSE),AN192)</f>
        <v>7.9569999999999999</v>
      </c>
      <c r="AO193">
        <f>_xlfn.IFNA(VLOOKUP(A193,InterestRate!$A$2:$G$1334,7, FALSE),AO192)</f>
        <v>8.9999999999999998E-4</v>
      </c>
      <c r="AP193">
        <f t="shared" si="57"/>
        <v>1</v>
      </c>
      <c r="AQ193">
        <f t="shared" si="58"/>
        <v>1</v>
      </c>
    </row>
    <row r="194" spans="1:43" x14ac:dyDescent="0.2">
      <c r="A194" s="1">
        <v>42138</v>
      </c>
      <c r="B194">
        <v>8232.4500000000007</v>
      </c>
      <c r="C194">
        <v>8236.25</v>
      </c>
      <c r="D194">
        <v>8137.3</v>
      </c>
      <c r="E194">
        <v>8224.2000000000007</v>
      </c>
      <c r="F194">
        <v>138964395</v>
      </c>
      <c r="G194">
        <v>6763.72</v>
      </c>
      <c r="H194">
        <f t="shared" si="74"/>
        <v>8217.5708333333332</v>
      </c>
      <c r="I194">
        <f t="shared" si="66"/>
        <v>6.6291666666675155</v>
      </c>
      <c r="J194">
        <f t="shared" si="73"/>
        <v>0</v>
      </c>
      <c r="K194">
        <f t="shared" si="54"/>
        <v>8370.25</v>
      </c>
      <c r="L194">
        <f t="shared" si="67"/>
        <v>182217376.57142857</v>
      </c>
      <c r="M194">
        <f t="shared" si="68"/>
        <v>-43252981.571428567</v>
      </c>
      <c r="N194" s="10">
        <f t="shared" si="55"/>
        <v>1.775856618272893</v>
      </c>
      <c r="O194">
        <f t="shared" si="63"/>
        <v>-100.59999999999854</v>
      </c>
      <c r="P194">
        <f t="shared" si="75"/>
        <v>-27.099999999998545</v>
      </c>
      <c r="Q194">
        <f t="shared" si="76"/>
        <v>91.87525380593371</v>
      </c>
      <c r="R194">
        <f t="shared" si="77"/>
        <v>-73.5</v>
      </c>
      <c r="S194">
        <f t="shared" si="59"/>
        <v>-11.25</v>
      </c>
      <c r="T194">
        <f t="shared" si="60"/>
        <v>11.25</v>
      </c>
      <c r="U194">
        <f t="shared" si="61"/>
        <v>0</v>
      </c>
      <c r="V194">
        <f t="shared" si="62"/>
        <v>11.25</v>
      </c>
      <c r="W194">
        <f t="shared" si="69"/>
        <v>53.778571428571531</v>
      </c>
      <c r="X194">
        <f t="shared" si="64"/>
        <v>68.149999999999892</v>
      </c>
      <c r="Y194">
        <f t="shared" si="70"/>
        <v>43.747821034282481</v>
      </c>
      <c r="Z194">
        <f t="shared" si="71"/>
        <v>0</v>
      </c>
      <c r="AA194">
        <f t="shared" si="72"/>
        <v>0</v>
      </c>
      <c r="AB194">
        <v>-251.65</v>
      </c>
      <c r="AC194">
        <f t="shared" ref="AC194:AC257" si="78">(E194-B194)*F194</f>
        <v>-1146456258.75</v>
      </c>
      <c r="AD194">
        <f t="shared" si="65"/>
        <v>-7100933388.0785809</v>
      </c>
      <c r="AE194" t="str">
        <f t="shared" ref="AE194:AE257" si="79">TEXT(A194, "mmm")</f>
        <v>May</v>
      </c>
      <c r="AF194">
        <f>_xlfn.IFNA(VLOOKUP(A194,Gold!$A$2:$E$1307,5, FALSE),AF193)</f>
        <v>27412</v>
      </c>
      <c r="AG194">
        <f>_xlfn.IFNA(VLOOKUP(A194,Gold!$A$2:$G$1307,7, FALSE),AG193)</f>
        <v>-1</v>
      </c>
      <c r="AH194">
        <f>_xlfn.IFNA(VLOOKUP(A194,Oil!$A$2:$E$1345,5, FALSE),AH193)</f>
        <v>3883</v>
      </c>
      <c r="AI194">
        <f>_xlfn.IFNA(VLOOKUP(A194,Oil!$A$2:$G$1345,7, FALSE),AI193)</f>
        <v>-1</v>
      </c>
      <c r="AJ194">
        <f t="shared" si="56"/>
        <v>-2</v>
      </c>
      <c r="AK194">
        <f>_xlfn.IFNA(VLOOKUP(A194,InterestRate!$A$2:$G$1334,3, FALSE),AK193)</f>
        <v>7.9379999999999997</v>
      </c>
      <c r="AL194">
        <f>_xlfn.IFNA(VLOOKUP(A194,InterestRate!$A$2:$G$1334,4,FALSE),AL193)</f>
        <v>7.9379999999999997</v>
      </c>
      <c r="AM194">
        <f>_xlfn.IFNA(VLOOKUP(A194,InterestRate!$A$2:$G$1334,5, FALSE),AM193)</f>
        <v>7.9379999999999997</v>
      </c>
      <c r="AN194">
        <f>_xlfn.IFNA(VLOOKUP(A194,InterestRate!$A$2:$G$1334,6, FALSE),AN193)</f>
        <v>7.9379999999999997</v>
      </c>
      <c r="AO194">
        <f>_xlfn.IFNA(VLOOKUP(A194,InterestRate!$A$2:$G$1334,7, FALSE),AO193)</f>
        <v>-2.3999999999999998E-3</v>
      </c>
      <c r="AP194">
        <f t="shared" si="57"/>
        <v>-1</v>
      </c>
      <c r="AQ194">
        <f t="shared" si="58"/>
        <v>-3</v>
      </c>
    </row>
    <row r="195" spans="1:43" x14ac:dyDescent="0.2">
      <c r="A195" s="1">
        <v>42139</v>
      </c>
      <c r="B195">
        <v>8240.2999999999993</v>
      </c>
      <c r="C195">
        <v>8279.2000000000007</v>
      </c>
      <c r="D195">
        <v>8212.2000000000007</v>
      </c>
      <c r="E195">
        <v>8262.35</v>
      </c>
      <c r="F195">
        <v>133838055</v>
      </c>
      <c r="G195">
        <v>6463.64</v>
      </c>
      <c r="H195">
        <f t="shared" si="74"/>
        <v>8218.4375</v>
      </c>
      <c r="I195">
        <f t="shared" si="66"/>
        <v>43.912500000000364</v>
      </c>
      <c r="J195">
        <f t="shared" si="73"/>
        <v>0</v>
      </c>
      <c r="K195">
        <f t="shared" ref="K195:K258" si="80">E202</f>
        <v>8339.35</v>
      </c>
      <c r="L195">
        <f t="shared" si="67"/>
        <v>179780870</v>
      </c>
      <c r="M195">
        <f t="shared" si="68"/>
        <v>-45942815</v>
      </c>
      <c r="N195" s="10">
        <f t="shared" ref="N195:N258" si="81">(K195-E195)*100/E195</f>
        <v>0.93193825001361597</v>
      </c>
      <c r="O195">
        <f t="shared" si="63"/>
        <v>165.35000000000036</v>
      </c>
      <c r="P195">
        <f t="shared" si="75"/>
        <v>373.60000000000036</v>
      </c>
      <c r="Q195">
        <f t="shared" si="76"/>
        <v>91.860504363435396</v>
      </c>
      <c r="R195">
        <f t="shared" si="77"/>
        <v>-208.25</v>
      </c>
      <c r="S195">
        <f t="shared" si="59"/>
        <v>38.149999999999636</v>
      </c>
      <c r="T195">
        <f t="shared" si="60"/>
        <v>-38.149999999999636</v>
      </c>
      <c r="U195">
        <f t="shared" si="61"/>
        <v>38.149999999999636</v>
      </c>
      <c r="V195">
        <f t="shared" si="62"/>
        <v>0</v>
      </c>
      <c r="W195">
        <f t="shared" si="69"/>
        <v>59.228571428571477</v>
      </c>
      <c r="X195">
        <f t="shared" si="64"/>
        <v>35.607142857142854</v>
      </c>
      <c r="Y195">
        <f t="shared" si="70"/>
        <v>61.802191249906855</v>
      </c>
      <c r="Z195">
        <f t="shared" si="71"/>
        <v>0</v>
      </c>
      <c r="AA195">
        <f t="shared" si="72"/>
        <v>0</v>
      </c>
      <c r="AB195">
        <v>-31.75</v>
      </c>
      <c r="AC195">
        <f t="shared" si="78"/>
        <v>2951129112.7501459</v>
      </c>
      <c r="AD195">
        <f t="shared" si="65"/>
        <v>-12606279.914262908</v>
      </c>
      <c r="AE195" t="str">
        <f t="shared" si="79"/>
        <v>May</v>
      </c>
      <c r="AF195">
        <f>_xlfn.IFNA(VLOOKUP(A195,Gold!$A$2:$E$1307,5, FALSE),AF194)</f>
        <v>27252</v>
      </c>
      <c r="AG195">
        <f>_xlfn.IFNA(VLOOKUP(A195,Gold!$A$2:$G$1307,7, FALSE),AG194)</f>
        <v>-1</v>
      </c>
      <c r="AH195">
        <f>_xlfn.IFNA(VLOOKUP(A195,Oil!$A$2:$E$1345,5, FALSE),AH194)</f>
        <v>3823</v>
      </c>
      <c r="AI195">
        <f>_xlfn.IFNA(VLOOKUP(A195,Oil!$A$2:$G$1345,7, FALSE),AI194)</f>
        <v>-1</v>
      </c>
      <c r="AJ195">
        <f t="shared" ref="AJ195:AJ258" si="82">AG195+AI195</f>
        <v>-2</v>
      </c>
      <c r="AK195">
        <f>_xlfn.IFNA(VLOOKUP(A195,InterestRate!$A$2:$G$1334,3, FALSE),AK194)</f>
        <v>7.9450000000000003</v>
      </c>
      <c r="AL195">
        <f>_xlfn.IFNA(VLOOKUP(A195,InterestRate!$A$2:$G$1334,4,FALSE),AL194)</f>
        <v>7.9450000000000003</v>
      </c>
      <c r="AM195">
        <f>_xlfn.IFNA(VLOOKUP(A195,InterestRate!$A$2:$G$1334,5, FALSE),AM194)</f>
        <v>7.9450000000000003</v>
      </c>
      <c r="AN195">
        <f>_xlfn.IFNA(VLOOKUP(A195,InterestRate!$A$2:$G$1334,6, FALSE),AN194)</f>
        <v>7.9450000000000003</v>
      </c>
      <c r="AO195">
        <f>_xlfn.IFNA(VLOOKUP(A195,InterestRate!$A$2:$G$1334,7, FALSE),AO194)</f>
        <v>8.9999999999999998E-4</v>
      </c>
      <c r="AP195">
        <f t="shared" ref="AP195:AP258" si="83">IF(AO195&gt;0,1,-1)</f>
        <v>1</v>
      </c>
      <c r="AQ195">
        <f t="shared" ref="AQ195:AQ258" si="84">AG195+AI195+AP195</f>
        <v>-1</v>
      </c>
    </row>
    <row r="196" spans="1:43" x14ac:dyDescent="0.2">
      <c r="A196" s="1">
        <v>42142</v>
      </c>
      <c r="B196">
        <v>8284.9500000000007</v>
      </c>
      <c r="C196">
        <v>8384.6</v>
      </c>
      <c r="D196">
        <v>8271.9500000000007</v>
      </c>
      <c r="E196">
        <v>8373.65</v>
      </c>
      <c r="F196">
        <v>153340463</v>
      </c>
      <c r="G196">
        <v>7459.18</v>
      </c>
      <c r="H196">
        <f t="shared" si="74"/>
        <v>8216.5</v>
      </c>
      <c r="I196">
        <f t="shared" si="66"/>
        <v>157.14999999999964</v>
      </c>
      <c r="J196">
        <f t="shared" si="73"/>
        <v>0</v>
      </c>
      <c r="K196">
        <f t="shared" si="80"/>
        <v>8334.6</v>
      </c>
      <c r="L196">
        <f t="shared" si="67"/>
        <v>168542043.7142857</v>
      </c>
      <c r="M196">
        <f t="shared" si="68"/>
        <v>-15201580.714285702</v>
      </c>
      <c r="N196" s="10">
        <f t="shared" si="81"/>
        <v>-0.46634382855743045</v>
      </c>
      <c r="O196">
        <f t="shared" si="63"/>
        <v>316.34999999999945</v>
      </c>
      <c r="P196">
        <f t="shared" si="75"/>
        <v>472.84999999999854</v>
      </c>
      <c r="Q196">
        <f t="shared" si="76"/>
        <v>116.45985973103092</v>
      </c>
      <c r="R196">
        <f t="shared" si="77"/>
        <v>-156.49999999999909</v>
      </c>
      <c r="S196">
        <f t="shared" ref="S196:S259" si="85">E196-E195</f>
        <v>111.29999999999927</v>
      </c>
      <c r="T196">
        <f t="shared" ref="T196:T259" si="86">E195-E196</f>
        <v>-111.29999999999927</v>
      </c>
      <c r="U196">
        <f t="shared" ref="U196:U259" si="87">IF(S196&gt;0,S196,0)</f>
        <v>111.29999999999927</v>
      </c>
      <c r="V196">
        <f t="shared" ref="V196:V259" si="88">IF(T196&gt;0,T196,0)</f>
        <v>0</v>
      </c>
      <c r="W196">
        <f t="shared" si="69"/>
        <v>75.128571428571377</v>
      </c>
      <c r="X196">
        <f t="shared" si="64"/>
        <v>29.935714285714312</v>
      </c>
      <c r="Y196">
        <f t="shared" si="70"/>
        <v>70.833052730823596</v>
      </c>
      <c r="Z196">
        <f t="shared" si="71"/>
        <v>0</v>
      </c>
      <c r="AA196">
        <f t="shared" si="72"/>
        <v>0</v>
      </c>
      <c r="AB196">
        <v>381.1</v>
      </c>
      <c r="AC196">
        <f t="shared" si="78"/>
        <v>13601299068.099833</v>
      </c>
      <c r="AD196">
        <f t="shared" si="65"/>
        <v>2399194164.5142808</v>
      </c>
      <c r="AE196" t="str">
        <f t="shared" si="79"/>
        <v>May</v>
      </c>
      <c r="AF196">
        <f>_xlfn.IFNA(VLOOKUP(A196,Gold!$A$2:$E$1307,5, FALSE),AF195)</f>
        <v>27596</v>
      </c>
      <c r="AG196">
        <f>_xlfn.IFNA(VLOOKUP(A196,Gold!$A$2:$G$1307,7, FALSE),AG195)</f>
        <v>1</v>
      </c>
      <c r="AH196">
        <f>_xlfn.IFNA(VLOOKUP(A196,Oil!$A$2:$E$1345,5, FALSE),AH195)</f>
        <v>3795</v>
      </c>
      <c r="AI196">
        <f>_xlfn.IFNA(VLOOKUP(A196,Oil!$A$2:$G$1345,7, FALSE),AI195)</f>
        <v>-1</v>
      </c>
      <c r="AJ196">
        <f t="shared" si="82"/>
        <v>0</v>
      </c>
      <c r="AK196">
        <f>_xlfn.IFNA(VLOOKUP(A196,InterestRate!$A$2:$G$1334,3, FALSE),AK195)</f>
        <v>7.9009999999999998</v>
      </c>
      <c r="AL196">
        <f>_xlfn.IFNA(VLOOKUP(A196,InterestRate!$A$2:$G$1334,4,FALSE),AL195)</f>
        <v>7.9009999999999998</v>
      </c>
      <c r="AM196">
        <f>_xlfn.IFNA(VLOOKUP(A196,InterestRate!$A$2:$G$1334,5, FALSE),AM195)</f>
        <v>7.9009999999999998</v>
      </c>
      <c r="AN196">
        <f>_xlfn.IFNA(VLOOKUP(A196,InterestRate!$A$2:$G$1334,6, FALSE),AN195)</f>
        <v>7.9009999999999998</v>
      </c>
      <c r="AO196">
        <f>_xlfn.IFNA(VLOOKUP(A196,InterestRate!$A$2:$G$1334,7, FALSE),AO195)</f>
        <v>-5.4999999999999997E-3</v>
      </c>
      <c r="AP196">
        <f t="shared" si="83"/>
        <v>-1</v>
      </c>
      <c r="AQ196">
        <f t="shared" si="84"/>
        <v>-1</v>
      </c>
    </row>
    <row r="197" spans="1:43" x14ac:dyDescent="0.2">
      <c r="A197" s="1">
        <v>42143</v>
      </c>
      <c r="B197">
        <v>8356.2000000000007</v>
      </c>
      <c r="C197">
        <v>8427.7999999999993</v>
      </c>
      <c r="D197">
        <v>8335</v>
      </c>
      <c r="E197">
        <v>8365.65</v>
      </c>
      <c r="F197">
        <v>144642344</v>
      </c>
      <c r="G197">
        <v>7266.52</v>
      </c>
      <c r="H197">
        <f t="shared" si="74"/>
        <v>8227.6583333333328</v>
      </c>
      <c r="I197">
        <f t="shared" si="66"/>
        <v>137.99166666666679</v>
      </c>
      <c r="J197">
        <f t="shared" si="73"/>
        <v>0</v>
      </c>
      <c r="K197">
        <f t="shared" si="80"/>
        <v>8319</v>
      </c>
      <c r="L197">
        <f t="shared" si="67"/>
        <v>166653016</v>
      </c>
      <c r="M197">
        <f t="shared" si="68"/>
        <v>-22010672</v>
      </c>
      <c r="N197" s="10">
        <f t="shared" si="81"/>
        <v>-0.55763748184539919</v>
      </c>
      <c r="O197">
        <f t="shared" si="63"/>
        <v>174.14999999999964</v>
      </c>
      <c r="P197">
        <f t="shared" si="75"/>
        <v>268.25</v>
      </c>
      <c r="Q197">
        <f t="shared" si="76"/>
        <v>162.78082840198971</v>
      </c>
      <c r="R197">
        <f t="shared" si="77"/>
        <v>-94.100000000000364</v>
      </c>
      <c r="S197">
        <f t="shared" si="85"/>
        <v>-8</v>
      </c>
      <c r="T197">
        <f t="shared" si="86"/>
        <v>8</v>
      </c>
      <c r="U197">
        <f t="shared" si="87"/>
        <v>0</v>
      </c>
      <c r="V197">
        <f t="shared" si="88"/>
        <v>8</v>
      </c>
      <c r="W197">
        <f t="shared" si="69"/>
        <v>55.957142857142834</v>
      </c>
      <c r="X197">
        <f t="shared" si="64"/>
        <v>31.078571428571454</v>
      </c>
      <c r="Y197">
        <f t="shared" si="70"/>
        <v>63.561866125760623</v>
      </c>
      <c r="Z197">
        <f t="shared" si="71"/>
        <v>0</v>
      </c>
      <c r="AA197">
        <f t="shared" si="72"/>
        <v>0</v>
      </c>
      <c r="AB197">
        <v>655.85</v>
      </c>
      <c r="AC197">
        <f t="shared" si="78"/>
        <v>1366870150.7998421</v>
      </c>
      <c r="AD197">
        <f t="shared" si="65"/>
        <v>976380557.48568642</v>
      </c>
      <c r="AE197" t="str">
        <f t="shared" si="79"/>
        <v>May</v>
      </c>
      <c r="AF197">
        <f>_xlfn.IFNA(VLOOKUP(A197,Gold!$A$2:$E$1307,5, FALSE),AF196)</f>
        <v>27441</v>
      </c>
      <c r="AG197">
        <f>_xlfn.IFNA(VLOOKUP(A197,Gold!$A$2:$G$1307,7, FALSE),AG196)</f>
        <v>1</v>
      </c>
      <c r="AH197">
        <f>_xlfn.IFNA(VLOOKUP(A197,Oil!$A$2:$E$1345,5, FALSE),AH196)</f>
        <v>3777</v>
      </c>
      <c r="AI197">
        <f>_xlfn.IFNA(VLOOKUP(A197,Oil!$A$2:$G$1345,7, FALSE),AI196)</f>
        <v>-1</v>
      </c>
      <c r="AJ197">
        <f t="shared" si="82"/>
        <v>0</v>
      </c>
      <c r="AK197">
        <f>_xlfn.IFNA(VLOOKUP(A197,InterestRate!$A$2:$G$1334,3, FALSE),AK196)</f>
        <v>7.8630000000000004</v>
      </c>
      <c r="AL197">
        <f>_xlfn.IFNA(VLOOKUP(A197,InterestRate!$A$2:$G$1334,4,FALSE),AL196)</f>
        <v>7.8630000000000004</v>
      </c>
      <c r="AM197">
        <f>_xlfn.IFNA(VLOOKUP(A197,InterestRate!$A$2:$G$1334,5, FALSE),AM196)</f>
        <v>7.8630000000000004</v>
      </c>
      <c r="AN197">
        <f>_xlfn.IFNA(VLOOKUP(A197,InterestRate!$A$2:$G$1334,6, FALSE),AN196)</f>
        <v>7.8630000000000004</v>
      </c>
      <c r="AO197">
        <f>_xlfn.IFNA(VLOOKUP(A197,InterestRate!$A$2:$G$1334,7, FALSE),AO196)</f>
        <v>-4.7999999999999996E-3</v>
      </c>
      <c r="AP197">
        <f t="shared" si="83"/>
        <v>-1</v>
      </c>
      <c r="AQ197">
        <f t="shared" si="84"/>
        <v>-1</v>
      </c>
    </row>
    <row r="198" spans="1:43" x14ac:dyDescent="0.2">
      <c r="A198" s="1">
        <v>42144</v>
      </c>
      <c r="B198">
        <v>8392.65</v>
      </c>
      <c r="C198">
        <v>8440.35</v>
      </c>
      <c r="D198">
        <v>8391.4500000000007</v>
      </c>
      <c r="E198">
        <v>8423.25</v>
      </c>
      <c r="F198">
        <v>127388797</v>
      </c>
      <c r="G198">
        <v>6151.44</v>
      </c>
      <c r="H198">
        <f t="shared" si="74"/>
        <v>8243.0041666666657</v>
      </c>
      <c r="I198">
        <f t="shared" si="66"/>
        <v>180.2458333333343</v>
      </c>
      <c r="J198">
        <f t="shared" si="73"/>
        <v>0</v>
      </c>
      <c r="K198">
        <f t="shared" si="80"/>
        <v>8433.65</v>
      </c>
      <c r="L198">
        <f t="shared" si="67"/>
        <v>160348195.14285713</v>
      </c>
      <c r="M198">
        <f t="shared" si="68"/>
        <v>-32959398.142857134</v>
      </c>
      <c r="N198" s="10">
        <f t="shared" si="81"/>
        <v>0.12346778262546684</v>
      </c>
      <c r="O198">
        <f t="shared" si="63"/>
        <v>98</v>
      </c>
      <c r="P198">
        <f t="shared" si="75"/>
        <v>12.5</v>
      </c>
      <c r="Q198">
        <f t="shared" si="76"/>
        <v>159.795033893869</v>
      </c>
      <c r="R198">
        <f t="shared" si="77"/>
        <v>85.5</v>
      </c>
      <c r="S198">
        <f t="shared" si="85"/>
        <v>57.600000000000364</v>
      </c>
      <c r="T198">
        <f t="shared" si="86"/>
        <v>-57.600000000000364</v>
      </c>
      <c r="U198">
        <f t="shared" si="87"/>
        <v>57.600000000000364</v>
      </c>
      <c r="V198">
        <f t="shared" si="88"/>
        <v>0</v>
      </c>
      <c r="W198">
        <f t="shared" si="69"/>
        <v>45.078571428571458</v>
      </c>
      <c r="X198">
        <f t="shared" si="64"/>
        <v>31.078571428571454</v>
      </c>
      <c r="Y198">
        <f t="shared" si="70"/>
        <v>58.424365858174411</v>
      </c>
      <c r="Z198">
        <f t="shared" si="71"/>
        <v>0</v>
      </c>
      <c r="AA198">
        <f t="shared" si="72"/>
        <v>0</v>
      </c>
      <c r="AB198">
        <v>588.5</v>
      </c>
      <c r="AC198">
        <f t="shared" si="78"/>
        <v>3898097188.2000465</v>
      </c>
      <c r="AD198">
        <f t="shared" si="65"/>
        <v>-786219256.11428642</v>
      </c>
      <c r="AE198" t="str">
        <f t="shared" si="79"/>
        <v>May</v>
      </c>
      <c r="AF198">
        <f>_xlfn.IFNA(VLOOKUP(A198,Gold!$A$2:$E$1307,5, FALSE),AF197)</f>
        <v>27253</v>
      </c>
      <c r="AG198">
        <f>_xlfn.IFNA(VLOOKUP(A198,Gold!$A$2:$G$1307,7, FALSE),AG197)</f>
        <v>1</v>
      </c>
      <c r="AH198">
        <f>_xlfn.IFNA(VLOOKUP(A198,Oil!$A$2:$E$1345,5, FALSE),AH197)</f>
        <v>3693</v>
      </c>
      <c r="AI198">
        <f>_xlfn.IFNA(VLOOKUP(A198,Oil!$A$2:$G$1345,7, FALSE),AI197)</f>
        <v>-1</v>
      </c>
      <c r="AJ198">
        <f t="shared" si="82"/>
        <v>0</v>
      </c>
      <c r="AK198">
        <f>_xlfn.IFNA(VLOOKUP(A198,InterestRate!$A$2:$G$1334,3, FALSE),AK197)</f>
        <v>7.8579999999999997</v>
      </c>
      <c r="AL198">
        <f>_xlfn.IFNA(VLOOKUP(A198,InterestRate!$A$2:$G$1334,4,FALSE),AL197)</f>
        <v>7.8579999999999997</v>
      </c>
      <c r="AM198">
        <f>_xlfn.IFNA(VLOOKUP(A198,InterestRate!$A$2:$G$1334,5, FALSE),AM197)</f>
        <v>7.8579999999999997</v>
      </c>
      <c r="AN198">
        <f>_xlfn.IFNA(VLOOKUP(A198,InterestRate!$A$2:$G$1334,6, FALSE),AN197)</f>
        <v>7.8579999999999997</v>
      </c>
      <c r="AO198">
        <f>_xlfn.IFNA(VLOOKUP(A198,InterestRate!$A$2:$G$1334,7, FALSE),AO197)</f>
        <v>-5.9999999999999995E-4</v>
      </c>
      <c r="AP198">
        <f t="shared" si="83"/>
        <v>-1</v>
      </c>
      <c r="AQ198">
        <f t="shared" si="84"/>
        <v>-1</v>
      </c>
    </row>
    <row r="199" spans="1:43" x14ac:dyDescent="0.2">
      <c r="A199" s="1">
        <v>42145</v>
      </c>
      <c r="B199">
        <v>8434.5</v>
      </c>
      <c r="C199">
        <v>8446.35</v>
      </c>
      <c r="D199">
        <v>8382.5</v>
      </c>
      <c r="E199">
        <v>8421</v>
      </c>
      <c r="F199">
        <v>148189485</v>
      </c>
      <c r="G199">
        <v>7641.6</v>
      </c>
      <c r="H199">
        <f t="shared" si="74"/>
        <v>8250.6124999999993</v>
      </c>
      <c r="I199">
        <f t="shared" si="66"/>
        <v>170.38750000000073</v>
      </c>
      <c r="J199">
        <f t="shared" si="73"/>
        <v>0</v>
      </c>
      <c r="K199">
        <f t="shared" si="80"/>
        <v>8433.4</v>
      </c>
      <c r="L199">
        <f t="shared" si="67"/>
        <v>150277602.14285713</v>
      </c>
      <c r="M199">
        <f t="shared" si="68"/>
        <v>-2088117.1428571343</v>
      </c>
      <c r="N199" s="10">
        <f t="shared" si="81"/>
        <v>0.14725092031824766</v>
      </c>
      <c r="O199">
        <f t="shared" si="63"/>
        <v>294.05000000000018</v>
      </c>
      <c r="P199">
        <f t="shared" si="75"/>
        <v>348.60000000000036</v>
      </c>
      <c r="Q199">
        <f t="shared" si="76"/>
        <v>160.06728644690668</v>
      </c>
      <c r="R199">
        <f t="shared" si="77"/>
        <v>-54.550000000000182</v>
      </c>
      <c r="S199">
        <f t="shared" si="85"/>
        <v>-2.25</v>
      </c>
      <c r="T199">
        <f t="shared" si="86"/>
        <v>2.25</v>
      </c>
      <c r="U199">
        <f t="shared" si="87"/>
        <v>0</v>
      </c>
      <c r="V199">
        <f t="shared" si="88"/>
        <v>2.25</v>
      </c>
      <c r="W199">
        <f t="shared" si="69"/>
        <v>45.078571428571458</v>
      </c>
      <c r="X199">
        <f t="shared" si="64"/>
        <v>3.0714285714285716</v>
      </c>
      <c r="Y199">
        <f t="shared" si="70"/>
        <v>91.716320302281645</v>
      </c>
      <c r="Z199">
        <f t="shared" si="71"/>
        <v>0</v>
      </c>
      <c r="AA199">
        <f t="shared" si="72"/>
        <v>1</v>
      </c>
      <c r="AB199">
        <v>566.20000000000005</v>
      </c>
      <c r="AC199">
        <f t="shared" si="78"/>
        <v>-2000558047.5</v>
      </c>
      <c r="AD199">
        <f t="shared" si="65"/>
        <v>4014814225.3285661</v>
      </c>
      <c r="AE199" t="str">
        <f t="shared" si="79"/>
        <v>May</v>
      </c>
      <c r="AF199">
        <f>_xlfn.IFNA(VLOOKUP(A199,Gold!$A$2:$E$1307,5, FALSE),AF198)</f>
        <v>27212</v>
      </c>
      <c r="AG199">
        <f>_xlfn.IFNA(VLOOKUP(A199,Gold!$A$2:$G$1307,7, FALSE),AG198)</f>
        <v>-1</v>
      </c>
      <c r="AH199">
        <f>_xlfn.IFNA(VLOOKUP(A199,Oil!$A$2:$E$1345,5, FALSE),AH198)</f>
        <v>3767</v>
      </c>
      <c r="AI199">
        <f>_xlfn.IFNA(VLOOKUP(A199,Oil!$A$2:$G$1345,7, FALSE),AI198)</f>
        <v>1</v>
      </c>
      <c r="AJ199">
        <f t="shared" si="82"/>
        <v>0</v>
      </c>
      <c r="AK199">
        <f>_xlfn.IFNA(VLOOKUP(A199,InterestRate!$A$2:$G$1334,3, FALSE),AK198)</f>
        <v>7.8760000000000003</v>
      </c>
      <c r="AL199">
        <f>_xlfn.IFNA(VLOOKUP(A199,InterestRate!$A$2:$G$1334,4,FALSE),AL198)</f>
        <v>7.8760000000000003</v>
      </c>
      <c r="AM199">
        <f>_xlfn.IFNA(VLOOKUP(A199,InterestRate!$A$2:$G$1334,5, FALSE),AM198)</f>
        <v>7.8760000000000003</v>
      </c>
      <c r="AN199">
        <f>_xlfn.IFNA(VLOOKUP(A199,InterestRate!$A$2:$G$1334,6, FALSE),AN198)</f>
        <v>7.8760000000000003</v>
      </c>
      <c r="AO199">
        <f>_xlfn.IFNA(VLOOKUP(A199,InterestRate!$A$2:$G$1334,7, FALSE),AO198)</f>
        <v>2.3E-3</v>
      </c>
      <c r="AP199">
        <f t="shared" si="83"/>
        <v>1</v>
      </c>
      <c r="AQ199">
        <f t="shared" si="84"/>
        <v>1</v>
      </c>
    </row>
    <row r="200" spans="1:43" x14ac:dyDescent="0.2">
      <c r="A200" s="1">
        <v>42146</v>
      </c>
      <c r="B200">
        <v>8432.5</v>
      </c>
      <c r="C200">
        <v>8489.5499999999993</v>
      </c>
      <c r="D200">
        <v>8420.6</v>
      </c>
      <c r="E200">
        <v>8458.9500000000007</v>
      </c>
      <c r="F200">
        <v>193080657</v>
      </c>
      <c r="G200">
        <v>8261.69</v>
      </c>
      <c r="H200">
        <f t="shared" si="74"/>
        <v>8258.6291666666657</v>
      </c>
      <c r="I200">
        <f t="shared" si="66"/>
        <v>200.32083333333503</v>
      </c>
      <c r="J200">
        <f t="shared" si="73"/>
        <v>0</v>
      </c>
      <c r="K200">
        <f t="shared" si="80"/>
        <v>8236.4500000000007</v>
      </c>
      <c r="L200">
        <f t="shared" si="67"/>
        <v>145911246</v>
      </c>
      <c r="M200">
        <f t="shared" si="68"/>
        <v>47169411</v>
      </c>
      <c r="N200" s="10">
        <f t="shared" si="81"/>
        <v>-2.6303501025540994</v>
      </c>
      <c r="O200">
        <f t="shared" si="63"/>
        <v>223.5</v>
      </c>
      <c r="P200">
        <f t="shared" si="75"/>
        <v>320</v>
      </c>
      <c r="Q200">
        <f t="shared" si="76"/>
        <v>168.24561269309834</v>
      </c>
      <c r="R200">
        <f t="shared" si="77"/>
        <v>-96.5</v>
      </c>
      <c r="S200">
        <f t="shared" si="85"/>
        <v>37.950000000000728</v>
      </c>
      <c r="T200">
        <f t="shared" si="86"/>
        <v>-37.950000000000728</v>
      </c>
      <c r="U200">
        <f t="shared" si="87"/>
        <v>37.950000000000728</v>
      </c>
      <c r="V200">
        <f t="shared" si="88"/>
        <v>0</v>
      </c>
      <c r="W200">
        <f t="shared" si="69"/>
        <v>35</v>
      </c>
      <c r="X200">
        <f t="shared" si="64"/>
        <v>3.0714285714285716</v>
      </c>
      <c r="Y200">
        <f t="shared" si="70"/>
        <v>89.579524680073121</v>
      </c>
      <c r="Z200">
        <f t="shared" si="71"/>
        <v>0</v>
      </c>
      <c r="AA200">
        <f t="shared" si="72"/>
        <v>1</v>
      </c>
      <c r="AB200">
        <v>615.54999999999995</v>
      </c>
      <c r="AC200">
        <f t="shared" si="78"/>
        <v>5106983377.6501408</v>
      </c>
      <c r="AD200">
        <f t="shared" si="65"/>
        <v>3396766370.1785727</v>
      </c>
      <c r="AE200" t="str">
        <f t="shared" si="79"/>
        <v>May</v>
      </c>
      <c r="AF200">
        <f>_xlfn.IFNA(VLOOKUP(A200,Gold!$A$2:$E$1307,5, FALSE),AF199)</f>
        <v>27225</v>
      </c>
      <c r="AG200">
        <f>_xlfn.IFNA(VLOOKUP(A200,Gold!$A$2:$G$1307,7, FALSE),AG199)</f>
        <v>1</v>
      </c>
      <c r="AH200">
        <f>_xlfn.IFNA(VLOOKUP(A200,Oil!$A$2:$E$1345,5, FALSE),AH199)</f>
        <v>3868</v>
      </c>
      <c r="AI200">
        <f>_xlfn.IFNA(VLOOKUP(A200,Oil!$A$2:$G$1345,7, FALSE),AI199)</f>
        <v>1</v>
      </c>
      <c r="AJ200">
        <f t="shared" si="82"/>
        <v>2</v>
      </c>
      <c r="AK200">
        <f>_xlfn.IFNA(VLOOKUP(A200,InterestRate!$A$2:$G$1334,3, FALSE),AK199)</f>
        <v>7.859</v>
      </c>
      <c r="AL200">
        <f>_xlfn.IFNA(VLOOKUP(A200,InterestRate!$A$2:$G$1334,4,FALSE),AL199)</f>
        <v>7.859</v>
      </c>
      <c r="AM200">
        <f>_xlfn.IFNA(VLOOKUP(A200,InterestRate!$A$2:$G$1334,5, FALSE),AM199)</f>
        <v>7.859</v>
      </c>
      <c r="AN200">
        <f>_xlfn.IFNA(VLOOKUP(A200,InterestRate!$A$2:$G$1334,6, FALSE),AN199)</f>
        <v>7.859</v>
      </c>
      <c r="AO200">
        <f>_xlfn.IFNA(VLOOKUP(A200,InterestRate!$A$2:$G$1334,7, FALSE),AO199)</f>
        <v>-2.2000000000000001E-3</v>
      </c>
      <c r="AP200">
        <f t="shared" si="83"/>
        <v>-1</v>
      </c>
      <c r="AQ200">
        <f t="shared" si="84"/>
        <v>1</v>
      </c>
    </row>
    <row r="201" spans="1:43" x14ac:dyDescent="0.2">
      <c r="A201" s="1">
        <v>42149</v>
      </c>
      <c r="B201">
        <v>8438.15</v>
      </c>
      <c r="C201">
        <v>8441.9500000000007</v>
      </c>
      <c r="D201">
        <v>8364.15</v>
      </c>
      <c r="E201">
        <v>8370.25</v>
      </c>
      <c r="F201">
        <v>125051166</v>
      </c>
      <c r="G201">
        <v>5555.29</v>
      </c>
      <c r="H201">
        <f t="shared" si="74"/>
        <v>8288.7916666666661</v>
      </c>
      <c r="I201">
        <f t="shared" si="66"/>
        <v>81.45833333333394</v>
      </c>
      <c r="J201">
        <f t="shared" si="73"/>
        <v>0</v>
      </c>
      <c r="K201">
        <f t="shared" si="80"/>
        <v>8135.1</v>
      </c>
      <c r="L201">
        <f t="shared" si="67"/>
        <v>148492028</v>
      </c>
      <c r="M201">
        <f t="shared" si="68"/>
        <v>-23440862</v>
      </c>
      <c r="N201" s="10">
        <f t="shared" si="81"/>
        <v>-2.8093545593022866</v>
      </c>
      <c r="O201">
        <f t="shared" ref="O201:O264" si="89">E201-E194</f>
        <v>146.04999999999927</v>
      </c>
      <c r="P201">
        <f t="shared" si="75"/>
        <v>246.64999999999782</v>
      </c>
      <c r="Q201">
        <f t="shared" si="76"/>
        <v>140.2756317296155</v>
      </c>
      <c r="R201">
        <f t="shared" si="77"/>
        <v>-100.59999999999854</v>
      </c>
      <c r="S201">
        <f t="shared" si="85"/>
        <v>-88.700000000000728</v>
      </c>
      <c r="T201">
        <f t="shared" si="86"/>
        <v>88.700000000000728</v>
      </c>
      <c r="U201">
        <f t="shared" si="87"/>
        <v>0</v>
      </c>
      <c r="V201">
        <f t="shared" si="88"/>
        <v>88.700000000000728</v>
      </c>
      <c r="W201">
        <f t="shared" si="69"/>
        <v>35</v>
      </c>
      <c r="X201">
        <f t="shared" ref="X201:X264" si="90">AVERAGE(V195:V201)</f>
        <v>14.135714285714389</v>
      </c>
      <c r="Y201">
        <f t="shared" si="70"/>
        <v>69.81051431827882</v>
      </c>
      <c r="Z201">
        <f t="shared" si="71"/>
        <v>0</v>
      </c>
      <c r="AA201">
        <f t="shared" si="72"/>
        <v>0</v>
      </c>
      <c r="AB201">
        <v>663.6</v>
      </c>
      <c r="AC201">
        <f t="shared" si="78"/>
        <v>-8490974171.3999548</v>
      </c>
      <c r="AD201">
        <f t="shared" ref="AD201:AD264" si="91">AVERAGE(AC195:AC201)</f>
        <v>2347549525.5142932</v>
      </c>
      <c r="AE201" t="str">
        <f t="shared" si="79"/>
        <v>May</v>
      </c>
      <c r="AF201">
        <f>_xlfn.IFNA(VLOOKUP(A201,Gold!$A$2:$E$1307,5, FALSE),AF200)</f>
        <v>27066</v>
      </c>
      <c r="AG201">
        <f>_xlfn.IFNA(VLOOKUP(A201,Gold!$A$2:$G$1307,7, FALSE),AG200)</f>
        <v>-1</v>
      </c>
      <c r="AH201">
        <f>_xlfn.IFNA(VLOOKUP(A201,Oil!$A$2:$E$1345,5, FALSE),AH200)</f>
        <v>3797</v>
      </c>
      <c r="AI201">
        <f>_xlfn.IFNA(VLOOKUP(A201,Oil!$A$2:$G$1345,7, FALSE),AI200)</f>
        <v>-1</v>
      </c>
      <c r="AJ201">
        <f t="shared" si="82"/>
        <v>-2</v>
      </c>
      <c r="AK201">
        <f>_xlfn.IFNA(VLOOKUP(A201,InterestRate!$A$2:$G$1334,3, FALSE),AK200)</f>
        <v>7.8650000000000002</v>
      </c>
      <c r="AL201">
        <f>_xlfn.IFNA(VLOOKUP(A201,InterestRate!$A$2:$G$1334,4,FALSE),AL200)</f>
        <v>7.8650000000000002</v>
      </c>
      <c r="AM201">
        <f>_xlfn.IFNA(VLOOKUP(A201,InterestRate!$A$2:$G$1334,5, FALSE),AM200)</f>
        <v>7.8650000000000002</v>
      </c>
      <c r="AN201">
        <f>_xlfn.IFNA(VLOOKUP(A201,InterestRate!$A$2:$G$1334,6, FALSE),AN200)</f>
        <v>7.8650000000000002</v>
      </c>
      <c r="AO201">
        <f>_xlfn.IFNA(VLOOKUP(A201,InterestRate!$A$2:$G$1334,7, FALSE),AO200)</f>
        <v>8.0000000000000004E-4</v>
      </c>
      <c r="AP201">
        <f t="shared" si="83"/>
        <v>1</v>
      </c>
      <c r="AQ201">
        <f t="shared" si="84"/>
        <v>-1</v>
      </c>
    </row>
    <row r="202" spans="1:43" x14ac:dyDescent="0.2">
      <c r="A202" s="1">
        <v>42150</v>
      </c>
      <c r="B202">
        <v>8377.1</v>
      </c>
      <c r="C202">
        <v>8378.9</v>
      </c>
      <c r="D202">
        <v>8320.0499999999993</v>
      </c>
      <c r="E202">
        <v>8339.35</v>
      </c>
      <c r="F202">
        <v>120428892</v>
      </c>
      <c r="G202">
        <v>5908.3</v>
      </c>
      <c r="H202">
        <f t="shared" si="74"/>
        <v>8314.8708333333325</v>
      </c>
      <c r="I202">
        <f t="shared" ref="I202:I265" si="92">E202-H202</f>
        <v>24.479166666667879</v>
      </c>
      <c r="J202">
        <f t="shared" si="73"/>
        <v>0</v>
      </c>
      <c r="K202">
        <f t="shared" si="80"/>
        <v>8130.65</v>
      </c>
      <c r="L202">
        <f t="shared" ref="L202:L265" si="93">AVERAGE(F195:F201)</f>
        <v>146504423.85714287</v>
      </c>
      <c r="M202">
        <f t="shared" ref="M202:M265" si="94">F202-L202</f>
        <v>-26075531.857142866</v>
      </c>
      <c r="N202" s="10">
        <f t="shared" si="81"/>
        <v>-2.5025931277617648</v>
      </c>
      <c r="O202">
        <f t="shared" si="89"/>
        <v>77</v>
      </c>
      <c r="P202">
        <f t="shared" si="75"/>
        <v>-88.350000000000364</v>
      </c>
      <c r="Q202">
        <f t="shared" si="76"/>
        <v>79.660657523917351</v>
      </c>
      <c r="R202">
        <f t="shared" si="77"/>
        <v>165.35000000000036</v>
      </c>
      <c r="S202">
        <f t="shared" si="85"/>
        <v>-30.899999999999636</v>
      </c>
      <c r="T202">
        <f t="shared" si="86"/>
        <v>30.899999999999636</v>
      </c>
      <c r="U202">
        <f t="shared" si="87"/>
        <v>0</v>
      </c>
      <c r="V202">
        <f t="shared" si="88"/>
        <v>30.899999999999636</v>
      </c>
      <c r="W202">
        <f t="shared" si="69"/>
        <v>29.55000000000005</v>
      </c>
      <c r="X202">
        <f t="shared" si="90"/>
        <v>18.55000000000005</v>
      </c>
      <c r="Y202">
        <f t="shared" si="70"/>
        <v>60.183299389002016</v>
      </c>
      <c r="Z202">
        <f t="shared" si="71"/>
        <v>0</v>
      </c>
      <c r="AA202">
        <f t="shared" si="72"/>
        <v>0</v>
      </c>
      <c r="AB202">
        <v>446.55</v>
      </c>
      <c r="AC202">
        <f t="shared" si="78"/>
        <v>-4546190673</v>
      </c>
      <c r="AD202">
        <f t="shared" si="91"/>
        <v>1276503841.835701</v>
      </c>
      <c r="AE202" t="str">
        <f t="shared" si="79"/>
        <v>May</v>
      </c>
      <c r="AF202">
        <f>_xlfn.IFNA(VLOOKUP(A202,Gold!$A$2:$E$1307,5, FALSE),AF201)</f>
        <v>27032</v>
      </c>
      <c r="AG202">
        <f>_xlfn.IFNA(VLOOKUP(A202,Gold!$A$2:$G$1307,7, FALSE),AG201)</f>
        <v>1</v>
      </c>
      <c r="AH202">
        <f>_xlfn.IFNA(VLOOKUP(A202,Oil!$A$2:$E$1345,5, FALSE),AH201)</f>
        <v>3797</v>
      </c>
      <c r="AI202">
        <f>_xlfn.IFNA(VLOOKUP(A202,Oil!$A$2:$G$1345,7, FALSE),AI201)</f>
        <v>1</v>
      </c>
      <c r="AJ202">
        <f t="shared" si="82"/>
        <v>2</v>
      </c>
      <c r="AK202">
        <f>_xlfn.IFNA(VLOOKUP(A202,InterestRate!$A$2:$G$1334,3, FALSE),AK201)</f>
        <v>7.8920000000000003</v>
      </c>
      <c r="AL202">
        <f>_xlfn.IFNA(VLOOKUP(A202,InterestRate!$A$2:$G$1334,4,FALSE),AL201)</f>
        <v>7.8920000000000003</v>
      </c>
      <c r="AM202">
        <f>_xlfn.IFNA(VLOOKUP(A202,InterestRate!$A$2:$G$1334,5, FALSE),AM201)</f>
        <v>7.8920000000000003</v>
      </c>
      <c r="AN202">
        <f>_xlfn.IFNA(VLOOKUP(A202,InterestRate!$A$2:$G$1334,6, FALSE),AN201)</f>
        <v>7.8920000000000003</v>
      </c>
      <c r="AO202">
        <f>_xlfn.IFNA(VLOOKUP(A202,InterestRate!$A$2:$G$1334,7, FALSE),AO201)</f>
        <v>3.3999999999999998E-3</v>
      </c>
      <c r="AP202">
        <f t="shared" si="83"/>
        <v>1</v>
      </c>
      <c r="AQ202">
        <f t="shared" si="84"/>
        <v>3</v>
      </c>
    </row>
    <row r="203" spans="1:43" x14ac:dyDescent="0.2">
      <c r="A203" s="1">
        <v>42151</v>
      </c>
      <c r="B203">
        <v>8302.75</v>
      </c>
      <c r="C203">
        <v>8342.85</v>
      </c>
      <c r="D203">
        <v>8277.9500000000007</v>
      </c>
      <c r="E203">
        <v>8334.6</v>
      </c>
      <c r="F203">
        <v>170583401</v>
      </c>
      <c r="G203">
        <v>8131.59</v>
      </c>
      <c r="H203">
        <f t="shared" si="74"/>
        <v>8327.1916666666675</v>
      </c>
      <c r="I203">
        <f t="shared" si="92"/>
        <v>7.4083333333328483</v>
      </c>
      <c r="J203">
        <f t="shared" si="73"/>
        <v>0</v>
      </c>
      <c r="K203">
        <f t="shared" si="80"/>
        <v>8114.7</v>
      </c>
      <c r="L203">
        <f t="shared" si="93"/>
        <v>144588829.14285713</v>
      </c>
      <c r="M203">
        <f t="shared" si="94"/>
        <v>25994571.857142866</v>
      </c>
      <c r="N203" s="10">
        <f t="shared" si="81"/>
        <v>-2.638398963357576</v>
      </c>
      <c r="O203">
        <f t="shared" si="89"/>
        <v>-39.049999999999272</v>
      </c>
      <c r="P203">
        <f t="shared" si="75"/>
        <v>-355.39999999999873</v>
      </c>
      <c r="Q203">
        <f t="shared" si="76"/>
        <v>92.492057574073456</v>
      </c>
      <c r="R203">
        <f t="shared" si="77"/>
        <v>316.34999999999945</v>
      </c>
      <c r="S203">
        <f t="shared" si="85"/>
        <v>-4.75</v>
      </c>
      <c r="T203">
        <f t="shared" si="86"/>
        <v>4.75</v>
      </c>
      <c r="U203">
        <f t="shared" si="87"/>
        <v>0</v>
      </c>
      <c r="V203">
        <f t="shared" si="88"/>
        <v>4.75</v>
      </c>
      <c r="W203">
        <f t="shared" ref="W203:W266" si="95">AVERAGE(U197:U203)</f>
        <v>13.650000000000157</v>
      </c>
      <c r="X203">
        <f t="shared" si="90"/>
        <v>19.228571428571481</v>
      </c>
      <c r="Y203">
        <f t="shared" ref="Y203:Y266" si="96">100-(100/(1+(W203/(X203+1))))</f>
        <v>40.290955091714316</v>
      </c>
      <c r="Z203">
        <f t="shared" ref="Z203:Z266" si="97">IF(Y203&lt;20,1,0)</f>
        <v>0</v>
      </c>
      <c r="AA203">
        <f t="shared" ref="AA203:AA266" si="98">IF(Y203&gt;80,1,0)</f>
        <v>0</v>
      </c>
      <c r="AB203">
        <v>184</v>
      </c>
      <c r="AC203">
        <f t="shared" si="78"/>
        <v>5433081321.8500624</v>
      </c>
      <c r="AD203">
        <f t="shared" si="91"/>
        <v>109615592.37144811</v>
      </c>
      <c r="AE203" t="str">
        <f t="shared" si="79"/>
        <v>May</v>
      </c>
      <c r="AF203">
        <f>_xlfn.IFNA(VLOOKUP(A203,Gold!$A$2:$E$1307,5, FALSE),AF202)</f>
        <v>26890</v>
      </c>
      <c r="AG203">
        <f>_xlfn.IFNA(VLOOKUP(A203,Gold!$A$2:$G$1307,7, FALSE),AG202)</f>
        <v>-1</v>
      </c>
      <c r="AH203">
        <f>_xlfn.IFNA(VLOOKUP(A203,Oil!$A$2:$E$1345,5, FALSE),AH202)</f>
        <v>3705</v>
      </c>
      <c r="AI203">
        <f>_xlfn.IFNA(VLOOKUP(A203,Oil!$A$2:$G$1345,7, FALSE),AI202)</f>
        <v>-1</v>
      </c>
      <c r="AJ203">
        <f t="shared" si="82"/>
        <v>-2</v>
      </c>
      <c r="AK203">
        <f>_xlfn.IFNA(VLOOKUP(A203,InterestRate!$A$2:$G$1334,3, FALSE),AK202)</f>
        <v>7.8680000000000003</v>
      </c>
      <c r="AL203">
        <f>_xlfn.IFNA(VLOOKUP(A203,InterestRate!$A$2:$G$1334,4,FALSE),AL202)</f>
        <v>7.8680000000000003</v>
      </c>
      <c r="AM203">
        <f>_xlfn.IFNA(VLOOKUP(A203,InterestRate!$A$2:$G$1334,5, FALSE),AM202)</f>
        <v>7.8680000000000003</v>
      </c>
      <c r="AN203">
        <f>_xlfn.IFNA(VLOOKUP(A203,InterestRate!$A$2:$G$1334,6, FALSE),AN202)</f>
        <v>7.8680000000000003</v>
      </c>
      <c r="AO203">
        <f>_xlfn.IFNA(VLOOKUP(A203,InterestRate!$A$2:$G$1334,7, FALSE),AO202)</f>
        <v>-3.0000000000000001E-3</v>
      </c>
      <c r="AP203">
        <f t="shared" si="83"/>
        <v>-1</v>
      </c>
      <c r="AQ203">
        <f t="shared" si="84"/>
        <v>-3</v>
      </c>
    </row>
    <row r="204" spans="1:43" x14ac:dyDescent="0.2">
      <c r="A204" s="1">
        <v>42152</v>
      </c>
      <c r="B204">
        <v>8345.7000000000007</v>
      </c>
      <c r="C204">
        <v>8364.5</v>
      </c>
      <c r="D204">
        <v>8270.15</v>
      </c>
      <c r="E204">
        <v>8319</v>
      </c>
      <c r="F204">
        <v>239549060</v>
      </c>
      <c r="G204">
        <v>11449.91</v>
      </c>
      <c r="H204">
        <f t="shared" si="74"/>
        <v>8327.9708333333347</v>
      </c>
      <c r="I204">
        <f t="shared" si="92"/>
        <v>-8.9708333333346673</v>
      </c>
      <c r="J204">
        <f t="shared" si="73"/>
        <v>-1</v>
      </c>
      <c r="K204">
        <f t="shared" si="80"/>
        <v>8044.15</v>
      </c>
      <c r="L204">
        <f t="shared" si="93"/>
        <v>147052106</v>
      </c>
      <c r="M204">
        <f t="shared" si="94"/>
        <v>92496954</v>
      </c>
      <c r="N204" s="10">
        <f t="shared" si="81"/>
        <v>-3.3038826782065196</v>
      </c>
      <c r="O204">
        <f t="shared" si="89"/>
        <v>-46.649999999999636</v>
      </c>
      <c r="P204">
        <f t="shared" si="75"/>
        <v>-220.79999999999927</v>
      </c>
      <c r="Q204">
        <f t="shared" si="76"/>
        <v>107.77500483259848</v>
      </c>
      <c r="R204">
        <f t="shared" si="77"/>
        <v>174.14999999999964</v>
      </c>
      <c r="S204">
        <f t="shared" si="85"/>
        <v>-15.600000000000364</v>
      </c>
      <c r="T204">
        <f t="shared" si="86"/>
        <v>15.600000000000364</v>
      </c>
      <c r="U204">
        <f t="shared" si="87"/>
        <v>0</v>
      </c>
      <c r="V204">
        <f t="shared" si="88"/>
        <v>15.600000000000364</v>
      </c>
      <c r="W204">
        <f t="shared" si="95"/>
        <v>13.650000000000157</v>
      </c>
      <c r="X204">
        <f t="shared" si="90"/>
        <v>20.31428571428582</v>
      </c>
      <c r="Y204">
        <f t="shared" si="96"/>
        <v>39.039836567926613</v>
      </c>
      <c r="Z204">
        <f t="shared" si="97"/>
        <v>0</v>
      </c>
      <c r="AA204">
        <f t="shared" si="98"/>
        <v>0</v>
      </c>
      <c r="AB204">
        <v>-8.6999999999999993</v>
      </c>
      <c r="AC204">
        <f t="shared" si="78"/>
        <v>-6395959902.0001745</v>
      </c>
      <c r="AD204">
        <f t="shared" si="91"/>
        <v>-999360129.45712566</v>
      </c>
      <c r="AE204" t="str">
        <f t="shared" si="79"/>
        <v>May</v>
      </c>
      <c r="AF204">
        <f>_xlfn.IFNA(VLOOKUP(A204,Gold!$A$2:$E$1307,5, FALSE),AF203)</f>
        <v>26858</v>
      </c>
      <c r="AG204">
        <f>_xlfn.IFNA(VLOOKUP(A204,Gold!$A$2:$G$1307,7, FALSE),AG203)</f>
        <v>-1</v>
      </c>
      <c r="AH204">
        <f>_xlfn.IFNA(VLOOKUP(A204,Oil!$A$2:$E$1345,5, FALSE),AH203)</f>
        <v>3678</v>
      </c>
      <c r="AI204">
        <f>_xlfn.IFNA(VLOOKUP(A204,Oil!$A$2:$G$1345,7, FALSE),AI203)</f>
        <v>-1</v>
      </c>
      <c r="AJ204">
        <f t="shared" si="82"/>
        <v>-2</v>
      </c>
      <c r="AK204">
        <f>_xlfn.IFNA(VLOOKUP(A204,InterestRate!$A$2:$G$1334,3, FALSE),AK203)</f>
        <v>7.8559999999999999</v>
      </c>
      <c r="AL204">
        <f>_xlfn.IFNA(VLOOKUP(A204,InterestRate!$A$2:$G$1334,4,FALSE),AL203)</f>
        <v>7.8559999999999999</v>
      </c>
      <c r="AM204">
        <f>_xlfn.IFNA(VLOOKUP(A204,InterestRate!$A$2:$G$1334,5, FALSE),AM203)</f>
        <v>7.8559999999999999</v>
      </c>
      <c r="AN204">
        <f>_xlfn.IFNA(VLOOKUP(A204,InterestRate!$A$2:$G$1334,6, FALSE),AN203)</f>
        <v>7.8559999999999999</v>
      </c>
      <c r="AO204">
        <f>_xlfn.IFNA(VLOOKUP(A204,InterestRate!$A$2:$G$1334,7, FALSE),AO203)</f>
        <v>-1.5E-3</v>
      </c>
      <c r="AP204">
        <f t="shared" si="83"/>
        <v>-1</v>
      </c>
      <c r="AQ204">
        <f t="shared" si="84"/>
        <v>-3</v>
      </c>
    </row>
    <row r="205" spans="1:43" x14ac:dyDescent="0.2">
      <c r="A205" s="1">
        <v>42153</v>
      </c>
      <c r="B205">
        <v>8327.1</v>
      </c>
      <c r="C205">
        <v>8443.9</v>
      </c>
      <c r="D205">
        <v>8305.7000000000007</v>
      </c>
      <c r="E205">
        <v>8433.65</v>
      </c>
      <c r="F205">
        <v>375232198</v>
      </c>
      <c r="G205">
        <v>20736.2</v>
      </c>
      <c r="H205">
        <f t="shared" si="74"/>
        <v>8343.9750000000004</v>
      </c>
      <c r="I205">
        <f t="shared" si="92"/>
        <v>89.674999999999272</v>
      </c>
      <c r="J205">
        <f t="shared" si="73"/>
        <v>1</v>
      </c>
      <c r="K205">
        <f t="shared" si="80"/>
        <v>8022.4</v>
      </c>
      <c r="L205">
        <f t="shared" si="93"/>
        <v>160610208.2857143</v>
      </c>
      <c r="M205">
        <f t="shared" si="94"/>
        <v>214621989.7142857</v>
      </c>
      <c r="N205" s="10">
        <f t="shared" si="81"/>
        <v>-4.8762991112981924</v>
      </c>
      <c r="O205">
        <f t="shared" si="89"/>
        <v>10.399999999999636</v>
      </c>
      <c r="P205">
        <f t="shared" si="75"/>
        <v>-87.600000000000364</v>
      </c>
      <c r="Q205">
        <f t="shared" si="76"/>
        <v>126.49282400124314</v>
      </c>
      <c r="R205">
        <f t="shared" si="77"/>
        <v>98</v>
      </c>
      <c r="S205">
        <f t="shared" si="85"/>
        <v>114.64999999999964</v>
      </c>
      <c r="T205">
        <f t="shared" si="86"/>
        <v>-114.64999999999964</v>
      </c>
      <c r="U205">
        <f t="shared" si="87"/>
        <v>114.64999999999964</v>
      </c>
      <c r="V205">
        <f t="shared" si="88"/>
        <v>0</v>
      </c>
      <c r="W205">
        <f t="shared" si="95"/>
        <v>21.80000000000005</v>
      </c>
      <c r="X205">
        <f t="shared" si="90"/>
        <v>20.31428571428582</v>
      </c>
      <c r="Y205">
        <f t="shared" si="96"/>
        <v>50.563286944996626</v>
      </c>
      <c r="Z205">
        <f t="shared" si="97"/>
        <v>0</v>
      </c>
      <c r="AA205">
        <f t="shared" si="98"/>
        <v>0</v>
      </c>
      <c r="AB205">
        <v>-75.3</v>
      </c>
      <c r="AC205">
        <f t="shared" si="78"/>
        <v>39980990696.899727</v>
      </c>
      <c r="AD205">
        <f t="shared" si="91"/>
        <v>4155338943.2142572</v>
      </c>
      <c r="AE205" t="str">
        <f t="shared" si="79"/>
        <v>May</v>
      </c>
      <c r="AF205">
        <f>_xlfn.IFNA(VLOOKUP(A205,Gold!$A$2:$E$1307,5, FALSE),AF204)</f>
        <v>26843</v>
      </c>
      <c r="AG205">
        <f>_xlfn.IFNA(VLOOKUP(A205,Gold!$A$2:$G$1307,7, FALSE),AG204)</f>
        <v>-1</v>
      </c>
      <c r="AH205">
        <f>_xlfn.IFNA(VLOOKUP(A205,Oil!$A$2:$E$1345,5, FALSE),AH204)</f>
        <v>3686</v>
      </c>
      <c r="AI205">
        <f>_xlfn.IFNA(VLOOKUP(A205,Oil!$A$2:$G$1345,7, FALSE),AI204)</f>
        <v>1</v>
      </c>
      <c r="AJ205">
        <f t="shared" si="82"/>
        <v>0</v>
      </c>
      <c r="AK205">
        <f>_xlfn.IFNA(VLOOKUP(A205,InterestRate!$A$2:$G$1334,3, FALSE),AK204)</f>
        <v>7.8159999999999998</v>
      </c>
      <c r="AL205">
        <f>_xlfn.IFNA(VLOOKUP(A205,InterestRate!$A$2:$G$1334,4,FALSE),AL204)</f>
        <v>7.8159999999999998</v>
      </c>
      <c r="AM205">
        <f>_xlfn.IFNA(VLOOKUP(A205,InterestRate!$A$2:$G$1334,5, FALSE),AM204)</f>
        <v>7.8159999999999998</v>
      </c>
      <c r="AN205">
        <f>_xlfn.IFNA(VLOOKUP(A205,InterestRate!$A$2:$G$1334,6, FALSE),AN204)</f>
        <v>7.8159999999999998</v>
      </c>
      <c r="AO205">
        <f>_xlfn.IFNA(VLOOKUP(A205,InterestRate!$A$2:$G$1334,7, FALSE),AO204)</f>
        <v>-5.1000000000000004E-3</v>
      </c>
      <c r="AP205">
        <f t="shared" si="83"/>
        <v>-1</v>
      </c>
      <c r="AQ205">
        <f t="shared" si="84"/>
        <v>-1</v>
      </c>
    </row>
    <row r="206" spans="1:43" x14ac:dyDescent="0.2">
      <c r="A206" s="1">
        <v>42156</v>
      </c>
      <c r="B206">
        <v>8417.25</v>
      </c>
      <c r="C206">
        <v>8467.15</v>
      </c>
      <c r="D206">
        <v>8405.4</v>
      </c>
      <c r="E206">
        <v>8433.4</v>
      </c>
      <c r="F206">
        <v>125990614</v>
      </c>
      <c r="G206">
        <v>7254.01</v>
      </c>
      <c r="H206">
        <f t="shared" si="74"/>
        <v>8360.4916666666668</v>
      </c>
      <c r="I206">
        <f t="shared" si="92"/>
        <v>72.908333333332848</v>
      </c>
      <c r="J206">
        <f t="shared" si="73"/>
        <v>0</v>
      </c>
      <c r="K206">
        <f t="shared" si="80"/>
        <v>8124.45</v>
      </c>
      <c r="L206">
        <f t="shared" si="93"/>
        <v>196016408.42857143</v>
      </c>
      <c r="M206">
        <f t="shared" si="94"/>
        <v>-70025794.428571433</v>
      </c>
      <c r="N206" s="10">
        <f t="shared" si="81"/>
        <v>-3.6634097754167931</v>
      </c>
      <c r="O206">
        <f t="shared" si="89"/>
        <v>12.399999999999636</v>
      </c>
      <c r="P206">
        <f t="shared" si="75"/>
        <v>-281.65000000000055</v>
      </c>
      <c r="Q206">
        <f t="shared" si="76"/>
        <v>131.81712530551366</v>
      </c>
      <c r="R206">
        <f t="shared" si="77"/>
        <v>294.05000000000018</v>
      </c>
      <c r="S206">
        <f t="shared" si="85"/>
        <v>-0.25</v>
      </c>
      <c r="T206">
        <f t="shared" si="86"/>
        <v>0.25</v>
      </c>
      <c r="U206">
        <f t="shared" si="87"/>
        <v>0</v>
      </c>
      <c r="V206">
        <f t="shared" si="88"/>
        <v>0.25</v>
      </c>
      <c r="W206">
        <f t="shared" si="95"/>
        <v>21.80000000000005</v>
      </c>
      <c r="X206">
        <f t="shared" si="90"/>
        <v>20.028571428571531</v>
      </c>
      <c r="Y206">
        <f t="shared" si="96"/>
        <v>50.900600400266775</v>
      </c>
      <c r="Z206">
        <f t="shared" si="97"/>
        <v>0</v>
      </c>
      <c r="AA206">
        <f t="shared" si="98"/>
        <v>0</v>
      </c>
      <c r="AB206">
        <v>-23.85</v>
      </c>
      <c r="AC206">
        <f t="shared" si="78"/>
        <v>2034748416.0999541</v>
      </c>
      <c r="AD206">
        <f t="shared" si="91"/>
        <v>4731811295.1571074</v>
      </c>
      <c r="AE206" t="str">
        <f t="shared" si="79"/>
        <v>Jun</v>
      </c>
      <c r="AF206">
        <f>_xlfn.IFNA(VLOOKUP(A206,Gold!$A$2:$E$1307,5, FALSE),AF205)</f>
        <v>26772</v>
      </c>
      <c r="AG206">
        <f>_xlfn.IFNA(VLOOKUP(A206,Gold!$A$2:$G$1307,7, FALSE),AG205)</f>
        <v>-1</v>
      </c>
      <c r="AH206">
        <f>_xlfn.IFNA(VLOOKUP(A206,Oil!$A$2:$E$1345,5, FALSE),AH205)</f>
        <v>3845</v>
      </c>
      <c r="AI206">
        <f>_xlfn.IFNA(VLOOKUP(A206,Oil!$A$2:$G$1345,7, FALSE),AI205)</f>
        <v>1</v>
      </c>
      <c r="AJ206">
        <f t="shared" si="82"/>
        <v>0</v>
      </c>
      <c r="AK206">
        <f>_xlfn.IFNA(VLOOKUP(A206,InterestRate!$A$2:$G$1334,3, FALSE),AK205)</f>
        <v>7.8220000000000001</v>
      </c>
      <c r="AL206">
        <f>_xlfn.IFNA(VLOOKUP(A206,InterestRate!$A$2:$G$1334,4,FALSE),AL205)</f>
        <v>7.8220000000000001</v>
      </c>
      <c r="AM206">
        <f>_xlfn.IFNA(VLOOKUP(A206,InterestRate!$A$2:$G$1334,5, FALSE),AM205)</f>
        <v>7.8220000000000001</v>
      </c>
      <c r="AN206">
        <f>_xlfn.IFNA(VLOOKUP(A206,InterestRate!$A$2:$G$1334,6, FALSE),AN205)</f>
        <v>7.8220000000000001</v>
      </c>
      <c r="AO206">
        <f>_xlfn.IFNA(VLOOKUP(A206,InterestRate!$A$2:$G$1334,7, FALSE),AO205)</f>
        <v>8.0000000000000004E-4</v>
      </c>
      <c r="AP206">
        <f t="shared" si="83"/>
        <v>1</v>
      </c>
      <c r="AQ206">
        <f t="shared" si="84"/>
        <v>1</v>
      </c>
    </row>
    <row r="207" spans="1:43" x14ac:dyDescent="0.2">
      <c r="A207" s="1">
        <v>42157</v>
      </c>
      <c r="B207">
        <v>8442.7999999999993</v>
      </c>
      <c r="C207">
        <v>8445.35</v>
      </c>
      <c r="D207">
        <v>8226.0499999999993</v>
      </c>
      <c r="E207">
        <v>8236.4500000000007</v>
      </c>
      <c r="F207">
        <v>151337661</v>
      </c>
      <c r="G207">
        <v>8083.17</v>
      </c>
      <c r="H207">
        <f t="shared" si="74"/>
        <v>8377.9250000000011</v>
      </c>
      <c r="I207">
        <f t="shared" si="92"/>
        <v>-141.47500000000036</v>
      </c>
      <c r="J207">
        <f t="shared" ref="J207:J270" si="99">IF(I207*I206&lt;0,IF(I207&lt;0,-1,1),0)</f>
        <v>-1</v>
      </c>
      <c r="K207">
        <f t="shared" si="80"/>
        <v>7965.35</v>
      </c>
      <c r="L207">
        <f t="shared" si="93"/>
        <v>192845141.14285713</v>
      </c>
      <c r="M207">
        <f t="shared" si="94"/>
        <v>-41507480.142857134</v>
      </c>
      <c r="N207" s="10">
        <f t="shared" si="81"/>
        <v>-3.2914665905821119</v>
      </c>
      <c r="O207">
        <f t="shared" si="89"/>
        <v>-222.5</v>
      </c>
      <c r="P207">
        <f t="shared" si="75"/>
        <v>-446</v>
      </c>
      <c r="Q207">
        <f t="shared" si="76"/>
        <v>100.12337151639208</v>
      </c>
      <c r="R207">
        <f t="shared" si="77"/>
        <v>223.5</v>
      </c>
      <c r="S207">
        <f t="shared" si="85"/>
        <v>-196.94999999999891</v>
      </c>
      <c r="T207">
        <f t="shared" si="86"/>
        <v>196.94999999999891</v>
      </c>
      <c r="U207">
        <f t="shared" si="87"/>
        <v>0</v>
      </c>
      <c r="V207">
        <f t="shared" si="88"/>
        <v>196.94999999999891</v>
      </c>
      <c r="W207">
        <f t="shared" si="95"/>
        <v>16.378571428571377</v>
      </c>
      <c r="X207">
        <f t="shared" si="90"/>
        <v>48.164285714285661</v>
      </c>
      <c r="Y207">
        <f t="shared" si="96"/>
        <v>24.98910200523099</v>
      </c>
      <c r="Z207">
        <f t="shared" si="97"/>
        <v>0</v>
      </c>
      <c r="AA207">
        <f t="shared" si="98"/>
        <v>0</v>
      </c>
      <c r="AB207">
        <v>-199.7</v>
      </c>
      <c r="AC207">
        <f t="shared" si="78"/>
        <v>-31228526347.349781</v>
      </c>
      <c r="AD207">
        <f t="shared" si="91"/>
        <v>-458975808.41430992</v>
      </c>
      <c r="AE207" t="str">
        <f t="shared" si="79"/>
        <v>Jun</v>
      </c>
      <c r="AF207">
        <f>_xlfn.IFNA(VLOOKUP(A207,Gold!$A$2:$E$1307,5, FALSE),AF206)</f>
        <v>26914</v>
      </c>
      <c r="AG207">
        <f>_xlfn.IFNA(VLOOKUP(A207,Gold!$A$2:$G$1307,7, FALSE),AG206)</f>
        <v>1</v>
      </c>
      <c r="AH207">
        <f>_xlfn.IFNA(VLOOKUP(A207,Oil!$A$2:$E$1345,5, FALSE),AH206)</f>
        <v>3829</v>
      </c>
      <c r="AI207">
        <f>_xlfn.IFNA(VLOOKUP(A207,Oil!$A$2:$G$1345,7, FALSE),AI206)</f>
        <v>-1</v>
      </c>
      <c r="AJ207">
        <f t="shared" si="82"/>
        <v>0</v>
      </c>
      <c r="AK207">
        <f>_xlfn.IFNA(VLOOKUP(A207,InterestRate!$A$2:$G$1334,3, FALSE),AK206)</f>
        <v>7.9329999999999998</v>
      </c>
      <c r="AL207">
        <f>_xlfn.IFNA(VLOOKUP(A207,InterestRate!$A$2:$G$1334,4,FALSE),AL206)</f>
        <v>7.9329999999999998</v>
      </c>
      <c r="AM207">
        <f>_xlfn.IFNA(VLOOKUP(A207,InterestRate!$A$2:$G$1334,5, FALSE),AM206)</f>
        <v>7.9329999999999998</v>
      </c>
      <c r="AN207">
        <f>_xlfn.IFNA(VLOOKUP(A207,InterestRate!$A$2:$G$1334,6, FALSE),AN206)</f>
        <v>7.9329999999999998</v>
      </c>
      <c r="AO207">
        <f>_xlfn.IFNA(VLOOKUP(A207,InterestRate!$A$2:$G$1334,7, FALSE),AO206)</f>
        <v>1.4200000000000001E-2</v>
      </c>
      <c r="AP207">
        <f t="shared" si="83"/>
        <v>1</v>
      </c>
      <c r="AQ207">
        <f t="shared" si="84"/>
        <v>1</v>
      </c>
    </row>
    <row r="208" spans="1:43" x14ac:dyDescent="0.2">
      <c r="A208" s="1">
        <v>42158</v>
      </c>
      <c r="B208">
        <v>8232.4500000000007</v>
      </c>
      <c r="C208">
        <v>8236.7000000000007</v>
      </c>
      <c r="D208">
        <v>8094.15</v>
      </c>
      <c r="E208">
        <v>8135.1</v>
      </c>
      <c r="F208">
        <v>176661646</v>
      </c>
      <c r="G208">
        <v>7920.26</v>
      </c>
      <c r="H208">
        <f t="shared" ref="H208:H271" si="100">AVERAGE(E196:E207)</f>
        <v>8375.7666666666646</v>
      </c>
      <c r="I208">
        <f t="shared" si="92"/>
        <v>-240.66666666666424</v>
      </c>
      <c r="J208">
        <f t="shared" si="99"/>
        <v>0</v>
      </c>
      <c r="K208">
        <f t="shared" si="80"/>
        <v>7982.9</v>
      </c>
      <c r="L208">
        <f t="shared" si="93"/>
        <v>186881856</v>
      </c>
      <c r="M208">
        <f t="shared" si="94"/>
        <v>-10220210</v>
      </c>
      <c r="N208" s="10">
        <f t="shared" si="81"/>
        <v>-1.8709050902877742</v>
      </c>
      <c r="O208">
        <f t="shared" si="89"/>
        <v>-235.14999999999964</v>
      </c>
      <c r="P208">
        <f t="shared" si="75"/>
        <v>-381.19999999999891</v>
      </c>
      <c r="Q208">
        <f t="shared" si="76"/>
        <v>115.59522563876128</v>
      </c>
      <c r="R208">
        <f t="shared" si="77"/>
        <v>146.04999999999927</v>
      </c>
      <c r="S208">
        <f t="shared" si="85"/>
        <v>-101.35000000000036</v>
      </c>
      <c r="T208">
        <f t="shared" si="86"/>
        <v>101.35000000000036</v>
      </c>
      <c r="U208">
        <f t="shared" si="87"/>
        <v>0</v>
      </c>
      <c r="V208">
        <f t="shared" si="88"/>
        <v>101.35000000000036</v>
      </c>
      <c r="W208">
        <f t="shared" si="95"/>
        <v>16.378571428571377</v>
      </c>
      <c r="X208">
        <f t="shared" si="90"/>
        <v>49.971428571428469</v>
      </c>
      <c r="Y208">
        <f t="shared" si="96"/>
        <v>24.318591579170629</v>
      </c>
      <c r="Z208">
        <f t="shared" si="97"/>
        <v>0</v>
      </c>
      <c r="AA208">
        <f t="shared" si="98"/>
        <v>0</v>
      </c>
      <c r="AB208">
        <v>-445.25</v>
      </c>
      <c r="AC208">
        <f t="shared" si="78"/>
        <v>-17198011238.100063</v>
      </c>
      <c r="AD208">
        <f t="shared" si="91"/>
        <v>-1702838246.5143247</v>
      </c>
      <c r="AE208" t="str">
        <f t="shared" si="79"/>
        <v>Jun</v>
      </c>
      <c r="AF208">
        <f>_xlfn.IFNA(VLOOKUP(A208,Gold!$A$2:$E$1307,5, FALSE),AF207)</f>
        <v>26883</v>
      </c>
      <c r="AG208">
        <f>_xlfn.IFNA(VLOOKUP(A208,Gold!$A$2:$G$1307,7, FALSE),AG207)</f>
        <v>-1</v>
      </c>
      <c r="AH208">
        <f>_xlfn.IFNA(VLOOKUP(A208,Oil!$A$2:$E$1345,5, FALSE),AH207)</f>
        <v>3910</v>
      </c>
      <c r="AI208">
        <f>_xlfn.IFNA(VLOOKUP(A208,Oil!$A$2:$G$1345,7, FALSE),AI207)</f>
        <v>1</v>
      </c>
      <c r="AJ208">
        <f t="shared" si="82"/>
        <v>0</v>
      </c>
      <c r="AK208">
        <f>_xlfn.IFNA(VLOOKUP(A208,InterestRate!$A$2:$G$1334,3, FALSE),AK207)</f>
        <v>7.9560000000000004</v>
      </c>
      <c r="AL208">
        <f>_xlfn.IFNA(VLOOKUP(A208,InterestRate!$A$2:$G$1334,4,FALSE),AL207)</f>
        <v>7.9560000000000004</v>
      </c>
      <c r="AM208">
        <f>_xlfn.IFNA(VLOOKUP(A208,InterestRate!$A$2:$G$1334,5, FALSE),AM207)</f>
        <v>7.9560000000000004</v>
      </c>
      <c r="AN208">
        <f>_xlfn.IFNA(VLOOKUP(A208,InterestRate!$A$2:$G$1334,6, FALSE),AN207)</f>
        <v>7.9560000000000004</v>
      </c>
      <c r="AO208">
        <f>_xlfn.IFNA(VLOOKUP(A208,InterestRate!$A$2:$G$1334,7, FALSE),AO207)</f>
        <v>2.8999999999999998E-3</v>
      </c>
      <c r="AP208">
        <f t="shared" si="83"/>
        <v>1</v>
      </c>
      <c r="AQ208">
        <f t="shared" si="84"/>
        <v>1</v>
      </c>
    </row>
    <row r="209" spans="1:43" x14ac:dyDescent="0.2">
      <c r="A209" s="1">
        <v>42159</v>
      </c>
      <c r="B209">
        <v>8155.15</v>
      </c>
      <c r="C209">
        <v>8160.05</v>
      </c>
      <c r="D209">
        <v>8056.75</v>
      </c>
      <c r="E209">
        <v>8130.65</v>
      </c>
      <c r="F209">
        <v>159470840</v>
      </c>
      <c r="G209">
        <v>7560.49</v>
      </c>
      <c r="H209">
        <f t="shared" si="100"/>
        <v>8355.8874999999989</v>
      </c>
      <c r="I209">
        <f t="shared" si="92"/>
        <v>-225.23749999999927</v>
      </c>
      <c r="J209">
        <f t="shared" si="99"/>
        <v>0</v>
      </c>
      <c r="K209">
        <f t="shared" si="80"/>
        <v>8013.9</v>
      </c>
      <c r="L209">
        <f t="shared" si="93"/>
        <v>194254781.7142857</v>
      </c>
      <c r="M209">
        <f t="shared" si="94"/>
        <v>-34783941.714285702</v>
      </c>
      <c r="N209" s="10">
        <f t="shared" si="81"/>
        <v>-1.4359245570772325</v>
      </c>
      <c r="O209">
        <f t="shared" si="89"/>
        <v>-208.70000000000073</v>
      </c>
      <c r="P209">
        <f t="shared" ref="P209:P272" si="101">O209-O202</f>
        <v>-285.70000000000073</v>
      </c>
      <c r="Q209">
        <f t="shared" ref="Q209:Q272" si="102">STDEV(O202:O208)</f>
        <v>120.13089289841892</v>
      </c>
      <c r="R209">
        <f t="shared" ref="R209:R272" si="103">O202</f>
        <v>77</v>
      </c>
      <c r="S209">
        <f t="shared" si="85"/>
        <v>-4.4500000000007276</v>
      </c>
      <c r="T209">
        <f t="shared" si="86"/>
        <v>4.4500000000007276</v>
      </c>
      <c r="U209">
        <f t="shared" si="87"/>
        <v>0</v>
      </c>
      <c r="V209">
        <f t="shared" si="88"/>
        <v>4.4500000000007276</v>
      </c>
      <c r="W209">
        <f t="shared" si="95"/>
        <v>16.378571428571377</v>
      </c>
      <c r="X209">
        <f t="shared" si="90"/>
        <v>46.192857142857193</v>
      </c>
      <c r="Y209">
        <f t="shared" si="96"/>
        <v>25.764044943820139</v>
      </c>
      <c r="Z209">
        <f t="shared" si="97"/>
        <v>0</v>
      </c>
      <c r="AA209">
        <f t="shared" si="98"/>
        <v>0</v>
      </c>
      <c r="AB209">
        <v>-666.35</v>
      </c>
      <c r="AC209">
        <f t="shared" si="78"/>
        <v>-3907035580</v>
      </c>
      <c r="AD209">
        <f t="shared" si="91"/>
        <v>-1611530376.0857532</v>
      </c>
      <c r="AE209" t="str">
        <f t="shared" si="79"/>
        <v>Jun</v>
      </c>
      <c r="AF209">
        <f>_xlfn.IFNA(VLOOKUP(A209,Gold!$A$2:$E$1307,5, FALSE),AF208)</f>
        <v>26798</v>
      </c>
      <c r="AG209">
        <f>_xlfn.IFNA(VLOOKUP(A209,Gold!$A$2:$G$1307,7, FALSE),AG208)</f>
        <v>-1</v>
      </c>
      <c r="AH209">
        <f>_xlfn.IFNA(VLOOKUP(A209,Oil!$A$2:$E$1345,5, FALSE),AH208)</f>
        <v>3808</v>
      </c>
      <c r="AI209">
        <f>_xlfn.IFNA(VLOOKUP(A209,Oil!$A$2:$G$1345,7, FALSE),AI208)</f>
        <v>1</v>
      </c>
      <c r="AJ209">
        <f t="shared" si="82"/>
        <v>0</v>
      </c>
      <c r="AK209">
        <f>_xlfn.IFNA(VLOOKUP(A209,InterestRate!$A$2:$G$1334,3, FALSE),AK208)</f>
        <v>8.0109999999999992</v>
      </c>
      <c r="AL209">
        <f>_xlfn.IFNA(VLOOKUP(A209,InterestRate!$A$2:$G$1334,4,FALSE),AL208)</f>
        <v>8.0109999999999992</v>
      </c>
      <c r="AM209">
        <f>_xlfn.IFNA(VLOOKUP(A209,InterestRate!$A$2:$G$1334,5, FALSE),AM208)</f>
        <v>8.0109999999999992</v>
      </c>
      <c r="AN209">
        <f>_xlfn.IFNA(VLOOKUP(A209,InterestRate!$A$2:$G$1334,6, FALSE),AN208)</f>
        <v>8.0109999999999992</v>
      </c>
      <c r="AO209">
        <f>_xlfn.IFNA(VLOOKUP(A209,InterestRate!$A$2:$G$1334,7, FALSE),AO208)</f>
        <v>6.8999999999999999E-3</v>
      </c>
      <c r="AP209">
        <f t="shared" si="83"/>
        <v>1</v>
      </c>
      <c r="AQ209">
        <f t="shared" si="84"/>
        <v>1</v>
      </c>
    </row>
    <row r="210" spans="1:43" x14ac:dyDescent="0.2">
      <c r="A210" s="1">
        <v>42160</v>
      </c>
      <c r="B210">
        <v>8119.15</v>
      </c>
      <c r="C210">
        <v>8191</v>
      </c>
      <c r="D210">
        <v>8100.15</v>
      </c>
      <c r="E210">
        <v>8114.7</v>
      </c>
      <c r="F210">
        <v>167055308</v>
      </c>
      <c r="G210">
        <v>7588.4</v>
      </c>
      <c r="H210">
        <f t="shared" si="100"/>
        <v>8336.304166666665</v>
      </c>
      <c r="I210">
        <f t="shared" si="92"/>
        <v>-221.60416666666515</v>
      </c>
      <c r="J210">
        <f t="shared" si="99"/>
        <v>0</v>
      </c>
      <c r="K210">
        <f t="shared" si="80"/>
        <v>8047.3</v>
      </c>
      <c r="L210">
        <f t="shared" si="93"/>
        <v>199832202.85714287</v>
      </c>
      <c r="M210">
        <f t="shared" si="94"/>
        <v>-32776894.857142866</v>
      </c>
      <c r="N210" s="10">
        <f t="shared" si="81"/>
        <v>-0.83059139586182651</v>
      </c>
      <c r="O210">
        <f t="shared" si="89"/>
        <v>-219.90000000000055</v>
      </c>
      <c r="P210">
        <f t="shared" si="101"/>
        <v>-180.85000000000127</v>
      </c>
      <c r="Q210">
        <f t="shared" si="102"/>
        <v>112.80387425801941</v>
      </c>
      <c r="R210">
        <f t="shared" si="103"/>
        <v>-39.049999999999272</v>
      </c>
      <c r="S210">
        <f t="shared" si="85"/>
        <v>-15.949999999999818</v>
      </c>
      <c r="T210">
        <f t="shared" si="86"/>
        <v>15.949999999999818</v>
      </c>
      <c r="U210">
        <f t="shared" si="87"/>
        <v>0</v>
      </c>
      <c r="V210">
        <f t="shared" si="88"/>
        <v>15.949999999999818</v>
      </c>
      <c r="W210">
        <f t="shared" si="95"/>
        <v>16.378571428571377</v>
      </c>
      <c r="X210">
        <f t="shared" si="90"/>
        <v>47.792857142857166</v>
      </c>
      <c r="Y210">
        <f t="shared" si="96"/>
        <v>25.131521262604053</v>
      </c>
      <c r="Z210">
        <f t="shared" si="97"/>
        <v>0</v>
      </c>
      <c r="AA210">
        <f t="shared" si="98"/>
        <v>0</v>
      </c>
      <c r="AB210">
        <v>-663.75</v>
      </c>
      <c r="AC210">
        <f t="shared" si="78"/>
        <v>-743396120.59996963</v>
      </c>
      <c r="AD210">
        <f t="shared" si="91"/>
        <v>-2493884296.4357581</v>
      </c>
      <c r="AE210" t="str">
        <f t="shared" si="79"/>
        <v>Jun</v>
      </c>
      <c r="AF210">
        <f>_xlfn.IFNA(VLOOKUP(A210,Gold!$A$2:$E$1307,5, FALSE),AF209)</f>
        <v>26556</v>
      </c>
      <c r="AG210">
        <f>_xlfn.IFNA(VLOOKUP(A210,Gold!$A$2:$G$1307,7, FALSE),AG209)</f>
        <v>-1</v>
      </c>
      <c r="AH210">
        <f>_xlfn.IFNA(VLOOKUP(A210,Oil!$A$2:$E$1345,5, FALSE),AH209)</f>
        <v>3722</v>
      </c>
      <c r="AI210">
        <f>_xlfn.IFNA(VLOOKUP(A210,Oil!$A$2:$G$1345,7, FALSE),AI209)</f>
        <v>-1</v>
      </c>
      <c r="AJ210">
        <f t="shared" si="82"/>
        <v>-2</v>
      </c>
      <c r="AK210">
        <f>_xlfn.IFNA(VLOOKUP(A210,InterestRate!$A$2:$G$1334,3, FALSE),AK209)</f>
        <v>7.9829999999999997</v>
      </c>
      <c r="AL210">
        <f>_xlfn.IFNA(VLOOKUP(A210,InterestRate!$A$2:$G$1334,4,FALSE),AL209)</f>
        <v>7.9829999999999997</v>
      </c>
      <c r="AM210">
        <f>_xlfn.IFNA(VLOOKUP(A210,InterestRate!$A$2:$G$1334,5, FALSE),AM209)</f>
        <v>7.9829999999999997</v>
      </c>
      <c r="AN210">
        <f>_xlfn.IFNA(VLOOKUP(A210,InterestRate!$A$2:$G$1334,6, FALSE),AN209)</f>
        <v>7.9829999999999997</v>
      </c>
      <c r="AO210">
        <f>_xlfn.IFNA(VLOOKUP(A210,InterestRate!$A$2:$G$1334,7, FALSE),AO209)</f>
        <v>-3.5000000000000001E-3</v>
      </c>
      <c r="AP210">
        <f t="shared" si="83"/>
        <v>-1</v>
      </c>
      <c r="AQ210">
        <f t="shared" si="84"/>
        <v>-3</v>
      </c>
    </row>
    <row r="211" spans="1:43" x14ac:dyDescent="0.2">
      <c r="A211" s="1">
        <v>42163</v>
      </c>
      <c r="B211">
        <v>8124.35</v>
      </c>
      <c r="C211">
        <v>8131</v>
      </c>
      <c r="D211">
        <v>8030.55</v>
      </c>
      <c r="E211">
        <v>8044.15</v>
      </c>
      <c r="F211">
        <v>140075743</v>
      </c>
      <c r="G211">
        <v>6230.61</v>
      </c>
      <c r="H211">
        <f t="shared" si="100"/>
        <v>8310.5916666666653</v>
      </c>
      <c r="I211">
        <f t="shared" si="92"/>
        <v>-266.4416666666657</v>
      </c>
      <c r="J211">
        <f t="shared" si="99"/>
        <v>0</v>
      </c>
      <c r="K211">
        <f t="shared" si="80"/>
        <v>8091.55</v>
      </c>
      <c r="L211">
        <f t="shared" si="93"/>
        <v>199328189.57142857</v>
      </c>
      <c r="M211">
        <f t="shared" si="94"/>
        <v>-59252446.571428567</v>
      </c>
      <c r="N211" s="10">
        <f t="shared" si="81"/>
        <v>0.58924808711921761</v>
      </c>
      <c r="O211">
        <f t="shared" si="89"/>
        <v>-274.85000000000036</v>
      </c>
      <c r="P211">
        <f t="shared" si="101"/>
        <v>-228.20000000000073</v>
      </c>
      <c r="Q211">
        <f t="shared" si="102"/>
        <v>116.06435971148979</v>
      </c>
      <c r="R211">
        <f t="shared" si="103"/>
        <v>-46.649999999999636</v>
      </c>
      <c r="S211">
        <f t="shared" si="85"/>
        <v>-70.550000000000182</v>
      </c>
      <c r="T211">
        <f t="shared" si="86"/>
        <v>70.550000000000182</v>
      </c>
      <c r="U211">
        <f t="shared" si="87"/>
        <v>0</v>
      </c>
      <c r="V211">
        <f t="shared" si="88"/>
        <v>70.550000000000182</v>
      </c>
      <c r="W211">
        <f t="shared" si="95"/>
        <v>16.378571428571377</v>
      </c>
      <c r="X211">
        <f t="shared" si="90"/>
        <v>55.642857142857146</v>
      </c>
      <c r="Y211">
        <f t="shared" si="96"/>
        <v>22.429815122762349</v>
      </c>
      <c r="Z211">
        <f t="shared" si="97"/>
        <v>0</v>
      </c>
      <c r="AA211">
        <f t="shared" si="98"/>
        <v>0</v>
      </c>
      <c r="AB211">
        <v>-703.45</v>
      </c>
      <c r="AC211">
        <f t="shared" si="78"/>
        <v>-11234074588.600101</v>
      </c>
      <c r="AD211">
        <f t="shared" si="91"/>
        <v>-3185043537.3786054</v>
      </c>
      <c r="AE211" t="str">
        <f t="shared" si="79"/>
        <v>Jun</v>
      </c>
      <c r="AF211">
        <f>_xlfn.IFNA(VLOOKUP(A211,Gold!$A$2:$E$1307,5, FALSE),AF210)</f>
        <v>26628</v>
      </c>
      <c r="AG211">
        <f>_xlfn.IFNA(VLOOKUP(A211,Gold!$A$2:$G$1307,7, FALSE),AG210)</f>
        <v>1</v>
      </c>
      <c r="AH211">
        <f>_xlfn.IFNA(VLOOKUP(A211,Oil!$A$2:$E$1345,5, FALSE),AH210)</f>
        <v>3778</v>
      </c>
      <c r="AI211">
        <f>_xlfn.IFNA(VLOOKUP(A211,Oil!$A$2:$G$1345,7, FALSE),AI210)</f>
        <v>1</v>
      </c>
      <c r="AJ211">
        <f t="shared" si="82"/>
        <v>2</v>
      </c>
      <c r="AK211">
        <f>_xlfn.IFNA(VLOOKUP(A211,InterestRate!$A$2:$G$1334,3, FALSE),AK210)</f>
        <v>7.8010000000000002</v>
      </c>
      <c r="AL211">
        <f>_xlfn.IFNA(VLOOKUP(A211,InterestRate!$A$2:$G$1334,4,FALSE),AL210)</f>
        <v>7.8010000000000002</v>
      </c>
      <c r="AM211">
        <f>_xlfn.IFNA(VLOOKUP(A211,InterestRate!$A$2:$G$1334,5, FALSE),AM210)</f>
        <v>7.8010000000000002</v>
      </c>
      <c r="AN211">
        <f>_xlfn.IFNA(VLOOKUP(A211,InterestRate!$A$2:$G$1334,6, FALSE),AN210)</f>
        <v>7.8010000000000002</v>
      </c>
      <c r="AO211">
        <f>_xlfn.IFNA(VLOOKUP(A211,InterestRate!$A$2:$G$1334,7, FALSE),AO210)</f>
        <v>-2.2800000000000001E-2</v>
      </c>
      <c r="AP211">
        <f t="shared" si="83"/>
        <v>-1</v>
      </c>
      <c r="AQ211">
        <f t="shared" si="84"/>
        <v>1</v>
      </c>
    </row>
    <row r="212" spans="1:43" x14ac:dyDescent="0.2">
      <c r="A212" s="1">
        <v>42164</v>
      </c>
      <c r="B212">
        <v>8026.5</v>
      </c>
      <c r="C212">
        <v>8057.15</v>
      </c>
      <c r="D212">
        <v>8005.15</v>
      </c>
      <c r="E212">
        <v>8022.4</v>
      </c>
      <c r="F212">
        <v>140217686</v>
      </c>
      <c r="G212">
        <v>6442.05</v>
      </c>
      <c r="H212">
        <f t="shared" si="100"/>
        <v>8279.1875</v>
      </c>
      <c r="I212">
        <f t="shared" si="92"/>
        <v>-256.78750000000036</v>
      </c>
      <c r="J212">
        <f t="shared" si="99"/>
        <v>0</v>
      </c>
      <c r="K212">
        <f t="shared" si="80"/>
        <v>8174.6</v>
      </c>
      <c r="L212">
        <f t="shared" si="93"/>
        <v>185117715.7142857</v>
      </c>
      <c r="M212">
        <f t="shared" si="94"/>
        <v>-44900029.714285702</v>
      </c>
      <c r="N212" s="10">
        <f t="shared" si="81"/>
        <v>1.8971878739529409</v>
      </c>
      <c r="O212">
        <f t="shared" si="89"/>
        <v>-411.25</v>
      </c>
      <c r="P212">
        <f t="shared" si="101"/>
        <v>-421.64999999999964</v>
      </c>
      <c r="Q212">
        <f t="shared" si="102"/>
        <v>120.70216345163307</v>
      </c>
      <c r="R212">
        <f t="shared" si="103"/>
        <v>10.399999999999636</v>
      </c>
      <c r="S212">
        <f t="shared" si="85"/>
        <v>-21.75</v>
      </c>
      <c r="T212">
        <f t="shared" si="86"/>
        <v>21.75</v>
      </c>
      <c r="U212">
        <f t="shared" si="87"/>
        <v>0</v>
      </c>
      <c r="V212">
        <f t="shared" si="88"/>
        <v>21.75</v>
      </c>
      <c r="W212">
        <f t="shared" si="95"/>
        <v>0</v>
      </c>
      <c r="X212">
        <f t="shared" si="90"/>
        <v>58.75</v>
      </c>
      <c r="Y212">
        <f t="shared" si="96"/>
        <v>0</v>
      </c>
      <c r="Z212">
        <f t="shared" si="97"/>
        <v>1</v>
      </c>
      <c r="AA212">
        <f t="shared" si="98"/>
        <v>0</v>
      </c>
      <c r="AB212">
        <v>-906</v>
      </c>
      <c r="AC212">
        <f t="shared" si="78"/>
        <v>-574892512.60005105</v>
      </c>
      <c r="AD212">
        <f t="shared" si="91"/>
        <v>-8978741138.7357159</v>
      </c>
      <c r="AE212" t="str">
        <f t="shared" si="79"/>
        <v>Jun</v>
      </c>
      <c r="AF212">
        <f>_xlfn.IFNA(VLOOKUP(A212,Gold!$A$2:$E$1307,5, FALSE),AF211)</f>
        <v>26731</v>
      </c>
      <c r="AG212">
        <f>_xlfn.IFNA(VLOOKUP(A212,Gold!$A$2:$G$1307,7, FALSE),AG211)</f>
        <v>1</v>
      </c>
      <c r="AH212">
        <f>_xlfn.IFNA(VLOOKUP(A212,Oil!$A$2:$E$1345,5, FALSE),AH211)</f>
        <v>3727</v>
      </c>
      <c r="AI212">
        <f>_xlfn.IFNA(VLOOKUP(A212,Oil!$A$2:$G$1345,7, FALSE),AI211)</f>
        <v>-1</v>
      </c>
      <c r="AJ212">
        <f t="shared" si="82"/>
        <v>0</v>
      </c>
      <c r="AK212">
        <f>_xlfn.IFNA(VLOOKUP(A212,InterestRate!$A$2:$G$1334,3, FALSE),AK211)</f>
        <v>7.7889999999999997</v>
      </c>
      <c r="AL212">
        <f>_xlfn.IFNA(VLOOKUP(A212,InterestRate!$A$2:$G$1334,4,FALSE),AL211)</f>
        <v>7.7889999999999997</v>
      </c>
      <c r="AM212">
        <f>_xlfn.IFNA(VLOOKUP(A212,InterestRate!$A$2:$G$1334,5, FALSE),AM211)</f>
        <v>7.7889999999999997</v>
      </c>
      <c r="AN212">
        <f>_xlfn.IFNA(VLOOKUP(A212,InterestRate!$A$2:$G$1334,6, FALSE),AN211)</f>
        <v>7.7889999999999997</v>
      </c>
      <c r="AO212">
        <f>_xlfn.IFNA(VLOOKUP(A212,InterestRate!$A$2:$G$1334,7, FALSE),AO211)</f>
        <v>-1.5E-3</v>
      </c>
      <c r="AP212">
        <f t="shared" si="83"/>
        <v>-1</v>
      </c>
      <c r="AQ212">
        <f t="shared" si="84"/>
        <v>-1</v>
      </c>
    </row>
    <row r="213" spans="1:43" x14ac:dyDescent="0.2">
      <c r="A213" s="1">
        <v>42165</v>
      </c>
      <c r="B213">
        <v>8024.15</v>
      </c>
      <c r="C213">
        <v>8152.25</v>
      </c>
      <c r="D213">
        <v>8023.8</v>
      </c>
      <c r="E213">
        <v>8124.45</v>
      </c>
      <c r="F213">
        <v>141030200</v>
      </c>
      <c r="G213">
        <v>6790.27</v>
      </c>
      <c r="H213">
        <f t="shared" si="100"/>
        <v>8242.8083333333325</v>
      </c>
      <c r="I213">
        <f t="shared" si="92"/>
        <v>-118.35833333333267</v>
      </c>
      <c r="J213">
        <f t="shared" si="99"/>
        <v>0</v>
      </c>
      <c r="K213">
        <f t="shared" si="80"/>
        <v>8224.9500000000007</v>
      </c>
      <c r="L213">
        <f t="shared" si="93"/>
        <v>151544214</v>
      </c>
      <c r="M213">
        <f t="shared" si="94"/>
        <v>-10514014</v>
      </c>
      <c r="N213" s="10">
        <f t="shared" si="81"/>
        <v>1.2370068127688756</v>
      </c>
      <c r="O213">
        <f t="shared" si="89"/>
        <v>-308.94999999999982</v>
      </c>
      <c r="P213">
        <f t="shared" si="101"/>
        <v>-321.34999999999945</v>
      </c>
      <c r="Q213">
        <f t="shared" si="102"/>
        <v>125.10093258378735</v>
      </c>
      <c r="R213">
        <f t="shared" si="103"/>
        <v>12.399999999999636</v>
      </c>
      <c r="S213">
        <f t="shared" si="85"/>
        <v>102.05000000000018</v>
      </c>
      <c r="T213">
        <f t="shared" si="86"/>
        <v>-102.05000000000018</v>
      </c>
      <c r="U213">
        <f t="shared" si="87"/>
        <v>102.05000000000018</v>
      </c>
      <c r="V213">
        <f t="shared" si="88"/>
        <v>0</v>
      </c>
      <c r="W213">
        <f t="shared" si="95"/>
        <v>14.578571428571454</v>
      </c>
      <c r="X213">
        <f t="shared" si="90"/>
        <v>58.714285714285715</v>
      </c>
      <c r="Y213">
        <f t="shared" si="96"/>
        <v>19.623113162195963</v>
      </c>
      <c r="Z213">
        <f t="shared" si="97"/>
        <v>1</v>
      </c>
      <c r="AA213">
        <f t="shared" si="98"/>
        <v>0</v>
      </c>
      <c r="AB213">
        <v>-995.05</v>
      </c>
      <c r="AC213">
        <f t="shared" si="78"/>
        <v>14145329060.000025</v>
      </c>
      <c r="AD213">
        <f t="shared" si="91"/>
        <v>-7248658189.6071348</v>
      </c>
      <c r="AE213" t="str">
        <f t="shared" si="79"/>
        <v>Jun</v>
      </c>
      <c r="AF213">
        <f>_xlfn.IFNA(VLOOKUP(A213,Gold!$A$2:$E$1307,5, FALSE),AF212)</f>
        <v>26772</v>
      </c>
      <c r="AG213">
        <f>_xlfn.IFNA(VLOOKUP(A213,Gold!$A$2:$G$1307,7, FALSE),AG212)</f>
        <v>1</v>
      </c>
      <c r="AH213">
        <f>_xlfn.IFNA(VLOOKUP(A213,Oil!$A$2:$E$1345,5, FALSE),AH212)</f>
        <v>3845</v>
      </c>
      <c r="AI213">
        <f>_xlfn.IFNA(VLOOKUP(A213,Oil!$A$2:$G$1345,7, FALSE),AI212)</f>
        <v>1</v>
      </c>
      <c r="AJ213">
        <f t="shared" si="82"/>
        <v>2</v>
      </c>
      <c r="AK213">
        <f>_xlfn.IFNA(VLOOKUP(A213,InterestRate!$A$2:$G$1334,3, FALSE),AK212)</f>
        <v>7.8259999999999996</v>
      </c>
      <c r="AL213">
        <f>_xlfn.IFNA(VLOOKUP(A213,InterestRate!$A$2:$G$1334,4,FALSE),AL212)</f>
        <v>7.8259999999999996</v>
      </c>
      <c r="AM213">
        <f>_xlfn.IFNA(VLOOKUP(A213,InterestRate!$A$2:$G$1334,5, FALSE),AM212)</f>
        <v>7.8259999999999996</v>
      </c>
      <c r="AN213">
        <f>_xlfn.IFNA(VLOOKUP(A213,InterestRate!$A$2:$G$1334,6, FALSE),AN212)</f>
        <v>7.8259999999999996</v>
      </c>
      <c r="AO213">
        <f>_xlfn.IFNA(VLOOKUP(A213,InterestRate!$A$2:$G$1334,7, FALSE),AO212)</f>
        <v>4.7999999999999996E-3</v>
      </c>
      <c r="AP213">
        <f t="shared" si="83"/>
        <v>1</v>
      </c>
      <c r="AQ213">
        <f t="shared" si="84"/>
        <v>3</v>
      </c>
    </row>
    <row r="214" spans="1:43" x14ac:dyDescent="0.2">
      <c r="A214" s="1">
        <v>42166</v>
      </c>
      <c r="B214">
        <v>8157.3</v>
      </c>
      <c r="C214">
        <v>8163.05</v>
      </c>
      <c r="D214">
        <v>7958.25</v>
      </c>
      <c r="E214">
        <v>7965.35</v>
      </c>
      <c r="F214">
        <v>171348959</v>
      </c>
      <c r="G214">
        <v>7868.44</v>
      </c>
      <c r="H214">
        <f t="shared" si="100"/>
        <v>8222.3249999999989</v>
      </c>
      <c r="I214">
        <f t="shared" si="92"/>
        <v>-256.97499999999854</v>
      </c>
      <c r="J214">
        <f t="shared" si="99"/>
        <v>0</v>
      </c>
      <c r="K214">
        <f t="shared" si="80"/>
        <v>8353.1</v>
      </c>
      <c r="L214">
        <f t="shared" si="93"/>
        <v>153692726.2857143</v>
      </c>
      <c r="M214">
        <f t="shared" si="94"/>
        <v>17656232.714285702</v>
      </c>
      <c r="N214" s="10">
        <f t="shared" si="81"/>
        <v>4.8679593489300528</v>
      </c>
      <c r="O214">
        <f t="shared" si="89"/>
        <v>-271.10000000000036</v>
      </c>
      <c r="P214">
        <f t="shared" si="101"/>
        <v>-48.600000000000364</v>
      </c>
      <c r="Q214">
        <f t="shared" si="102"/>
        <v>72.133957725490419</v>
      </c>
      <c r="R214">
        <f t="shared" si="103"/>
        <v>-222.5</v>
      </c>
      <c r="S214">
        <f t="shared" si="85"/>
        <v>-159.09999999999945</v>
      </c>
      <c r="T214">
        <f t="shared" si="86"/>
        <v>159.09999999999945</v>
      </c>
      <c r="U214">
        <f t="shared" si="87"/>
        <v>0</v>
      </c>
      <c r="V214">
        <f t="shared" si="88"/>
        <v>159.09999999999945</v>
      </c>
      <c r="W214">
        <f t="shared" si="95"/>
        <v>14.578571428571454</v>
      </c>
      <c r="X214">
        <f t="shared" si="90"/>
        <v>53.307142857142935</v>
      </c>
      <c r="Y214">
        <f t="shared" si="96"/>
        <v>21.163417669017008</v>
      </c>
      <c r="Z214">
        <f t="shared" si="97"/>
        <v>0</v>
      </c>
      <c r="AA214">
        <f t="shared" si="98"/>
        <v>0</v>
      </c>
      <c r="AB214">
        <v>-991.3</v>
      </c>
      <c r="AC214">
        <f t="shared" si="78"/>
        <v>-32890432680.049969</v>
      </c>
      <c r="AD214">
        <f t="shared" si="91"/>
        <v>-7486073379.9928761</v>
      </c>
      <c r="AE214" t="str">
        <f t="shared" si="79"/>
        <v>Jun</v>
      </c>
      <c r="AF214">
        <f>_xlfn.IFNA(VLOOKUP(A214,Gold!$A$2:$E$1307,5, FALSE),AF213)</f>
        <v>26687</v>
      </c>
      <c r="AG214">
        <f>_xlfn.IFNA(VLOOKUP(A214,Gold!$A$2:$G$1307,7, FALSE),AG213)</f>
        <v>-1</v>
      </c>
      <c r="AH214">
        <f>_xlfn.IFNA(VLOOKUP(A214,Oil!$A$2:$E$1345,5, FALSE),AH213)</f>
        <v>3924</v>
      </c>
      <c r="AI214">
        <f>_xlfn.IFNA(VLOOKUP(A214,Oil!$A$2:$G$1345,7, FALSE),AI213)</f>
        <v>1</v>
      </c>
      <c r="AJ214">
        <f t="shared" si="82"/>
        <v>0</v>
      </c>
      <c r="AK214">
        <f>_xlfn.IFNA(VLOOKUP(A214,InterestRate!$A$2:$G$1334,3, FALSE),AK213)</f>
        <v>7.8780000000000001</v>
      </c>
      <c r="AL214">
        <f>_xlfn.IFNA(VLOOKUP(A214,InterestRate!$A$2:$G$1334,4,FALSE),AL213)</f>
        <v>7.8780000000000001</v>
      </c>
      <c r="AM214">
        <f>_xlfn.IFNA(VLOOKUP(A214,InterestRate!$A$2:$G$1334,5, FALSE),AM213)</f>
        <v>7.8780000000000001</v>
      </c>
      <c r="AN214">
        <f>_xlfn.IFNA(VLOOKUP(A214,InterestRate!$A$2:$G$1334,6, FALSE),AN213)</f>
        <v>7.8780000000000001</v>
      </c>
      <c r="AO214">
        <f>_xlfn.IFNA(VLOOKUP(A214,InterestRate!$A$2:$G$1334,7, FALSE),AO213)</f>
        <v>6.6E-3</v>
      </c>
      <c r="AP214">
        <f t="shared" si="83"/>
        <v>1</v>
      </c>
      <c r="AQ214">
        <f t="shared" si="84"/>
        <v>1</v>
      </c>
    </row>
    <row r="215" spans="1:43" x14ac:dyDescent="0.2">
      <c r="A215" s="1">
        <v>42167</v>
      </c>
      <c r="B215">
        <v>7959.85</v>
      </c>
      <c r="C215">
        <v>7995.6</v>
      </c>
      <c r="D215">
        <v>7940.3</v>
      </c>
      <c r="E215">
        <v>7982.9</v>
      </c>
      <c r="F215">
        <v>140839875</v>
      </c>
      <c r="G215">
        <v>6737.25</v>
      </c>
      <c r="H215">
        <f t="shared" si="100"/>
        <v>8191.1583333333328</v>
      </c>
      <c r="I215">
        <f t="shared" si="92"/>
        <v>-208.25833333333321</v>
      </c>
      <c r="J215">
        <f t="shared" si="99"/>
        <v>0</v>
      </c>
      <c r="K215">
        <f t="shared" si="80"/>
        <v>8381.5499999999993</v>
      </c>
      <c r="L215">
        <f t="shared" si="93"/>
        <v>156551483.14285713</v>
      </c>
      <c r="M215">
        <f t="shared" si="94"/>
        <v>-15711608.142857134</v>
      </c>
      <c r="N215" s="10">
        <f t="shared" si="81"/>
        <v>4.9937992458880816</v>
      </c>
      <c r="O215">
        <f t="shared" si="89"/>
        <v>-152.20000000000073</v>
      </c>
      <c r="P215">
        <f t="shared" si="101"/>
        <v>82.949999999998909</v>
      </c>
      <c r="Q215">
        <f t="shared" si="102"/>
        <v>69.219686506079839</v>
      </c>
      <c r="R215">
        <f t="shared" si="103"/>
        <v>-235.14999999999964</v>
      </c>
      <c r="S215">
        <f t="shared" si="85"/>
        <v>17.549999999999272</v>
      </c>
      <c r="T215">
        <f t="shared" si="86"/>
        <v>-17.549999999999272</v>
      </c>
      <c r="U215">
        <f t="shared" si="87"/>
        <v>17.549999999999272</v>
      </c>
      <c r="V215">
        <f t="shared" si="88"/>
        <v>0</v>
      </c>
      <c r="W215">
        <f t="shared" si="95"/>
        <v>17.085714285714207</v>
      </c>
      <c r="X215">
        <f t="shared" si="90"/>
        <v>38.828571428571458</v>
      </c>
      <c r="Y215">
        <f t="shared" si="96"/>
        <v>30.020080321285036</v>
      </c>
      <c r="Z215">
        <f t="shared" si="97"/>
        <v>0</v>
      </c>
      <c r="AA215">
        <f t="shared" si="98"/>
        <v>0</v>
      </c>
      <c r="AB215">
        <v>-732.25</v>
      </c>
      <c r="AC215">
        <f t="shared" si="78"/>
        <v>3246359118.7498975</v>
      </c>
      <c r="AD215">
        <f t="shared" si="91"/>
        <v>-4565449043.300024</v>
      </c>
      <c r="AE215" t="str">
        <f t="shared" si="79"/>
        <v>Jun</v>
      </c>
      <c r="AF215">
        <f>_xlfn.IFNA(VLOOKUP(A215,Gold!$A$2:$E$1307,5, FALSE),AF214)</f>
        <v>26700</v>
      </c>
      <c r="AG215">
        <f>_xlfn.IFNA(VLOOKUP(A215,Gold!$A$2:$G$1307,7, FALSE),AG214)</f>
        <v>-1</v>
      </c>
      <c r="AH215">
        <f>_xlfn.IFNA(VLOOKUP(A215,Oil!$A$2:$E$1345,5, FALSE),AH214)</f>
        <v>3883</v>
      </c>
      <c r="AI215">
        <f>_xlfn.IFNA(VLOOKUP(A215,Oil!$A$2:$G$1345,7, FALSE),AI214)</f>
        <v>-1</v>
      </c>
      <c r="AJ215">
        <f t="shared" si="82"/>
        <v>-2</v>
      </c>
      <c r="AK215">
        <f>_xlfn.IFNA(VLOOKUP(A215,InterestRate!$A$2:$G$1334,3, FALSE),AK214)</f>
        <v>7.891</v>
      </c>
      <c r="AL215">
        <f>_xlfn.IFNA(VLOOKUP(A215,InterestRate!$A$2:$G$1334,4,FALSE),AL214)</f>
        <v>7.891</v>
      </c>
      <c r="AM215">
        <f>_xlfn.IFNA(VLOOKUP(A215,InterestRate!$A$2:$G$1334,5, FALSE),AM214)</f>
        <v>7.891</v>
      </c>
      <c r="AN215">
        <f>_xlfn.IFNA(VLOOKUP(A215,InterestRate!$A$2:$G$1334,6, FALSE),AN214)</f>
        <v>7.891</v>
      </c>
      <c r="AO215">
        <f>_xlfn.IFNA(VLOOKUP(A215,InterestRate!$A$2:$G$1334,7, FALSE),AO214)</f>
        <v>1.6999999999999999E-3</v>
      </c>
      <c r="AP215">
        <f t="shared" si="83"/>
        <v>1</v>
      </c>
      <c r="AQ215">
        <f t="shared" si="84"/>
        <v>-1</v>
      </c>
    </row>
    <row r="216" spans="1:43" x14ac:dyDescent="0.2">
      <c r="A216" s="1">
        <v>42170</v>
      </c>
      <c r="B216">
        <v>7986.6</v>
      </c>
      <c r="C216">
        <v>8057.7</v>
      </c>
      <c r="D216">
        <v>7944.85</v>
      </c>
      <c r="E216">
        <v>8013.9</v>
      </c>
      <c r="F216">
        <v>137116389</v>
      </c>
      <c r="G216">
        <v>6129.12</v>
      </c>
      <c r="H216">
        <f t="shared" si="100"/>
        <v>8161.8499999999985</v>
      </c>
      <c r="I216">
        <f t="shared" si="92"/>
        <v>-147.94999999999891</v>
      </c>
      <c r="J216">
        <f t="shared" si="99"/>
        <v>0</v>
      </c>
      <c r="K216">
        <f t="shared" si="80"/>
        <v>8360.85</v>
      </c>
      <c r="L216">
        <f t="shared" si="93"/>
        <v>151434087.2857143</v>
      </c>
      <c r="M216">
        <f t="shared" si="94"/>
        <v>-14317698.285714298</v>
      </c>
      <c r="N216" s="10">
        <f t="shared" si="81"/>
        <v>4.3293527495975832</v>
      </c>
      <c r="O216">
        <f t="shared" si="89"/>
        <v>-116.75</v>
      </c>
      <c r="P216">
        <f t="shared" si="101"/>
        <v>91.950000000000728</v>
      </c>
      <c r="Q216">
        <f t="shared" si="102"/>
        <v>83.039328031962967</v>
      </c>
      <c r="R216">
        <f t="shared" si="103"/>
        <v>-208.70000000000073</v>
      </c>
      <c r="S216">
        <f t="shared" si="85"/>
        <v>31</v>
      </c>
      <c r="T216">
        <f t="shared" si="86"/>
        <v>-31</v>
      </c>
      <c r="U216">
        <f t="shared" si="87"/>
        <v>31</v>
      </c>
      <c r="V216">
        <f t="shared" si="88"/>
        <v>0</v>
      </c>
      <c r="W216">
        <f t="shared" si="95"/>
        <v>21.514285714285638</v>
      </c>
      <c r="X216">
        <f t="shared" si="90"/>
        <v>38.192857142857065</v>
      </c>
      <c r="Y216">
        <f t="shared" si="96"/>
        <v>35.439463466290121</v>
      </c>
      <c r="Z216">
        <f t="shared" si="97"/>
        <v>0</v>
      </c>
      <c r="AA216">
        <f t="shared" si="98"/>
        <v>0</v>
      </c>
      <c r="AB216">
        <v>-540.04999999999995</v>
      </c>
      <c r="AC216">
        <f t="shared" si="78"/>
        <v>3743277419.6999002</v>
      </c>
      <c r="AD216">
        <f t="shared" si="91"/>
        <v>-3472547186.2000384</v>
      </c>
      <c r="AE216" t="str">
        <f t="shared" si="79"/>
        <v>Jun</v>
      </c>
      <c r="AF216">
        <f>_xlfn.IFNA(VLOOKUP(A216,Gold!$A$2:$E$1307,5, FALSE),AF215)</f>
        <v>26630</v>
      </c>
      <c r="AG216">
        <f>_xlfn.IFNA(VLOOKUP(A216,Gold!$A$2:$G$1307,7, FALSE),AG215)</f>
        <v>-1</v>
      </c>
      <c r="AH216">
        <f>_xlfn.IFNA(VLOOKUP(A216,Oil!$A$2:$E$1345,5, FALSE),AH215)</f>
        <v>3839</v>
      </c>
      <c r="AI216">
        <f>_xlfn.IFNA(VLOOKUP(A216,Oil!$A$2:$G$1345,7, FALSE),AI215)</f>
        <v>-1</v>
      </c>
      <c r="AJ216">
        <f t="shared" si="82"/>
        <v>-2</v>
      </c>
      <c r="AK216">
        <f>_xlfn.IFNA(VLOOKUP(A216,InterestRate!$A$2:$G$1334,3, FALSE),AK215)</f>
        <v>7.867</v>
      </c>
      <c r="AL216">
        <f>_xlfn.IFNA(VLOOKUP(A216,InterestRate!$A$2:$G$1334,4,FALSE),AL215)</f>
        <v>7.867</v>
      </c>
      <c r="AM216">
        <f>_xlfn.IFNA(VLOOKUP(A216,InterestRate!$A$2:$G$1334,5, FALSE),AM215)</f>
        <v>7.867</v>
      </c>
      <c r="AN216">
        <f>_xlfn.IFNA(VLOOKUP(A216,InterestRate!$A$2:$G$1334,6, FALSE),AN215)</f>
        <v>7.867</v>
      </c>
      <c r="AO216">
        <f>_xlfn.IFNA(VLOOKUP(A216,InterestRate!$A$2:$G$1334,7, FALSE),AO215)</f>
        <v>-3.0000000000000001E-3</v>
      </c>
      <c r="AP216">
        <f t="shared" si="83"/>
        <v>-1</v>
      </c>
      <c r="AQ216">
        <f t="shared" si="84"/>
        <v>-3</v>
      </c>
    </row>
    <row r="217" spans="1:43" x14ac:dyDescent="0.2">
      <c r="A217" s="1">
        <v>42171</v>
      </c>
      <c r="B217">
        <v>8004.2</v>
      </c>
      <c r="C217">
        <v>8061.85</v>
      </c>
      <c r="D217">
        <v>7952.35</v>
      </c>
      <c r="E217">
        <v>8047.3</v>
      </c>
      <c r="F217">
        <v>127809460</v>
      </c>
      <c r="G217">
        <v>5923.8</v>
      </c>
      <c r="H217">
        <f t="shared" si="100"/>
        <v>8136.4249999999993</v>
      </c>
      <c r="I217">
        <f t="shared" si="92"/>
        <v>-89.124999999999091</v>
      </c>
      <c r="J217">
        <f t="shared" si="99"/>
        <v>0</v>
      </c>
      <c r="K217">
        <f t="shared" si="80"/>
        <v>8398</v>
      </c>
      <c r="L217">
        <f t="shared" si="93"/>
        <v>148240594.2857143</v>
      </c>
      <c r="M217">
        <f t="shared" si="94"/>
        <v>-20431134.285714298</v>
      </c>
      <c r="N217" s="10">
        <f t="shared" si="81"/>
        <v>4.3579834230114427</v>
      </c>
      <c r="O217">
        <f t="shared" si="89"/>
        <v>-67.399999999999636</v>
      </c>
      <c r="P217">
        <f t="shared" si="101"/>
        <v>152.50000000000091</v>
      </c>
      <c r="Q217">
        <f t="shared" si="102"/>
        <v>98.963156925046604</v>
      </c>
      <c r="R217">
        <f t="shared" si="103"/>
        <v>-219.90000000000055</v>
      </c>
      <c r="S217">
        <f t="shared" si="85"/>
        <v>33.400000000000546</v>
      </c>
      <c r="T217">
        <f t="shared" si="86"/>
        <v>-33.400000000000546</v>
      </c>
      <c r="U217">
        <f t="shared" si="87"/>
        <v>33.400000000000546</v>
      </c>
      <c r="V217">
        <f t="shared" si="88"/>
        <v>0</v>
      </c>
      <c r="W217">
        <f t="shared" si="95"/>
        <v>26.285714285714285</v>
      </c>
      <c r="X217">
        <f t="shared" si="90"/>
        <v>35.914285714285661</v>
      </c>
      <c r="Y217">
        <f t="shared" si="96"/>
        <v>41.591320072332771</v>
      </c>
      <c r="Z217">
        <f t="shared" si="97"/>
        <v>0</v>
      </c>
      <c r="AA217">
        <f t="shared" si="98"/>
        <v>0</v>
      </c>
      <c r="AB217">
        <v>-336.35</v>
      </c>
      <c r="AC217">
        <f t="shared" si="78"/>
        <v>5508587726.0000467</v>
      </c>
      <c r="AD217">
        <f t="shared" si="91"/>
        <v>-2579406636.6857505</v>
      </c>
      <c r="AE217" t="str">
        <f t="shared" si="79"/>
        <v>Jun</v>
      </c>
      <c r="AF217">
        <f>_xlfn.IFNA(VLOOKUP(A217,Gold!$A$2:$E$1307,5, FALSE),AF216)</f>
        <v>26846</v>
      </c>
      <c r="AG217">
        <f>_xlfn.IFNA(VLOOKUP(A217,Gold!$A$2:$G$1307,7, FALSE),AG216)</f>
        <v>-1</v>
      </c>
      <c r="AH217">
        <f>_xlfn.IFNA(VLOOKUP(A217,Oil!$A$2:$E$1345,5, FALSE),AH216)</f>
        <v>3814</v>
      </c>
      <c r="AI217">
        <f>_xlfn.IFNA(VLOOKUP(A217,Oil!$A$2:$G$1345,7, FALSE),AI216)</f>
        <v>-1</v>
      </c>
      <c r="AJ217">
        <f t="shared" si="82"/>
        <v>-2</v>
      </c>
      <c r="AK217">
        <f>_xlfn.IFNA(VLOOKUP(A217,InterestRate!$A$2:$G$1334,3, FALSE),AK216)</f>
        <v>7.8849999999999998</v>
      </c>
      <c r="AL217">
        <f>_xlfn.IFNA(VLOOKUP(A217,InterestRate!$A$2:$G$1334,4,FALSE),AL216)</f>
        <v>7.8849999999999998</v>
      </c>
      <c r="AM217">
        <f>_xlfn.IFNA(VLOOKUP(A217,InterestRate!$A$2:$G$1334,5, FALSE),AM216)</f>
        <v>7.8849999999999998</v>
      </c>
      <c r="AN217">
        <f>_xlfn.IFNA(VLOOKUP(A217,InterestRate!$A$2:$G$1334,6, FALSE),AN216)</f>
        <v>7.8849999999999998</v>
      </c>
      <c r="AO217">
        <f>_xlfn.IFNA(VLOOKUP(A217,InterestRate!$A$2:$G$1334,7, FALSE),AO216)</f>
        <v>2.3E-3</v>
      </c>
      <c r="AP217">
        <f t="shared" si="83"/>
        <v>1</v>
      </c>
      <c r="AQ217">
        <f t="shared" si="84"/>
        <v>-1</v>
      </c>
    </row>
    <row r="218" spans="1:43" x14ac:dyDescent="0.2">
      <c r="A218" s="1">
        <v>42172</v>
      </c>
      <c r="B218">
        <v>8084.2</v>
      </c>
      <c r="C218">
        <v>8136.85</v>
      </c>
      <c r="D218">
        <v>8048.95</v>
      </c>
      <c r="E218">
        <v>8091.55</v>
      </c>
      <c r="F218">
        <v>157205716</v>
      </c>
      <c r="G218">
        <v>7878.66</v>
      </c>
      <c r="H218">
        <f t="shared" si="100"/>
        <v>8104.2291666666652</v>
      </c>
      <c r="I218">
        <f t="shared" si="92"/>
        <v>-12.679166666664969</v>
      </c>
      <c r="J218">
        <f t="shared" si="99"/>
        <v>0</v>
      </c>
      <c r="K218">
        <f t="shared" si="80"/>
        <v>8381.1</v>
      </c>
      <c r="L218">
        <f t="shared" si="93"/>
        <v>142634044.57142857</v>
      </c>
      <c r="M218">
        <f t="shared" si="94"/>
        <v>14571671.428571433</v>
      </c>
      <c r="N218" s="10">
        <f t="shared" si="81"/>
        <v>3.5784244057071906</v>
      </c>
      <c r="O218">
        <f t="shared" si="89"/>
        <v>47.400000000000546</v>
      </c>
      <c r="P218">
        <f t="shared" si="101"/>
        <v>322.25000000000091</v>
      </c>
      <c r="Q218">
        <f t="shared" si="102"/>
        <v>121.17103909055879</v>
      </c>
      <c r="R218">
        <f t="shared" si="103"/>
        <v>-274.85000000000036</v>
      </c>
      <c r="S218">
        <f t="shared" si="85"/>
        <v>44.25</v>
      </c>
      <c r="T218">
        <f t="shared" si="86"/>
        <v>-44.25</v>
      </c>
      <c r="U218">
        <f t="shared" si="87"/>
        <v>44.25</v>
      </c>
      <c r="V218">
        <f t="shared" si="88"/>
        <v>0</v>
      </c>
      <c r="W218">
        <f t="shared" si="95"/>
        <v>32.607142857142854</v>
      </c>
      <c r="X218">
        <f t="shared" si="90"/>
        <v>25.835714285714207</v>
      </c>
      <c r="Y218">
        <f t="shared" si="96"/>
        <v>54.854602259072408</v>
      </c>
      <c r="Z218">
        <f t="shared" si="97"/>
        <v>0</v>
      </c>
      <c r="AA218">
        <f t="shared" si="98"/>
        <v>0</v>
      </c>
      <c r="AB218">
        <v>-136.75</v>
      </c>
      <c r="AC218">
        <f t="shared" si="78"/>
        <v>1155462012.6000571</v>
      </c>
      <c r="AD218">
        <f t="shared" si="91"/>
        <v>-809472836.51429915</v>
      </c>
      <c r="AE218" t="str">
        <f t="shared" si="79"/>
        <v>Jun</v>
      </c>
      <c r="AF218">
        <f>_xlfn.IFNA(VLOOKUP(A218,Gold!$A$2:$E$1307,5, FALSE),AF217)</f>
        <v>26668</v>
      </c>
      <c r="AG218">
        <f>_xlfn.IFNA(VLOOKUP(A218,Gold!$A$2:$G$1307,7, FALSE),AG217)</f>
        <v>-1</v>
      </c>
      <c r="AH218">
        <f>_xlfn.IFNA(VLOOKUP(A218,Oil!$A$2:$E$1345,5, FALSE),AH217)</f>
        <v>3847</v>
      </c>
      <c r="AI218">
        <f>_xlfn.IFNA(VLOOKUP(A218,Oil!$A$2:$G$1345,7, FALSE),AI217)</f>
        <v>1</v>
      </c>
      <c r="AJ218">
        <f t="shared" si="82"/>
        <v>0</v>
      </c>
      <c r="AK218">
        <f>_xlfn.IFNA(VLOOKUP(A218,InterestRate!$A$2:$G$1334,3, FALSE),AK217)</f>
        <v>7.851</v>
      </c>
      <c r="AL218">
        <f>_xlfn.IFNA(VLOOKUP(A218,InterestRate!$A$2:$G$1334,4,FALSE),AL217)</f>
        <v>7.851</v>
      </c>
      <c r="AM218">
        <f>_xlfn.IFNA(VLOOKUP(A218,InterestRate!$A$2:$G$1334,5, FALSE),AM217)</f>
        <v>7.851</v>
      </c>
      <c r="AN218">
        <f>_xlfn.IFNA(VLOOKUP(A218,InterestRate!$A$2:$G$1334,6, FALSE),AN217)</f>
        <v>7.851</v>
      </c>
      <c r="AO218">
        <f>_xlfn.IFNA(VLOOKUP(A218,InterestRate!$A$2:$G$1334,7, FALSE),AO217)</f>
        <v>-4.3E-3</v>
      </c>
      <c r="AP218">
        <f t="shared" si="83"/>
        <v>-1</v>
      </c>
      <c r="AQ218">
        <f t="shared" si="84"/>
        <v>-1</v>
      </c>
    </row>
    <row r="219" spans="1:43" x14ac:dyDescent="0.2">
      <c r="A219" s="1">
        <v>42173</v>
      </c>
      <c r="B219">
        <v>8113.7</v>
      </c>
      <c r="C219">
        <v>8186.9</v>
      </c>
      <c r="D219">
        <v>8101.8</v>
      </c>
      <c r="E219">
        <v>8174.6</v>
      </c>
      <c r="F219">
        <v>149266110</v>
      </c>
      <c r="G219">
        <v>7767.77</v>
      </c>
      <c r="H219">
        <f t="shared" si="100"/>
        <v>8075.7416666666659</v>
      </c>
      <c r="I219">
        <f t="shared" si="92"/>
        <v>98.858333333334485</v>
      </c>
      <c r="J219">
        <f t="shared" si="99"/>
        <v>1</v>
      </c>
      <c r="K219">
        <f t="shared" si="80"/>
        <v>8318.4</v>
      </c>
      <c r="L219">
        <f t="shared" si="93"/>
        <v>145081183.57142857</v>
      </c>
      <c r="M219">
        <f t="shared" si="94"/>
        <v>4184926.4285714328</v>
      </c>
      <c r="N219" s="10">
        <f t="shared" si="81"/>
        <v>1.7591074792650314</v>
      </c>
      <c r="O219">
        <f t="shared" si="89"/>
        <v>152.20000000000073</v>
      </c>
      <c r="P219">
        <f t="shared" si="101"/>
        <v>563.45000000000073</v>
      </c>
      <c r="Q219">
        <f t="shared" si="102"/>
        <v>156.79509831988662</v>
      </c>
      <c r="R219">
        <f t="shared" si="103"/>
        <v>-411.25</v>
      </c>
      <c r="S219">
        <f t="shared" si="85"/>
        <v>83.050000000000182</v>
      </c>
      <c r="T219">
        <f t="shared" si="86"/>
        <v>-83.050000000000182</v>
      </c>
      <c r="U219">
        <f t="shared" si="87"/>
        <v>83.050000000000182</v>
      </c>
      <c r="V219">
        <f t="shared" si="88"/>
        <v>0</v>
      </c>
      <c r="W219">
        <f t="shared" si="95"/>
        <v>44.471428571428596</v>
      </c>
      <c r="X219">
        <f t="shared" si="90"/>
        <v>22.72857142857135</v>
      </c>
      <c r="Y219">
        <f t="shared" si="96"/>
        <v>65.20737327188948</v>
      </c>
      <c r="Z219">
        <f t="shared" si="97"/>
        <v>0</v>
      </c>
      <c r="AA219">
        <f t="shared" si="98"/>
        <v>0</v>
      </c>
      <c r="AB219">
        <v>132.19999999999999</v>
      </c>
      <c r="AC219">
        <f t="shared" si="78"/>
        <v>9090306099.000082</v>
      </c>
      <c r="AD219">
        <f t="shared" si="91"/>
        <v>571269822.28571999</v>
      </c>
      <c r="AE219" t="str">
        <f t="shared" si="79"/>
        <v>Jun</v>
      </c>
      <c r="AF219">
        <f>_xlfn.IFNA(VLOOKUP(A219,Gold!$A$2:$E$1307,5, FALSE),AF218)</f>
        <v>26844</v>
      </c>
      <c r="AG219">
        <f>_xlfn.IFNA(VLOOKUP(A219,Gold!$A$2:$G$1307,7, FALSE),AG218)</f>
        <v>1</v>
      </c>
      <c r="AH219">
        <f>_xlfn.IFNA(VLOOKUP(A219,Oil!$A$2:$E$1345,5, FALSE),AH218)</f>
        <v>3842</v>
      </c>
      <c r="AI219">
        <f>_xlfn.IFNA(VLOOKUP(A219,Oil!$A$2:$G$1345,7, FALSE),AI218)</f>
        <v>-1</v>
      </c>
      <c r="AJ219">
        <f t="shared" si="82"/>
        <v>0</v>
      </c>
      <c r="AK219">
        <f>_xlfn.IFNA(VLOOKUP(A219,InterestRate!$A$2:$G$1334,3, FALSE),AK218)</f>
        <v>7.7610000000000001</v>
      </c>
      <c r="AL219">
        <f>_xlfn.IFNA(VLOOKUP(A219,InterestRate!$A$2:$G$1334,4,FALSE),AL218)</f>
        <v>7.7610000000000001</v>
      </c>
      <c r="AM219">
        <f>_xlfn.IFNA(VLOOKUP(A219,InterestRate!$A$2:$G$1334,5, FALSE),AM218)</f>
        <v>7.7610000000000001</v>
      </c>
      <c r="AN219">
        <f>_xlfn.IFNA(VLOOKUP(A219,InterestRate!$A$2:$G$1334,6, FALSE),AN218)</f>
        <v>7.7610000000000001</v>
      </c>
      <c r="AO219">
        <f>_xlfn.IFNA(VLOOKUP(A219,InterestRate!$A$2:$G$1334,7, FALSE),AO218)</f>
        <v>-1.15E-2</v>
      </c>
      <c r="AP219">
        <f t="shared" si="83"/>
        <v>-1</v>
      </c>
      <c r="AQ219">
        <f t="shared" si="84"/>
        <v>-1</v>
      </c>
    </row>
    <row r="220" spans="1:43" x14ac:dyDescent="0.2">
      <c r="A220" s="1">
        <v>42174</v>
      </c>
      <c r="B220">
        <v>8201.15</v>
      </c>
      <c r="C220">
        <v>8250.7999999999993</v>
      </c>
      <c r="D220">
        <v>8195.65</v>
      </c>
      <c r="E220">
        <v>8224.9500000000007</v>
      </c>
      <c r="F220">
        <v>151575997</v>
      </c>
      <c r="G220">
        <v>7722.05</v>
      </c>
      <c r="H220">
        <f t="shared" si="100"/>
        <v>8070.5875000000005</v>
      </c>
      <c r="I220">
        <f t="shared" si="92"/>
        <v>154.36250000000018</v>
      </c>
      <c r="J220">
        <f t="shared" si="99"/>
        <v>0</v>
      </c>
      <c r="K220">
        <f t="shared" si="80"/>
        <v>8368.5</v>
      </c>
      <c r="L220">
        <f t="shared" si="93"/>
        <v>146373815.57142857</v>
      </c>
      <c r="M220">
        <f t="shared" si="94"/>
        <v>5202181.4285714328</v>
      </c>
      <c r="N220" s="10">
        <f t="shared" si="81"/>
        <v>1.7452993635219578</v>
      </c>
      <c r="O220">
        <f t="shared" si="89"/>
        <v>100.50000000000091</v>
      </c>
      <c r="P220">
        <f t="shared" si="101"/>
        <v>409.45000000000073</v>
      </c>
      <c r="Q220">
        <f t="shared" si="102"/>
        <v>164.46618446760857</v>
      </c>
      <c r="R220">
        <f t="shared" si="103"/>
        <v>-308.94999999999982</v>
      </c>
      <c r="S220">
        <f t="shared" si="85"/>
        <v>50.350000000000364</v>
      </c>
      <c r="T220">
        <f t="shared" si="86"/>
        <v>-50.350000000000364</v>
      </c>
      <c r="U220">
        <f t="shared" si="87"/>
        <v>50.350000000000364</v>
      </c>
      <c r="V220">
        <f t="shared" si="88"/>
        <v>0</v>
      </c>
      <c r="W220">
        <f t="shared" si="95"/>
        <v>37.085714285714339</v>
      </c>
      <c r="X220">
        <f t="shared" si="90"/>
        <v>22.72857142857135</v>
      </c>
      <c r="Y220">
        <f t="shared" si="96"/>
        <v>60.98191214470296</v>
      </c>
      <c r="Z220">
        <f t="shared" si="97"/>
        <v>0</v>
      </c>
      <c r="AA220">
        <f t="shared" si="98"/>
        <v>0</v>
      </c>
      <c r="AB220">
        <v>300.10000000000002</v>
      </c>
      <c r="AC220">
        <f t="shared" si="78"/>
        <v>3607508728.6001654</v>
      </c>
      <c r="AD220">
        <f t="shared" si="91"/>
        <v>-934133082.19997442</v>
      </c>
      <c r="AE220" t="str">
        <f t="shared" si="79"/>
        <v>Jun</v>
      </c>
      <c r="AF220">
        <f>_xlfn.IFNA(VLOOKUP(A220,Gold!$A$2:$E$1307,5, FALSE),AF219)</f>
        <v>26884</v>
      </c>
      <c r="AG220">
        <f>_xlfn.IFNA(VLOOKUP(A220,Gold!$A$2:$G$1307,7, FALSE),AG219)</f>
        <v>-1</v>
      </c>
      <c r="AH220">
        <f>_xlfn.IFNA(VLOOKUP(A220,Oil!$A$2:$E$1345,5, FALSE),AH219)</f>
        <v>3860</v>
      </c>
      <c r="AI220">
        <f>_xlfn.IFNA(VLOOKUP(A220,Oil!$A$2:$G$1345,7, FALSE),AI219)</f>
        <v>1</v>
      </c>
      <c r="AJ220">
        <f t="shared" si="82"/>
        <v>0</v>
      </c>
      <c r="AK220">
        <f>_xlfn.IFNA(VLOOKUP(A220,InterestRate!$A$2:$G$1334,3, FALSE),AK219)</f>
        <v>7.71</v>
      </c>
      <c r="AL220">
        <f>_xlfn.IFNA(VLOOKUP(A220,InterestRate!$A$2:$G$1334,4,FALSE),AL219)</f>
        <v>7.71</v>
      </c>
      <c r="AM220">
        <f>_xlfn.IFNA(VLOOKUP(A220,InterestRate!$A$2:$G$1334,5, FALSE),AM219)</f>
        <v>7.71</v>
      </c>
      <c r="AN220">
        <f>_xlfn.IFNA(VLOOKUP(A220,InterestRate!$A$2:$G$1334,6, FALSE),AN219)</f>
        <v>7.71</v>
      </c>
      <c r="AO220">
        <f>_xlfn.IFNA(VLOOKUP(A220,InterestRate!$A$2:$G$1334,7, FALSE),AO219)</f>
        <v>-6.6E-3</v>
      </c>
      <c r="AP220">
        <f t="shared" si="83"/>
        <v>-1</v>
      </c>
      <c r="AQ220">
        <f t="shared" si="84"/>
        <v>-1</v>
      </c>
    </row>
    <row r="221" spans="1:43" x14ac:dyDescent="0.2">
      <c r="A221" s="1">
        <v>42177</v>
      </c>
      <c r="B221">
        <v>8259.2999999999993</v>
      </c>
      <c r="C221">
        <v>8369.4500000000007</v>
      </c>
      <c r="D221">
        <v>8257.4</v>
      </c>
      <c r="E221">
        <v>8353.1</v>
      </c>
      <c r="F221">
        <v>126542473</v>
      </c>
      <c r="G221">
        <v>6163.02</v>
      </c>
      <c r="H221">
        <f t="shared" si="100"/>
        <v>8078.0750000000007</v>
      </c>
      <c r="I221">
        <f t="shared" si="92"/>
        <v>275.02499999999964</v>
      </c>
      <c r="J221">
        <f t="shared" si="99"/>
        <v>0</v>
      </c>
      <c r="K221">
        <f t="shared" si="80"/>
        <v>8453.0499999999993</v>
      </c>
      <c r="L221">
        <f t="shared" si="93"/>
        <v>147880358</v>
      </c>
      <c r="M221">
        <f t="shared" si="94"/>
        <v>-21337885</v>
      </c>
      <c r="N221" s="10">
        <f t="shared" si="81"/>
        <v>1.1965617555159032</v>
      </c>
      <c r="O221">
        <f t="shared" si="89"/>
        <v>387.75</v>
      </c>
      <c r="P221">
        <f t="shared" si="101"/>
        <v>658.85000000000036</v>
      </c>
      <c r="Q221">
        <f t="shared" si="102"/>
        <v>151.02448043438636</v>
      </c>
      <c r="R221">
        <f t="shared" si="103"/>
        <v>-271.10000000000036</v>
      </c>
      <c r="S221">
        <f t="shared" si="85"/>
        <v>128.14999999999964</v>
      </c>
      <c r="T221">
        <f t="shared" si="86"/>
        <v>-128.14999999999964</v>
      </c>
      <c r="U221">
        <f t="shared" si="87"/>
        <v>128.14999999999964</v>
      </c>
      <c r="V221">
        <f t="shared" si="88"/>
        <v>0</v>
      </c>
      <c r="W221">
        <f t="shared" si="95"/>
        <v>55.392857142857146</v>
      </c>
      <c r="X221">
        <f t="shared" si="90"/>
        <v>0</v>
      </c>
      <c r="Y221">
        <f t="shared" si="96"/>
        <v>98.226725775807466</v>
      </c>
      <c r="Z221">
        <f t="shared" si="97"/>
        <v>0</v>
      </c>
      <c r="AA221">
        <f t="shared" si="98"/>
        <v>1</v>
      </c>
      <c r="AB221">
        <v>640.45000000000005</v>
      </c>
      <c r="AC221">
        <f t="shared" si="78"/>
        <v>11869683967.400139</v>
      </c>
      <c r="AD221">
        <f t="shared" si="91"/>
        <v>5460169296.007185</v>
      </c>
      <c r="AE221" t="str">
        <f t="shared" si="79"/>
        <v>Jun</v>
      </c>
      <c r="AF221">
        <f>_xlfn.IFNA(VLOOKUP(A221,Gold!$A$2:$E$1307,5, FALSE),AF220)</f>
        <v>26716</v>
      </c>
      <c r="AG221">
        <f>_xlfn.IFNA(VLOOKUP(A221,Gold!$A$2:$G$1307,7, FALSE),AG220)</f>
        <v>-1</v>
      </c>
      <c r="AH221">
        <f>_xlfn.IFNA(VLOOKUP(A221,Oil!$A$2:$E$1345,5, FALSE),AH220)</f>
        <v>3804</v>
      </c>
      <c r="AI221">
        <f>_xlfn.IFNA(VLOOKUP(A221,Oil!$A$2:$G$1345,7, FALSE),AI220)</f>
        <v>-1</v>
      </c>
      <c r="AJ221">
        <f t="shared" si="82"/>
        <v>-2</v>
      </c>
      <c r="AK221">
        <f>_xlfn.IFNA(VLOOKUP(A221,InterestRate!$A$2:$G$1334,3, FALSE),AK220)</f>
        <v>7.7350000000000003</v>
      </c>
      <c r="AL221">
        <f>_xlfn.IFNA(VLOOKUP(A221,InterestRate!$A$2:$G$1334,4,FALSE),AL220)</f>
        <v>7.7350000000000003</v>
      </c>
      <c r="AM221">
        <f>_xlfn.IFNA(VLOOKUP(A221,InterestRate!$A$2:$G$1334,5, FALSE),AM220)</f>
        <v>7.7350000000000003</v>
      </c>
      <c r="AN221">
        <f>_xlfn.IFNA(VLOOKUP(A221,InterestRate!$A$2:$G$1334,6, FALSE),AN220)</f>
        <v>7.7350000000000003</v>
      </c>
      <c r="AO221">
        <f>_xlfn.IFNA(VLOOKUP(A221,InterestRate!$A$2:$G$1334,7, FALSE),AO220)</f>
        <v>3.2000000000000002E-3</v>
      </c>
      <c r="AP221">
        <f t="shared" si="83"/>
        <v>1</v>
      </c>
      <c r="AQ221">
        <f t="shared" si="84"/>
        <v>-1</v>
      </c>
    </row>
    <row r="222" spans="1:43" x14ac:dyDescent="0.2">
      <c r="A222" s="1">
        <v>42178</v>
      </c>
      <c r="B222">
        <v>8377.4500000000007</v>
      </c>
      <c r="C222">
        <v>8398.4500000000007</v>
      </c>
      <c r="D222">
        <v>8334.9500000000007</v>
      </c>
      <c r="E222">
        <v>8381.5499999999993</v>
      </c>
      <c r="F222">
        <v>135844708</v>
      </c>
      <c r="G222">
        <v>6437.33</v>
      </c>
      <c r="H222">
        <f t="shared" si="100"/>
        <v>8096.612500000002</v>
      </c>
      <c r="I222">
        <f t="shared" si="92"/>
        <v>284.93749999999727</v>
      </c>
      <c r="J222">
        <f t="shared" si="99"/>
        <v>0</v>
      </c>
      <c r="K222">
        <f t="shared" si="80"/>
        <v>8444.9</v>
      </c>
      <c r="L222">
        <f t="shared" si="93"/>
        <v>141479431.42857143</v>
      </c>
      <c r="M222">
        <f t="shared" si="94"/>
        <v>-5634723.4285714328</v>
      </c>
      <c r="N222" s="10">
        <f t="shared" si="81"/>
        <v>0.75582678621496469</v>
      </c>
      <c r="O222">
        <f t="shared" si="89"/>
        <v>398.64999999999964</v>
      </c>
      <c r="P222">
        <f t="shared" si="101"/>
        <v>550.85000000000036</v>
      </c>
      <c r="Q222">
        <f t="shared" si="102"/>
        <v>186.88220602446745</v>
      </c>
      <c r="R222">
        <f t="shared" si="103"/>
        <v>-152.20000000000073</v>
      </c>
      <c r="S222">
        <f t="shared" si="85"/>
        <v>28.449999999998909</v>
      </c>
      <c r="T222">
        <f t="shared" si="86"/>
        <v>-28.449999999998909</v>
      </c>
      <c r="U222">
        <f t="shared" si="87"/>
        <v>28.449999999998909</v>
      </c>
      <c r="V222">
        <f t="shared" si="88"/>
        <v>0</v>
      </c>
      <c r="W222">
        <f t="shared" si="95"/>
        <v>56.949999999999946</v>
      </c>
      <c r="X222">
        <f t="shared" si="90"/>
        <v>0</v>
      </c>
      <c r="Y222">
        <f t="shared" si="96"/>
        <v>98.274374460742024</v>
      </c>
      <c r="Z222">
        <f t="shared" si="97"/>
        <v>0</v>
      </c>
      <c r="AA222">
        <f t="shared" si="98"/>
        <v>1</v>
      </c>
      <c r="AB222">
        <v>886.9</v>
      </c>
      <c r="AC222">
        <f t="shared" si="78"/>
        <v>556963302.7998023</v>
      </c>
      <c r="AD222">
        <f t="shared" si="91"/>
        <v>5075969893.7285995</v>
      </c>
      <c r="AE222" t="str">
        <f t="shared" si="79"/>
        <v>Jun</v>
      </c>
      <c r="AF222">
        <f>_xlfn.IFNA(VLOOKUP(A222,Gold!$A$2:$E$1307,5, FALSE),AF221)</f>
        <v>26509</v>
      </c>
      <c r="AG222">
        <f>_xlfn.IFNA(VLOOKUP(A222,Gold!$A$2:$G$1307,7, FALSE),AG221)</f>
        <v>-1</v>
      </c>
      <c r="AH222">
        <f>_xlfn.IFNA(VLOOKUP(A222,Oil!$A$2:$E$1345,5, FALSE),AH221)</f>
        <v>3835</v>
      </c>
      <c r="AI222">
        <f>_xlfn.IFNA(VLOOKUP(A222,Oil!$A$2:$G$1345,7, FALSE),AI221)</f>
        <v>1</v>
      </c>
      <c r="AJ222">
        <f t="shared" si="82"/>
        <v>0</v>
      </c>
      <c r="AK222">
        <f>_xlfn.IFNA(VLOOKUP(A222,InterestRate!$A$2:$G$1334,3, FALSE),AK221)</f>
        <v>7.7460000000000004</v>
      </c>
      <c r="AL222">
        <f>_xlfn.IFNA(VLOOKUP(A222,InterestRate!$A$2:$G$1334,4,FALSE),AL221)</f>
        <v>7.7460000000000004</v>
      </c>
      <c r="AM222">
        <f>_xlfn.IFNA(VLOOKUP(A222,InterestRate!$A$2:$G$1334,5, FALSE),AM221)</f>
        <v>7.7460000000000004</v>
      </c>
      <c r="AN222">
        <f>_xlfn.IFNA(VLOOKUP(A222,InterestRate!$A$2:$G$1334,6, FALSE),AN221)</f>
        <v>7.7460000000000004</v>
      </c>
      <c r="AO222">
        <f>_xlfn.IFNA(VLOOKUP(A222,InterestRate!$A$2:$G$1334,7, FALSE),AO221)</f>
        <v>1.4E-3</v>
      </c>
      <c r="AP222">
        <f t="shared" si="83"/>
        <v>1</v>
      </c>
      <c r="AQ222">
        <f t="shared" si="84"/>
        <v>1</v>
      </c>
    </row>
    <row r="223" spans="1:43" x14ac:dyDescent="0.2">
      <c r="A223" s="1">
        <v>42179</v>
      </c>
      <c r="B223">
        <v>8399.4</v>
      </c>
      <c r="C223">
        <v>8421.35</v>
      </c>
      <c r="D223">
        <v>8338.9</v>
      </c>
      <c r="E223">
        <v>8360.85</v>
      </c>
      <c r="F223">
        <v>134062733</v>
      </c>
      <c r="G223">
        <v>7175.22</v>
      </c>
      <c r="H223">
        <f t="shared" si="100"/>
        <v>8118.8500000000013</v>
      </c>
      <c r="I223">
        <f t="shared" si="92"/>
        <v>241.99999999999909</v>
      </c>
      <c r="J223">
        <f t="shared" si="99"/>
        <v>0</v>
      </c>
      <c r="K223">
        <f t="shared" si="80"/>
        <v>8484.9</v>
      </c>
      <c r="L223">
        <f t="shared" si="93"/>
        <v>140765836.14285713</v>
      </c>
      <c r="M223">
        <f t="shared" si="94"/>
        <v>-6703103.1428571343</v>
      </c>
      <c r="N223" s="10">
        <f t="shared" si="81"/>
        <v>1.4837008198927055</v>
      </c>
      <c r="O223">
        <f t="shared" si="89"/>
        <v>346.95000000000073</v>
      </c>
      <c r="P223">
        <f t="shared" si="101"/>
        <v>463.70000000000073</v>
      </c>
      <c r="Q223">
        <f t="shared" si="102"/>
        <v>202.74684425939355</v>
      </c>
      <c r="R223">
        <f t="shared" si="103"/>
        <v>-116.75</v>
      </c>
      <c r="S223">
        <f t="shared" si="85"/>
        <v>-20.699999999998909</v>
      </c>
      <c r="T223">
        <f t="shared" si="86"/>
        <v>20.699999999998909</v>
      </c>
      <c r="U223">
        <f t="shared" si="87"/>
        <v>0</v>
      </c>
      <c r="V223">
        <f t="shared" si="88"/>
        <v>20.699999999998909</v>
      </c>
      <c r="W223">
        <f t="shared" si="95"/>
        <v>52.521428571428523</v>
      </c>
      <c r="X223">
        <f t="shared" si="90"/>
        <v>2.9571428571427014</v>
      </c>
      <c r="Y223">
        <f t="shared" si="96"/>
        <v>92.99355001897078</v>
      </c>
      <c r="Z223">
        <f t="shared" si="97"/>
        <v>0</v>
      </c>
      <c r="AA223">
        <f t="shared" si="98"/>
        <v>1</v>
      </c>
      <c r="AB223">
        <v>1133.3499999999999</v>
      </c>
      <c r="AC223">
        <f t="shared" si="78"/>
        <v>-5168118357.1499023</v>
      </c>
      <c r="AD223">
        <f t="shared" si="91"/>
        <v>3802913354.178627</v>
      </c>
      <c r="AE223" t="str">
        <f t="shared" si="79"/>
        <v>Jun</v>
      </c>
      <c r="AF223">
        <f>_xlfn.IFNA(VLOOKUP(A223,Gold!$A$2:$E$1307,5, FALSE),AF222)</f>
        <v>26448</v>
      </c>
      <c r="AG223">
        <f>_xlfn.IFNA(VLOOKUP(A223,Gold!$A$2:$G$1307,7, FALSE),AG222)</f>
        <v>-1</v>
      </c>
      <c r="AH223">
        <f>_xlfn.IFNA(VLOOKUP(A223,Oil!$A$2:$E$1345,5, FALSE),AH222)</f>
        <v>3883</v>
      </c>
      <c r="AI223">
        <f>_xlfn.IFNA(VLOOKUP(A223,Oil!$A$2:$G$1345,7, FALSE),AI222)</f>
        <v>1</v>
      </c>
      <c r="AJ223">
        <f t="shared" si="82"/>
        <v>0</v>
      </c>
      <c r="AK223">
        <f>_xlfn.IFNA(VLOOKUP(A223,InterestRate!$A$2:$G$1334,3, FALSE),AK222)</f>
        <v>7.8010000000000002</v>
      </c>
      <c r="AL223">
        <f>_xlfn.IFNA(VLOOKUP(A223,InterestRate!$A$2:$G$1334,4,FALSE),AL222)</f>
        <v>7.8010000000000002</v>
      </c>
      <c r="AM223">
        <f>_xlfn.IFNA(VLOOKUP(A223,InterestRate!$A$2:$G$1334,5, FALSE),AM222)</f>
        <v>7.8010000000000002</v>
      </c>
      <c r="AN223">
        <f>_xlfn.IFNA(VLOOKUP(A223,InterestRate!$A$2:$G$1334,6, FALSE),AN222)</f>
        <v>7.8010000000000002</v>
      </c>
      <c r="AO223">
        <f>_xlfn.IFNA(VLOOKUP(A223,InterestRate!$A$2:$G$1334,7, FALSE),AO222)</f>
        <v>7.1000000000000004E-3</v>
      </c>
      <c r="AP223">
        <f t="shared" si="83"/>
        <v>1</v>
      </c>
      <c r="AQ223">
        <f t="shared" si="84"/>
        <v>1</v>
      </c>
    </row>
    <row r="224" spans="1:43" x14ac:dyDescent="0.2">
      <c r="A224" s="1">
        <v>42180</v>
      </c>
      <c r="B224">
        <v>8336.25</v>
      </c>
      <c r="C224">
        <v>8423.15</v>
      </c>
      <c r="D224">
        <v>8329.5</v>
      </c>
      <c r="E224">
        <v>8398</v>
      </c>
      <c r="F224">
        <v>207421340</v>
      </c>
      <c r="G224">
        <v>9911.16</v>
      </c>
      <c r="H224">
        <f t="shared" si="100"/>
        <v>8145.2416666666686</v>
      </c>
      <c r="I224">
        <f t="shared" si="92"/>
        <v>252.75833333333139</v>
      </c>
      <c r="J224">
        <f t="shared" si="99"/>
        <v>0</v>
      </c>
      <c r="K224">
        <f t="shared" si="80"/>
        <v>8522.15</v>
      </c>
      <c r="L224">
        <f t="shared" si="93"/>
        <v>140329599.57142857</v>
      </c>
      <c r="M224">
        <f t="shared" si="94"/>
        <v>67091740.428571433</v>
      </c>
      <c r="N224" s="10">
        <f t="shared" si="81"/>
        <v>1.4783281733746088</v>
      </c>
      <c r="O224">
        <f t="shared" si="89"/>
        <v>350.69999999999982</v>
      </c>
      <c r="P224">
        <f t="shared" si="101"/>
        <v>418.09999999999945</v>
      </c>
      <c r="Q224">
        <f t="shared" si="102"/>
        <v>183.99100521492869</v>
      </c>
      <c r="R224">
        <f t="shared" si="103"/>
        <v>-67.399999999999636</v>
      </c>
      <c r="S224">
        <f t="shared" si="85"/>
        <v>37.149999999999636</v>
      </c>
      <c r="T224">
        <f t="shared" si="86"/>
        <v>-37.149999999999636</v>
      </c>
      <c r="U224">
        <f t="shared" si="87"/>
        <v>37.149999999999636</v>
      </c>
      <c r="V224">
        <f t="shared" si="88"/>
        <v>0</v>
      </c>
      <c r="W224">
        <f t="shared" si="95"/>
        <v>53.057142857142672</v>
      </c>
      <c r="X224">
        <f t="shared" si="90"/>
        <v>2.9571428571427014</v>
      </c>
      <c r="Y224">
        <f t="shared" si="96"/>
        <v>93.059383613129768</v>
      </c>
      <c r="Z224">
        <f t="shared" si="97"/>
        <v>0</v>
      </c>
      <c r="AA224">
        <f t="shared" si="98"/>
        <v>1</v>
      </c>
      <c r="AB224">
        <v>1096.3</v>
      </c>
      <c r="AC224">
        <f t="shared" si="78"/>
        <v>12808267745</v>
      </c>
      <c r="AD224">
        <f t="shared" si="91"/>
        <v>4845724785.4643345</v>
      </c>
      <c r="AE224" t="str">
        <f t="shared" si="79"/>
        <v>Jun</v>
      </c>
      <c r="AF224">
        <f>_xlfn.IFNA(VLOOKUP(A224,Gold!$A$2:$E$1307,5, FALSE),AF223)</f>
        <v>26322</v>
      </c>
      <c r="AG224">
        <f>_xlfn.IFNA(VLOOKUP(A224,Gold!$A$2:$G$1307,7, FALSE),AG223)</f>
        <v>-1</v>
      </c>
      <c r="AH224">
        <f>_xlfn.IFNA(VLOOKUP(A224,Oil!$A$2:$E$1345,5, FALSE),AH223)</f>
        <v>3837</v>
      </c>
      <c r="AI224">
        <f>_xlfn.IFNA(VLOOKUP(A224,Oil!$A$2:$G$1345,7, FALSE),AI223)</f>
        <v>-1</v>
      </c>
      <c r="AJ224">
        <f t="shared" si="82"/>
        <v>-2</v>
      </c>
      <c r="AK224">
        <f>_xlfn.IFNA(VLOOKUP(A224,InterestRate!$A$2:$G$1334,3, FALSE),AK223)</f>
        <v>7.8239999999999998</v>
      </c>
      <c r="AL224">
        <f>_xlfn.IFNA(VLOOKUP(A224,InterestRate!$A$2:$G$1334,4,FALSE),AL223)</f>
        <v>7.8239999999999998</v>
      </c>
      <c r="AM224">
        <f>_xlfn.IFNA(VLOOKUP(A224,InterestRate!$A$2:$G$1334,5, FALSE),AM223)</f>
        <v>7.8239999999999998</v>
      </c>
      <c r="AN224">
        <f>_xlfn.IFNA(VLOOKUP(A224,InterestRate!$A$2:$G$1334,6, FALSE),AN223)</f>
        <v>7.8239999999999998</v>
      </c>
      <c r="AO224">
        <f>_xlfn.IFNA(VLOOKUP(A224,InterestRate!$A$2:$G$1334,7, FALSE),AO223)</f>
        <v>2.8999999999999998E-3</v>
      </c>
      <c r="AP224">
        <f t="shared" si="83"/>
        <v>1</v>
      </c>
      <c r="AQ224">
        <f t="shared" si="84"/>
        <v>-1</v>
      </c>
    </row>
    <row r="225" spans="1:43" x14ac:dyDescent="0.2">
      <c r="A225" s="1">
        <v>42181</v>
      </c>
      <c r="B225">
        <v>8393.9500000000007</v>
      </c>
      <c r="C225">
        <v>8408.5499999999993</v>
      </c>
      <c r="D225">
        <v>8339.7000000000007</v>
      </c>
      <c r="E225">
        <v>8381.1</v>
      </c>
      <c r="F225">
        <v>113959476</v>
      </c>
      <c r="G225">
        <v>5848.78</v>
      </c>
      <c r="H225">
        <f t="shared" si="100"/>
        <v>8176.5416666666679</v>
      </c>
      <c r="I225">
        <f t="shared" si="92"/>
        <v>204.55833333333248</v>
      </c>
      <c r="J225">
        <f t="shared" si="99"/>
        <v>0</v>
      </c>
      <c r="K225">
        <f t="shared" si="80"/>
        <v>8510.7999999999993</v>
      </c>
      <c r="L225">
        <f t="shared" si="93"/>
        <v>151702725.2857143</v>
      </c>
      <c r="M225">
        <f t="shared" si="94"/>
        <v>-37743249.285714298</v>
      </c>
      <c r="N225" s="10">
        <f t="shared" si="81"/>
        <v>1.5475295605588635</v>
      </c>
      <c r="O225">
        <f t="shared" si="89"/>
        <v>289.55000000000018</v>
      </c>
      <c r="P225">
        <f t="shared" si="101"/>
        <v>242.14999999999964</v>
      </c>
      <c r="Q225">
        <f t="shared" si="102"/>
        <v>149.11233141813682</v>
      </c>
      <c r="R225">
        <f t="shared" si="103"/>
        <v>47.400000000000546</v>
      </c>
      <c r="S225">
        <f t="shared" si="85"/>
        <v>-16.899999999999636</v>
      </c>
      <c r="T225">
        <f t="shared" si="86"/>
        <v>16.899999999999636</v>
      </c>
      <c r="U225">
        <f t="shared" si="87"/>
        <v>0</v>
      </c>
      <c r="V225">
        <f t="shared" si="88"/>
        <v>16.899999999999636</v>
      </c>
      <c r="W225">
        <f t="shared" si="95"/>
        <v>46.735714285714103</v>
      </c>
      <c r="X225">
        <f t="shared" si="90"/>
        <v>5.3714285714283632</v>
      </c>
      <c r="Y225">
        <f t="shared" si="96"/>
        <v>88.002689979825462</v>
      </c>
      <c r="Z225">
        <f t="shared" si="97"/>
        <v>0</v>
      </c>
      <c r="AA225">
        <f t="shared" si="98"/>
        <v>1</v>
      </c>
      <c r="AB225">
        <v>987.2</v>
      </c>
      <c r="AC225">
        <f t="shared" si="78"/>
        <v>-1464379266.6000414</v>
      </c>
      <c r="AD225">
        <f t="shared" si="91"/>
        <v>4471461745.5786066</v>
      </c>
      <c r="AE225" t="str">
        <f t="shared" si="79"/>
        <v>Jun</v>
      </c>
      <c r="AF225">
        <f>_xlfn.IFNA(VLOOKUP(A225,Gold!$A$2:$E$1307,5, FALSE),AF224)</f>
        <v>26349</v>
      </c>
      <c r="AG225">
        <f>_xlfn.IFNA(VLOOKUP(A225,Gold!$A$2:$G$1307,7, FALSE),AG224)</f>
        <v>1</v>
      </c>
      <c r="AH225">
        <f>_xlfn.IFNA(VLOOKUP(A225,Oil!$A$2:$E$1345,5, FALSE),AH224)</f>
        <v>3798</v>
      </c>
      <c r="AI225">
        <f>_xlfn.IFNA(VLOOKUP(A225,Oil!$A$2:$G$1345,7, FALSE),AI224)</f>
        <v>-1</v>
      </c>
      <c r="AJ225">
        <f t="shared" si="82"/>
        <v>0</v>
      </c>
      <c r="AK225">
        <f>_xlfn.IFNA(VLOOKUP(A225,InterestRate!$A$2:$G$1334,3, FALSE),AK224)</f>
        <v>7.8550000000000004</v>
      </c>
      <c r="AL225">
        <f>_xlfn.IFNA(VLOOKUP(A225,InterestRate!$A$2:$G$1334,4,FALSE),AL224)</f>
        <v>7.8550000000000004</v>
      </c>
      <c r="AM225">
        <f>_xlfn.IFNA(VLOOKUP(A225,InterestRate!$A$2:$G$1334,5, FALSE),AM224)</f>
        <v>7.8550000000000004</v>
      </c>
      <c r="AN225">
        <f>_xlfn.IFNA(VLOOKUP(A225,InterestRate!$A$2:$G$1334,6, FALSE),AN224)</f>
        <v>7.8550000000000004</v>
      </c>
      <c r="AO225">
        <f>_xlfn.IFNA(VLOOKUP(A225,InterestRate!$A$2:$G$1334,7, FALSE),AO224)</f>
        <v>4.0000000000000001E-3</v>
      </c>
      <c r="AP225">
        <f t="shared" si="83"/>
        <v>1</v>
      </c>
      <c r="AQ225">
        <f t="shared" si="84"/>
        <v>1</v>
      </c>
    </row>
    <row r="226" spans="1:43" x14ac:dyDescent="0.2">
      <c r="A226" s="1">
        <v>42184</v>
      </c>
      <c r="B226">
        <v>8247.0499999999993</v>
      </c>
      <c r="C226">
        <v>8329.4500000000007</v>
      </c>
      <c r="D226">
        <v>8195.65</v>
      </c>
      <c r="E226">
        <v>8318.4</v>
      </c>
      <c r="F226">
        <v>136106699</v>
      </c>
      <c r="G226">
        <v>6604.12</v>
      </c>
      <c r="H226">
        <f t="shared" si="100"/>
        <v>8197.9291666666668</v>
      </c>
      <c r="I226">
        <f t="shared" si="92"/>
        <v>120.47083333333285</v>
      </c>
      <c r="J226">
        <f t="shared" si="99"/>
        <v>0</v>
      </c>
      <c r="K226">
        <f t="shared" si="80"/>
        <v>8363.0499999999993</v>
      </c>
      <c r="L226">
        <f t="shared" si="93"/>
        <v>145524691</v>
      </c>
      <c r="M226">
        <f t="shared" si="94"/>
        <v>-9417992</v>
      </c>
      <c r="N226" s="10">
        <f t="shared" si="81"/>
        <v>0.53676187728408875</v>
      </c>
      <c r="O226">
        <f t="shared" si="89"/>
        <v>143.79999999999927</v>
      </c>
      <c r="P226">
        <f t="shared" si="101"/>
        <v>-8.4000000000014552</v>
      </c>
      <c r="Q226">
        <f t="shared" si="102"/>
        <v>117.74620608588187</v>
      </c>
      <c r="R226">
        <f t="shared" si="103"/>
        <v>152.20000000000073</v>
      </c>
      <c r="S226">
        <f t="shared" si="85"/>
        <v>-62.700000000000728</v>
      </c>
      <c r="T226">
        <f t="shared" si="86"/>
        <v>62.700000000000728</v>
      </c>
      <c r="U226">
        <f t="shared" si="87"/>
        <v>0</v>
      </c>
      <c r="V226">
        <f t="shared" si="88"/>
        <v>62.700000000000728</v>
      </c>
      <c r="W226">
        <f t="shared" si="95"/>
        <v>34.87142857142836</v>
      </c>
      <c r="X226">
        <f t="shared" si="90"/>
        <v>14.328571428571324</v>
      </c>
      <c r="Y226">
        <f t="shared" si="96"/>
        <v>69.464997154240194</v>
      </c>
      <c r="Z226">
        <f t="shared" si="97"/>
        <v>0</v>
      </c>
      <c r="AA226">
        <f t="shared" si="98"/>
        <v>0</v>
      </c>
      <c r="AB226">
        <v>784.05</v>
      </c>
      <c r="AC226">
        <f t="shared" si="78"/>
        <v>9711212973.6500492</v>
      </c>
      <c r="AD226">
        <f t="shared" si="91"/>
        <v>4560162727.6714602</v>
      </c>
      <c r="AE226" t="str">
        <f t="shared" si="79"/>
        <v>Jun</v>
      </c>
      <c r="AF226">
        <f>_xlfn.IFNA(VLOOKUP(A226,Gold!$A$2:$E$1307,5, FALSE),AF225)</f>
        <v>26544</v>
      </c>
      <c r="AG226">
        <f>_xlfn.IFNA(VLOOKUP(A226,Gold!$A$2:$G$1307,7, FALSE),AG225)</f>
        <v>-1</v>
      </c>
      <c r="AH226">
        <f>_xlfn.IFNA(VLOOKUP(A226,Oil!$A$2:$E$1345,5, FALSE),AH225)</f>
        <v>3793</v>
      </c>
      <c r="AI226">
        <f>_xlfn.IFNA(VLOOKUP(A226,Oil!$A$2:$G$1345,7, FALSE),AI225)</f>
        <v>-1</v>
      </c>
      <c r="AJ226">
        <f t="shared" si="82"/>
        <v>-2</v>
      </c>
      <c r="AK226">
        <f>_xlfn.IFNA(VLOOKUP(A226,InterestRate!$A$2:$G$1334,3, FALSE),AK225)</f>
        <v>7.891</v>
      </c>
      <c r="AL226">
        <f>_xlfn.IFNA(VLOOKUP(A226,InterestRate!$A$2:$G$1334,4,FALSE),AL225)</f>
        <v>7.891</v>
      </c>
      <c r="AM226">
        <f>_xlfn.IFNA(VLOOKUP(A226,InterestRate!$A$2:$G$1334,5, FALSE),AM225)</f>
        <v>7.891</v>
      </c>
      <c r="AN226">
        <f>_xlfn.IFNA(VLOOKUP(A226,InterestRate!$A$2:$G$1334,6, FALSE),AN225)</f>
        <v>7.891</v>
      </c>
      <c r="AO226">
        <f>_xlfn.IFNA(VLOOKUP(A226,InterestRate!$A$2:$G$1334,7, FALSE),AO225)</f>
        <v>4.5999999999999999E-3</v>
      </c>
      <c r="AP226">
        <f t="shared" si="83"/>
        <v>1</v>
      </c>
      <c r="AQ226">
        <f t="shared" si="84"/>
        <v>-1</v>
      </c>
    </row>
    <row r="227" spans="1:43" x14ac:dyDescent="0.2">
      <c r="A227" s="1">
        <v>42185</v>
      </c>
      <c r="B227">
        <v>8316.35</v>
      </c>
      <c r="C227">
        <v>8378</v>
      </c>
      <c r="D227">
        <v>8298.9500000000007</v>
      </c>
      <c r="E227">
        <v>8368.5</v>
      </c>
      <c r="F227">
        <v>163366250</v>
      </c>
      <c r="G227">
        <v>8425.52</v>
      </c>
      <c r="H227">
        <f t="shared" si="100"/>
        <v>8227.35</v>
      </c>
      <c r="I227">
        <f t="shared" si="92"/>
        <v>141.14999999999964</v>
      </c>
      <c r="J227">
        <f t="shared" si="99"/>
        <v>0</v>
      </c>
      <c r="K227">
        <f t="shared" si="80"/>
        <v>8328.5499999999993</v>
      </c>
      <c r="L227">
        <f t="shared" si="93"/>
        <v>143644775.14285713</v>
      </c>
      <c r="M227">
        <f t="shared" si="94"/>
        <v>19721474.857142866</v>
      </c>
      <c r="N227" s="10">
        <f t="shared" si="81"/>
        <v>-0.47738543347076212</v>
      </c>
      <c r="O227">
        <f t="shared" si="89"/>
        <v>143.54999999999927</v>
      </c>
      <c r="P227">
        <f t="shared" si="101"/>
        <v>43.049999999998363</v>
      </c>
      <c r="Q227">
        <f t="shared" si="102"/>
        <v>119.40941775094217</v>
      </c>
      <c r="R227">
        <f t="shared" si="103"/>
        <v>100.50000000000091</v>
      </c>
      <c r="S227">
        <f t="shared" si="85"/>
        <v>50.100000000000364</v>
      </c>
      <c r="T227">
        <f t="shared" si="86"/>
        <v>-50.100000000000364</v>
      </c>
      <c r="U227">
        <f t="shared" si="87"/>
        <v>50.100000000000364</v>
      </c>
      <c r="V227">
        <f t="shared" si="88"/>
        <v>0</v>
      </c>
      <c r="W227">
        <f t="shared" si="95"/>
        <v>34.835714285714076</v>
      </c>
      <c r="X227">
        <f t="shared" si="90"/>
        <v>14.328571428571324</v>
      </c>
      <c r="Y227">
        <f t="shared" si="96"/>
        <v>69.443257867008413</v>
      </c>
      <c r="Z227">
        <f t="shared" si="97"/>
        <v>0</v>
      </c>
      <c r="AA227">
        <f t="shared" si="98"/>
        <v>0</v>
      </c>
      <c r="AB227">
        <v>576.9</v>
      </c>
      <c r="AC227">
        <f t="shared" si="78"/>
        <v>8519549937.4999409</v>
      </c>
      <c r="AD227">
        <f t="shared" si="91"/>
        <v>5261882900.3714275</v>
      </c>
      <c r="AE227" t="str">
        <f t="shared" si="79"/>
        <v>Jun</v>
      </c>
      <c r="AF227">
        <f>_xlfn.IFNA(VLOOKUP(A227,Gold!$A$2:$E$1307,5, FALSE),AF226)</f>
        <v>26356</v>
      </c>
      <c r="AG227">
        <f>_xlfn.IFNA(VLOOKUP(A227,Gold!$A$2:$G$1307,7, FALSE),AG226)</f>
        <v>-1</v>
      </c>
      <c r="AH227">
        <f>_xlfn.IFNA(VLOOKUP(A227,Oil!$A$2:$E$1345,5, FALSE),AH226)</f>
        <v>3728</v>
      </c>
      <c r="AI227">
        <f>_xlfn.IFNA(VLOOKUP(A227,Oil!$A$2:$G$1345,7, FALSE),AI226)</f>
        <v>-1</v>
      </c>
      <c r="AJ227">
        <f t="shared" si="82"/>
        <v>-2</v>
      </c>
      <c r="AK227">
        <f>_xlfn.IFNA(VLOOKUP(A227,InterestRate!$A$2:$G$1334,3, FALSE),AK226)</f>
        <v>7.86</v>
      </c>
      <c r="AL227">
        <f>_xlfn.IFNA(VLOOKUP(A227,InterestRate!$A$2:$G$1334,4,FALSE),AL226)</f>
        <v>7.86</v>
      </c>
      <c r="AM227">
        <f>_xlfn.IFNA(VLOOKUP(A227,InterestRate!$A$2:$G$1334,5, FALSE),AM226)</f>
        <v>7.86</v>
      </c>
      <c r="AN227">
        <f>_xlfn.IFNA(VLOOKUP(A227,InterestRate!$A$2:$G$1334,6, FALSE),AN226)</f>
        <v>7.86</v>
      </c>
      <c r="AO227">
        <f>_xlfn.IFNA(VLOOKUP(A227,InterestRate!$A$2:$G$1334,7, FALSE),AO226)</f>
        <v>-3.8999999999999998E-3</v>
      </c>
      <c r="AP227">
        <f t="shared" si="83"/>
        <v>-1</v>
      </c>
      <c r="AQ227">
        <f t="shared" si="84"/>
        <v>-3</v>
      </c>
    </row>
    <row r="228" spans="1:43" x14ac:dyDescent="0.2">
      <c r="A228" s="1">
        <v>42186</v>
      </c>
      <c r="B228">
        <v>8376.25</v>
      </c>
      <c r="C228">
        <v>8481.6</v>
      </c>
      <c r="D228">
        <v>8370.15</v>
      </c>
      <c r="E228">
        <v>8453.0499999999993</v>
      </c>
      <c r="F228">
        <v>135887471</v>
      </c>
      <c r="G228">
        <v>6938.05</v>
      </c>
      <c r="H228">
        <f t="shared" si="100"/>
        <v>8259.4833333333336</v>
      </c>
      <c r="I228">
        <f t="shared" si="92"/>
        <v>193.5666666666657</v>
      </c>
      <c r="J228">
        <f t="shared" si="99"/>
        <v>0</v>
      </c>
      <c r="K228">
        <f t="shared" si="80"/>
        <v>8360.5499999999993</v>
      </c>
      <c r="L228">
        <f t="shared" si="93"/>
        <v>145329097</v>
      </c>
      <c r="M228">
        <f t="shared" si="94"/>
        <v>-9441626</v>
      </c>
      <c r="N228" s="10">
        <f t="shared" si="81"/>
        <v>-1.0942795795600406</v>
      </c>
      <c r="O228">
        <f t="shared" si="89"/>
        <v>99.949999999998909</v>
      </c>
      <c r="P228">
        <f t="shared" si="101"/>
        <v>-287.80000000000109</v>
      </c>
      <c r="Q228">
        <f t="shared" si="102"/>
        <v>108.76050086138417</v>
      </c>
      <c r="R228">
        <f t="shared" si="103"/>
        <v>387.75</v>
      </c>
      <c r="S228">
        <f t="shared" si="85"/>
        <v>84.549999999999272</v>
      </c>
      <c r="T228">
        <f t="shared" si="86"/>
        <v>-84.549999999999272</v>
      </c>
      <c r="U228">
        <f t="shared" si="87"/>
        <v>84.549999999999272</v>
      </c>
      <c r="V228">
        <f t="shared" si="88"/>
        <v>0</v>
      </c>
      <c r="W228">
        <f t="shared" si="95"/>
        <v>28.607142857142598</v>
      </c>
      <c r="X228">
        <f t="shared" si="90"/>
        <v>14.328571428571324</v>
      </c>
      <c r="Y228">
        <f t="shared" si="96"/>
        <v>65.111364005852664</v>
      </c>
      <c r="Z228">
        <f t="shared" si="97"/>
        <v>0</v>
      </c>
      <c r="AA228">
        <f t="shared" si="98"/>
        <v>0</v>
      </c>
      <c r="AB228">
        <v>387.3</v>
      </c>
      <c r="AC228">
        <f t="shared" si="78"/>
        <v>10436157772.799902</v>
      </c>
      <c r="AD228">
        <f t="shared" si="91"/>
        <v>5057093443.9999647</v>
      </c>
      <c r="AE228" t="str">
        <f t="shared" si="79"/>
        <v>Jul</v>
      </c>
      <c r="AF228">
        <f>_xlfn.IFNA(VLOOKUP(A228,Gold!$A$2:$E$1307,5, FALSE),AF227)</f>
        <v>26263</v>
      </c>
      <c r="AG228">
        <f>_xlfn.IFNA(VLOOKUP(A228,Gold!$A$2:$G$1307,7, FALSE),AG227)</f>
        <v>-1</v>
      </c>
      <c r="AH228">
        <f>_xlfn.IFNA(VLOOKUP(A228,Oil!$A$2:$E$1345,5, FALSE),AH227)</f>
        <v>3792</v>
      </c>
      <c r="AI228">
        <f>_xlfn.IFNA(VLOOKUP(A228,Oil!$A$2:$G$1345,7, FALSE),AI227)</f>
        <v>1</v>
      </c>
      <c r="AJ228">
        <f t="shared" si="82"/>
        <v>0</v>
      </c>
      <c r="AK228">
        <f>_xlfn.IFNA(VLOOKUP(A228,InterestRate!$A$2:$G$1334,3, FALSE),AK227)</f>
        <v>7.8179999999999996</v>
      </c>
      <c r="AL228">
        <f>_xlfn.IFNA(VLOOKUP(A228,InterestRate!$A$2:$G$1334,4,FALSE),AL227)</f>
        <v>7.8179999999999996</v>
      </c>
      <c r="AM228">
        <f>_xlfn.IFNA(VLOOKUP(A228,InterestRate!$A$2:$G$1334,5, FALSE),AM227)</f>
        <v>7.8179999999999996</v>
      </c>
      <c r="AN228">
        <f>_xlfn.IFNA(VLOOKUP(A228,InterestRate!$A$2:$G$1334,6, FALSE),AN227)</f>
        <v>7.8179999999999996</v>
      </c>
      <c r="AO228">
        <f>_xlfn.IFNA(VLOOKUP(A228,InterestRate!$A$2:$G$1334,7, FALSE),AO227)</f>
        <v>-5.3E-3</v>
      </c>
      <c r="AP228">
        <f t="shared" si="83"/>
        <v>-1</v>
      </c>
      <c r="AQ228">
        <f t="shared" si="84"/>
        <v>-1</v>
      </c>
    </row>
    <row r="229" spans="1:43" x14ac:dyDescent="0.2">
      <c r="A229" s="1">
        <v>42187</v>
      </c>
      <c r="B229">
        <v>8471.9500000000007</v>
      </c>
      <c r="C229">
        <v>8479.25</v>
      </c>
      <c r="D229">
        <v>8433.2000000000007</v>
      </c>
      <c r="E229">
        <v>8444.9</v>
      </c>
      <c r="F229">
        <v>115472141</v>
      </c>
      <c r="G229">
        <v>6065.26</v>
      </c>
      <c r="H229">
        <f t="shared" si="100"/>
        <v>8296.0791666666664</v>
      </c>
      <c r="I229">
        <f t="shared" si="92"/>
        <v>148.82083333333321</v>
      </c>
      <c r="J229">
        <f t="shared" si="99"/>
        <v>0</v>
      </c>
      <c r="K229">
        <f t="shared" si="80"/>
        <v>8459.65</v>
      </c>
      <c r="L229">
        <f t="shared" si="93"/>
        <v>146664096.7142857</v>
      </c>
      <c r="M229">
        <f t="shared" si="94"/>
        <v>-31191955.714285702</v>
      </c>
      <c r="N229" s="10">
        <f t="shared" si="81"/>
        <v>0.17466163009627114</v>
      </c>
      <c r="O229">
        <f t="shared" si="89"/>
        <v>63.350000000000364</v>
      </c>
      <c r="P229">
        <f t="shared" si="101"/>
        <v>-335.29999999999927</v>
      </c>
      <c r="Q229">
        <f t="shared" si="102"/>
        <v>121.27743823073456</v>
      </c>
      <c r="R229">
        <f t="shared" si="103"/>
        <v>398.64999999999964</v>
      </c>
      <c r="S229">
        <f t="shared" si="85"/>
        <v>-8.1499999999996362</v>
      </c>
      <c r="T229">
        <f t="shared" si="86"/>
        <v>8.1499999999996362</v>
      </c>
      <c r="U229">
        <f t="shared" si="87"/>
        <v>0</v>
      </c>
      <c r="V229">
        <f t="shared" si="88"/>
        <v>8.1499999999996362</v>
      </c>
      <c r="W229">
        <f t="shared" si="95"/>
        <v>24.542857142857038</v>
      </c>
      <c r="X229">
        <f t="shared" si="90"/>
        <v>15.492857142856987</v>
      </c>
      <c r="Y229">
        <f t="shared" si="96"/>
        <v>59.808529155787767</v>
      </c>
      <c r="Z229">
        <f t="shared" si="97"/>
        <v>0</v>
      </c>
      <c r="AA229">
        <f t="shared" si="98"/>
        <v>0</v>
      </c>
      <c r="AB229">
        <v>306.85000000000002</v>
      </c>
      <c r="AC229">
        <f t="shared" si="78"/>
        <v>-3123521414.0501261</v>
      </c>
      <c r="AD229">
        <f t="shared" si="91"/>
        <v>4531309913.0214033</v>
      </c>
      <c r="AE229" t="str">
        <f t="shared" si="79"/>
        <v>Jul</v>
      </c>
      <c r="AF229">
        <f>_xlfn.IFNA(VLOOKUP(A229,Gold!$A$2:$E$1307,5, FALSE),AF228)</f>
        <v>26042</v>
      </c>
      <c r="AG229">
        <f>_xlfn.IFNA(VLOOKUP(A229,Gold!$A$2:$G$1307,7, FALSE),AG228)</f>
        <v>-1</v>
      </c>
      <c r="AH229">
        <f>_xlfn.IFNA(VLOOKUP(A229,Oil!$A$2:$E$1345,5, FALSE),AH228)</f>
        <v>3624</v>
      </c>
      <c r="AI229">
        <f>_xlfn.IFNA(VLOOKUP(A229,Oil!$A$2:$G$1345,7, FALSE),AI228)</f>
        <v>-1</v>
      </c>
      <c r="AJ229">
        <f t="shared" si="82"/>
        <v>-2</v>
      </c>
      <c r="AK229">
        <f>_xlfn.IFNA(VLOOKUP(A229,InterestRate!$A$2:$G$1334,3, FALSE),AK228)</f>
        <v>7.8120000000000003</v>
      </c>
      <c r="AL229">
        <f>_xlfn.IFNA(VLOOKUP(A229,InterestRate!$A$2:$G$1334,4,FALSE),AL228)</f>
        <v>7.8120000000000003</v>
      </c>
      <c r="AM229">
        <f>_xlfn.IFNA(VLOOKUP(A229,InterestRate!$A$2:$G$1334,5, FALSE),AM228)</f>
        <v>7.8120000000000003</v>
      </c>
      <c r="AN229">
        <f>_xlfn.IFNA(VLOOKUP(A229,InterestRate!$A$2:$G$1334,6, FALSE),AN228)</f>
        <v>7.8120000000000003</v>
      </c>
      <c r="AO229">
        <f>_xlfn.IFNA(VLOOKUP(A229,InterestRate!$A$2:$G$1334,7, FALSE),AO228)</f>
        <v>-8.0000000000000004E-4</v>
      </c>
      <c r="AP229">
        <f t="shared" si="83"/>
        <v>-1</v>
      </c>
      <c r="AQ229">
        <f t="shared" si="84"/>
        <v>-3</v>
      </c>
    </row>
    <row r="230" spans="1:43" x14ac:dyDescent="0.2">
      <c r="A230" s="1">
        <v>42188</v>
      </c>
      <c r="B230">
        <v>8440.1</v>
      </c>
      <c r="C230">
        <v>8497.75</v>
      </c>
      <c r="D230">
        <v>8424.15</v>
      </c>
      <c r="E230">
        <v>8484.9</v>
      </c>
      <c r="F230">
        <v>91142979</v>
      </c>
      <c r="G230">
        <v>4983.21</v>
      </c>
      <c r="H230">
        <f t="shared" si="100"/>
        <v>8329.2124999999996</v>
      </c>
      <c r="I230">
        <f t="shared" si="92"/>
        <v>155.6875</v>
      </c>
      <c r="J230">
        <f t="shared" si="99"/>
        <v>0</v>
      </c>
      <c r="K230">
        <f t="shared" si="80"/>
        <v>8454.1</v>
      </c>
      <c r="L230">
        <f t="shared" si="93"/>
        <v>143753730</v>
      </c>
      <c r="M230">
        <f t="shared" si="94"/>
        <v>-52610751</v>
      </c>
      <c r="N230" s="10">
        <f t="shared" si="81"/>
        <v>-0.36299779608480093</v>
      </c>
      <c r="O230">
        <f t="shared" si="89"/>
        <v>124.04999999999927</v>
      </c>
      <c r="P230">
        <f t="shared" si="101"/>
        <v>-222.90000000000146</v>
      </c>
      <c r="Q230">
        <f t="shared" si="102"/>
        <v>120.51804992258597</v>
      </c>
      <c r="R230">
        <f t="shared" si="103"/>
        <v>346.95000000000073</v>
      </c>
      <c r="S230">
        <f t="shared" si="85"/>
        <v>40</v>
      </c>
      <c r="T230">
        <f t="shared" si="86"/>
        <v>-40</v>
      </c>
      <c r="U230">
        <f t="shared" si="87"/>
        <v>40</v>
      </c>
      <c r="V230">
        <f t="shared" si="88"/>
        <v>0</v>
      </c>
      <c r="W230">
        <f t="shared" si="95"/>
        <v>30.257142857142753</v>
      </c>
      <c r="X230">
        <f t="shared" si="90"/>
        <v>12.535714285714286</v>
      </c>
      <c r="Y230">
        <f t="shared" si="96"/>
        <v>69.09150220192457</v>
      </c>
      <c r="Z230">
        <f t="shared" si="97"/>
        <v>0</v>
      </c>
      <c r="AA230">
        <f t="shared" si="98"/>
        <v>0</v>
      </c>
      <c r="AB230">
        <v>287.35000000000002</v>
      </c>
      <c r="AC230">
        <f t="shared" si="78"/>
        <v>4083205459.1999335</v>
      </c>
      <c r="AD230">
        <f t="shared" si="91"/>
        <v>5852927601.0713806</v>
      </c>
      <c r="AE230" t="str">
        <f t="shared" si="79"/>
        <v>Jul</v>
      </c>
      <c r="AF230">
        <f>_xlfn.IFNA(VLOOKUP(A230,Gold!$A$2:$E$1307,5, FALSE),AF229)</f>
        <v>26148</v>
      </c>
      <c r="AG230">
        <f>_xlfn.IFNA(VLOOKUP(A230,Gold!$A$2:$G$1307,7, FALSE),AG229)</f>
        <v>1</v>
      </c>
      <c r="AH230">
        <f>_xlfn.IFNA(VLOOKUP(A230,Oil!$A$2:$E$1345,5, FALSE),AH229)</f>
        <v>3619</v>
      </c>
      <c r="AI230">
        <f>_xlfn.IFNA(VLOOKUP(A230,Oil!$A$2:$G$1345,7, FALSE),AI229)</f>
        <v>-1</v>
      </c>
      <c r="AJ230">
        <f t="shared" si="82"/>
        <v>0</v>
      </c>
      <c r="AK230">
        <f>_xlfn.IFNA(VLOOKUP(A230,InterestRate!$A$2:$G$1334,3, FALSE),AK229)</f>
        <v>7.8019999999999996</v>
      </c>
      <c r="AL230">
        <f>_xlfn.IFNA(VLOOKUP(A230,InterestRate!$A$2:$G$1334,4,FALSE),AL229)</f>
        <v>7.8019999999999996</v>
      </c>
      <c r="AM230">
        <f>_xlfn.IFNA(VLOOKUP(A230,InterestRate!$A$2:$G$1334,5, FALSE),AM229)</f>
        <v>7.8019999999999996</v>
      </c>
      <c r="AN230">
        <f>_xlfn.IFNA(VLOOKUP(A230,InterestRate!$A$2:$G$1334,6, FALSE),AN229)</f>
        <v>7.8019999999999996</v>
      </c>
      <c r="AO230">
        <f>_xlfn.IFNA(VLOOKUP(A230,InterestRate!$A$2:$G$1334,7, FALSE),AO229)</f>
        <v>-1.2999999999999999E-3</v>
      </c>
      <c r="AP230">
        <f t="shared" si="83"/>
        <v>-1</v>
      </c>
      <c r="AQ230">
        <f t="shared" si="84"/>
        <v>-1</v>
      </c>
    </row>
    <row r="231" spans="1:43" x14ac:dyDescent="0.2">
      <c r="A231" s="1">
        <v>42191</v>
      </c>
      <c r="B231">
        <v>8386.15</v>
      </c>
      <c r="C231">
        <v>8533.15</v>
      </c>
      <c r="D231">
        <v>8386.15</v>
      </c>
      <c r="E231">
        <v>8522.15</v>
      </c>
      <c r="F231">
        <v>104578132</v>
      </c>
      <c r="G231">
        <v>5517.86</v>
      </c>
      <c r="H231">
        <f t="shared" si="100"/>
        <v>8361.991666666665</v>
      </c>
      <c r="I231">
        <f t="shared" si="92"/>
        <v>160.15833333333467</v>
      </c>
      <c r="J231">
        <f t="shared" si="99"/>
        <v>0</v>
      </c>
      <c r="K231">
        <f t="shared" si="80"/>
        <v>8523.7999999999993</v>
      </c>
      <c r="L231">
        <f t="shared" si="93"/>
        <v>137622336.57142857</v>
      </c>
      <c r="M231">
        <f t="shared" si="94"/>
        <v>-33044204.571428567</v>
      </c>
      <c r="N231" s="10">
        <f t="shared" si="81"/>
        <v>1.9361311406154977E-2</v>
      </c>
      <c r="O231">
        <f t="shared" si="89"/>
        <v>124.14999999999964</v>
      </c>
      <c r="P231">
        <f t="shared" si="101"/>
        <v>-226.55000000000018</v>
      </c>
      <c r="Q231">
        <f t="shared" si="102"/>
        <v>105.38376975877955</v>
      </c>
      <c r="R231">
        <f t="shared" si="103"/>
        <v>350.69999999999982</v>
      </c>
      <c r="S231">
        <f t="shared" si="85"/>
        <v>37.25</v>
      </c>
      <c r="T231">
        <f t="shared" si="86"/>
        <v>-37.25</v>
      </c>
      <c r="U231">
        <f t="shared" si="87"/>
        <v>37.25</v>
      </c>
      <c r="V231">
        <f t="shared" si="88"/>
        <v>0</v>
      </c>
      <c r="W231">
        <f t="shared" si="95"/>
        <v>30.271428571428519</v>
      </c>
      <c r="X231">
        <f t="shared" si="90"/>
        <v>12.535714285714286</v>
      </c>
      <c r="Y231">
        <f t="shared" si="96"/>
        <v>69.101581607696033</v>
      </c>
      <c r="Z231">
        <f t="shared" si="97"/>
        <v>0</v>
      </c>
      <c r="AA231">
        <f t="shared" si="98"/>
        <v>0</v>
      </c>
      <c r="AB231">
        <v>311.55</v>
      </c>
      <c r="AC231">
        <f t="shared" si="78"/>
        <v>14222625952</v>
      </c>
      <c r="AD231">
        <f t="shared" si="91"/>
        <v>6054978773.4999523</v>
      </c>
      <c r="AE231" t="str">
        <f t="shared" si="79"/>
        <v>Jul</v>
      </c>
      <c r="AF231">
        <f>_xlfn.IFNA(VLOOKUP(A231,Gold!$A$2:$E$1307,5, FALSE),AF230)</f>
        <v>26086</v>
      </c>
      <c r="AG231">
        <f>_xlfn.IFNA(VLOOKUP(A231,Gold!$A$2:$G$1307,7, FALSE),AG230)</f>
        <v>-1</v>
      </c>
      <c r="AH231">
        <f>_xlfn.IFNA(VLOOKUP(A231,Oil!$A$2:$E$1345,5, FALSE),AH230)</f>
        <v>3619</v>
      </c>
      <c r="AI231">
        <f>_xlfn.IFNA(VLOOKUP(A231,Oil!$A$2:$G$1345,7, FALSE),AI230)</f>
        <v>1</v>
      </c>
      <c r="AJ231">
        <f t="shared" si="82"/>
        <v>0</v>
      </c>
      <c r="AK231">
        <f>_xlfn.IFNA(VLOOKUP(A231,InterestRate!$A$2:$G$1334,3, FALSE),AK230)</f>
        <v>7.7530000000000001</v>
      </c>
      <c r="AL231">
        <f>_xlfn.IFNA(VLOOKUP(A231,InterestRate!$A$2:$G$1334,4,FALSE),AL230)</f>
        <v>7.7530000000000001</v>
      </c>
      <c r="AM231">
        <f>_xlfn.IFNA(VLOOKUP(A231,InterestRate!$A$2:$G$1334,5, FALSE),AM230)</f>
        <v>7.7530000000000001</v>
      </c>
      <c r="AN231">
        <f>_xlfn.IFNA(VLOOKUP(A231,InterestRate!$A$2:$G$1334,6, FALSE),AN230)</f>
        <v>7.7530000000000001</v>
      </c>
      <c r="AO231">
        <f>_xlfn.IFNA(VLOOKUP(A231,InterestRate!$A$2:$G$1334,7, FALSE),AO230)</f>
        <v>-6.3E-3</v>
      </c>
      <c r="AP231">
        <f t="shared" si="83"/>
        <v>-1</v>
      </c>
      <c r="AQ231">
        <f t="shared" si="84"/>
        <v>-1</v>
      </c>
    </row>
    <row r="232" spans="1:43" x14ac:dyDescent="0.2">
      <c r="A232" s="1">
        <v>42192</v>
      </c>
      <c r="B232">
        <v>8525.5</v>
      </c>
      <c r="C232">
        <v>8561.35</v>
      </c>
      <c r="D232">
        <v>8483.85</v>
      </c>
      <c r="E232">
        <v>8510.7999999999993</v>
      </c>
      <c r="F232">
        <v>126038231</v>
      </c>
      <c r="G232">
        <v>6054.41</v>
      </c>
      <c r="H232">
        <f t="shared" si="100"/>
        <v>8390.9541666666664</v>
      </c>
      <c r="I232">
        <f t="shared" si="92"/>
        <v>119.84583333333285</v>
      </c>
      <c r="J232">
        <f t="shared" si="99"/>
        <v>0</v>
      </c>
      <c r="K232">
        <f t="shared" si="80"/>
        <v>8608.0499999999993</v>
      </c>
      <c r="L232">
        <f t="shared" si="93"/>
        <v>122930449.71428572</v>
      </c>
      <c r="M232">
        <f t="shared" si="94"/>
        <v>3107781.2857142836</v>
      </c>
      <c r="N232" s="10">
        <f t="shared" si="81"/>
        <v>1.1426657893500025</v>
      </c>
      <c r="O232">
        <f t="shared" si="89"/>
        <v>129.69999999999891</v>
      </c>
      <c r="P232">
        <f t="shared" si="101"/>
        <v>-159.85000000000127</v>
      </c>
      <c r="Q232">
        <f t="shared" si="102"/>
        <v>71.141894595707029</v>
      </c>
      <c r="R232">
        <f t="shared" si="103"/>
        <v>289.55000000000018</v>
      </c>
      <c r="S232">
        <f t="shared" si="85"/>
        <v>-11.350000000000364</v>
      </c>
      <c r="T232">
        <f t="shared" si="86"/>
        <v>11.350000000000364</v>
      </c>
      <c r="U232">
        <f t="shared" si="87"/>
        <v>0</v>
      </c>
      <c r="V232">
        <f t="shared" si="88"/>
        <v>11.350000000000364</v>
      </c>
      <c r="W232">
        <f t="shared" si="95"/>
        <v>30.271428571428519</v>
      </c>
      <c r="X232">
        <f t="shared" si="90"/>
        <v>11.742857142857247</v>
      </c>
      <c r="Y232">
        <f t="shared" si="96"/>
        <v>70.375290601128981</v>
      </c>
      <c r="Z232">
        <f t="shared" si="97"/>
        <v>0</v>
      </c>
      <c r="AA232">
        <f t="shared" si="98"/>
        <v>0</v>
      </c>
      <c r="AB232">
        <v>377.9</v>
      </c>
      <c r="AC232">
        <f t="shared" si="78"/>
        <v>-1852761995.7000916</v>
      </c>
      <c r="AD232">
        <f t="shared" si="91"/>
        <v>5999495526.4856586</v>
      </c>
      <c r="AE232" t="str">
        <f t="shared" si="79"/>
        <v>Jul</v>
      </c>
      <c r="AF232">
        <f>_xlfn.IFNA(VLOOKUP(A232,Gold!$A$2:$E$1307,5, FALSE),AF231)</f>
        <v>26081</v>
      </c>
      <c r="AG232">
        <f>_xlfn.IFNA(VLOOKUP(A232,Gold!$A$2:$G$1307,7, FALSE),AG231)</f>
        <v>-1</v>
      </c>
      <c r="AH232">
        <f>_xlfn.IFNA(VLOOKUP(A232,Oil!$A$2:$E$1345,5, FALSE),AH231)</f>
        <v>3340</v>
      </c>
      <c r="AI232">
        <f>_xlfn.IFNA(VLOOKUP(A232,Oil!$A$2:$G$1345,7, FALSE),AI231)</f>
        <v>-1</v>
      </c>
      <c r="AJ232">
        <f t="shared" si="82"/>
        <v>-2</v>
      </c>
      <c r="AK232">
        <f>_xlfn.IFNA(VLOOKUP(A232,InterestRate!$A$2:$G$1334,3, FALSE),AK231)</f>
        <v>7.7839999999999998</v>
      </c>
      <c r="AL232">
        <f>_xlfn.IFNA(VLOOKUP(A232,InterestRate!$A$2:$G$1334,4,FALSE),AL231)</f>
        <v>7.7839999999999998</v>
      </c>
      <c r="AM232">
        <f>_xlfn.IFNA(VLOOKUP(A232,InterestRate!$A$2:$G$1334,5, FALSE),AM231)</f>
        <v>7.7839999999999998</v>
      </c>
      <c r="AN232">
        <f>_xlfn.IFNA(VLOOKUP(A232,InterestRate!$A$2:$G$1334,6, FALSE),AN231)</f>
        <v>7.7839999999999998</v>
      </c>
      <c r="AO232">
        <f>_xlfn.IFNA(VLOOKUP(A232,InterestRate!$A$2:$G$1334,7, FALSE),AO231)</f>
        <v>4.0000000000000001E-3</v>
      </c>
      <c r="AP232">
        <f t="shared" si="83"/>
        <v>1</v>
      </c>
      <c r="AQ232">
        <f t="shared" si="84"/>
        <v>-1</v>
      </c>
    </row>
    <row r="233" spans="1:43" x14ac:dyDescent="0.2">
      <c r="A233" s="1">
        <v>42193</v>
      </c>
      <c r="B233">
        <v>8439.2000000000007</v>
      </c>
      <c r="C233">
        <v>8457.5</v>
      </c>
      <c r="D233">
        <v>8341.4</v>
      </c>
      <c r="E233">
        <v>8363.0499999999993</v>
      </c>
      <c r="F233">
        <v>193886999</v>
      </c>
      <c r="G233">
        <v>8876.81</v>
      </c>
      <c r="H233">
        <f t="shared" si="100"/>
        <v>8414.7749999999996</v>
      </c>
      <c r="I233">
        <f t="shared" si="92"/>
        <v>-51.725000000000364</v>
      </c>
      <c r="J233">
        <f t="shared" si="99"/>
        <v>-1</v>
      </c>
      <c r="K233">
        <f t="shared" si="80"/>
        <v>8609.85</v>
      </c>
      <c r="L233">
        <f t="shared" si="93"/>
        <v>124655986.14285715</v>
      </c>
      <c r="M233">
        <f t="shared" si="94"/>
        <v>69231012.857142851</v>
      </c>
      <c r="N233" s="10">
        <f t="shared" si="81"/>
        <v>2.9510764613388791</v>
      </c>
      <c r="O233">
        <f t="shared" si="89"/>
        <v>44.649999999999636</v>
      </c>
      <c r="P233">
        <f t="shared" si="101"/>
        <v>-99.149999999999636</v>
      </c>
      <c r="Q233">
        <f t="shared" si="102"/>
        <v>28.405555710777367</v>
      </c>
      <c r="R233">
        <f t="shared" si="103"/>
        <v>143.79999999999927</v>
      </c>
      <c r="S233">
        <f t="shared" si="85"/>
        <v>-147.75</v>
      </c>
      <c r="T233">
        <f t="shared" si="86"/>
        <v>147.75</v>
      </c>
      <c r="U233">
        <f t="shared" si="87"/>
        <v>0</v>
      </c>
      <c r="V233">
        <f t="shared" si="88"/>
        <v>147.75</v>
      </c>
      <c r="W233">
        <f t="shared" si="95"/>
        <v>30.271428571428519</v>
      </c>
      <c r="X233">
        <f t="shared" si="90"/>
        <v>23.892857142857142</v>
      </c>
      <c r="Y233">
        <f t="shared" si="96"/>
        <v>54.875048556260481</v>
      </c>
      <c r="Z233">
        <f t="shared" si="97"/>
        <v>0</v>
      </c>
      <c r="AA233">
        <f t="shared" si="98"/>
        <v>0</v>
      </c>
      <c r="AB233">
        <v>298.5</v>
      </c>
      <c r="AC233">
        <f t="shared" si="78"/>
        <v>-14764494973.850283</v>
      </c>
      <c r="AD233">
        <f t="shared" si="91"/>
        <v>2502965819.6998968</v>
      </c>
      <c r="AE233" t="str">
        <f t="shared" si="79"/>
        <v>Jul</v>
      </c>
      <c r="AF233">
        <f>_xlfn.IFNA(VLOOKUP(A233,Gold!$A$2:$E$1307,5, FALSE),AF232)</f>
        <v>25937</v>
      </c>
      <c r="AG233">
        <f>_xlfn.IFNA(VLOOKUP(A233,Gold!$A$2:$G$1307,7, FALSE),AG232)</f>
        <v>1</v>
      </c>
      <c r="AH233">
        <f>_xlfn.IFNA(VLOOKUP(A233,Oil!$A$2:$E$1345,5, FALSE),AH232)</f>
        <v>3316</v>
      </c>
      <c r="AI233">
        <f>_xlfn.IFNA(VLOOKUP(A233,Oil!$A$2:$G$1345,7, FALSE),AI232)</f>
        <v>-1</v>
      </c>
      <c r="AJ233">
        <f t="shared" si="82"/>
        <v>0</v>
      </c>
      <c r="AK233">
        <f>_xlfn.IFNA(VLOOKUP(A233,InterestRate!$A$2:$G$1334,3, FALSE),AK232)</f>
        <v>7.7809999999999997</v>
      </c>
      <c r="AL233">
        <f>_xlfn.IFNA(VLOOKUP(A233,InterestRate!$A$2:$G$1334,4,FALSE),AL232)</f>
        <v>7.7809999999999997</v>
      </c>
      <c r="AM233">
        <f>_xlfn.IFNA(VLOOKUP(A233,InterestRate!$A$2:$G$1334,5, FALSE),AM232)</f>
        <v>7.7809999999999997</v>
      </c>
      <c r="AN233">
        <f>_xlfn.IFNA(VLOOKUP(A233,InterestRate!$A$2:$G$1334,6, FALSE),AN232)</f>
        <v>7.7809999999999997</v>
      </c>
      <c r="AO233">
        <f>_xlfn.IFNA(VLOOKUP(A233,InterestRate!$A$2:$G$1334,7, FALSE),AO232)</f>
        <v>-4.0000000000000002E-4</v>
      </c>
      <c r="AP233">
        <f t="shared" si="83"/>
        <v>-1</v>
      </c>
      <c r="AQ233">
        <f t="shared" si="84"/>
        <v>-1</v>
      </c>
    </row>
    <row r="234" spans="1:43" x14ac:dyDescent="0.2">
      <c r="A234" s="1">
        <v>42194</v>
      </c>
      <c r="B234">
        <v>8364.85</v>
      </c>
      <c r="C234">
        <v>8400.2999999999993</v>
      </c>
      <c r="D234">
        <v>8323</v>
      </c>
      <c r="E234">
        <v>8328.5499999999993</v>
      </c>
      <c r="F234">
        <v>135358659</v>
      </c>
      <c r="G234">
        <v>6610.4</v>
      </c>
      <c r="H234">
        <f t="shared" si="100"/>
        <v>8415.6041666666661</v>
      </c>
      <c r="I234">
        <f t="shared" si="92"/>
        <v>-87.054166666666788</v>
      </c>
      <c r="J234">
        <f t="shared" si="99"/>
        <v>0</v>
      </c>
      <c r="K234">
        <f t="shared" si="80"/>
        <v>8603.4500000000007</v>
      </c>
      <c r="L234">
        <f t="shared" si="93"/>
        <v>132910314.71428572</v>
      </c>
      <c r="M234">
        <f t="shared" si="94"/>
        <v>2448344.2857142836</v>
      </c>
      <c r="N234" s="10">
        <f t="shared" si="81"/>
        <v>3.3006945986996712</v>
      </c>
      <c r="O234">
        <f t="shared" si="89"/>
        <v>-39.950000000000728</v>
      </c>
      <c r="P234">
        <f t="shared" si="101"/>
        <v>-183.5</v>
      </c>
      <c r="Q234">
        <f t="shared" si="102"/>
        <v>37.02180663698956</v>
      </c>
      <c r="R234">
        <f t="shared" si="103"/>
        <v>143.54999999999927</v>
      </c>
      <c r="S234">
        <f t="shared" si="85"/>
        <v>-34.5</v>
      </c>
      <c r="T234">
        <f t="shared" si="86"/>
        <v>34.5</v>
      </c>
      <c r="U234">
        <f t="shared" si="87"/>
        <v>0</v>
      </c>
      <c r="V234">
        <f t="shared" si="88"/>
        <v>34.5</v>
      </c>
      <c r="W234">
        <f t="shared" si="95"/>
        <v>23.114285714285611</v>
      </c>
      <c r="X234">
        <f t="shared" si="90"/>
        <v>28.821428571428573</v>
      </c>
      <c r="Y234">
        <f t="shared" si="96"/>
        <v>43.664822561057775</v>
      </c>
      <c r="Z234">
        <f t="shared" si="97"/>
        <v>0</v>
      </c>
      <c r="AA234">
        <f t="shared" si="98"/>
        <v>0</v>
      </c>
      <c r="AB234">
        <v>134.4</v>
      </c>
      <c r="AC234">
        <f t="shared" si="78"/>
        <v>-4913519321.7001476</v>
      </c>
      <c r="AD234">
        <f t="shared" si="91"/>
        <v>583955925.5284549</v>
      </c>
      <c r="AE234" t="str">
        <f t="shared" si="79"/>
        <v>Jul</v>
      </c>
      <c r="AF234">
        <f>_xlfn.IFNA(VLOOKUP(A234,Gold!$A$2:$E$1307,5, FALSE),AF233)</f>
        <v>26026</v>
      </c>
      <c r="AG234">
        <f>_xlfn.IFNA(VLOOKUP(A234,Gold!$A$2:$G$1307,7, FALSE),AG233)</f>
        <v>-1</v>
      </c>
      <c r="AH234">
        <f>_xlfn.IFNA(VLOOKUP(A234,Oil!$A$2:$E$1345,5, FALSE),AH233)</f>
        <v>3283</v>
      </c>
      <c r="AI234">
        <f>_xlfn.IFNA(VLOOKUP(A234,Oil!$A$2:$G$1345,7, FALSE),AI233)</f>
        <v>-1</v>
      </c>
      <c r="AJ234">
        <f t="shared" si="82"/>
        <v>-2</v>
      </c>
      <c r="AK234">
        <f>_xlfn.IFNA(VLOOKUP(A234,InterestRate!$A$2:$G$1334,3, FALSE),AK233)</f>
        <v>7.7919999999999998</v>
      </c>
      <c r="AL234">
        <f>_xlfn.IFNA(VLOOKUP(A234,InterestRate!$A$2:$G$1334,4,FALSE),AL233)</f>
        <v>7.7919999999999998</v>
      </c>
      <c r="AM234">
        <f>_xlfn.IFNA(VLOOKUP(A234,InterestRate!$A$2:$G$1334,5, FALSE),AM233)</f>
        <v>7.7919999999999998</v>
      </c>
      <c r="AN234">
        <f>_xlfn.IFNA(VLOOKUP(A234,InterestRate!$A$2:$G$1334,6, FALSE),AN233)</f>
        <v>7.7919999999999998</v>
      </c>
      <c r="AO234">
        <f>_xlfn.IFNA(VLOOKUP(A234,InterestRate!$A$2:$G$1334,7, FALSE),AO233)</f>
        <v>1.4E-3</v>
      </c>
      <c r="AP234">
        <f t="shared" si="83"/>
        <v>1</v>
      </c>
      <c r="AQ234">
        <f t="shared" si="84"/>
        <v>-1</v>
      </c>
    </row>
    <row r="235" spans="1:43" x14ac:dyDescent="0.2">
      <c r="A235" s="1">
        <v>42195</v>
      </c>
      <c r="B235">
        <v>8365.7000000000007</v>
      </c>
      <c r="C235">
        <v>8377.1</v>
      </c>
      <c r="D235">
        <v>8315.4</v>
      </c>
      <c r="E235">
        <v>8360.5499999999993</v>
      </c>
      <c r="F235">
        <v>158883926</v>
      </c>
      <c r="G235">
        <v>8128.47</v>
      </c>
      <c r="H235">
        <f t="shared" si="100"/>
        <v>8411.1875</v>
      </c>
      <c r="I235">
        <f t="shared" si="92"/>
        <v>-50.637500000000728</v>
      </c>
      <c r="J235">
        <f t="shared" si="99"/>
        <v>0</v>
      </c>
      <c r="K235">
        <f t="shared" si="80"/>
        <v>8529.4500000000007</v>
      </c>
      <c r="L235">
        <f t="shared" si="93"/>
        <v>128909230.28571428</v>
      </c>
      <c r="M235">
        <f t="shared" si="94"/>
        <v>29974695.714285716</v>
      </c>
      <c r="N235" s="10">
        <f t="shared" si="81"/>
        <v>2.0202020202020377</v>
      </c>
      <c r="O235">
        <f t="shared" si="89"/>
        <v>-92.5</v>
      </c>
      <c r="P235">
        <f t="shared" si="101"/>
        <v>-192.44999999999891</v>
      </c>
      <c r="Q235">
        <f t="shared" si="102"/>
        <v>61.433112096854984</v>
      </c>
      <c r="R235">
        <f t="shared" si="103"/>
        <v>99.949999999998909</v>
      </c>
      <c r="S235">
        <f t="shared" si="85"/>
        <v>32</v>
      </c>
      <c r="T235">
        <f t="shared" si="86"/>
        <v>-32</v>
      </c>
      <c r="U235">
        <f t="shared" si="87"/>
        <v>32</v>
      </c>
      <c r="V235">
        <f t="shared" si="88"/>
        <v>0</v>
      </c>
      <c r="W235">
        <f t="shared" si="95"/>
        <v>15.607142857142858</v>
      </c>
      <c r="X235">
        <f t="shared" si="90"/>
        <v>28.821428571428573</v>
      </c>
      <c r="Y235">
        <f t="shared" si="96"/>
        <v>34.355345911949684</v>
      </c>
      <c r="Z235">
        <f t="shared" si="97"/>
        <v>0</v>
      </c>
      <c r="AA235">
        <f t="shared" si="98"/>
        <v>0</v>
      </c>
      <c r="AB235">
        <v>-87.8</v>
      </c>
      <c r="AC235">
        <f t="shared" si="78"/>
        <v>-818252218.90023124</v>
      </c>
      <c r="AD235">
        <f t="shared" si="91"/>
        <v>-1023816930.4287068</v>
      </c>
      <c r="AE235" t="str">
        <f t="shared" si="79"/>
        <v>Jul</v>
      </c>
      <c r="AF235">
        <f>_xlfn.IFNA(VLOOKUP(A235,Gold!$A$2:$E$1307,5, FALSE),AF234)</f>
        <v>26014</v>
      </c>
      <c r="AG235">
        <f>_xlfn.IFNA(VLOOKUP(A235,Gold!$A$2:$G$1307,7, FALSE),AG234)</f>
        <v>1</v>
      </c>
      <c r="AH235">
        <f>_xlfn.IFNA(VLOOKUP(A235,Oil!$A$2:$E$1345,5, FALSE),AH234)</f>
        <v>3352</v>
      </c>
      <c r="AI235">
        <f>_xlfn.IFNA(VLOOKUP(A235,Oil!$A$2:$G$1345,7, FALSE),AI234)</f>
        <v>1</v>
      </c>
      <c r="AJ235">
        <f t="shared" si="82"/>
        <v>2</v>
      </c>
      <c r="AK235">
        <f>_xlfn.IFNA(VLOOKUP(A235,InterestRate!$A$2:$G$1334,3, FALSE),AK234)</f>
        <v>7.806</v>
      </c>
      <c r="AL235">
        <f>_xlfn.IFNA(VLOOKUP(A235,InterestRate!$A$2:$G$1334,4,FALSE),AL234)</f>
        <v>7.806</v>
      </c>
      <c r="AM235">
        <f>_xlfn.IFNA(VLOOKUP(A235,InterestRate!$A$2:$G$1334,5, FALSE),AM234)</f>
        <v>7.806</v>
      </c>
      <c r="AN235">
        <f>_xlfn.IFNA(VLOOKUP(A235,InterestRate!$A$2:$G$1334,6, FALSE),AN234)</f>
        <v>7.806</v>
      </c>
      <c r="AO235">
        <f>_xlfn.IFNA(VLOOKUP(A235,InterestRate!$A$2:$G$1334,7, FALSE),AO234)</f>
        <v>1.8E-3</v>
      </c>
      <c r="AP235">
        <f t="shared" si="83"/>
        <v>1</v>
      </c>
      <c r="AQ235">
        <f t="shared" si="84"/>
        <v>3</v>
      </c>
    </row>
    <row r="236" spans="1:43" x14ac:dyDescent="0.2">
      <c r="A236" s="1">
        <v>42198</v>
      </c>
      <c r="B236">
        <v>8397.25</v>
      </c>
      <c r="C236">
        <v>8471.65</v>
      </c>
      <c r="D236">
        <v>8355.4</v>
      </c>
      <c r="E236">
        <v>8459.65</v>
      </c>
      <c r="F236">
        <v>121380175</v>
      </c>
      <c r="G236">
        <v>6506.28</v>
      </c>
      <c r="H236">
        <f t="shared" si="100"/>
        <v>8411.1625000000004</v>
      </c>
      <c r="I236">
        <f t="shared" si="92"/>
        <v>48.487499999999272</v>
      </c>
      <c r="J236">
        <f t="shared" si="99"/>
        <v>1</v>
      </c>
      <c r="K236">
        <f t="shared" si="80"/>
        <v>8633.5</v>
      </c>
      <c r="L236">
        <f t="shared" si="93"/>
        <v>132194438.14285715</v>
      </c>
      <c r="M236">
        <f t="shared" si="94"/>
        <v>-10814263.142857149</v>
      </c>
      <c r="N236" s="10">
        <f t="shared" si="81"/>
        <v>2.0550495587878976</v>
      </c>
      <c r="O236">
        <f t="shared" si="89"/>
        <v>14.75</v>
      </c>
      <c r="P236">
        <f t="shared" si="101"/>
        <v>-48.600000000000364</v>
      </c>
      <c r="Q236">
        <f t="shared" si="102"/>
        <v>87.498678221308921</v>
      </c>
      <c r="R236">
        <f t="shared" si="103"/>
        <v>63.350000000000364</v>
      </c>
      <c r="S236">
        <f t="shared" si="85"/>
        <v>99.100000000000364</v>
      </c>
      <c r="T236">
        <f t="shared" si="86"/>
        <v>-99.100000000000364</v>
      </c>
      <c r="U236">
        <f t="shared" si="87"/>
        <v>99.100000000000364</v>
      </c>
      <c r="V236">
        <f t="shared" si="88"/>
        <v>0</v>
      </c>
      <c r="W236">
        <f t="shared" si="95"/>
        <v>29.764285714285766</v>
      </c>
      <c r="X236">
        <f t="shared" si="90"/>
        <v>27.657142857142908</v>
      </c>
      <c r="Y236">
        <f t="shared" si="96"/>
        <v>50.947548600073354</v>
      </c>
      <c r="Z236">
        <f t="shared" si="97"/>
        <v>0</v>
      </c>
      <c r="AA236">
        <f t="shared" si="98"/>
        <v>0</v>
      </c>
      <c r="AB236">
        <v>-117.7</v>
      </c>
      <c r="AC236">
        <f t="shared" si="78"/>
        <v>7574122919.9999561</v>
      </c>
      <c r="AD236">
        <f t="shared" si="91"/>
        <v>504417974.43559062</v>
      </c>
      <c r="AE236" t="str">
        <f t="shared" si="79"/>
        <v>Jul</v>
      </c>
      <c r="AF236">
        <f>_xlfn.IFNA(VLOOKUP(A236,Gold!$A$2:$E$1307,5, FALSE),AF235)</f>
        <v>25922</v>
      </c>
      <c r="AG236">
        <f>_xlfn.IFNA(VLOOKUP(A236,Gold!$A$2:$G$1307,7, FALSE),AG235)</f>
        <v>-1</v>
      </c>
      <c r="AH236">
        <f>_xlfn.IFNA(VLOOKUP(A236,Oil!$A$2:$E$1345,5, FALSE),AH235)</f>
        <v>3343</v>
      </c>
      <c r="AI236">
        <f>_xlfn.IFNA(VLOOKUP(A236,Oil!$A$2:$G$1345,7, FALSE),AI235)</f>
        <v>-1</v>
      </c>
      <c r="AJ236">
        <f t="shared" si="82"/>
        <v>-2</v>
      </c>
      <c r="AK236">
        <f>_xlfn.IFNA(VLOOKUP(A236,InterestRate!$A$2:$G$1334,3, FALSE),AK235)</f>
        <v>7.8710000000000004</v>
      </c>
      <c r="AL236">
        <f>_xlfn.IFNA(VLOOKUP(A236,InterestRate!$A$2:$G$1334,4,FALSE),AL235)</f>
        <v>7.8710000000000004</v>
      </c>
      <c r="AM236">
        <f>_xlfn.IFNA(VLOOKUP(A236,InterestRate!$A$2:$G$1334,5, FALSE),AM235)</f>
        <v>7.8710000000000004</v>
      </c>
      <c r="AN236">
        <f>_xlfn.IFNA(VLOOKUP(A236,InterestRate!$A$2:$G$1334,6, FALSE),AN235)</f>
        <v>7.8710000000000004</v>
      </c>
      <c r="AO236">
        <f>_xlfn.IFNA(VLOOKUP(A236,InterestRate!$A$2:$G$1334,7, FALSE),AO235)</f>
        <v>8.3000000000000001E-3</v>
      </c>
      <c r="AP236">
        <f t="shared" si="83"/>
        <v>1</v>
      </c>
      <c r="AQ236">
        <f t="shared" si="84"/>
        <v>-1</v>
      </c>
    </row>
    <row r="237" spans="1:43" x14ac:dyDescent="0.2">
      <c r="A237" s="1">
        <v>42199</v>
      </c>
      <c r="B237">
        <v>8470.6</v>
      </c>
      <c r="C237">
        <v>8480.25</v>
      </c>
      <c r="D237">
        <v>8424.1</v>
      </c>
      <c r="E237">
        <v>8454.1</v>
      </c>
      <c r="F237">
        <v>104893796</v>
      </c>
      <c r="G237">
        <v>5454.41</v>
      </c>
      <c r="H237">
        <f t="shared" si="100"/>
        <v>8416.3000000000011</v>
      </c>
      <c r="I237">
        <f t="shared" si="92"/>
        <v>37.799999999999272</v>
      </c>
      <c r="J237">
        <f t="shared" si="99"/>
        <v>0</v>
      </c>
      <c r="K237">
        <f t="shared" si="80"/>
        <v>8589.7999999999993</v>
      </c>
      <c r="L237">
        <f t="shared" si="93"/>
        <v>133038443</v>
      </c>
      <c r="M237">
        <f t="shared" si="94"/>
        <v>-28144647</v>
      </c>
      <c r="N237" s="10">
        <f t="shared" si="81"/>
        <v>1.6051383352456075</v>
      </c>
      <c r="O237">
        <f t="shared" si="89"/>
        <v>-30.799999999999272</v>
      </c>
      <c r="P237">
        <f t="shared" si="101"/>
        <v>-154.84999999999854</v>
      </c>
      <c r="Q237">
        <f t="shared" si="102"/>
        <v>88.233530096745497</v>
      </c>
      <c r="R237">
        <f t="shared" si="103"/>
        <v>124.04999999999927</v>
      </c>
      <c r="S237">
        <f t="shared" si="85"/>
        <v>-5.5499999999992724</v>
      </c>
      <c r="T237">
        <f t="shared" si="86"/>
        <v>5.5499999999992724</v>
      </c>
      <c r="U237">
        <f t="shared" si="87"/>
        <v>0</v>
      </c>
      <c r="V237">
        <f t="shared" si="88"/>
        <v>5.5499999999992724</v>
      </c>
      <c r="W237">
        <f t="shared" si="95"/>
        <v>24.05000000000005</v>
      </c>
      <c r="X237">
        <f t="shared" si="90"/>
        <v>28.44999999999995</v>
      </c>
      <c r="Y237">
        <f t="shared" si="96"/>
        <v>44.953271028037477</v>
      </c>
      <c r="Z237">
        <f t="shared" si="97"/>
        <v>0</v>
      </c>
      <c r="AA237">
        <f t="shared" si="98"/>
        <v>0</v>
      </c>
      <c r="AB237">
        <v>-108.55</v>
      </c>
      <c r="AC237">
        <f t="shared" si="78"/>
        <v>-1730747634</v>
      </c>
      <c r="AD237">
        <f t="shared" si="91"/>
        <v>-326146753.16439968</v>
      </c>
      <c r="AE237" t="str">
        <f t="shared" si="79"/>
        <v>Jul</v>
      </c>
      <c r="AF237">
        <f>_xlfn.IFNA(VLOOKUP(A237,Gold!$A$2:$E$1307,5, FALSE),AF236)</f>
        <v>25858</v>
      </c>
      <c r="AG237">
        <f>_xlfn.IFNA(VLOOKUP(A237,Gold!$A$2:$G$1307,7, FALSE),AG236)</f>
        <v>-1</v>
      </c>
      <c r="AH237">
        <f>_xlfn.IFNA(VLOOKUP(A237,Oil!$A$2:$E$1345,5, FALSE),AH236)</f>
        <v>3313</v>
      </c>
      <c r="AI237">
        <f>_xlfn.IFNA(VLOOKUP(A237,Oil!$A$2:$G$1345,7, FALSE),AI236)</f>
        <v>-1</v>
      </c>
      <c r="AJ237">
        <f t="shared" si="82"/>
        <v>-2</v>
      </c>
      <c r="AK237">
        <f>_xlfn.IFNA(VLOOKUP(A237,InterestRate!$A$2:$G$1334,3, FALSE),AK236)</f>
        <v>7.827</v>
      </c>
      <c r="AL237">
        <f>_xlfn.IFNA(VLOOKUP(A237,InterestRate!$A$2:$G$1334,4,FALSE),AL236)</f>
        <v>7.827</v>
      </c>
      <c r="AM237">
        <f>_xlfn.IFNA(VLOOKUP(A237,InterestRate!$A$2:$G$1334,5, FALSE),AM236)</f>
        <v>7.827</v>
      </c>
      <c r="AN237">
        <f>_xlfn.IFNA(VLOOKUP(A237,InterestRate!$A$2:$G$1334,6, FALSE),AN236)</f>
        <v>7.827</v>
      </c>
      <c r="AO237">
        <f>_xlfn.IFNA(VLOOKUP(A237,InterestRate!$A$2:$G$1334,7, FALSE),AO236)</f>
        <v>-5.5999999999999999E-3</v>
      </c>
      <c r="AP237">
        <f t="shared" si="83"/>
        <v>-1</v>
      </c>
      <c r="AQ237">
        <f t="shared" si="84"/>
        <v>-3</v>
      </c>
    </row>
    <row r="238" spans="1:43" x14ac:dyDescent="0.2">
      <c r="A238" s="1">
        <v>42200</v>
      </c>
      <c r="B238">
        <v>8463.4</v>
      </c>
      <c r="C238">
        <v>8531.4</v>
      </c>
      <c r="D238">
        <v>8462.9500000000007</v>
      </c>
      <c r="E238">
        <v>8523.7999999999993</v>
      </c>
      <c r="F238">
        <v>108835522</v>
      </c>
      <c r="G238">
        <v>5805.53</v>
      </c>
      <c r="H238">
        <f t="shared" si="100"/>
        <v>8422.3833333333332</v>
      </c>
      <c r="I238">
        <f t="shared" si="92"/>
        <v>101.41666666666606</v>
      </c>
      <c r="J238">
        <f t="shared" si="99"/>
        <v>0</v>
      </c>
      <c r="K238">
        <f t="shared" si="80"/>
        <v>8521.5499999999993</v>
      </c>
      <c r="L238">
        <f t="shared" si="93"/>
        <v>135002845.42857143</v>
      </c>
      <c r="M238">
        <f t="shared" si="94"/>
        <v>-26167323.428571433</v>
      </c>
      <c r="N238" s="10">
        <f t="shared" si="81"/>
        <v>-2.6396677538187197E-2</v>
      </c>
      <c r="O238">
        <f t="shared" si="89"/>
        <v>1.6499999999996362</v>
      </c>
      <c r="P238">
        <f t="shared" si="101"/>
        <v>-122.5</v>
      </c>
      <c r="Q238">
        <f t="shared" si="102"/>
        <v>83.997127218449137</v>
      </c>
      <c r="R238">
        <f t="shared" si="103"/>
        <v>124.14999999999964</v>
      </c>
      <c r="S238">
        <f t="shared" si="85"/>
        <v>69.699999999998909</v>
      </c>
      <c r="T238">
        <f t="shared" si="86"/>
        <v>-69.699999999998909</v>
      </c>
      <c r="U238">
        <f t="shared" si="87"/>
        <v>69.699999999998909</v>
      </c>
      <c r="V238">
        <f t="shared" si="88"/>
        <v>0</v>
      </c>
      <c r="W238">
        <f t="shared" si="95"/>
        <v>28.68571428571418</v>
      </c>
      <c r="X238">
        <f t="shared" si="90"/>
        <v>28.44999999999995</v>
      </c>
      <c r="Y238">
        <f t="shared" si="96"/>
        <v>49.342671089814424</v>
      </c>
      <c r="Z238">
        <f t="shared" si="97"/>
        <v>0</v>
      </c>
      <c r="AA238">
        <f t="shared" si="98"/>
        <v>0</v>
      </c>
      <c r="AB238">
        <v>-14.4</v>
      </c>
      <c r="AC238">
        <f t="shared" si="78"/>
        <v>6573665528.7999601</v>
      </c>
      <c r="AD238">
        <f t="shared" si="91"/>
        <v>-1418855385.0501196</v>
      </c>
      <c r="AE238" t="str">
        <f t="shared" si="79"/>
        <v>Jul</v>
      </c>
      <c r="AF238">
        <f>_xlfn.IFNA(VLOOKUP(A238,Gold!$A$2:$E$1307,5, FALSE),AF237)</f>
        <v>25890</v>
      </c>
      <c r="AG238">
        <f>_xlfn.IFNA(VLOOKUP(A238,Gold!$A$2:$G$1307,7, FALSE),AG237)</f>
        <v>1</v>
      </c>
      <c r="AH238">
        <f>_xlfn.IFNA(VLOOKUP(A238,Oil!$A$2:$E$1345,5, FALSE),AH237)</f>
        <v>3368</v>
      </c>
      <c r="AI238">
        <f>_xlfn.IFNA(VLOOKUP(A238,Oil!$A$2:$G$1345,7, FALSE),AI237)</f>
        <v>1</v>
      </c>
      <c r="AJ238">
        <f t="shared" si="82"/>
        <v>2</v>
      </c>
      <c r="AK238">
        <f>_xlfn.IFNA(VLOOKUP(A238,InterestRate!$A$2:$G$1334,3, FALSE),AK237)</f>
        <v>7.84</v>
      </c>
      <c r="AL238">
        <f>_xlfn.IFNA(VLOOKUP(A238,InterestRate!$A$2:$G$1334,4,FALSE),AL237)</f>
        <v>7.84</v>
      </c>
      <c r="AM238">
        <f>_xlfn.IFNA(VLOOKUP(A238,InterestRate!$A$2:$G$1334,5, FALSE),AM237)</f>
        <v>7.84</v>
      </c>
      <c r="AN238">
        <f>_xlfn.IFNA(VLOOKUP(A238,InterestRate!$A$2:$G$1334,6, FALSE),AN237)</f>
        <v>7.84</v>
      </c>
      <c r="AO238">
        <f>_xlfn.IFNA(VLOOKUP(A238,InterestRate!$A$2:$G$1334,7, FALSE),AO237)</f>
        <v>1.6999999999999999E-3</v>
      </c>
      <c r="AP238">
        <f t="shared" si="83"/>
        <v>1</v>
      </c>
      <c r="AQ238">
        <f t="shared" si="84"/>
        <v>3</v>
      </c>
    </row>
    <row r="239" spans="1:43" x14ac:dyDescent="0.2">
      <c r="A239" s="1">
        <v>42201</v>
      </c>
      <c r="B239">
        <v>8546.15</v>
      </c>
      <c r="C239">
        <v>8616.1</v>
      </c>
      <c r="D239">
        <v>8542.9</v>
      </c>
      <c r="E239">
        <v>8608.0499999999993</v>
      </c>
      <c r="F239">
        <v>119637042</v>
      </c>
      <c r="G239">
        <v>6544.15</v>
      </c>
      <c r="H239">
        <f t="shared" si="100"/>
        <v>8439.5000000000018</v>
      </c>
      <c r="I239">
        <f t="shared" si="92"/>
        <v>168.54999999999745</v>
      </c>
      <c r="J239">
        <f t="shared" si="99"/>
        <v>0</v>
      </c>
      <c r="K239">
        <f t="shared" si="80"/>
        <v>8361</v>
      </c>
      <c r="L239">
        <f t="shared" si="93"/>
        <v>135611044</v>
      </c>
      <c r="M239">
        <f t="shared" si="94"/>
        <v>-15974002</v>
      </c>
      <c r="N239" s="10">
        <f t="shared" si="81"/>
        <v>-2.8699879763709468</v>
      </c>
      <c r="O239">
        <f t="shared" si="89"/>
        <v>97.25</v>
      </c>
      <c r="P239">
        <f t="shared" si="101"/>
        <v>-32.449999999998909</v>
      </c>
      <c r="Q239">
        <f t="shared" si="102"/>
        <v>70.744675047801294</v>
      </c>
      <c r="R239">
        <f t="shared" si="103"/>
        <v>129.69999999999891</v>
      </c>
      <c r="S239">
        <f t="shared" si="85"/>
        <v>84.25</v>
      </c>
      <c r="T239">
        <f t="shared" si="86"/>
        <v>-84.25</v>
      </c>
      <c r="U239">
        <f t="shared" si="87"/>
        <v>84.25</v>
      </c>
      <c r="V239">
        <f t="shared" si="88"/>
        <v>0</v>
      </c>
      <c r="W239">
        <f t="shared" si="95"/>
        <v>40.721428571428469</v>
      </c>
      <c r="X239">
        <f t="shared" si="90"/>
        <v>26.828571428571326</v>
      </c>
      <c r="Y239">
        <f t="shared" si="96"/>
        <v>59.403980410544982</v>
      </c>
      <c r="Z239">
        <f t="shared" si="97"/>
        <v>0</v>
      </c>
      <c r="AA239">
        <f t="shared" si="98"/>
        <v>0</v>
      </c>
      <c r="AB239">
        <v>68.099999999999994</v>
      </c>
      <c r="AC239">
        <f t="shared" si="78"/>
        <v>7405532899.7999563</v>
      </c>
      <c r="AD239">
        <f t="shared" si="91"/>
        <v>-96241828.55011259</v>
      </c>
      <c r="AE239" t="str">
        <f t="shared" si="79"/>
        <v>Jul</v>
      </c>
      <c r="AF239">
        <f>_xlfn.IFNA(VLOOKUP(A239,Gold!$A$2:$E$1307,5, FALSE),AF238)</f>
        <v>25708</v>
      </c>
      <c r="AG239">
        <f>_xlfn.IFNA(VLOOKUP(A239,Gold!$A$2:$G$1307,7, FALSE),AG238)</f>
        <v>-1</v>
      </c>
      <c r="AH239">
        <f>_xlfn.IFNA(VLOOKUP(A239,Oil!$A$2:$E$1345,5, FALSE),AH238)</f>
        <v>3259</v>
      </c>
      <c r="AI239">
        <f>_xlfn.IFNA(VLOOKUP(A239,Oil!$A$2:$G$1345,7, FALSE),AI238)</f>
        <v>-1</v>
      </c>
      <c r="AJ239">
        <f t="shared" si="82"/>
        <v>-2</v>
      </c>
      <c r="AK239">
        <f>_xlfn.IFNA(VLOOKUP(A239,InterestRate!$A$2:$G$1334,3, FALSE),AK238)</f>
        <v>7.843</v>
      </c>
      <c r="AL239">
        <f>_xlfn.IFNA(VLOOKUP(A239,InterestRate!$A$2:$G$1334,4,FALSE),AL238)</f>
        <v>7.843</v>
      </c>
      <c r="AM239">
        <f>_xlfn.IFNA(VLOOKUP(A239,InterestRate!$A$2:$G$1334,5, FALSE),AM238)</f>
        <v>7.843</v>
      </c>
      <c r="AN239">
        <f>_xlfn.IFNA(VLOOKUP(A239,InterestRate!$A$2:$G$1334,6, FALSE),AN238)</f>
        <v>7.843</v>
      </c>
      <c r="AO239">
        <f>_xlfn.IFNA(VLOOKUP(A239,InterestRate!$A$2:$G$1334,7, FALSE),AO238)</f>
        <v>4.0000000000000002E-4</v>
      </c>
      <c r="AP239">
        <f t="shared" si="83"/>
        <v>1</v>
      </c>
      <c r="AQ239">
        <f t="shared" si="84"/>
        <v>-1</v>
      </c>
    </row>
    <row r="240" spans="1:43" x14ac:dyDescent="0.2">
      <c r="A240" s="1">
        <v>42202</v>
      </c>
      <c r="B240">
        <v>8623.65</v>
      </c>
      <c r="C240">
        <v>8642.9500000000007</v>
      </c>
      <c r="D240">
        <v>8593.15</v>
      </c>
      <c r="E240">
        <v>8609.85</v>
      </c>
      <c r="F240">
        <v>108190401</v>
      </c>
      <c r="G240">
        <v>5713.13</v>
      </c>
      <c r="H240">
        <f t="shared" si="100"/>
        <v>8459.4625000000015</v>
      </c>
      <c r="I240">
        <f t="shared" si="92"/>
        <v>150.38749999999891</v>
      </c>
      <c r="J240">
        <f t="shared" si="99"/>
        <v>0</v>
      </c>
      <c r="K240">
        <f t="shared" si="80"/>
        <v>8337</v>
      </c>
      <c r="L240">
        <f t="shared" si="93"/>
        <v>134696588.42857143</v>
      </c>
      <c r="M240">
        <f t="shared" si="94"/>
        <v>-26506187.428571433</v>
      </c>
      <c r="N240" s="10">
        <f t="shared" si="81"/>
        <v>-3.1690447568773017</v>
      </c>
      <c r="O240">
        <f t="shared" si="89"/>
        <v>246.80000000000109</v>
      </c>
      <c r="P240">
        <f t="shared" si="101"/>
        <v>202.15000000000146</v>
      </c>
      <c r="Q240">
        <f t="shared" si="102"/>
        <v>61.602032086148377</v>
      </c>
      <c r="R240">
        <f t="shared" si="103"/>
        <v>44.649999999999636</v>
      </c>
      <c r="S240">
        <f t="shared" si="85"/>
        <v>1.8000000000010914</v>
      </c>
      <c r="T240">
        <f t="shared" si="86"/>
        <v>-1.8000000000010914</v>
      </c>
      <c r="U240">
        <f t="shared" si="87"/>
        <v>1.8000000000010914</v>
      </c>
      <c r="V240">
        <f t="shared" si="88"/>
        <v>0</v>
      </c>
      <c r="W240">
        <f t="shared" si="95"/>
        <v>40.978571428571477</v>
      </c>
      <c r="X240">
        <f t="shared" si="90"/>
        <v>5.7214285714284676</v>
      </c>
      <c r="Y240">
        <f t="shared" si="96"/>
        <v>85.908954776879511</v>
      </c>
      <c r="Z240">
        <f t="shared" si="97"/>
        <v>0</v>
      </c>
      <c r="AA240">
        <f t="shared" si="98"/>
        <v>1</v>
      </c>
      <c r="AB240">
        <v>345.7</v>
      </c>
      <c r="AC240">
        <f t="shared" si="78"/>
        <v>-1493027533.7999213</v>
      </c>
      <c r="AD240">
        <f t="shared" si="91"/>
        <v>1799682091.4570816</v>
      </c>
      <c r="AE240" t="str">
        <f t="shared" si="79"/>
        <v>Jul</v>
      </c>
      <c r="AF240">
        <f>_xlfn.IFNA(VLOOKUP(A240,Gold!$A$2:$E$1307,5, FALSE),AF239)</f>
        <v>25693</v>
      </c>
      <c r="AG240">
        <f>_xlfn.IFNA(VLOOKUP(A240,Gold!$A$2:$G$1307,7, FALSE),AG239)</f>
        <v>-1</v>
      </c>
      <c r="AH240">
        <f>_xlfn.IFNA(VLOOKUP(A240,Oil!$A$2:$E$1345,5, FALSE),AH239)</f>
        <v>3233</v>
      </c>
      <c r="AI240">
        <f>_xlfn.IFNA(VLOOKUP(A240,Oil!$A$2:$G$1345,7, FALSE),AI239)</f>
        <v>-1</v>
      </c>
      <c r="AJ240">
        <f t="shared" si="82"/>
        <v>-2</v>
      </c>
      <c r="AK240">
        <f>_xlfn.IFNA(VLOOKUP(A240,InterestRate!$A$2:$G$1334,3, FALSE),AK239)</f>
        <v>7.8310000000000004</v>
      </c>
      <c r="AL240">
        <f>_xlfn.IFNA(VLOOKUP(A240,InterestRate!$A$2:$G$1334,4,FALSE),AL239)</f>
        <v>7.8310000000000004</v>
      </c>
      <c r="AM240">
        <f>_xlfn.IFNA(VLOOKUP(A240,InterestRate!$A$2:$G$1334,5, FALSE),AM239)</f>
        <v>7.8310000000000004</v>
      </c>
      <c r="AN240">
        <f>_xlfn.IFNA(VLOOKUP(A240,InterestRate!$A$2:$G$1334,6, FALSE),AN239)</f>
        <v>7.8310000000000004</v>
      </c>
      <c r="AO240">
        <f>_xlfn.IFNA(VLOOKUP(A240,InterestRate!$A$2:$G$1334,7, FALSE),AO239)</f>
        <v>-1.5E-3</v>
      </c>
      <c r="AP240">
        <f t="shared" si="83"/>
        <v>-1</v>
      </c>
      <c r="AQ240">
        <f t="shared" si="84"/>
        <v>-3</v>
      </c>
    </row>
    <row r="241" spans="1:43" x14ac:dyDescent="0.2">
      <c r="A241" s="1">
        <v>42205</v>
      </c>
      <c r="B241">
        <v>8623.9</v>
      </c>
      <c r="C241">
        <v>8624.1</v>
      </c>
      <c r="D241">
        <v>8559</v>
      </c>
      <c r="E241">
        <v>8603.4500000000007</v>
      </c>
      <c r="F241">
        <v>93439295</v>
      </c>
      <c r="G241">
        <v>5107.62</v>
      </c>
      <c r="H241">
        <f t="shared" si="100"/>
        <v>8472.529166666669</v>
      </c>
      <c r="I241">
        <f t="shared" si="92"/>
        <v>130.92083333333176</v>
      </c>
      <c r="J241">
        <f t="shared" si="99"/>
        <v>0</v>
      </c>
      <c r="K241">
        <f t="shared" si="80"/>
        <v>8375.0499999999993</v>
      </c>
      <c r="L241">
        <f t="shared" si="93"/>
        <v>122454217.28571428</v>
      </c>
      <c r="M241">
        <f t="shared" si="94"/>
        <v>-29014922.285714284</v>
      </c>
      <c r="N241" s="10">
        <f t="shared" si="81"/>
        <v>-2.6547489669841915</v>
      </c>
      <c r="O241">
        <f t="shared" si="89"/>
        <v>274.90000000000146</v>
      </c>
      <c r="P241">
        <f t="shared" si="101"/>
        <v>314.85000000000218</v>
      </c>
      <c r="Q241">
        <f t="shared" si="102"/>
        <v>112.64514657817767</v>
      </c>
      <c r="R241">
        <f t="shared" si="103"/>
        <v>-39.950000000000728</v>
      </c>
      <c r="S241">
        <f t="shared" si="85"/>
        <v>-6.3999999999996362</v>
      </c>
      <c r="T241">
        <f t="shared" si="86"/>
        <v>6.3999999999996362</v>
      </c>
      <c r="U241">
        <f t="shared" si="87"/>
        <v>0</v>
      </c>
      <c r="V241">
        <f t="shared" si="88"/>
        <v>6.3999999999996362</v>
      </c>
      <c r="W241">
        <f t="shared" si="95"/>
        <v>40.978571428571477</v>
      </c>
      <c r="X241">
        <f t="shared" si="90"/>
        <v>1.7071428571427012</v>
      </c>
      <c r="Y241">
        <f t="shared" si="96"/>
        <v>93.803139306736767</v>
      </c>
      <c r="Z241">
        <f t="shared" si="97"/>
        <v>0</v>
      </c>
      <c r="AA241">
        <f t="shared" si="98"/>
        <v>1</v>
      </c>
      <c r="AB241">
        <v>618.95000000000005</v>
      </c>
      <c r="AC241">
        <f t="shared" si="78"/>
        <v>-1910833582.749898</v>
      </c>
      <c r="AD241">
        <f t="shared" si="91"/>
        <v>2228637197.0214033</v>
      </c>
      <c r="AE241" t="str">
        <f t="shared" si="79"/>
        <v>Jul</v>
      </c>
      <c r="AF241">
        <f>_xlfn.IFNA(VLOOKUP(A241,Gold!$A$2:$E$1307,5, FALSE),AF240)</f>
        <v>25248</v>
      </c>
      <c r="AG241">
        <f>_xlfn.IFNA(VLOOKUP(A241,Gold!$A$2:$G$1307,7, FALSE),AG240)</f>
        <v>1</v>
      </c>
      <c r="AH241">
        <f>_xlfn.IFNA(VLOOKUP(A241,Oil!$A$2:$E$1345,5, FALSE),AH240)</f>
        <v>3231</v>
      </c>
      <c r="AI241">
        <f>_xlfn.IFNA(VLOOKUP(A241,Oil!$A$2:$G$1345,7, FALSE),AI240)</f>
        <v>-1</v>
      </c>
      <c r="AJ241">
        <f t="shared" si="82"/>
        <v>0</v>
      </c>
      <c r="AK241">
        <f>_xlfn.IFNA(VLOOKUP(A241,InterestRate!$A$2:$G$1334,3, FALSE),AK240)</f>
        <v>7.843</v>
      </c>
      <c r="AL241">
        <f>_xlfn.IFNA(VLOOKUP(A241,InterestRate!$A$2:$G$1334,4,FALSE),AL240)</f>
        <v>7.843</v>
      </c>
      <c r="AM241">
        <f>_xlfn.IFNA(VLOOKUP(A241,InterestRate!$A$2:$G$1334,5, FALSE),AM240)</f>
        <v>7.843</v>
      </c>
      <c r="AN241">
        <f>_xlfn.IFNA(VLOOKUP(A241,InterestRate!$A$2:$G$1334,6, FALSE),AN240)</f>
        <v>7.843</v>
      </c>
      <c r="AO241">
        <f>_xlfn.IFNA(VLOOKUP(A241,InterestRate!$A$2:$G$1334,7, FALSE),AO240)</f>
        <v>1.5E-3</v>
      </c>
      <c r="AP241">
        <f t="shared" si="83"/>
        <v>1</v>
      </c>
      <c r="AQ241">
        <f t="shared" si="84"/>
        <v>1</v>
      </c>
    </row>
    <row r="242" spans="1:43" x14ac:dyDescent="0.2">
      <c r="A242" s="1">
        <v>42206</v>
      </c>
      <c r="B242">
        <v>8601.5</v>
      </c>
      <c r="C242">
        <v>8646.75</v>
      </c>
      <c r="D242">
        <v>8517.9</v>
      </c>
      <c r="E242">
        <v>8529.4500000000007</v>
      </c>
      <c r="F242">
        <v>169151098</v>
      </c>
      <c r="G242">
        <v>10699.52</v>
      </c>
      <c r="H242">
        <f t="shared" si="100"/>
        <v>8485.7416666666668</v>
      </c>
      <c r="I242">
        <f t="shared" si="92"/>
        <v>43.70833333333394</v>
      </c>
      <c r="J242">
        <f t="shared" si="99"/>
        <v>0</v>
      </c>
      <c r="K242">
        <f t="shared" si="80"/>
        <v>8421.7999999999993</v>
      </c>
      <c r="L242">
        <f t="shared" si="93"/>
        <v>116465736.71428572</v>
      </c>
      <c r="M242">
        <f t="shared" si="94"/>
        <v>52685361.285714284</v>
      </c>
      <c r="N242" s="10">
        <f t="shared" si="81"/>
        <v>-1.2620977905961281</v>
      </c>
      <c r="O242">
        <f t="shared" si="89"/>
        <v>168.90000000000146</v>
      </c>
      <c r="P242">
        <f t="shared" si="101"/>
        <v>261.40000000000146</v>
      </c>
      <c r="Q242">
        <f t="shared" si="102"/>
        <v>140.36056544960724</v>
      </c>
      <c r="R242">
        <f t="shared" si="103"/>
        <v>-92.5</v>
      </c>
      <c r="S242">
        <f t="shared" si="85"/>
        <v>-74</v>
      </c>
      <c r="T242">
        <f t="shared" si="86"/>
        <v>74</v>
      </c>
      <c r="U242">
        <f t="shared" si="87"/>
        <v>0</v>
      </c>
      <c r="V242">
        <f t="shared" si="88"/>
        <v>74</v>
      </c>
      <c r="W242">
        <f t="shared" si="95"/>
        <v>36.407142857142908</v>
      </c>
      <c r="X242">
        <f t="shared" si="90"/>
        <v>12.278571428571272</v>
      </c>
      <c r="Y242">
        <f t="shared" si="96"/>
        <v>73.274870615296408</v>
      </c>
      <c r="Z242">
        <f t="shared" si="97"/>
        <v>0</v>
      </c>
      <c r="AA242">
        <f t="shared" si="98"/>
        <v>0</v>
      </c>
      <c r="AB242">
        <v>690.6</v>
      </c>
      <c r="AC242">
        <f t="shared" si="78"/>
        <v>-12187336610.899878</v>
      </c>
      <c r="AD242">
        <f t="shared" si="91"/>
        <v>604482283.87859643</v>
      </c>
      <c r="AE242" t="str">
        <f t="shared" si="79"/>
        <v>Jul</v>
      </c>
      <c r="AF242">
        <f>_xlfn.IFNA(VLOOKUP(A242,Gold!$A$2:$E$1307,5, FALSE),AF241)</f>
        <v>25059</v>
      </c>
      <c r="AG242">
        <f>_xlfn.IFNA(VLOOKUP(A242,Gold!$A$2:$G$1307,7, FALSE),AG241)</f>
        <v>1</v>
      </c>
      <c r="AH242">
        <f>_xlfn.IFNA(VLOOKUP(A242,Oil!$A$2:$E$1345,5, FALSE),AH241)</f>
        <v>3187</v>
      </c>
      <c r="AI242">
        <f>_xlfn.IFNA(VLOOKUP(A242,Oil!$A$2:$G$1345,7, FALSE),AI241)</f>
        <v>-1</v>
      </c>
      <c r="AJ242">
        <f t="shared" si="82"/>
        <v>0</v>
      </c>
      <c r="AK242">
        <f>_xlfn.IFNA(VLOOKUP(A242,InterestRate!$A$2:$G$1334,3, FALSE),AK241)</f>
        <v>7.8369999999999997</v>
      </c>
      <c r="AL242">
        <f>_xlfn.IFNA(VLOOKUP(A242,InterestRate!$A$2:$G$1334,4,FALSE),AL241)</f>
        <v>7.8369999999999997</v>
      </c>
      <c r="AM242">
        <f>_xlfn.IFNA(VLOOKUP(A242,InterestRate!$A$2:$G$1334,5, FALSE),AM241)</f>
        <v>7.8369999999999997</v>
      </c>
      <c r="AN242">
        <f>_xlfn.IFNA(VLOOKUP(A242,InterestRate!$A$2:$G$1334,6, FALSE),AN241)</f>
        <v>7.8369999999999997</v>
      </c>
      <c r="AO242">
        <f>_xlfn.IFNA(VLOOKUP(A242,InterestRate!$A$2:$G$1334,7, FALSE),AO241)</f>
        <v>-8.0000000000000004E-4</v>
      </c>
      <c r="AP242">
        <f t="shared" si="83"/>
        <v>-1</v>
      </c>
      <c r="AQ242">
        <f t="shared" si="84"/>
        <v>-1</v>
      </c>
    </row>
    <row r="243" spans="1:43" x14ac:dyDescent="0.2">
      <c r="A243" s="1">
        <v>42207</v>
      </c>
      <c r="B243">
        <v>8512.25</v>
      </c>
      <c r="C243">
        <v>8643.9</v>
      </c>
      <c r="D243">
        <v>8498.65</v>
      </c>
      <c r="E243">
        <v>8633.5</v>
      </c>
      <c r="F243">
        <v>141018383</v>
      </c>
      <c r="G243">
        <v>7427.34</v>
      </c>
      <c r="H243">
        <f t="shared" si="100"/>
        <v>8489.4541666666664</v>
      </c>
      <c r="I243">
        <f t="shared" si="92"/>
        <v>144.04583333333358</v>
      </c>
      <c r="J243">
        <f t="shared" si="99"/>
        <v>0</v>
      </c>
      <c r="K243">
        <f t="shared" si="80"/>
        <v>8532.85</v>
      </c>
      <c r="L243">
        <f t="shared" si="93"/>
        <v>117932475.57142857</v>
      </c>
      <c r="M243">
        <f t="shared" si="94"/>
        <v>23085907.428571433</v>
      </c>
      <c r="N243" s="10">
        <f t="shared" si="81"/>
        <v>-1.1658076098916967</v>
      </c>
      <c r="O243">
        <f t="shared" si="89"/>
        <v>173.85000000000036</v>
      </c>
      <c r="P243">
        <f t="shared" si="101"/>
        <v>159.10000000000036</v>
      </c>
      <c r="Q243">
        <f t="shared" si="102"/>
        <v>122.59231021483222</v>
      </c>
      <c r="R243">
        <f t="shared" si="103"/>
        <v>14.75</v>
      </c>
      <c r="S243">
        <f t="shared" si="85"/>
        <v>104.04999999999927</v>
      </c>
      <c r="T243">
        <f t="shared" si="86"/>
        <v>-104.04999999999927</v>
      </c>
      <c r="U243">
        <f t="shared" si="87"/>
        <v>104.04999999999927</v>
      </c>
      <c r="V243">
        <f t="shared" si="88"/>
        <v>0</v>
      </c>
      <c r="W243">
        <f t="shared" si="95"/>
        <v>37.114285714285607</v>
      </c>
      <c r="X243">
        <f t="shared" si="90"/>
        <v>12.278571428571272</v>
      </c>
      <c r="Y243">
        <f t="shared" si="96"/>
        <v>73.649893692416896</v>
      </c>
      <c r="Z243">
        <f t="shared" si="97"/>
        <v>0</v>
      </c>
      <c r="AA243">
        <f t="shared" si="98"/>
        <v>0</v>
      </c>
      <c r="AB243">
        <v>617.65</v>
      </c>
      <c r="AC243">
        <f t="shared" si="78"/>
        <v>17098478938.75</v>
      </c>
      <c r="AD243">
        <f t="shared" si="91"/>
        <v>1965104572.2714601</v>
      </c>
      <c r="AE243" t="str">
        <f t="shared" si="79"/>
        <v>Jul</v>
      </c>
      <c r="AF243">
        <f>_xlfn.IFNA(VLOOKUP(A243,Gold!$A$2:$E$1307,5, FALSE),AF242)</f>
        <v>24828</v>
      </c>
      <c r="AG243">
        <f>_xlfn.IFNA(VLOOKUP(A243,Gold!$A$2:$G$1307,7, FALSE),AG242)</f>
        <v>-1</v>
      </c>
      <c r="AH243">
        <f>_xlfn.IFNA(VLOOKUP(A243,Oil!$A$2:$E$1345,5, FALSE),AH242)</f>
        <v>3237</v>
      </c>
      <c r="AI243">
        <f>_xlfn.IFNA(VLOOKUP(A243,Oil!$A$2:$G$1345,7, FALSE),AI242)</f>
        <v>1</v>
      </c>
      <c r="AJ243">
        <f t="shared" si="82"/>
        <v>0</v>
      </c>
      <c r="AK243">
        <f>_xlfn.IFNA(VLOOKUP(A243,InterestRate!$A$2:$G$1334,3, FALSE),AK242)</f>
        <v>7.8280000000000003</v>
      </c>
      <c r="AL243">
        <f>_xlfn.IFNA(VLOOKUP(A243,InterestRate!$A$2:$G$1334,4,FALSE),AL242)</f>
        <v>7.8280000000000003</v>
      </c>
      <c r="AM243">
        <f>_xlfn.IFNA(VLOOKUP(A243,InterestRate!$A$2:$G$1334,5, FALSE),AM242)</f>
        <v>7.8280000000000003</v>
      </c>
      <c r="AN243">
        <f>_xlfn.IFNA(VLOOKUP(A243,InterestRate!$A$2:$G$1334,6, FALSE),AN242)</f>
        <v>7.8280000000000003</v>
      </c>
      <c r="AO243">
        <f>_xlfn.IFNA(VLOOKUP(A243,InterestRate!$A$2:$G$1334,7, FALSE),AO242)</f>
        <v>-1.1000000000000001E-3</v>
      </c>
      <c r="AP243">
        <f t="shared" si="83"/>
        <v>-1</v>
      </c>
      <c r="AQ243">
        <f t="shared" si="84"/>
        <v>-1</v>
      </c>
    </row>
    <row r="244" spans="1:43" x14ac:dyDescent="0.2">
      <c r="A244" s="1">
        <v>42208</v>
      </c>
      <c r="B244">
        <v>8643.9500000000007</v>
      </c>
      <c r="C244">
        <v>8654.75</v>
      </c>
      <c r="D244">
        <v>8573.7999999999993</v>
      </c>
      <c r="E244">
        <v>8589.7999999999993</v>
      </c>
      <c r="F244">
        <v>136962516</v>
      </c>
      <c r="G244">
        <v>7747.81</v>
      </c>
      <c r="H244">
        <f t="shared" si="100"/>
        <v>8498.7333333333336</v>
      </c>
      <c r="I244">
        <f t="shared" si="92"/>
        <v>91.066666666665697</v>
      </c>
      <c r="J244">
        <f t="shared" si="99"/>
        <v>0</v>
      </c>
      <c r="K244">
        <f t="shared" si="80"/>
        <v>8543.0499999999993</v>
      </c>
      <c r="L244">
        <f t="shared" si="93"/>
        <v>120737933.85714285</v>
      </c>
      <c r="M244">
        <f t="shared" si="94"/>
        <v>16224582.142857149</v>
      </c>
      <c r="N244" s="10">
        <f t="shared" si="81"/>
        <v>-0.54425015716314706</v>
      </c>
      <c r="O244">
        <f t="shared" si="89"/>
        <v>135.69999999999891</v>
      </c>
      <c r="P244">
        <f t="shared" si="101"/>
        <v>166.49999999999818</v>
      </c>
      <c r="Q244">
        <f t="shared" si="102"/>
        <v>116.47930022520089</v>
      </c>
      <c r="R244">
        <f t="shared" si="103"/>
        <v>-30.799999999999272</v>
      </c>
      <c r="S244">
        <f t="shared" si="85"/>
        <v>-43.700000000000728</v>
      </c>
      <c r="T244">
        <f t="shared" si="86"/>
        <v>43.700000000000728</v>
      </c>
      <c r="U244">
        <f t="shared" si="87"/>
        <v>0</v>
      </c>
      <c r="V244">
        <f t="shared" si="88"/>
        <v>43.700000000000728</v>
      </c>
      <c r="W244">
        <f t="shared" si="95"/>
        <v>37.114285714285607</v>
      </c>
      <c r="X244">
        <f t="shared" si="90"/>
        <v>17.728571428571481</v>
      </c>
      <c r="Y244">
        <f t="shared" si="96"/>
        <v>66.462010744435787</v>
      </c>
      <c r="Z244">
        <f t="shared" si="97"/>
        <v>0</v>
      </c>
      <c r="AA244">
        <f t="shared" si="98"/>
        <v>0</v>
      </c>
      <c r="AB244">
        <v>478.45</v>
      </c>
      <c r="AC244">
        <f t="shared" si="78"/>
        <v>-7416520241.4001989</v>
      </c>
      <c r="AD244">
        <f t="shared" si="91"/>
        <v>1152851342.6428602</v>
      </c>
      <c r="AE244" t="str">
        <f t="shared" si="79"/>
        <v>Jul</v>
      </c>
      <c r="AF244">
        <f>_xlfn.IFNA(VLOOKUP(A244,Gold!$A$2:$E$1307,5, FALSE),AF243)</f>
        <v>25010</v>
      </c>
      <c r="AG244">
        <f>_xlfn.IFNA(VLOOKUP(A244,Gold!$A$2:$G$1307,7, FALSE),AG243)</f>
        <v>1</v>
      </c>
      <c r="AH244">
        <f>_xlfn.IFNA(VLOOKUP(A244,Oil!$A$2:$E$1345,5, FALSE),AH243)</f>
        <v>3125</v>
      </c>
      <c r="AI244">
        <f>_xlfn.IFNA(VLOOKUP(A244,Oil!$A$2:$G$1345,7, FALSE),AI243)</f>
        <v>-1</v>
      </c>
      <c r="AJ244">
        <f t="shared" si="82"/>
        <v>0</v>
      </c>
      <c r="AK244">
        <f>_xlfn.IFNA(VLOOKUP(A244,InterestRate!$A$2:$G$1334,3, FALSE),AK243)</f>
        <v>7.8049999999999997</v>
      </c>
      <c r="AL244">
        <f>_xlfn.IFNA(VLOOKUP(A244,InterestRate!$A$2:$G$1334,4,FALSE),AL243)</f>
        <v>7.8049999999999997</v>
      </c>
      <c r="AM244">
        <f>_xlfn.IFNA(VLOOKUP(A244,InterestRate!$A$2:$G$1334,5, FALSE),AM243)</f>
        <v>7.8049999999999997</v>
      </c>
      <c r="AN244">
        <f>_xlfn.IFNA(VLOOKUP(A244,InterestRate!$A$2:$G$1334,6, FALSE),AN243)</f>
        <v>7.8049999999999997</v>
      </c>
      <c r="AO244">
        <f>_xlfn.IFNA(VLOOKUP(A244,InterestRate!$A$2:$G$1334,7, FALSE),AO243)</f>
        <v>-2.8999999999999998E-3</v>
      </c>
      <c r="AP244">
        <f t="shared" si="83"/>
        <v>-1</v>
      </c>
      <c r="AQ244">
        <f t="shared" si="84"/>
        <v>-1</v>
      </c>
    </row>
    <row r="245" spans="1:43" x14ac:dyDescent="0.2">
      <c r="A245" s="1">
        <v>42209</v>
      </c>
      <c r="B245">
        <v>8588.15</v>
      </c>
      <c r="C245">
        <v>8589.15</v>
      </c>
      <c r="D245">
        <v>8513.5</v>
      </c>
      <c r="E245">
        <v>8521.5499999999993</v>
      </c>
      <c r="F245">
        <v>131344832</v>
      </c>
      <c r="G245">
        <v>6942.22</v>
      </c>
      <c r="H245">
        <f t="shared" si="100"/>
        <v>8505.3166666666675</v>
      </c>
      <c r="I245">
        <f t="shared" si="92"/>
        <v>16.233333333331757</v>
      </c>
      <c r="J245">
        <f t="shared" si="99"/>
        <v>0</v>
      </c>
      <c r="K245">
        <f t="shared" si="80"/>
        <v>8516.9</v>
      </c>
      <c r="L245">
        <f t="shared" si="93"/>
        <v>125319179.57142857</v>
      </c>
      <c r="M245">
        <f t="shared" si="94"/>
        <v>6025652.4285714328</v>
      </c>
      <c r="N245" s="10">
        <f t="shared" si="81"/>
        <v>-5.4567537595855642E-2</v>
      </c>
      <c r="O245">
        <f t="shared" si="89"/>
        <v>-2.25</v>
      </c>
      <c r="P245">
        <f t="shared" si="101"/>
        <v>-3.8999999999996362</v>
      </c>
      <c r="Q245">
        <f t="shared" si="102"/>
        <v>91.785399295365295</v>
      </c>
      <c r="R245">
        <f t="shared" si="103"/>
        <v>1.6499999999996362</v>
      </c>
      <c r="S245">
        <f t="shared" si="85"/>
        <v>-68.25</v>
      </c>
      <c r="T245">
        <f t="shared" si="86"/>
        <v>68.25</v>
      </c>
      <c r="U245">
        <f t="shared" si="87"/>
        <v>0</v>
      </c>
      <c r="V245">
        <f t="shared" si="88"/>
        <v>68.25</v>
      </c>
      <c r="W245">
        <f t="shared" si="95"/>
        <v>27.157142857142908</v>
      </c>
      <c r="X245">
        <f t="shared" si="90"/>
        <v>27.478571428571481</v>
      </c>
      <c r="Y245">
        <f t="shared" si="96"/>
        <v>48.81242778277057</v>
      </c>
      <c r="Z245">
        <f t="shared" si="97"/>
        <v>0</v>
      </c>
      <c r="AA245">
        <f t="shared" si="98"/>
        <v>0</v>
      </c>
      <c r="AB245">
        <v>307.3</v>
      </c>
      <c r="AC245">
        <f t="shared" si="78"/>
        <v>-8747565811.2000484</v>
      </c>
      <c r="AD245">
        <f t="shared" si="91"/>
        <v>-1035895991.6428554</v>
      </c>
      <c r="AE245" t="str">
        <f t="shared" si="79"/>
        <v>Jul</v>
      </c>
      <c r="AF245">
        <f>_xlfn.IFNA(VLOOKUP(A245,Gold!$A$2:$E$1307,5, FALSE),AF244)</f>
        <v>24599</v>
      </c>
      <c r="AG245">
        <f>_xlfn.IFNA(VLOOKUP(A245,Gold!$A$2:$G$1307,7, FALSE),AG244)</f>
        <v>-1</v>
      </c>
      <c r="AH245">
        <f>_xlfn.IFNA(VLOOKUP(A245,Oil!$A$2:$E$1345,5, FALSE),AH244)</f>
        <v>3087</v>
      </c>
      <c r="AI245">
        <f>_xlfn.IFNA(VLOOKUP(A245,Oil!$A$2:$G$1345,7, FALSE),AI244)</f>
        <v>-1</v>
      </c>
      <c r="AJ245">
        <f t="shared" si="82"/>
        <v>-2</v>
      </c>
      <c r="AK245">
        <f>_xlfn.IFNA(VLOOKUP(A245,InterestRate!$A$2:$G$1334,3, FALSE),AK244)</f>
        <v>7.8250000000000002</v>
      </c>
      <c r="AL245">
        <f>_xlfn.IFNA(VLOOKUP(A245,InterestRate!$A$2:$G$1334,4,FALSE),AL244)</f>
        <v>7.8250000000000002</v>
      </c>
      <c r="AM245">
        <f>_xlfn.IFNA(VLOOKUP(A245,InterestRate!$A$2:$G$1334,5, FALSE),AM244)</f>
        <v>7.8250000000000002</v>
      </c>
      <c r="AN245">
        <f>_xlfn.IFNA(VLOOKUP(A245,InterestRate!$A$2:$G$1334,6, FALSE),AN244)</f>
        <v>7.8250000000000002</v>
      </c>
      <c r="AO245">
        <f>_xlfn.IFNA(VLOOKUP(A245,InterestRate!$A$2:$G$1334,7, FALSE),AO244)</f>
        <v>2.5999999999999999E-3</v>
      </c>
      <c r="AP245">
        <f t="shared" si="83"/>
        <v>1</v>
      </c>
      <c r="AQ245">
        <f t="shared" si="84"/>
        <v>-1</v>
      </c>
    </row>
    <row r="246" spans="1:43" x14ac:dyDescent="0.2">
      <c r="A246" s="1">
        <v>42212</v>
      </c>
      <c r="B246">
        <v>8492.1</v>
      </c>
      <c r="C246">
        <v>8492.2000000000007</v>
      </c>
      <c r="D246">
        <v>8351.5499999999993</v>
      </c>
      <c r="E246">
        <v>8361</v>
      </c>
      <c r="F246">
        <v>140828066</v>
      </c>
      <c r="G246">
        <v>7353.09</v>
      </c>
      <c r="H246">
        <f t="shared" si="100"/>
        <v>8518.5249999999996</v>
      </c>
      <c r="I246">
        <f t="shared" si="92"/>
        <v>-157.52499999999964</v>
      </c>
      <c r="J246">
        <f t="shared" si="99"/>
        <v>-1</v>
      </c>
      <c r="K246">
        <f t="shared" si="80"/>
        <v>8567.9500000000007</v>
      </c>
      <c r="L246">
        <f t="shared" si="93"/>
        <v>128534795.28571428</v>
      </c>
      <c r="M246">
        <f t="shared" si="94"/>
        <v>12293270.714285716</v>
      </c>
      <c r="N246" s="10">
        <f t="shared" si="81"/>
        <v>2.4751823944504334</v>
      </c>
      <c r="O246">
        <f t="shared" si="89"/>
        <v>-247.04999999999927</v>
      </c>
      <c r="P246">
        <f t="shared" si="101"/>
        <v>-344.29999999999927</v>
      </c>
      <c r="Q246">
        <f t="shared" si="102"/>
        <v>92.890778157289503</v>
      </c>
      <c r="R246">
        <f t="shared" si="103"/>
        <v>97.25</v>
      </c>
      <c r="S246">
        <f t="shared" si="85"/>
        <v>-160.54999999999927</v>
      </c>
      <c r="T246">
        <f t="shared" si="86"/>
        <v>160.54999999999927</v>
      </c>
      <c r="U246">
        <f t="shared" si="87"/>
        <v>0</v>
      </c>
      <c r="V246">
        <f t="shared" si="88"/>
        <v>160.54999999999927</v>
      </c>
      <c r="W246">
        <f t="shared" si="95"/>
        <v>15.121428571428623</v>
      </c>
      <c r="X246">
        <f t="shared" si="90"/>
        <v>50.414285714285661</v>
      </c>
      <c r="Y246">
        <f t="shared" si="96"/>
        <v>22.726784755770339</v>
      </c>
      <c r="Z246">
        <f t="shared" si="97"/>
        <v>0</v>
      </c>
      <c r="AA246">
        <f t="shared" si="98"/>
        <v>0</v>
      </c>
      <c r="AB246">
        <v>-113.6</v>
      </c>
      <c r="AC246">
        <f t="shared" si="78"/>
        <v>-18462559452.600052</v>
      </c>
      <c r="AD246">
        <f t="shared" si="91"/>
        <v>-4731337756.2714281</v>
      </c>
      <c r="AE246" t="str">
        <f t="shared" si="79"/>
        <v>Jul</v>
      </c>
      <c r="AF246">
        <f>_xlfn.IFNA(VLOOKUP(A246,Gold!$A$2:$E$1307,5, FALSE),AF245)</f>
        <v>24951</v>
      </c>
      <c r="AG246">
        <f>_xlfn.IFNA(VLOOKUP(A246,Gold!$A$2:$G$1307,7, FALSE),AG245)</f>
        <v>-1</v>
      </c>
      <c r="AH246">
        <f>_xlfn.IFNA(VLOOKUP(A246,Oil!$A$2:$E$1345,5, FALSE),AH245)</f>
        <v>3076</v>
      </c>
      <c r="AI246">
        <f>_xlfn.IFNA(VLOOKUP(A246,Oil!$A$2:$G$1345,7, FALSE),AI245)</f>
        <v>-1</v>
      </c>
      <c r="AJ246">
        <f t="shared" si="82"/>
        <v>-2</v>
      </c>
      <c r="AK246">
        <f>_xlfn.IFNA(VLOOKUP(A246,InterestRate!$A$2:$G$1334,3, FALSE),AK245)</f>
        <v>7.8310000000000004</v>
      </c>
      <c r="AL246">
        <f>_xlfn.IFNA(VLOOKUP(A246,InterestRate!$A$2:$G$1334,4,FALSE),AL245)</f>
        <v>7.8310000000000004</v>
      </c>
      <c r="AM246">
        <f>_xlfn.IFNA(VLOOKUP(A246,InterestRate!$A$2:$G$1334,5, FALSE),AM245)</f>
        <v>7.8310000000000004</v>
      </c>
      <c r="AN246">
        <f>_xlfn.IFNA(VLOOKUP(A246,InterestRate!$A$2:$G$1334,6, FALSE),AN245)</f>
        <v>7.8310000000000004</v>
      </c>
      <c r="AO246">
        <f>_xlfn.IFNA(VLOOKUP(A246,InterestRate!$A$2:$G$1334,7, FALSE),AO245)</f>
        <v>8.0000000000000004E-4</v>
      </c>
      <c r="AP246">
        <f t="shared" si="83"/>
        <v>1</v>
      </c>
      <c r="AQ246">
        <f t="shared" si="84"/>
        <v>-1</v>
      </c>
    </row>
    <row r="247" spans="1:43" x14ac:dyDescent="0.2">
      <c r="A247" s="1">
        <v>42213</v>
      </c>
      <c r="B247">
        <v>8371.1</v>
      </c>
      <c r="C247">
        <v>8397.4</v>
      </c>
      <c r="D247">
        <v>8321.75</v>
      </c>
      <c r="E247">
        <v>8337</v>
      </c>
      <c r="F247">
        <v>179983810</v>
      </c>
      <c r="G247">
        <v>8403.15</v>
      </c>
      <c r="H247">
        <f t="shared" si="100"/>
        <v>8521.2291666666661</v>
      </c>
      <c r="I247">
        <f t="shared" si="92"/>
        <v>-184.22916666666606</v>
      </c>
      <c r="J247">
        <f t="shared" si="99"/>
        <v>0</v>
      </c>
      <c r="K247">
        <f t="shared" si="80"/>
        <v>8588.65</v>
      </c>
      <c r="L247">
        <f t="shared" si="93"/>
        <v>131562084.42857143</v>
      </c>
      <c r="M247">
        <f t="shared" si="94"/>
        <v>48421725.571428567</v>
      </c>
      <c r="N247" s="10">
        <f t="shared" si="81"/>
        <v>3.0184718723761503</v>
      </c>
      <c r="O247">
        <f t="shared" si="89"/>
        <v>-272.85000000000036</v>
      </c>
      <c r="P247">
        <f t="shared" si="101"/>
        <v>-519.65000000000146</v>
      </c>
      <c r="Q247">
        <f t="shared" si="102"/>
        <v>179.88197453303886</v>
      </c>
      <c r="R247">
        <f t="shared" si="103"/>
        <v>246.80000000000109</v>
      </c>
      <c r="S247">
        <f t="shared" si="85"/>
        <v>-24</v>
      </c>
      <c r="T247">
        <f t="shared" si="86"/>
        <v>24</v>
      </c>
      <c r="U247">
        <f t="shared" si="87"/>
        <v>0</v>
      </c>
      <c r="V247">
        <f t="shared" si="88"/>
        <v>24</v>
      </c>
      <c r="W247">
        <f t="shared" si="95"/>
        <v>14.864285714285611</v>
      </c>
      <c r="X247">
        <f t="shared" si="90"/>
        <v>53.842857142857092</v>
      </c>
      <c r="Y247">
        <f t="shared" si="96"/>
        <v>21.323906137923871</v>
      </c>
      <c r="Z247">
        <f t="shared" si="97"/>
        <v>0</v>
      </c>
      <c r="AA247">
        <f t="shared" si="98"/>
        <v>0</v>
      </c>
      <c r="AB247">
        <v>-522.15</v>
      </c>
      <c r="AC247">
        <f t="shared" si="78"/>
        <v>-6137447921.0000658</v>
      </c>
      <c r="AD247">
        <f t="shared" si="91"/>
        <v>-5394826383.0143061</v>
      </c>
      <c r="AE247" t="str">
        <f t="shared" si="79"/>
        <v>Jul</v>
      </c>
      <c r="AF247">
        <f>_xlfn.IFNA(VLOOKUP(A247,Gold!$A$2:$E$1307,5, FALSE),AF246)</f>
        <v>24800</v>
      </c>
      <c r="AG247">
        <f>_xlfn.IFNA(VLOOKUP(A247,Gold!$A$2:$G$1307,7, FALSE),AG246)</f>
        <v>-1</v>
      </c>
      <c r="AH247">
        <f>_xlfn.IFNA(VLOOKUP(A247,Oil!$A$2:$E$1345,5, FALSE),AH246)</f>
        <v>3033</v>
      </c>
      <c r="AI247">
        <f>_xlfn.IFNA(VLOOKUP(A247,Oil!$A$2:$G$1345,7, FALSE),AI246)</f>
        <v>-1</v>
      </c>
      <c r="AJ247">
        <f t="shared" si="82"/>
        <v>-2</v>
      </c>
      <c r="AK247">
        <f>_xlfn.IFNA(VLOOKUP(A247,InterestRate!$A$2:$G$1334,3, FALSE),AK246)</f>
        <v>7.806</v>
      </c>
      <c r="AL247">
        <f>_xlfn.IFNA(VLOOKUP(A247,InterestRate!$A$2:$G$1334,4,FALSE),AL246)</f>
        <v>7.806</v>
      </c>
      <c r="AM247">
        <f>_xlfn.IFNA(VLOOKUP(A247,InterestRate!$A$2:$G$1334,5, FALSE),AM246)</f>
        <v>7.806</v>
      </c>
      <c r="AN247">
        <f>_xlfn.IFNA(VLOOKUP(A247,InterestRate!$A$2:$G$1334,6, FALSE),AN246)</f>
        <v>7.806</v>
      </c>
      <c r="AO247">
        <f>_xlfn.IFNA(VLOOKUP(A247,InterestRate!$A$2:$G$1334,7, FALSE),AO246)</f>
        <v>-3.2000000000000002E-3</v>
      </c>
      <c r="AP247">
        <f t="shared" si="83"/>
        <v>-1</v>
      </c>
      <c r="AQ247">
        <f t="shared" si="84"/>
        <v>-3</v>
      </c>
    </row>
    <row r="248" spans="1:43" x14ac:dyDescent="0.2">
      <c r="A248" s="1">
        <v>42214</v>
      </c>
      <c r="B248">
        <v>8365.6</v>
      </c>
      <c r="C248">
        <v>8381.5</v>
      </c>
      <c r="D248">
        <v>8338.4500000000007</v>
      </c>
      <c r="E248">
        <v>8375.0499999999993</v>
      </c>
      <c r="F248">
        <v>145399010</v>
      </c>
      <c r="G248">
        <v>7232.34</v>
      </c>
      <c r="H248">
        <f t="shared" si="100"/>
        <v>8519.2666666666664</v>
      </c>
      <c r="I248">
        <f t="shared" si="92"/>
        <v>-144.21666666666715</v>
      </c>
      <c r="J248">
        <f t="shared" si="99"/>
        <v>0</v>
      </c>
      <c r="K248">
        <f t="shared" si="80"/>
        <v>8564.6</v>
      </c>
      <c r="L248">
        <f t="shared" si="93"/>
        <v>141818285.7142857</v>
      </c>
      <c r="M248">
        <f t="shared" si="94"/>
        <v>3580724.2857142985</v>
      </c>
      <c r="N248" s="10">
        <f t="shared" si="81"/>
        <v>2.2632700700294457</v>
      </c>
      <c r="O248">
        <f t="shared" si="89"/>
        <v>-228.40000000000146</v>
      </c>
      <c r="P248">
        <f t="shared" si="101"/>
        <v>-503.30000000000291</v>
      </c>
      <c r="Q248">
        <f t="shared" si="102"/>
        <v>216.25032342392581</v>
      </c>
      <c r="R248">
        <f t="shared" si="103"/>
        <v>274.90000000000146</v>
      </c>
      <c r="S248">
        <f t="shared" si="85"/>
        <v>38.049999999999272</v>
      </c>
      <c r="T248">
        <f t="shared" si="86"/>
        <v>-38.049999999999272</v>
      </c>
      <c r="U248">
        <f t="shared" si="87"/>
        <v>38.049999999999272</v>
      </c>
      <c r="V248">
        <f t="shared" si="88"/>
        <v>0</v>
      </c>
      <c r="W248">
        <f t="shared" si="95"/>
        <v>20.299999999999791</v>
      </c>
      <c r="X248">
        <f t="shared" si="90"/>
        <v>52.928571428571431</v>
      </c>
      <c r="Y248">
        <f t="shared" si="96"/>
        <v>27.347959969206883</v>
      </c>
      <c r="Z248">
        <f t="shared" si="97"/>
        <v>0</v>
      </c>
      <c r="AA248">
        <f t="shared" si="98"/>
        <v>0</v>
      </c>
      <c r="AB248">
        <v>-748.3</v>
      </c>
      <c r="AC248">
        <f t="shared" si="78"/>
        <v>1374020644.4998412</v>
      </c>
      <c r="AD248">
        <f t="shared" si="91"/>
        <v>-4925561493.4072008</v>
      </c>
      <c r="AE248" t="str">
        <f t="shared" si="79"/>
        <v>Jul</v>
      </c>
      <c r="AF248">
        <f>_xlfn.IFNA(VLOOKUP(A248,Gold!$A$2:$E$1307,5, FALSE),AF247)</f>
        <v>24824</v>
      </c>
      <c r="AG248">
        <f>_xlfn.IFNA(VLOOKUP(A248,Gold!$A$2:$G$1307,7, FALSE),AG247)</f>
        <v>-1</v>
      </c>
      <c r="AH248">
        <f>_xlfn.IFNA(VLOOKUP(A248,Oil!$A$2:$E$1345,5, FALSE),AH247)</f>
        <v>3072</v>
      </c>
      <c r="AI248">
        <f>_xlfn.IFNA(VLOOKUP(A248,Oil!$A$2:$G$1345,7, FALSE),AI247)</f>
        <v>1</v>
      </c>
      <c r="AJ248">
        <f t="shared" si="82"/>
        <v>0</v>
      </c>
      <c r="AK248">
        <f>_xlfn.IFNA(VLOOKUP(A248,InterestRate!$A$2:$G$1334,3, FALSE),AK247)</f>
        <v>7.8120000000000003</v>
      </c>
      <c r="AL248">
        <f>_xlfn.IFNA(VLOOKUP(A248,InterestRate!$A$2:$G$1334,4,FALSE),AL247)</f>
        <v>7.8120000000000003</v>
      </c>
      <c r="AM248">
        <f>_xlfn.IFNA(VLOOKUP(A248,InterestRate!$A$2:$G$1334,5, FALSE),AM247)</f>
        <v>7.8120000000000003</v>
      </c>
      <c r="AN248">
        <f>_xlfn.IFNA(VLOOKUP(A248,InterestRate!$A$2:$G$1334,6, FALSE),AN247)</f>
        <v>7.8120000000000003</v>
      </c>
      <c r="AO248">
        <f>_xlfn.IFNA(VLOOKUP(A248,InterestRate!$A$2:$G$1334,7, FALSE),AO247)</f>
        <v>8.0000000000000004E-4</v>
      </c>
      <c r="AP248">
        <f t="shared" si="83"/>
        <v>1</v>
      </c>
      <c r="AQ248">
        <f t="shared" si="84"/>
        <v>1</v>
      </c>
    </row>
    <row r="249" spans="1:43" x14ac:dyDescent="0.2">
      <c r="A249" s="1">
        <v>42215</v>
      </c>
      <c r="B249">
        <v>8417</v>
      </c>
      <c r="C249">
        <v>8458.9</v>
      </c>
      <c r="D249">
        <v>8408.2999999999993</v>
      </c>
      <c r="E249">
        <v>8421.7999999999993</v>
      </c>
      <c r="F249">
        <v>221939186</v>
      </c>
      <c r="G249">
        <v>10007.299999999999</v>
      </c>
      <c r="H249">
        <f t="shared" si="100"/>
        <v>8512.2166666666672</v>
      </c>
      <c r="I249">
        <f t="shared" si="92"/>
        <v>-90.416666666667879</v>
      </c>
      <c r="J249">
        <f t="shared" si="99"/>
        <v>0</v>
      </c>
      <c r="K249">
        <f t="shared" si="80"/>
        <v>8525.6</v>
      </c>
      <c r="L249">
        <f t="shared" si="93"/>
        <v>149241102.14285713</v>
      </c>
      <c r="M249">
        <f t="shared" si="94"/>
        <v>72698083.857142866</v>
      </c>
      <c r="N249" s="10">
        <f t="shared" si="81"/>
        <v>1.2325156142392493</v>
      </c>
      <c r="O249">
        <f t="shared" si="89"/>
        <v>-107.65000000000146</v>
      </c>
      <c r="P249">
        <f t="shared" si="101"/>
        <v>-276.55000000000291</v>
      </c>
      <c r="Q249">
        <f t="shared" si="102"/>
        <v>205.84826705031836</v>
      </c>
      <c r="R249">
        <f t="shared" si="103"/>
        <v>168.90000000000146</v>
      </c>
      <c r="S249">
        <f t="shared" si="85"/>
        <v>46.75</v>
      </c>
      <c r="T249">
        <f t="shared" si="86"/>
        <v>-46.75</v>
      </c>
      <c r="U249">
        <f t="shared" si="87"/>
        <v>46.75</v>
      </c>
      <c r="V249">
        <f t="shared" si="88"/>
        <v>0</v>
      </c>
      <c r="W249">
        <f t="shared" si="95"/>
        <v>26.978571428571222</v>
      </c>
      <c r="X249">
        <f t="shared" si="90"/>
        <v>42.357142857142854</v>
      </c>
      <c r="Y249">
        <f t="shared" si="96"/>
        <v>38.35685995734724</v>
      </c>
      <c r="Z249">
        <f t="shared" si="97"/>
        <v>0</v>
      </c>
      <c r="AA249">
        <f t="shared" si="98"/>
        <v>0</v>
      </c>
      <c r="AB249">
        <v>-608.9</v>
      </c>
      <c r="AC249">
        <f t="shared" si="78"/>
        <v>1065308092.7998385</v>
      </c>
      <c r="AD249">
        <f t="shared" si="91"/>
        <v>-3032326535.7358127</v>
      </c>
      <c r="AE249" t="str">
        <f t="shared" si="79"/>
        <v>Jul</v>
      </c>
      <c r="AF249">
        <f>_xlfn.IFNA(VLOOKUP(A249,Gold!$A$2:$E$1307,5, FALSE),AF248)</f>
        <v>24684</v>
      </c>
      <c r="AG249">
        <f>_xlfn.IFNA(VLOOKUP(A249,Gold!$A$2:$G$1307,7, FALSE),AG248)</f>
        <v>1</v>
      </c>
      <c r="AH249">
        <f>_xlfn.IFNA(VLOOKUP(A249,Oil!$A$2:$E$1345,5, FALSE),AH248)</f>
        <v>3117</v>
      </c>
      <c r="AI249">
        <f>_xlfn.IFNA(VLOOKUP(A249,Oil!$A$2:$G$1345,7, FALSE),AI248)</f>
        <v>1</v>
      </c>
      <c r="AJ249">
        <f t="shared" si="82"/>
        <v>2</v>
      </c>
      <c r="AK249">
        <f>_xlfn.IFNA(VLOOKUP(A249,InterestRate!$A$2:$G$1334,3, FALSE),AK248)</f>
        <v>7.8239999999999998</v>
      </c>
      <c r="AL249">
        <f>_xlfn.IFNA(VLOOKUP(A249,InterestRate!$A$2:$G$1334,4,FALSE),AL248)</f>
        <v>7.8239999999999998</v>
      </c>
      <c r="AM249">
        <f>_xlfn.IFNA(VLOOKUP(A249,InterestRate!$A$2:$G$1334,5, FALSE),AM248)</f>
        <v>7.8239999999999998</v>
      </c>
      <c r="AN249">
        <f>_xlfn.IFNA(VLOOKUP(A249,InterestRate!$A$2:$G$1334,6, FALSE),AN248)</f>
        <v>7.8239999999999998</v>
      </c>
      <c r="AO249">
        <f>_xlfn.IFNA(VLOOKUP(A249,InterestRate!$A$2:$G$1334,7, FALSE),AO248)</f>
        <v>1.5E-3</v>
      </c>
      <c r="AP249">
        <f t="shared" si="83"/>
        <v>1</v>
      </c>
      <c r="AQ249">
        <f t="shared" si="84"/>
        <v>3</v>
      </c>
    </row>
    <row r="250" spans="1:43" x14ac:dyDescent="0.2">
      <c r="A250" s="1">
        <v>42216</v>
      </c>
      <c r="B250">
        <v>8456.1</v>
      </c>
      <c r="C250">
        <v>8548.9500000000007</v>
      </c>
      <c r="D250">
        <v>8448</v>
      </c>
      <c r="E250">
        <v>8532.85</v>
      </c>
      <c r="F250">
        <v>209629301</v>
      </c>
      <c r="G250">
        <v>9522.19</v>
      </c>
      <c r="H250">
        <f t="shared" si="100"/>
        <v>8509.5249999999996</v>
      </c>
      <c r="I250">
        <f t="shared" si="92"/>
        <v>23.325000000000728</v>
      </c>
      <c r="J250">
        <f t="shared" si="99"/>
        <v>1</v>
      </c>
      <c r="K250">
        <f t="shared" si="80"/>
        <v>8462.35</v>
      </c>
      <c r="L250">
        <f t="shared" si="93"/>
        <v>156782257.57142857</v>
      </c>
      <c r="M250">
        <f t="shared" si="94"/>
        <v>52847043.428571433</v>
      </c>
      <c r="N250" s="10">
        <f t="shared" si="81"/>
        <v>-0.82621867254199943</v>
      </c>
      <c r="O250">
        <f t="shared" si="89"/>
        <v>-100.64999999999964</v>
      </c>
      <c r="P250">
        <f t="shared" si="101"/>
        <v>-274.5</v>
      </c>
      <c r="Q250">
        <f t="shared" si="102"/>
        <v>184.78675966534797</v>
      </c>
      <c r="R250">
        <f t="shared" si="103"/>
        <v>173.85000000000036</v>
      </c>
      <c r="S250">
        <f t="shared" si="85"/>
        <v>111.05000000000109</v>
      </c>
      <c r="T250">
        <f t="shared" si="86"/>
        <v>-111.05000000000109</v>
      </c>
      <c r="U250">
        <f t="shared" si="87"/>
        <v>111.05000000000109</v>
      </c>
      <c r="V250">
        <f t="shared" si="88"/>
        <v>0</v>
      </c>
      <c r="W250">
        <f t="shared" si="95"/>
        <v>27.978571428571481</v>
      </c>
      <c r="X250">
        <f t="shared" si="90"/>
        <v>42.357142857142854</v>
      </c>
      <c r="Y250">
        <f t="shared" si="96"/>
        <v>39.220987283468553</v>
      </c>
      <c r="Z250">
        <f t="shared" si="97"/>
        <v>0</v>
      </c>
      <c r="AA250">
        <f t="shared" si="98"/>
        <v>0</v>
      </c>
      <c r="AB250">
        <v>-436.7</v>
      </c>
      <c r="AC250">
        <f t="shared" si="78"/>
        <v>16089048851.75</v>
      </c>
      <c r="AD250">
        <f t="shared" si="91"/>
        <v>-3176530833.8786707</v>
      </c>
      <c r="AE250" t="str">
        <f t="shared" si="79"/>
        <v>Jul</v>
      </c>
      <c r="AF250">
        <f>_xlfn.IFNA(VLOOKUP(A250,Gold!$A$2:$E$1307,5, FALSE),AF249)</f>
        <v>24592</v>
      </c>
      <c r="AG250">
        <f>_xlfn.IFNA(VLOOKUP(A250,Gold!$A$2:$G$1307,7, FALSE),AG249)</f>
        <v>-1</v>
      </c>
      <c r="AH250">
        <f>_xlfn.IFNA(VLOOKUP(A250,Oil!$A$2:$E$1345,5, FALSE),AH249)</f>
        <v>3106</v>
      </c>
      <c r="AI250">
        <f>_xlfn.IFNA(VLOOKUP(A250,Oil!$A$2:$G$1345,7, FALSE),AI249)</f>
        <v>-1</v>
      </c>
      <c r="AJ250">
        <f t="shared" si="82"/>
        <v>-2</v>
      </c>
      <c r="AK250">
        <f>_xlfn.IFNA(VLOOKUP(A250,InterestRate!$A$2:$G$1334,3, FALSE),AK249)</f>
        <v>7.8079999999999998</v>
      </c>
      <c r="AL250">
        <f>_xlfn.IFNA(VLOOKUP(A250,InterestRate!$A$2:$G$1334,4,FALSE),AL249)</f>
        <v>7.8079999999999998</v>
      </c>
      <c r="AM250">
        <f>_xlfn.IFNA(VLOOKUP(A250,InterestRate!$A$2:$G$1334,5, FALSE),AM249)</f>
        <v>7.8079999999999998</v>
      </c>
      <c r="AN250">
        <f>_xlfn.IFNA(VLOOKUP(A250,InterestRate!$A$2:$G$1334,6, FALSE),AN249)</f>
        <v>7.8079999999999998</v>
      </c>
      <c r="AO250">
        <f>_xlfn.IFNA(VLOOKUP(A250,InterestRate!$A$2:$G$1334,7, FALSE),AO249)</f>
        <v>-2E-3</v>
      </c>
      <c r="AP250">
        <f t="shared" si="83"/>
        <v>-1</v>
      </c>
      <c r="AQ250">
        <f t="shared" si="84"/>
        <v>-3</v>
      </c>
    </row>
    <row r="251" spans="1:43" x14ac:dyDescent="0.2">
      <c r="A251" s="1">
        <v>42219</v>
      </c>
      <c r="B251">
        <v>8510.65</v>
      </c>
      <c r="C251">
        <v>8563.9500000000007</v>
      </c>
      <c r="D251">
        <v>8508.1</v>
      </c>
      <c r="E251">
        <v>8543.0499999999993</v>
      </c>
      <c r="F251">
        <v>161485758</v>
      </c>
      <c r="G251">
        <v>7738.1</v>
      </c>
      <c r="H251">
        <f t="shared" si="100"/>
        <v>8510.279166666669</v>
      </c>
      <c r="I251">
        <f t="shared" si="92"/>
        <v>32.770833333330302</v>
      </c>
      <c r="J251">
        <f t="shared" si="99"/>
        <v>0</v>
      </c>
      <c r="K251">
        <f t="shared" si="80"/>
        <v>8349.4500000000007</v>
      </c>
      <c r="L251">
        <f t="shared" si="93"/>
        <v>166583817.2857143</v>
      </c>
      <c r="M251">
        <f t="shared" si="94"/>
        <v>-5098059.2857142985</v>
      </c>
      <c r="N251" s="10">
        <f t="shared" si="81"/>
        <v>-2.2661695764393111</v>
      </c>
      <c r="O251">
        <f t="shared" si="89"/>
        <v>-46.75</v>
      </c>
      <c r="P251">
        <f t="shared" si="101"/>
        <v>-182.44999999999891</v>
      </c>
      <c r="Q251">
        <f t="shared" si="102"/>
        <v>147.75504624369395</v>
      </c>
      <c r="R251">
        <f t="shared" si="103"/>
        <v>135.69999999999891</v>
      </c>
      <c r="S251">
        <f t="shared" si="85"/>
        <v>10.199999999998909</v>
      </c>
      <c r="T251">
        <f t="shared" si="86"/>
        <v>-10.199999999998909</v>
      </c>
      <c r="U251">
        <f t="shared" si="87"/>
        <v>10.199999999998909</v>
      </c>
      <c r="V251">
        <f t="shared" si="88"/>
        <v>0</v>
      </c>
      <c r="W251">
        <f t="shared" si="95"/>
        <v>29.43571428571418</v>
      </c>
      <c r="X251">
        <f t="shared" si="90"/>
        <v>36.114285714285607</v>
      </c>
      <c r="Y251">
        <f t="shared" si="96"/>
        <v>44.2309756359343</v>
      </c>
      <c r="Z251">
        <f t="shared" si="97"/>
        <v>0</v>
      </c>
      <c r="AA251">
        <f t="shared" si="98"/>
        <v>0</v>
      </c>
      <c r="AB251">
        <v>-255.05</v>
      </c>
      <c r="AC251">
        <f t="shared" si="78"/>
        <v>5232138559.1999416</v>
      </c>
      <c r="AD251">
        <f t="shared" si="91"/>
        <v>-1369579576.6500781</v>
      </c>
      <c r="AE251" t="str">
        <f t="shared" si="79"/>
        <v>Aug</v>
      </c>
      <c r="AF251">
        <f>_xlfn.IFNA(VLOOKUP(A251,Gold!$A$2:$E$1307,5, FALSE),AF250)</f>
        <v>24830</v>
      </c>
      <c r="AG251">
        <f>_xlfn.IFNA(VLOOKUP(A251,Gold!$A$2:$G$1307,7, FALSE),AG250)</f>
        <v>-1</v>
      </c>
      <c r="AH251">
        <f>_xlfn.IFNA(VLOOKUP(A251,Oil!$A$2:$E$1345,5, FALSE),AH250)</f>
        <v>3016</v>
      </c>
      <c r="AI251">
        <f>_xlfn.IFNA(VLOOKUP(A251,Oil!$A$2:$G$1345,7, FALSE),AI250)</f>
        <v>-1</v>
      </c>
      <c r="AJ251">
        <f t="shared" si="82"/>
        <v>-2</v>
      </c>
      <c r="AK251">
        <f>_xlfn.IFNA(VLOOKUP(A251,InterestRate!$A$2:$G$1334,3, FALSE),AK250)</f>
        <v>7.8129999999999997</v>
      </c>
      <c r="AL251">
        <f>_xlfn.IFNA(VLOOKUP(A251,InterestRate!$A$2:$G$1334,4,FALSE),AL250)</f>
        <v>7.8129999999999997</v>
      </c>
      <c r="AM251">
        <f>_xlfn.IFNA(VLOOKUP(A251,InterestRate!$A$2:$G$1334,5, FALSE),AM250)</f>
        <v>7.8129999999999997</v>
      </c>
      <c r="AN251">
        <f>_xlfn.IFNA(VLOOKUP(A251,InterestRate!$A$2:$G$1334,6, FALSE),AN250)</f>
        <v>7.8129999999999997</v>
      </c>
      <c r="AO251">
        <f>_xlfn.IFNA(VLOOKUP(A251,InterestRate!$A$2:$G$1334,7, FALSE),AO250)</f>
        <v>5.9999999999999995E-4</v>
      </c>
      <c r="AP251">
        <f t="shared" si="83"/>
        <v>1</v>
      </c>
      <c r="AQ251">
        <f t="shared" si="84"/>
        <v>-1</v>
      </c>
    </row>
    <row r="252" spans="1:43" x14ac:dyDescent="0.2">
      <c r="A252" s="1">
        <v>42220</v>
      </c>
      <c r="B252">
        <v>8564.1</v>
      </c>
      <c r="C252">
        <v>8565.15</v>
      </c>
      <c r="D252">
        <v>8448.25</v>
      </c>
      <c r="E252">
        <v>8516.9</v>
      </c>
      <c r="F252">
        <v>193226091</v>
      </c>
      <c r="G252">
        <v>9003.82</v>
      </c>
      <c r="H252">
        <f t="shared" si="100"/>
        <v>8504.8625000000011</v>
      </c>
      <c r="I252">
        <f t="shared" si="92"/>
        <v>12.037499999998545</v>
      </c>
      <c r="J252">
        <f t="shared" si="99"/>
        <v>0</v>
      </c>
      <c r="K252">
        <f t="shared" si="80"/>
        <v>8355.85</v>
      </c>
      <c r="L252">
        <f t="shared" si="93"/>
        <v>170087137.57142857</v>
      </c>
      <c r="M252">
        <f t="shared" si="94"/>
        <v>23138953.428571433</v>
      </c>
      <c r="N252" s="10">
        <f t="shared" si="81"/>
        <v>-1.8909462363066289</v>
      </c>
      <c r="O252">
        <f t="shared" si="89"/>
        <v>-4.6499999999996362</v>
      </c>
      <c r="P252">
        <f t="shared" si="101"/>
        <v>-2.3999999999996362</v>
      </c>
      <c r="Q252">
        <f t="shared" si="102"/>
        <v>105.74760213424641</v>
      </c>
      <c r="R252">
        <f t="shared" si="103"/>
        <v>-2.25</v>
      </c>
      <c r="S252">
        <f t="shared" si="85"/>
        <v>-26.149999999999636</v>
      </c>
      <c r="T252">
        <f t="shared" si="86"/>
        <v>26.149999999999636</v>
      </c>
      <c r="U252">
        <f t="shared" si="87"/>
        <v>0</v>
      </c>
      <c r="V252">
        <f t="shared" si="88"/>
        <v>26.149999999999636</v>
      </c>
      <c r="W252">
        <f t="shared" si="95"/>
        <v>29.43571428571418</v>
      </c>
      <c r="X252">
        <f t="shared" si="90"/>
        <v>30.099999999999845</v>
      </c>
      <c r="Y252">
        <f t="shared" si="96"/>
        <v>48.625368731563455</v>
      </c>
      <c r="Z252">
        <f t="shared" si="97"/>
        <v>0</v>
      </c>
      <c r="AA252">
        <f t="shared" si="98"/>
        <v>0</v>
      </c>
      <c r="AB252">
        <v>-152.05000000000001</v>
      </c>
      <c r="AC252">
        <f t="shared" si="78"/>
        <v>-9120271495.20014</v>
      </c>
      <c r="AD252">
        <f t="shared" si="91"/>
        <v>-1422823245.792948</v>
      </c>
      <c r="AE252" t="str">
        <f t="shared" si="79"/>
        <v>Aug</v>
      </c>
      <c r="AF252">
        <f>_xlfn.IFNA(VLOOKUP(A252,Gold!$A$2:$E$1307,5, FALSE),AF251)</f>
        <v>24696</v>
      </c>
      <c r="AG252">
        <f>_xlfn.IFNA(VLOOKUP(A252,Gold!$A$2:$G$1307,7, FALSE),AG251)</f>
        <v>1</v>
      </c>
      <c r="AH252">
        <f>_xlfn.IFNA(VLOOKUP(A252,Oil!$A$2:$E$1345,5, FALSE),AH251)</f>
        <v>2889</v>
      </c>
      <c r="AI252">
        <f>_xlfn.IFNA(VLOOKUP(A252,Oil!$A$2:$G$1345,7, FALSE),AI251)</f>
        <v>-1</v>
      </c>
      <c r="AJ252">
        <f t="shared" si="82"/>
        <v>0</v>
      </c>
      <c r="AK252">
        <f>_xlfn.IFNA(VLOOKUP(A252,InterestRate!$A$2:$G$1334,3, FALSE),AK251)</f>
        <v>7.84</v>
      </c>
      <c r="AL252">
        <f>_xlfn.IFNA(VLOOKUP(A252,InterestRate!$A$2:$G$1334,4,FALSE),AL251)</f>
        <v>7.84</v>
      </c>
      <c r="AM252">
        <f>_xlfn.IFNA(VLOOKUP(A252,InterestRate!$A$2:$G$1334,5, FALSE),AM251)</f>
        <v>7.84</v>
      </c>
      <c r="AN252">
        <f>_xlfn.IFNA(VLOOKUP(A252,InterestRate!$A$2:$G$1334,6, FALSE),AN251)</f>
        <v>7.84</v>
      </c>
      <c r="AO252">
        <f>_xlfn.IFNA(VLOOKUP(A252,InterestRate!$A$2:$G$1334,7, FALSE),AO251)</f>
        <v>3.5000000000000001E-3</v>
      </c>
      <c r="AP252">
        <f t="shared" si="83"/>
        <v>1</v>
      </c>
      <c r="AQ252">
        <f t="shared" si="84"/>
        <v>1</v>
      </c>
    </row>
    <row r="253" spans="1:43" x14ac:dyDescent="0.2">
      <c r="A253" s="1">
        <v>42221</v>
      </c>
      <c r="B253">
        <v>8547.4500000000007</v>
      </c>
      <c r="C253">
        <v>8591.85</v>
      </c>
      <c r="D253">
        <v>8545.85</v>
      </c>
      <c r="E253">
        <v>8567.9500000000007</v>
      </c>
      <c r="F253">
        <v>136948290</v>
      </c>
      <c r="G253">
        <v>6434.82</v>
      </c>
      <c r="H253">
        <f t="shared" si="100"/>
        <v>8497.1166666666668</v>
      </c>
      <c r="I253">
        <f t="shared" si="92"/>
        <v>70.83333333333394</v>
      </c>
      <c r="J253">
        <f t="shared" si="99"/>
        <v>0</v>
      </c>
      <c r="K253">
        <f t="shared" si="80"/>
        <v>8518.5499999999993</v>
      </c>
      <c r="L253">
        <f t="shared" si="93"/>
        <v>178927317.42857143</v>
      </c>
      <c r="M253">
        <f t="shared" si="94"/>
        <v>-41979027.428571433</v>
      </c>
      <c r="N253" s="10">
        <f t="shared" si="81"/>
        <v>-0.57656732357216667</v>
      </c>
      <c r="O253">
        <f t="shared" si="89"/>
        <v>206.95000000000073</v>
      </c>
      <c r="P253">
        <f t="shared" si="101"/>
        <v>454</v>
      </c>
      <c r="Q253">
        <f t="shared" si="102"/>
        <v>105.2152674282589</v>
      </c>
      <c r="R253">
        <f t="shared" si="103"/>
        <v>-247.04999999999927</v>
      </c>
      <c r="S253">
        <f t="shared" si="85"/>
        <v>51.050000000001091</v>
      </c>
      <c r="T253">
        <f t="shared" si="86"/>
        <v>-51.050000000001091</v>
      </c>
      <c r="U253">
        <f t="shared" si="87"/>
        <v>51.050000000001091</v>
      </c>
      <c r="V253">
        <f t="shared" si="88"/>
        <v>0</v>
      </c>
      <c r="W253">
        <f t="shared" si="95"/>
        <v>36.728571428571477</v>
      </c>
      <c r="X253">
        <f t="shared" si="90"/>
        <v>7.1642857142856622</v>
      </c>
      <c r="Y253">
        <f t="shared" si="96"/>
        <v>81.813842482100355</v>
      </c>
      <c r="Z253">
        <f t="shared" si="97"/>
        <v>0</v>
      </c>
      <c r="AA253">
        <f t="shared" si="98"/>
        <v>1</v>
      </c>
      <c r="AB253">
        <v>155.55000000000001</v>
      </c>
      <c r="AC253">
        <f t="shared" si="78"/>
        <v>2807439945</v>
      </c>
      <c r="AD253">
        <f t="shared" si="91"/>
        <v>1615748096.7213454</v>
      </c>
      <c r="AE253" t="str">
        <f t="shared" si="79"/>
        <v>Aug</v>
      </c>
      <c r="AF253">
        <f>_xlfn.IFNA(VLOOKUP(A253,Gold!$A$2:$E$1307,5, FALSE),AF252)</f>
        <v>24590</v>
      </c>
      <c r="AG253">
        <f>_xlfn.IFNA(VLOOKUP(A253,Gold!$A$2:$G$1307,7, FALSE),AG252)</f>
        <v>-1</v>
      </c>
      <c r="AH253">
        <f>_xlfn.IFNA(VLOOKUP(A253,Oil!$A$2:$E$1345,5, FALSE),AH252)</f>
        <v>2924</v>
      </c>
      <c r="AI253">
        <f>_xlfn.IFNA(VLOOKUP(A253,Oil!$A$2:$G$1345,7, FALSE),AI252)</f>
        <v>1</v>
      </c>
      <c r="AJ253">
        <f t="shared" si="82"/>
        <v>0</v>
      </c>
      <c r="AK253">
        <f>_xlfn.IFNA(VLOOKUP(A253,InterestRate!$A$2:$G$1334,3, FALSE),AK252)</f>
        <v>7.8390000000000004</v>
      </c>
      <c r="AL253">
        <f>_xlfn.IFNA(VLOOKUP(A253,InterestRate!$A$2:$G$1334,4,FALSE),AL252)</f>
        <v>7.8390000000000004</v>
      </c>
      <c r="AM253">
        <f>_xlfn.IFNA(VLOOKUP(A253,InterestRate!$A$2:$G$1334,5, FALSE),AM252)</f>
        <v>7.8390000000000004</v>
      </c>
      <c r="AN253">
        <f>_xlfn.IFNA(VLOOKUP(A253,InterestRate!$A$2:$G$1334,6, FALSE),AN252)</f>
        <v>7.8390000000000004</v>
      </c>
      <c r="AO253">
        <f>_xlfn.IFNA(VLOOKUP(A253,InterestRate!$A$2:$G$1334,7, FALSE),AO252)</f>
        <v>-1E-4</v>
      </c>
      <c r="AP253">
        <f t="shared" si="83"/>
        <v>-1</v>
      </c>
      <c r="AQ253">
        <f t="shared" si="84"/>
        <v>-1</v>
      </c>
    </row>
    <row r="254" spans="1:43" x14ac:dyDescent="0.2">
      <c r="A254" s="1">
        <v>42222</v>
      </c>
      <c r="B254">
        <v>8585.7999999999993</v>
      </c>
      <c r="C254">
        <v>8606.2999999999993</v>
      </c>
      <c r="D254">
        <v>8551.5</v>
      </c>
      <c r="E254">
        <v>8588.65</v>
      </c>
      <c r="F254">
        <v>139116393</v>
      </c>
      <c r="G254">
        <v>6595.25</v>
      </c>
      <c r="H254">
        <f t="shared" si="100"/>
        <v>8494.1583333333347</v>
      </c>
      <c r="I254">
        <f t="shared" si="92"/>
        <v>94.491666666664969</v>
      </c>
      <c r="J254">
        <f t="shared" si="99"/>
        <v>0</v>
      </c>
      <c r="K254">
        <f t="shared" si="80"/>
        <v>8477.2999999999993</v>
      </c>
      <c r="L254">
        <f t="shared" si="93"/>
        <v>178373063.7142857</v>
      </c>
      <c r="M254">
        <f t="shared" si="94"/>
        <v>-39256670.714285702</v>
      </c>
      <c r="N254" s="10">
        <f t="shared" si="81"/>
        <v>-1.2964784919632348</v>
      </c>
      <c r="O254">
        <f t="shared" si="89"/>
        <v>251.64999999999964</v>
      </c>
      <c r="P254">
        <f t="shared" si="101"/>
        <v>524.5</v>
      </c>
      <c r="Q254">
        <f t="shared" si="102"/>
        <v>157.8622670467615</v>
      </c>
      <c r="R254">
        <f t="shared" si="103"/>
        <v>-272.85000000000036</v>
      </c>
      <c r="S254">
        <f t="shared" si="85"/>
        <v>20.699999999998909</v>
      </c>
      <c r="T254">
        <f t="shared" si="86"/>
        <v>-20.699999999998909</v>
      </c>
      <c r="U254">
        <f t="shared" si="87"/>
        <v>20.699999999998909</v>
      </c>
      <c r="V254">
        <f t="shared" si="88"/>
        <v>0</v>
      </c>
      <c r="W254">
        <f t="shared" si="95"/>
        <v>39.685714285714184</v>
      </c>
      <c r="X254">
        <f t="shared" si="90"/>
        <v>3.7357142857142338</v>
      </c>
      <c r="Y254">
        <f t="shared" si="96"/>
        <v>89.339122045344993</v>
      </c>
      <c r="Z254">
        <f t="shared" si="97"/>
        <v>0</v>
      </c>
      <c r="AA254">
        <f t="shared" si="98"/>
        <v>1</v>
      </c>
      <c r="AB254">
        <v>453.95</v>
      </c>
      <c r="AC254">
        <f t="shared" si="78"/>
        <v>396481720.05005062</v>
      </c>
      <c r="AD254">
        <f t="shared" si="91"/>
        <v>2549166616.8713608</v>
      </c>
      <c r="AE254" t="str">
        <f t="shared" si="79"/>
        <v>Aug</v>
      </c>
      <c r="AF254">
        <f>_xlfn.IFNA(VLOOKUP(A254,Gold!$A$2:$E$1307,5, FALSE),AF253)</f>
        <v>24562</v>
      </c>
      <c r="AG254">
        <f>_xlfn.IFNA(VLOOKUP(A254,Gold!$A$2:$G$1307,7, FALSE),AG253)</f>
        <v>-1</v>
      </c>
      <c r="AH254">
        <f>_xlfn.IFNA(VLOOKUP(A254,Oil!$A$2:$E$1345,5, FALSE),AH253)</f>
        <v>2881</v>
      </c>
      <c r="AI254">
        <f>_xlfn.IFNA(VLOOKUP(A254,Oil!$A$2:$G$1345,7, FALSE),AI253)</f>
        <v>-1</v>
      </c>
      <c r="AJ254">
        <f t="shared" si="82"/>
        <v>-2</v>
      </c>
      <c r="AK254">
        <f>_xlfn.IFNA(VLOOKUP(A254,InterestRate!$A$2:$G$1334,3, FALSE),AK253)</f>
        <v>7.806</v>
      </c>
      <c r="AL254">
        <f>_xlfn.IFNA(VLOOKUP(A254,InterestRate!$A$2:$G$1334,4,FALSE),AL253)</f>
        <v>7.806</v>
      </c>
      <c r="AM254">
        <f>_xlfn.IFNA(VLOOKUP(A254,InterestRate!$A$2:$G$1334,5, FALSE),AM253)</f>
        <v>7.806</v>
      </c>
      <c r="AN254">
        <f>_xlfn.IFNA(VLOOKUP(A254,InterestRate!$A$2:$G$1334,6, FALSE),AN253)</f>
        <v>7.806</v>
      </c>
      <c r="AO254">
        <f>_xlfn.IFNA(VLOOKUP(A254,InterestRate!$A$2:$G$1334,7, FALSE),AO253)</f>
        <v>-4.1999999999999997E-3</v>
      </c>
      <c r="AP254">
        <f t="shared" si="83"/>
        <v>-1</v>
      </c>
      <c r="AQ254">
        <f t="shared" si="84"/>
        <v>-3</v>
      </c>
    </row>
    <row r="255" spans="1:43" x14ac:dyDescent="0.2">
      <c r="A255" s="1">
        <v>42223</v>
      </c>
      <c r="B255">
        <v>8580.7999999999993</v>
      </c>
      <c r="C255">
        <v>8595.9500000000007</v>
      </c>
      <c r="D255">
        <v>8552.7000000000007</v>
      </c>
      <c r="E255">
        <v>8564.6</v>
      </c>
      <c r="F255">
        <v>148073594</v>
      </c>
      <c r="G255">
        <v>6528.28</v>
      </c>
      <c r="H255">
        <f t="shared" si="100"/>
        <v>8499.0916666666653</v>
      </c>
      <c r="I255">
        <f t="shared" si="92"/>
        <v>65.508333333335031</v>
      </c>
      <c r="J255">
        <f t="shared" si="99"/>
        <v>0</v>
      </c>
      <c r="K255">
        <f t="shared" si="80"/>
        <v>8466.5499999999993</v>
      </c>
      <c r="L255">
        <f t="shared" si="93"/>
        <v>172534861.2857143</v>
      </c>
      <c r="M255">
        <f t="shared" si="94"/>
        <v>-24461267.285714298</v>
      </c>
      <c r="N255" s="10">
        <f t="shared" si="81"/>
        <v>-1.1448287135418009</v>
      </c>
      <c r="O255">
        <f t="shared" si="89"/>
        <v>189.55000000000109</v>
      </c>
      <c r="P255">
        <f t="shared" si="101"/>
        <v>417.95000000000255</v>
      </c>
      <c r="Q255">
        <f t="shared" si="102"/>
        <v>174.22418200479021</v>
      </c>
      <c r="R255">
        <f t="shared" si="103"/>
        <v>-228.40000000000146</v>
      </c>
      <c r="S255">
        <f t="shared" si="85"/>
        <v>-24.049999999999272</v>
      </c>
      <c r="T255">
        <f t="shared" si="86"/>
        <v>24.049999999999272</v>
      </c>
      <c r="U255">
        <f t="shared" si="87"/>
        <v>0</v>
      </c>
      <c r="V255">
        <f t="shared" si="88"/>
        <v>24.049999999999272</v>
      </c>
      <c r="W255">
        <f t="shared" si="95"/>
        <v>34.25</v>
      </c>
      <c r="X255">
        <f t="shared" si="90"/>
        <v>7.1714285714284154</v>
      </c>
      <c r="Y255">
        <f t="shared" si="96"/>
        <v>80.737497895268859</v>
      </c>
      <c r="Z255">
        <f t="shared" si="97"/>
        <v>0</v>
      </c>
      <c r="AA255">
        <f t="shared" si="98"/>
        <v>1</v>
      </c>
      <c r="AB255">
        <v>648.15</v>
      </c>
      <c r="AC255">
        <f t="shared" si="78"/>
        <v>-2398792222.7998385</v>
      </c>
      <c r="AD255">
        <f t="shared" si="91"/>
        <v>2010193350.1142642</v>
      </c>
      <c r="AE255" t="str">
        <f t="shared" si="79"/>
        <v>Aug</v>
      </c>
      <c r="AF255">
        <f>_xlfn.IFNA(VLOOKUP(A255,Gold!$A$2:$E$1307,5, FALSE),AF254)</f>
        <v>24668</v>
      </c>
      <c r="AG255">
        <f>_xlfn.IFNA(VLOOKUP(A255,Gold!$A$2:$G$1307,7, FALSE),AG254)</f>
        <v>-1</v>
      </c>
      <c r="AH255">
        <f>_xlfn.IFNA(VLOOKUP(A255,Oil!$A$2:$E$1345,5, FALSE),AH254)</f>
        <v>2848</v>
      </c>
      <c r="AI255">
        <f>_xlfn.IFNA(VLOOKUP(A255,Oil!$A$2:$G$1345,7, FALSE),AI254)</f>
        <v>-1</v>
      </c>
      <c r="AJ255">
        <f t="shared" si="82"/>
        <v>-2</v>
      </c>
      <c r="AK255">
        <f>_xlfn.IFNA(VLOOKUP(A255,InterestRate!$A$2:$G$1334,3, FALSE),AK254)</f>
        <v>7.8090000000000002</v>
      </c>
      <c r="AL255">
        <f>_xlfn.IFNA(VLOOKUP(A255,InterestRate!$A$2:$G$1334,4,FALSE),AL254)</f>
        <v>7.8090000000000002</v>
      </c>
      <c r="AM255">
        <f>_xlfn.IFNA(VLOOKUP(A255,InterestRate!$A$2:$G$1334,5, FALSE),AM254)</f>
        <v>7.8090000000000002</v>
      </c>
      <c r="AN255">
        <f>_xlfn.IFNA(VLOOKUP(A255,InterestRate!$A$2:$G$1334,6, FALSE),AN254)</f>
        <v>7.8090000000000002</v>
      </c>
      <c r="AO255">
        <f>_xlfn.IFNA(VLOOKUP(A255,InterestRate!$A$2:$G$1334,7, FALSE),AO254)</f>
        <v>4.0000000000000002E-4</v>
      </c>
      <c r="AP255">
        <f t="shared" si="83"/>
        <v>1</v>
      </c>
      <c r="AQ255">
        <f t="shared" si="84"/>
        <v>-1</v>
      </c>
    </row>
    <row r="256" spans="1:43" x14ac:dyDescent="0.2">
      <c r="A256" s="1">
        <v>42226</v>
      </c>
      <c r="B256">
        <v>8577</v>
      </c>
      <c r="C256">
        <v>8621.5499999999993</v>
      </c>
      <c r="D256">
        <v>8497.7999999999993</v>
      </c>
      <c r="E256">
        <v>8525.6</v>
      </c>
      <c r="F256">
        <v>127194886</v>
      </c>
      <c r="G256">
        <v>5780.49</v>
      </c>
      <c r="H256">
        <f t="shared" si="100"/>
        <v>8493.3499999999985</v>
      </c>
      <c r="I256">
        <f t="shared" si="92"/>
        <v>32.250000000001819</v>
      </c>
      <c r="J256">
        <f t="shared" si="99"/>
        <v>0</v>
      </c>
      <c r="K256">
        <f t="shared" si="80"/>
        <v>8495.15</v>
      </c>
      <c r="L256">
        <f t="shared" si="93"/>
        <v>172916944.7142857</v>
      </c>
      <c r="M256">
        <f t="shared" si="94"/>
        <v>-45722058.714285702</v>
      </c>
      <c r="N256" s="10">
        <f t="shared" si="81"/>
        <v>-0.35715961339965197</v>
      </c>
      <c r="O256">
        <f t="shared" si="89"/>
        <v>103.80000000000109</v>
      </c>
      <c r="P256">
        <f t="shared" si="101"/>
        <v>211.45000000000255</v>
      </c>
      <c r="Q256">
        <f t="shared" si="102"/>
        <v>155.16397624387446</v>
      </c>
      <c r="R256">
        <f t="shared" si="103"/>
        <v>-107.65000000000146</v>
      </c>
      <c r="S256">
        <f t="shared" si="85"/>
        <v>-39</v>
      </c>
      <c r="T256">
        <f t="shared" si="86"/>
        <v>39</v>
      </c>
      <c r="U256">
        <f t="shared" si="87"/>
        <v>0</v>
      </c>
      <c r="V256">
        <f t="shared" si="88"/>
        <v>39</v>
      </c>
      <c r="W256">
        <f t="shared" si="95"/>
        <v>27.571428571428573</v>
      </c>
      <c r="X256">
        <f t="shared" si="90"/>
        <v>12.742857142856987</v>
      </c>
      <c r="Y256">
        <f t="shared" si="96"/>
        <v>66.735822959889603</v>
      </c>
      <c r="Z256">
        <f t="shared" si="97"/>
        <v>0</v>
      </c>
      <c r="AA256">
        <f t="shared" si="98"/>
        <v>0</v>
      </c>
      <c r="AB256">
        <v>545</v>
      </c>
      <c r="AC256">
        <f t="shared" si="78"/>
        <v>-6537817140.3999538</v>
      </c>
      <c r="AD256">
        <f t="shared" si="91"/>
        <v>924032602.51429451</v>
      </c>
      <c r="AE256" t="str">
        <f t="shared" si="79"/>
        <v>Aug</v>
      </c>
      <c r="AF256">
        <f>_xlfn.IFNA(VLOOKUP(A256,Gold!$A$2:$E$1307,5, FALSE),AF255)</f>
        <v>24761</v>
      </c>
      <c r="AG256">
        <f>_xlfn.IFNA(VLOOKUP(A256,Gold!$A$2:$G$1307,7, FALSE),AG255)</f>
        <v>-1</v>
      </c>
      <c r="AH256">
        <f>_xlfn.IFNA(VLOOKUP(A256,Oil!$A$2:$E$1345,5, FALSE),AH255)</f>
        <v>2799</v>
      </c>
      <c r="AI256">
        <f>_xlfn.IFNA(VLOOKUP(A256,Oil!$A$2:$G$1345,7, FALSE),AI255)</f>
        <v>-1</v>
      </c>
      <c r="AJ256">
        <f t="shared" si="82"/>
        <v>-2</v>
      </c>
      <c r="AK256">
        <f>_xlfn.IFNA(VLOOKUP(A256,InterestRate!$A$2:$G$1334,3, FALSE),AK255)</f>
        <v>7.7910000000000004</v>
      </c>
      <c r="AL256">
        <f>_xlfn.IFNA(VLOOKUP(A256,InterestRate!$A$2:$G$1334,4,FALSE),AL255)</f>
        <v>7.7910000000000004</v>
      </c>
      <c r="AM256">
        <f>_xlfn.IFNA(VLOOKUP(A256,InterestRate!$A$2:$G$1334,5, FALSE),AM255)</f>
        <v>7.7910000000000004</v>
      </c>
      <c r="AN256">
        <f>_xlfn.IFNA(VLOOKUP(A256,InterestRate!$A$2:$G$1334,6, FALSE),AN255)</f>
        <v>7.7910000000000004</v>
      </c>
      <c r="AO256">
        <f>_xlfn.IFNA(VLOOKUP(A256,InterestRate!$A$2:$G$1334,7, FALSE),AO255)</f>
        <v>-2.3E-3</v>
      </c>
      <c r="AP256">
        <f t="shared" si="83"/>
        <v>-1</v>
      </c>
      <c r="AQ256">
        <f t="shared" si="84"/>
        <v>-3</v>
      </c>
    </row>
    <row r="257" spans="1:43" x14ac:dyDescent="0.2">
      <c r="A257" s="1">
        <v>42227</v>
      </c>
      <c r="B257">
        <v>8548.4500000000007</v>
      </c>
      <c r="C257">
        <v>8556.25</v>
      </c>
      <c r="D257">
        <v>8441.2999999999993</v>
      </c>
      <c r="E257">
        <v>8462.35</v>
      </c>
      <c r="F257">
        <v>159192694</v>
      </c>
      <c r="G257">
        <v>7049.29</v>
      </c>
      <c r="H257">
        <f t="shared" si="100"/>
        <v>8487.9999999999982</v>
      </c>
      <c r="I257">
        <f t="shared" si="92"/>
        <v>-25.649999999997817</v>
      </c>
      <c r="J257">
        <f t="shared" si="99"/>
        <v>-1</v>
      </c>
      <c r="K257">
        <f t="shared" si="80"/>
        <v>8372.75</v>
      </c>
      <c r="L257">
        <f t="shared" si="93"/>
        <v>159382044.7142857</v>
      </c>
      <c r="M257">
        <f t="shared" si="94"/>
        <v>-189350.71428570151</v>
      </c>
      <c r="N257" s="10">
        <f t="shared" si="81"/>
        <v>-1.0588075416403286</v>
      </c>
      <c r="O257">
        <f t="shared" si="89"/>
        <v>-70.5</v>
      </c>
      <c r="P257">
        <f t="shared" si="101"/>
        <v>30.149999999999636</v>
      </c>
      <c r="Q257">
        <f t="shared" si="102"/>
        <v>137.71095635424228</v>
      </c>
      <c r="R257">
        <f t="shared" si="103"/>
        <v>-100.64999999999964</v>
      </c>
      <c r="S257">
        <f t="shared" si="85"/>
        <v>-63.25</v>
      </c>
      <c r="T257">
        <f t="shared" si="86"/>
        <v>63.25</v>
      </c>
      <c r="U257">
        <f t="shared" si="87"/>
        <v>0</v>
      </c>
      <c r="V257">
        <f t="shared" si="88"/>
        <v>63.25</v>
      </c>
      <c r="W257">
        <f t="shared" si="95"/>
        <v>11.707142857142701</v>
      </c>
      <c r="X257">
        <f t="shared" si="90"/>
        <v>21.778571428571272</v>
      </c>
      <c r="Y257">
        <f t="shared" si="96"/>
        <v>33.947804473902096</v>
      </c>
      <c r="Z257">
        <f t="shared" si="97"/>
        <v>0</v>
      </c>
      <c r="AA257">
        <f t="shared" si="98"/>
        <v>0</v>
      </c>
      <c r="AB257">
        <v>222.85</v>
      </c>
      <c r="AC257">
        <f t="shared" si="78"/>
        <v>-13706490953.400059</v>
      </c>
      <c r="AD257">
        <f t="shared" si="91"/>
        <v>-3332473083.9357142</v>
      </c>
      <c r="AE257" t="str">
        <f t="shared" si="79"/>
        <v>Aug</v>
      </c>
      <c r="AF257">
        <f>_xlfn.IFNA(VLOOKUP(A257,Gold!$A$2:$E$1307,5, FALSE),AF256)</f>
        <v>25264</v>
      </c>
      <c r="AG257">
        <f>_xlfn.IFNA(VLOOKUP(A257,Gold!$A$2:$G$1307,7, FALSE),AG256)</f>
        <v>1</v>
      </c>
      <c r="AH257">
        <f>_xlfn.IFNA(VLOOKUP(A257,Oil!$A$2:$E$1345,5, FALSE),AH256)</f>
        <v>2867</v>
      </c>
      <c r="AI257">
        <f>_xlfn.IFNA(VLOOKUP(A257,Oil!$A$2:$G$1345,7, FALSE),AI256)</f>
        <v>1</v>
      </c>
      <c r="AJ257">
        <f t="shared" si="82"/>
        <v>2</v>
      </c>
      <c r="AK257">
        <f>_xlfn.IFNA(VLOOKUP(A257,InterestRate!$A$2:$G$1334,3, FALSE),AK256)</f>
        <v>7.7960000000000003</v>
      </c>
      <c r="AL257">
        <f>_xlfn.IFNA(VLOOKUP(A257,InterestRate!$A$2:$G$1334,4,FALSE),AL256)</f>
        <v>7.7960000000000003</v>
      </c>
      <c r="AM257">
        <f>_xlfn.IFNA(VLOOKUP(A257,InterestRate!$A$2:$G$1334,5, FALSE),AM256)</f>
        <v>7.7960000000000003</v>
      </c>
      <c r="AN257">
        <f>_xlfn.IFNA(VLOOKUP(A257,InterestRate!$A$2:$G$1334,6, FALSE),AN256)</f>
        <v>7.7960000000000003</v>
      </c>
      <c r="AO257">
        <f>_xlfn.IFNA(VLOOKUP(A257,InterestRate!$A$2:$G$1334,7, FALSE),AO256)</f>
        <v>5.9999999999999995E-4</v>
      </c>
      <c r="AP257">
        <f t="shared" si="83"/>
        <v>1</v>
      </c>
      <c r="AQ257">
        <f t="shared" si="84"/>
        <v>3</v>
      </c>
    </row>
    <row r="258" spans="1:43" x14ac:dyDescent="0.2">
      <c r="A258" s="1">
        <v>42228</v>
      </c>
      <c r="B258">
        <v>8445.7000000000007</v>
      </c>
      <c r="C258">
        <v>8446.9500000000007</v>
      </c>
      <c r="D258">
        <v>8337.9500000000007</v>
      </c>
      <c r="E258">
        <v>8349.4500000000007</v>
      </c>
      <c r="F258">
        <v>195904304</v>
      </c>
      <c r="G258">
        <v>8630.35</v>
      </c>
      <c r="H258">
        <f t="shared" si="100"/>
        <v>8483.0666666666675</v>
      </c>
      <c r="I258">
        <f t="shared" si="92"/>
        <v>-133.61666666666679</v>
      </c>
      <c r="J258">
        <f t="shared" si="99"/>
        <v>0</v>
      </c>
      <c r="K258">
        <f t="shared" si="80"/>
        <v>8299.9500000000007</v>
      </c>
      <c r="L258">
        <f t="shared" si="93"/>
        <v>152176815.14285713</v>
      </c>
      <c r="M258">
        <f t="shared" si="94"/>
        <v>43727488.857142866</v>
      </c>
      <c r="N258" s="10">
        <f t="shared" si="81"/>
        <v>-0.59285342148285214</v>
      </c>
      <c r="O258">
        <f t="shared" si="89"/>
        <v>-193.59999999999854</v>
      </c>
      <c r="P258">
        <f t="shared" si="101"/>
        <v>-146.84999999999854</v>
      </c>
      <c r="Q258">
        <f t="shared" si="102"/>
        <v>131.23014271554726</v>
      </c>
      <c r="R258">
        <f t="shared" si="103"/>
        <v>-46.75</v>
      </c>
      <c r="S258">
        <f t="shared" si="85"/>
        <v>-112.89999999999964</v>
      </c>
      <c r="T258">
        <f t="shared" si="86"/>
        <v>112.89999999999964</v>
      </c>
      <c r="U258">
        <f t="shared" si="87"/>
        <v>0</v>
      </c>
      <c r="V258">
        <f t="shared" si="88"/>
        <v>112.89999999999964</v>
      </c>
      <c r="W258">
        <f t="shared" si="95"/>
        <v>10.25</v>
      </c>
      <c r="X258">
        <f t="shared" si="90"/>
        <v>37.907142857142652</v>
      </c>
      <c r="Y258">
        <f t="shared" si="96"/>
        <v>20.85149665794836</v>
      </c>
      <c r="Z258">
        <f t="shared" si="97"/>
        <v>0</v>
      </c>
      <c r="AA258">
        <f t="shared" si="98"/>
        <v>0</v>
      </c>
      <c r="AB258">
        <v>-160.30000000000001</v>
      </c>
      <c r="AC258">
        <f t="shared" ref="AC258:AC321" si="104">(E258-B258)*F258</f>
        <v>-18855789260</v>
      </c>
      <c r="AD258">
        <f t="shared" si="91"/>
        <v>-6773605629.5357056</v>
      </c>
      <c r="AE258" t="str">
        <f t="shared" ref="AE258:AE321" si="105">TEXT(A258, "mmm")</f>
        <v>Aug</v>
      </c>
      <c r="AF258">
        <f>_xlfn.IFNA(VLOOKUP(A258,Gold!$A$2:$E$1307,5, FALSE),AF257)</f>
        <v>25597</v>
      </c>
      <c r="AG258">
        <f>_xlfn.IFNA(VLOOKUP(A258,Gold!$A$2:$G$1307,7, FALSE),AG257)</f>
        <v>1</v>
      </c>
      <c r="AH258">
        <f>_xlfn.IFNA(VLOOKUP(A258,Oil!$A$2:$E$1345,5, FALSE),AH257)</f>
        <v>2765</v>
      </c>
      <c r="AI258">
        <f>_xlfn.IFNA(VLOOKUP(A258,Oil!$A$2:$G$1345,7, FALSE),AI257)</f>
        <v>-1</v>
      </c>
      <c r="AJ258">
        <f t="shared" si="82"/>
        <v>0</v>
      </c>
      <c r="AK258">
        <f>_xlfn.IFNA(VLOOKUP(A258,InterestRate!$A$2:$G$1334,3, FALSE),AK257)</f>
        <v>7.7960000000000003</v>
      </c>
      <c r="AL258">
        <f>_xlfn.IFNA(VLOOKUP(A258,InterestRate!$A$2:$G$1334,4,FALSE),AL257)</f>
        <v>7.7960000000000003</v>
      </c>
      <c r="AM258">
        <f>_xlfn.IFNA(VLOOKUP(A258,InterestRate!$A$2:$G$1334,5, FALSE),AM257)</f>
        <v>7.7960000000000003</v>
      </c>
      <c r="AN258">
        <f>_xlfn.IFNA(VLOOKUP(A258,InterestRate!$A$2:$G$1334,6, FALSE),AN257)</f>
        <v>7.7960000000000003</v>
      </c>
      <c r="AO258">
        <f>_xlfn.IFNA(VLOOKUP(A258,InterestRate!$A$2:$G$1334,7, FALSE),AO257)</f>
        <v>0</v>
      </c>
      <c r="AP258">
        <f t="shared" si="83"/>
        <v>-1</v>
      </c>
      <c r="AQ258">
        <f t="shared" si="84"/>
        <v>-1</v>
      </c>
    </row>
    <row r="259" spans="1:43" x14ac:dyDescent="0.2">
      <c r="A259" s="1">
        <v>42229</v>
      </c>
      <c r="B259">
        <v>8384.4500000000007</v>
      </c>
      <c r="C259">
        <v>8429.5</v>
      </c>
      <c r="D259">
        <v>8339.75</v>
      </c>
      <c r="E259">
        <v>8355.85</v>
      </c>
      <c r="F259">
        <v>195079107</v>
      </c>
      <c r="G259">
        <v>7840.58</v>
      </c>
      <c r="H259">
        <f t="shared" si="100"/>
        <v>8482.1041666666679</v>
      </c>
      <c r="I259">
        <f t="shared" si="92"/>
        <v>-126.25416666666752</v>
      </c>
      <c r="J259">
        <f t="shared" si="99"/>
        <v>0</v>
      </c>
      <c r="K259">
        <f t="shared" ref="K259:K322" si="106">E266</f>
        <v>7809</v>
      </c>
      <c r="L259">
        <f t="shared" si="93"/>
        <v>157093750.2857143</v>
      </c>
      <c r="M259">
        <f t="shared" si="94"/>
        <v>37985356.714285702</v>
      </c>
      <c r="N259" s="10">
        <f t="shared" ref="N259:N322" si="107">(K259-E259)*100/E259</f>
        <v>-6.5445167158338213</v>
      </c>
      <c r="O259">
        <f t="shared" si="89"/>
        <v>-161.04999999999927</v>
      </c>
      <c r="P259">
        <f t="shared" si="101"/>
        <v>-156.39999999999964</v>
      </c>
      <c r="Q259">
        <f t="shared" si="102"/>
        <v>164.30555594466563</v>
      </c>
      <c r="R259">
        <f t="shared" si="103"/>
        <v>-4.6499999999996362</v>
      </c>
      <c r="S259">
        <f t="shared" si="85"/>
        <v>6.3999999999996362</v>
      </c>
      <c r="T259">
        <f t="shared" si="86"/>
        <v>-6.3999999999996362</v>
      </c>
      <c r="U259">
        <f t="shared" si="87"/>
        <v>6.3999999999996362</v>
      </c>
      <c r="V259">
        <f t="shared" si="88"/>
        <v>0</v>
      </c>
      <c r="W259">
        <f t="shared" si="95"/>
        <v>11.164285714285663</v>
      </c>
      <c r="X259">
        <f t="shared" si="90"/>
        <v>34.171428571428415</v>
      </c>
      <c r="Y259">
        <f t="shared" si="96"/>
        <v>24.094342531216284</v>
      </c>
      <c r="Z259">
        <f t="shared" si="97"/>
        <v>0</v>
      </c>
      <c r="AA259">
        <f t="shared" si="98"/>
        <v>0</v>
      </c>
      <c r="AB259">
        <v>-425.15</v>
      </c>
      <c r="AC259">
        <f t="shared" si="104"/>
        <v>-5579262460.2000713</v>
      </c>
      <c r="AD259">
        <f t="shared" si="91"/>
        <v>-6267747195.9642687</v>
      </c>
      <c r="AE259" t="str">
        <f t="shared" si="105"/>
        <v>Aug</v>
      </c>
      <c r="AF259">
        <f>_xlfn.IFNA(VLOOKUP(A259,Gold!$A$2:$E$1307,5, FALSE),AF258)</f>
        <v>25710</v>
      </c>
      <c r="AG259">
        <f>_xlfn.IFNA(VLOOKUP(A259,Gold!$A$2:$G$1307,7, FALSE),AG258)</f>
        <v>-1</v>
      </c>
      <c r="AH259">
        <f>_xlfn.IFNA(VLOOKUP(A259,Oil!$A$2:$E$1345,5, FALSE),AH258)</f>
        <v>2807</v>
      </c>
      <c r="AI259">
        <f>_xlfn.IFNA(VLOOKUP(A259,Oil!$A$2:$G$1345,7, FALSE),AI258)</f>
        <v>1</v>
      </c>
      <c r="AJ259">
        <f t="shared" ref="AJ259:AJ322" si="108">AG259+AI259</f>
        <v>0</v>
      </c>
      <c r="AK259">
        <f>_xlfn.IFNA(VLOOKUP(A259,InterestRate!$A$2:$G$1334,3, FALSE),AK258)</f>
        <v>7.7439999999999998</v>
      </c>
      <c r="AL259">
        <f>_xlfn.IFNA(VLOOKUP(A259,InterestRate!$A$2:$G$1334,4,FALSE),AL258)</f>
        <v>7.7439999999999998</v>
      </c>
      <c r="AM259">
        <f>_xlfn.IFNA(VLOOKUP(A259,InterestRate!$A$2:$G$1334,5, FALSE),AM258)</f>
        <v>7.7439999999999998</v>
      </c>
      <c r="AN259">
        <f>_xlfn.IFNA(VLOOKUP(A259,InterestRate!$A$2:$G$1334,6, FALSE),AN258)</f>
        <v>7.7439999999999998</v>
      </c>
      <c r="AO259">
        <f>_xlfn.IFNA(VLOOKUP(A259,InterestRate!$A$2:$G$1334,7, FALSE),AO258)</f>
        <v>-6.7000000000000002E-3</v>
      </c>
      <c r="AP259">
        <f t="shared" ref="AP259:AP322" si="109">IF(AO259&gt;0,1,-1)</f>
        <v>-1</v>
      </c>
      <c r="AQ259">
        <f t="shared" ref="AQ259:AQ322" si="110">AG259+AI259+AP259</f>
        <v>-1</v>
      </c>
    </row>
    <row r="260" spans="1:43" x14ac:dyDescent="0.2">
      <c r="A260" s="1">
        <v>42230</v>
      </c>
      <c r="B260">
        <v>8402.35</v>
      </c>
      <c r="C260">
        <v>8530.1</v>
      </c>
      <c r="D260">
        <v>8381.2000000000007</v>
      </c>
      <c r="E260">
        <v>8518.5499999999993</v>
      </c>
      <c r="F260">
        <v>160680260</v>
      </c>
      <c r="G260">
        <v>7090.58</v>
      </c>
      <c r="H260">
        <f t="shared" si="100"/>
        <v>8483.6750000000011</v>
      </c>
      <c r="I260">
        <f t="shared" si="92"/>
        <v>34.874999999998181</v>
      </c>
      <c r="J260">
        <f t="shared" si="99"/>
        <v>1</v>
      </c>
      <c r="K260">
        <f t="shared" si="106"/>
        <v>7880.7</v>
      </c>
      <c r="L260">
        <f t="shared" si="93"/>
        <v>157358466.85714287</v>
      </c>
      <c r="M260">
        <f t="shared" si="94"/>
        <v>3321793.1428571343</v>
      </c>
      <c r="N260" s="10">
        <f t="shared" si="107"/>
        <v>-7.4877766756079316</v>
      </c>
      <c r="O260">
        <f t="shared" si="89"/>
        <v>-49.400000000001455</v>
      </c>
      <c r="P260">
        <f t="shared" si="101"/>
        <v>-256.35000000000218</v>
      </c>
      <c r="Q260">
        <f t="shared" si="102"/>
        <v>185.28855360015638</v>
      </c>
      <c r="R260">
        <f t="shared" si="103"/>
        <v>206.95000000000073</v>
      </c>
      <c r="S260">
        <f t="shared" ref="S260:S323" si="111">E260-E259</f>
        <v>162.69999999999891</v>
      </c>
      <c r="T260">
        <f t="shared" ref="T260:T323" si="112">E259-E260</f>
        <v>-162.69999999999891</v>
      </c>
      <c r="U260">
        <f t="shared" ref="U260:U323" si="113">IF(S260&gt;0,S260,0)</f>
        <v>162.69999999999891</v>
      </c>
      <c r="V260">
        <f t="shared" ref="V260:V323" si="114">IF(T260&gt;0,T260,0)</f>
        <v>0</v>
      </c>
      <c r="W260">
        <f t="shared" si="95"/>
        <v>27.114285714285352</v>
      </c>
      <c r="X260">
        <f t="shared" si="90"/>
        <v>34.171428571428415</v>
      </c>
      <c r="Y260">
        <f t="shared" si="96"/>
        <v>43.532110091742894</v>
      </c>
      <c r="Z260">
        <f t="shared" si="97"/>
        <v>0</v>
      </c>
      <c r="AA260">
        <f t="shared" si="98"/>
        <v>0</v>
      </c>
      <c r="AB260">
        <v>-404.05</v>
      </c>
      <c r="AC260">
        <f t="shared" si="104"/>
        <v>18671046211.999825</v>
      </c>
      <c r="AD260">
        <f t="shared" si="91"/>
        <v>-4001517729.2500076</v>
      </c>
      <c r="AE260" t="str">
        <f t="shared" si="105"/>
        <v>Aug</v>
      </c>
      <c r="AF260">
        <f>_xlfn.IFNA(VLOOKUP(A260,Gold!$A$2:$E$1307,5, FALSE),AF259)</f>
        <v>25690</v>
      </c>
      <c r="AG260">
        <f>_xlfn.IFNA(VLOOKUP(A260,Gold!$A$2:$G$1307,7, FALSE),AG259)</f>
        <v>1</v>
      </c>
      <c r="AH260">
        <f>_xlfn.IFNA(VLOOKUP(A260,Oil!$A$2:$E$1345,5, FALSE),AH259)</f>
        <v>2742</v>
      </c>
      <c r="AI260">
        <f>_xlfn.IFNA(VLOOKUP(A260,Oil!$A$2:$G$1345,7, FALSE),AI259)</f>
        <v>-1</v>
      </c>
      <c r="AJ260">
        <f t="shared" si="108"/>
        <v>0</v>
      </c>
      <c r="AK260">
        <f>_xlfn.IFNA(VLOOKUP(A260,InterestRate!$A$2:$G$1334,3, FALSE),AK259)</f>
        <v>7.7450000000000001</v>
      </c>
      <c r="AL260">
        <f>_xlfn.IFNA(VLOOKUP(A260,InterestRate!$A$2:$G$1334,4,FALSE),AL259)</f>
        <v>7.7450000000000001</v>
      </c>
      <c r="AM260">
        <f>_xlfn.IFNA(VLOOKUP(A260,InterestRate!$A$2:$G$1334,5, FALSE),AM259)</f>
        <v>7.7450000000000001</v>
      </c>
      <c r="AN260">
        <f>_xlfn.IFNA(VLOOKUP(A260,InterestRate!$A$2:$G$1334,6, FALSE),AN259)</f>
        <v>7.7450000000000001</v>
      </c>
      <c r="AO260">
        <f>_xlfn.IFNA(VLOOKUP(A260,InterestRate!$A$2:$G$1334,7, FALSE),AO259)</f>
        <v>1E-4</v>
      </c>
      <c r="AP260">
        <f t="shared" si="109"/>
        <v>1</v>
      </c>
      <c r="AQ260">
        <f t="shared" si="110"/>
        <v>1</v>
      </c>
    </row>
    <row r="261" spans="1:43" x14ac:dyDescent="0.2">
      <c r="A261" s="1">
        <v>42233</v>
      </c>
      <c r="B261">
        <v>8530.5</v>
      </c>
      <c r="C261">
        <v>8530.6</v>
      </c>
      <c r="D261">
        <v>8428.0499999999993</v>
      </c>
      <c r="E261">
        <v>8477.2999999999993</v>
      </c>
      <c r="F261">
        <v>180083830</v>
      </c>
      <c r="G261">
        <v>6543.01</v>
      </c>
      <c r="H261">
        <f t="shared" si="100"/>
        <v>8495.633333333335</v>
      </c>
      <c r="I261">
        <f t="shared" si="92"/>
        <v>-18.333333333335759</v>
      </c>
      <c r="J261">
        <f t="shared" si="99"/>
        <v>-1</v>
      </c>
      <c r="K261">
        <f t="shared" si="106"/>
        <v>7791.85</v>
      </c>
      <c r="L261">
        <f t="shared" si="93"/>
        <v>160748748.2857143</v>
      </c>
      <c r="M261">
        <f t="shared" si="94"/>
        <v>19335081.714285702</v>
      </c>
      <c r="N261" s="10">
        <f t="shared" si="107"/>
        <v>-8.0857112524034651</v>
      </c>
      <c r="O261">
        <f t="shared" si="89"/>
        <v>-111.35000000000036</v>
      </c>
      <c r="P261">
        <f t="shared" si="101"/>
        <v>-363</v>
      </c>
      <c r="Q261">
        <f t="shared" si="102"/>
        <v>173.27771955804951</v>
      </c>
      <c r="R261">
        <f t="shared" si="103"/>
        <v>251.64999999999964</v>
      </c>
      <c r="S261">
        <f t="shared" si="111"/>
        <v>-41.25</v>
      </c>
      <c r="T261">
        <f t="shared" si="112"/>
        <v>41.25</v>
      </c>
      <c r="U261">
        <f t="shared" si="113"/>
        <v>0</v>
      </c>
      <c r="V261">
        <f t="shared" si="114"/>
        <v>41.25</v>
      </c>
      <c r="W261">
        <f t="shared" si="95"/>
        <v>24.157142857142649</v>
      </c>
      <c r="X261">
        <f t="shared" si="90"/>
        <v>40.06428571428556</v>
      </c>
      <c r="Y261">
        <f t="shared" si="96"/>
        <v>37.038659511553931</v>
      </c>
      <c r="Z261">
        <f t="shared" si="97"/>
        <v>0</v>
      </c>
      <c r="AA261">
        <f t="shared" si="98"/>
        <v>0</v>
      </c>
      <c r="AB261">
        <v>-321.8</v>
      </c>
      <c r="AC261">
        <f t="shared" si="104"/>
        <v>-9580459756.0001316</v>
      </c>
      <c r="AD261">
        <f t="shared" si="91"/>
        <v>-5426795082.9714613</v>
      </c>
      <c r="AE261" t="str">
        <f t="shared" si="105"/>
        <v>Aug</v>
      </c>
      <c r="AF261">
        <f>_xlfn.IFNA(VLOOKUP(A261,Gold!$A$2:$E$1307,5, FALSE),AF260)</f>
        <v>25804</v>
      </c>
      <c r="AG261">
        <f>_xlfn.IFNA(VLOOKUP(A261,Gold!$A$2:$G$1307,7, FALSE),AG260)</f>
        <v>-1</v>
      </c>
      <c r="AH261">
        <f>_xlfn.IFNA(VLOOKUP(A261,Oil!$A$2:$E$1345,5, FALSE),AH260)</f>
        <v>2768</v>
      </c>
      <c r="AI261">
        <f>_xlfn.IFNA(VLOOKUP(A261,Oil!$A$2:$G$1345,7, FALSE),AI260)</f>
        <v>1</v>
      </c>
      <c r="AJ261">
        <f t="shared" si="108"/>
        <v>0</v>
      </c>
      <c r="AK261">
        <f>_xlfn.IFNA(VLOOKUP(A261,InterestRate!$A$2:$G$1334,3, FALSE),AK260)</f>
        <v>7.7450000000000001</v>
      </c>
      <c r="AL261">
        <f>_xlfn.IFNA(VLOOKUP(A261,InterestRate!$A$2:$G$1334,4,FALSE),AL260)</f>
        <v>7.7450000000000001</v>
      </c>
      <c r="AM261">
        <f>_xlfn.IFNA(VLOOKUP(A261,InterestRate!$A$2:$G$1334,5, FALSE),AM260)</f>
        <v>7.7450000000000001</v>
      </c>
      <c r="AN261">
        <f>_xlfn.IFNA(VLOOKUP(A261,InterestRate!$A$2:$G$1334,6, FALSE),AN260)</f>
        <v>7.7450000000000001</v>
      </c>
      <c r="AO261">
        <f>_xlfn.IFNA(VLOOKUP(A261,InterestRate!$A$2:$G$1334,7, FALSE),AO260)</f>
        <v>0</v>
      </c>
      <c r="AP261">
        <f t="shared" si="109"/>
        <v>-1</v>
      </c>
      <c r="AQ261">
        <f t="shared" si="110"/>
        <v>-1</v>
      </c>
    </row>
    <row r="262" spans="1:43" x14ac:dyDescent="0.2">
      <c r="A262" s="1">
        <v>42234</v>
      </c>
      <c r="B262">
        <v>8505.85</v>
      </c>
      <c r="C262">
        <v>8525.75</v>
      </c>
      <c r="D262">
        <v>8433.6</v>
      </c>
      <c r="E262">
        <v>8466.5499999999993</v>
      </c>
      <c r="F262">
        <v>157991554</v>
      </c>
      <c r="G262">
        <v>6501.24</v>
      </c>
      <c r="H262">
        <f t="shared" si="100"/>
        <v>8500.2583333333332</v>
      </c>
      <c r="I262">
        <f t="shared" si="92"/>
        <v>-33.70833333333394</v>
      </c>
      <c r="J262">
        <f t="shared" si="99"/>
        <v>0</v>
      </c>
      <c r="K262">
        <f t="shared" si="106"/>
        <v>7948.95</v>
      </c>
      <c r="L262">
        <f t="shared" si="93"/>
        <v>166601239.2857143</v>
      </c>
      <c r="M262">
        <f t="shared" si="94"/>
        <v>-8609685.2857142985</v>
      </c>
      <c r="N262" s="10">
        <f t="shared" si="107"/>
        <v>-6.1134700675009235</v>
      </c>
      <c r="O262">
        <f t="shared" si="89"/>
        <v>-98.050000000001091</v>
      </c>
      <c r="P262">
        <f t="shared" si="101"/>
        <v>-287.60000000000218</v>
      </c>
      <c r="Q262">
        <f t="shared" si="102"/>
        <v>140.06227016512895</v>
      </c>
      <c r="R262">
        <f t="shared" si="103"/>
        <v>189.55000000000109</v>
      </c>
      <c r="S262">
        <f t="shared" si="111"/>
        <v>-10.75</v>
      </c>
      <c r="T262">
        <f t="shared" si="112"/>
        <v>10.75</v>
      </c>
      <c r="U262">
        <f t="shared" si="113"/>
        <v>0</v>
      </c>
      <c r="V262">
        <f t="shared" si="114"/>
        <v>10.75</v>
      </c>
      <c r="W262">
        <f t="shared" si="95"/>
        <v>24.157142857142649</v>
      </c>
      <c r="X262">
        <f t="shared" si="90"/>
        <v>38.164285714285661</v>
      </c>
      <c r="Y262">
        <f t="shared" si="96"/>
        <v>38.150028200789443</v>
      </c>
      <c r="Z262">
        <f t="shared" si="97"/>
        <v>0</v>
      </c>
      <c r="AA262">
        <f t="shared" si="98"/>
        <v>0</v>
      </c>
      <c r="AB262">
        <v>-258.8</v>
      </c>
      <c r="AC262">
        <f t="shared" si="104"/>
        <v>-6209068072.2001724</v>
      </c>
      <c r="AD262">
        <f t="shared" si="91"/>
        <v>-5971120204.3143663</v>
      </c>
      <c r="AE262" t="str">
        <f t="shared" si="105"/>
        <v>Aug</v>
      </c>
      <c r="AF262">
        <f>_xlfn.IFNA(VLOOKUP(A262,Gold!$A$2:$E$1307,5, FALSE),AF261)</f>
        <v>25919</v>
      </c>
      <c r="AG262">
        <f>_xlfn.IFNA(VLOOKUP(A262,Gold!$A$2:$G$1307,7, FALSE),AG261)</f>
        <v>1</v>
      </c>
      <c r="AH262">
        <f>_xlfn.IFNA(VLOOKUP(A262,Oil!$A$2:$E$1345,5, FALSE),AH261)</f>
        <v>2731</v>
      </c>
      <c r="AI262">
        <f>_xlfn.IFNA(VLOOKUP(A262,Oil!$A$2:$G$1345,7, FALSE),AI261)</f>
        <v>-1</v>
      </c>
      <c r="AJ262">
        <f t="shared" si="108"/>
        <v>0</v>
      </c>
      <c r="AK262">
        <f>_xlfn.IFNA(VLOOKUP(A262,InterestRate!$A$2:$G$1334,3, FALSE),AK261)</f>
        <v>7.7450000000000001</v>
      </c>
      <c r="AL262">
        <f>_xlfn.IFNA(VLOOKUP(A262,InterestRate!$A$2:$G$1334,4,FALSE),AL261)</f>
        <v>7.7450000000000001</v>
      </c>
      <c r="AM262">
        <f>_xlfn.IFNA(VLOOKUP(A262,InterestRate!$A$2:$G$1334,5, FALSE),AM261)</f>
        <v>7.7450000000000001</v>
      </c>
      <c r="AN262">
        <f>_xlfn.IFNA(VLOOKUP(A262,InterestRate!$A$2:$G$1334,6, FALSE),AN261)</f>
        <v>7.7450000000000001</v>
      </c>
      <c r="AO262">
        <f>_xlfn.IFNA(VLOOKUP(A262,InterestRate!$A$2:$G$1334,7, FALSE),AO261)</f>
        <v>0</v>
      </c>
      <c r="AP262">
        <f t="shared" si="109"/>
        <v>-1</v>
      </c>
      <c r="AQ262">
        <f t="shared" si="110"/>
        <v>-1</v>
      </c>
    </row>
    <row r="263" spans="1:43" x14ac:dyDescent="0.2">
      <c r="A263" s="1">
        <v>42235</v>
      </c>
      <c r="B263">
        <v>8468.0499999999993</v>
      </c>
      <c r="C263">
        <v>8520.4500000000007</v>
      </c>
      <c r="D263">
        <v>8425.9500000000007</v>
      </c>
      <c r="E263">
        <v>8495.15</v>
      </c>
      <c r="F263">
        <v>134512114</v>
      </c>
      <c r="G263">
        <v>6338.67</v>
      </c>
      <c r="H263">
        <f t="shared" si="100"/>
        <v>8494.7333333333336</v>
      </c>
      <c r="I263">
        <f t="shared" si="92"/>
        <v>0.41666666666606034</v>
      </c>
      <c r="J263">
        <f t="shared" si="99"/>
        <v>1</v>
      </c>
      <c r="K263">
        <f t="shared" si="106"/>
        <v>8001.95</v>
      </c>
      <c r="L263">
        <f t="shared" si="93"/>
        <v>168018090.7142857</v>
      </c>
      <c r="M263">
        <f t="shared" si="94"/>
        <v>-33505976.714285702</v>
      </c>
      <c r="N263" s="10">
        <f t="shared" si="107"/>
        <v>-5.8056655856576977</v>
      </c>
      <c r="O263">
        <f t="shared" si="89"/>
        <v>-30.450000000000728</v>
      </c>
      <c r="P263">
        <f t="shared" si="101"/>
        <v>-134.25000000000182</v>
      </c>
      <c r="Q263">
        <f t="shared" si="102"/>
        <v>96.20614523486725</v>
      </c>
      <c r="R263">
        <f t="shared" si="103"/>
        <v>103.80000000000109</v>
      </c>
      <c r="S263">
        <f t="shared" si="111"/>
        <v>28.600000000000364</v>
      </c>
      <c r="T263">
        <f t="shared" si="112"/>
        <v>-28.600000000000364</v>
      </c>
      <c r="U263">
        <f t="shared" si="113"/>
        <v>28.600000000000364</v>
      </c>
      <c r="V263">
        <f t="shared" si="114"/>
        <v>0</v>
      </c>
      <c r="W263">
        <f t="shared" si="95"/>
        <v>28.242857142856987</v>
      </c>
      <c r="X263">
        <f t="shared" si="90"/>
        <v>32.592857142857092</v>
      </c>
      <c r="Y263">
        <f t="shared" si="96"/>
        <v>45.674021023449129</v>
      </c>
      <c r="Z263">
        <f t="shared" si="97"/>
        <v>0</v>
      </c>
      <c r="AA263">
        <f t="shared" si="98"/>
        <v>0</v>
      </c>
      <c r="AB263">
        <v>-239.85</v>
      </c>
      <c r="AC263">
        <f t="shared" si="104"/>
        <v>3645278289.4000487</v>
      </c>
      <c r="AD263">
        <f t="shared" si="91"/>
        <v>-4516392285.7715082</v>
      </c>
      <c r="AE263" t="str">
        <f t="shared" si="105"/>
        <v>Aug</v>
      </c>
      <c r="AF263">
        <f>_xlfn.IFNA(VLOOKUP(A263,Gold!$A$2:$E$1307,5, FALSE),AF262)</f>
        <v>25853</v>
      </c>
      <c r="AG263">
        <f>_xlfn.IFNA(VLOOKUP(A263,Gold!$A$2:$G$1307,7, FALSE),AG262)</f>
        <v>-1</v>
      </c>
      <c r="AH263">
        <f>_xlfn.IFNA(VLOOKUP(A263,Oil!$A$2:$E$1345,5, FALSE),AH262)</f>
        <v>2780</v>
      </c>
      <c r="AI263">
        <f>_xlfn.IFNA(VLOOKUP(A263,Oil!$A$2:$G$1345,7, FALSE),AI262)</f>
        <v>1</v>
      </c>
      <c r="AJ263">
        <f t="shared" si="108"/>
        <v>0</v>
      </c>
      <c r="AK263">
        <f>_xlfn.IFNA(VLOOKUP(A263,InterestRate!$A$2:$G$1334,3, FALSE),AK262)</f>
        <v>7.74</v>
      </c>
      <c r="AL263">
        <f>_xlfn.IFNA(VLOOKUP(A263,InterestRate!$A$2:$G$1334,4,FALSE),AL262)</f>
        <v>7.74</v>
      </c>
      <c r="AM263">
        <f>_xlfn.IFNA(VLOOKUP(A263,InterestRate!$A$2:$G$1334,5, FALSE),AM262)</f>
        <v>7.74</v>
      </c>
      <c r="AN263">
        <f>_xlfn.IFNA(VLOOKUP(A263,InterestRate!$A$2:$G$1334,6, FALSE),AN262)</f>
        <v>7.74</v>
      </c>
      <c r="AO263">
        <f>_xlfn.IFNA(VLOOKUP(A263,InterestRate!$A$2:$G$1334,7, FALSE),AO262)</f>
        <v>-5.9999999999999995E-4</v>
      </c>
      <c r="AP263">
        <f t="shared" si="109"/>
        <v>-1</v>
      </c>
      <c r="AQ263">
        <f t="shared" si="110"/>
        <v>-1</v>
      </c>
    </row>
    <row r="264" spans="1:43" x14ac:dyDescent="0.2">
      <c r="A264" s="1">
        <v>42236</v>
      </c>
      <c r="B264">
        <v>8471.0499999999993</v>
      </c>
      <c r="C264">
        <v>8501.35</v>
      </c>
      <c r="D264">
        <v>8359.75</v>
      </c>
      <c r="E264">
        <v>8372.75</v>
      </c>
      <c r="F264">
        <v>189841783</v>
      </c>
      <c r="G264">
        <v>9193.19</v>
      </c>
      <c r="H264">
        <f t="shared" si="100"/>
        <v>8490.7416666666668</v>
      </c>
      <c r="I264">
        <f t="shared" si="92"/>
        <v>-117.99166666666679</v>
      </c>
      <c r="J264">
        <f t="shared" si="99"/>
        <v>-1</v>
      </c>
      <c r="K264">
        <f t="shared" si="106"/>
        <v>7971.3</v>
      </c>
      <c r="L264">
        <f t="shared" si="93"/>
        <v>169063409</v>
      </c>
      <c r="M264">
        <f t="shared" si="94"/>
        <v>20778374</v>
      </c>
      <c r="N264" s="10">
        <f t="shared" si="107"/>
        <v>-4.7947209698127837</v>
      </c>
      <c r="O264">
        <f t="shared" si="89"/>
        <v>-89.600000000000364</v>
      </c>
      <c r="P264">
        <f t="shared" si="101"/>
        <v>-19.100000000000364</v>
      </c>
      <c r="Q264">
        <f t="shared" si="102"/>
        <v>58.961678434466407</v>
      </c>
      <c r="R264">
        <f t="shared" si="103"/>
        <v>-70.5</v>
      </c>
      <c r="S264">
        <f t="shared" si="111"/>
        <v>-122.39999999999964</v>
      </c>
      <c r="T264">
        <f t="shared" si="112"/>
        <v>122.39999999999964</v>
      </c>
      <c r="U264">
        <f t="shared" si="113"/>
        <v>0</v>
      </c>
      <c r="V264">
        <f t="shared" si="114"/>
        <v>122.39999999999964</v>
      </c>
      <c r="W264">
        <f t="shared" si="95"/>
        <v>28.242857142856987</v>
      </c>
      <c r="X264">
        <f t="shared" si="90"/>
        <v>41.042857142857038</v>
      </c>
      <c r="Y264">
        <f t="shared" si="96"/>
        <v>40.182926829268226</v>
      </c>
      <c r="Z264">
        <f t="shared" si="97"/>
        <v>0</v>
      </c>
      <c r="AA264">
        <f t="shared" si="98"/>
        <v>0</v>
      </c>
      <c r="AB264">
        <v>-218.1</v>
      </c>
      <c r="AC264">
        <f t="shared" si="104"/>
        <v>-18661447268.89986</v>
      </c>
      <c r="AD264">
        <f t="shared" si="91"/>
        <v>-5224243187.9857655</v>
      </c>
      <c r="AE264" t="str">
        <f t="shared" si="105"/>
        <v>Aug</v>
      </c>
      <c r="AF264">
        <f>_xlfn.IFNA(VLOOKUP(A264,Gold!$A$2:$E$1307,5, FALSE),AF263)</f>
        <v>26351</v>
      </c>
      <c r="AG264">
        <f>_xlfn.IFNA(VLOOKUP(A264,Gold!$A$2:$G$1307,7, FALSE),AG263)</f>
        <v>1</v>
      </c>
      <c r="AH264">
        <f>_xlfn.IFNA(VLOOKUP(A264,Oil!$A$2:$E$1345,5, FALSE),AH263)</f>
        <v>2662</v>
      </c>
      <c r="AI264">
        <f>_xlfn.IFNA(VLOOKUP(A264,Oil!$A$2:$G$1345,7, FALSE),AI263)</f>
        <v>-1</v>
      </c>
      <c r="AJ264">
        <f t="shared" si="108"/>
        <v>0</v>
      </c>
      <c r="AK264">
        <f>_xlfn.IFNA(VLOOKUP(A264,InterestRate!$A$2:$G$1334,3, FALSE),AK263)</f>
        <v>7.7480000000000002</v>
      </c>
      <c r="AL264">
        <f>_xlfn.IFNA(VLOOKUP(A264,InterestRate!$A$2:$G$1334,4,FALSE),AL263)</f>
        <v>7.7480000000000002</v>
      </c>
      <c r="AM264">
        <f>_xlfn.IFNA(VLOOKUP(A264,InterestRate!$A$2:$G$1334,5, FALSE),AM263)</f>
        <v>7.7480000000000002</v>
      </c>
      <c r="AN264">
        <f>_xlfn.IFNA(VLOOKUP(A264,InterestRate!$A$2:$G$1334,6, FALSE),AN263)</f>
        <v>7.7480000000000002</v>
      </c>
      <c r="AO264">
        <f>_xlfn.IFNA(VLOOKUP(A264,InterestRate!$A$2:$G$1334,7, FALSE),AO263)</f>
        <v>1E-3</v>
      </c>
      <c r="AP264">
        <f t="shared" si="109"/>
        <v>1</v>
      </c>
      <c r="AQ264">
        <f t="shared" si="110"/>
        <v>1</v>
      </c>
    </row>
    <row r="265" spans="1:43" x14ac:dyDescent="0.2">
      <c r="A265" s="1">
        <v>42237</v>
      </c>
      <c r="B265">
        <v>8305.4</v>
      </c>
      <c r="C265">
        <v>8322.2000000000007</v>
      </c>
      <c r="D265">
        <v>8225.0499999999993</v>
      </c>
      <c r="E265">
        <v>8299.9500000000007</v>
      </c>
      <c r="F265">
        <v>207542070</v>
      </c>
      <c r="G265">
        <v>9606.33</v>
      </c>
      <c r="H265">
        <f t="shared" si="100"/>
        <v>8478.7291666666661</v>
      </c>
      <c r="I265">
        <f t="shared" si="92"/>
        <v>-178.77916666666533</v>
      </c>
      <c r="J265">
        <f t="shared" si="99"/>
        <v>0</v>
      </c>
      <c r="K265">
        <f t="shared" si="106"/>
        <v>7785.85</v>
      </c>
      <c r="L265">
        <f t="shared" si="93"/>
        <v>173441850.2857143</v>
      </c>
      <c r="M265">
        <f t="shared" si="94"/>
        <v>34100219.714285702</v>
      </c>
      <c r="N265" s="10">
        <f t="shared" si="107"/>
        <v>-6.1940132169470941</v>
      </c>
      <c r="O265">
        <f t="shared" ref="O265:O328" si="115">E265-E258</f>
        <v>-49.5</v>
      </c>
      <c r="P265">
        <f t="shared" si="101"/>
        <v>144.09999999999854</v>
      </c>
      <c r="Q265">
        <f t="shared" si="102"/>
        <v>57.686059222062667</v>
      </c>
      <c r="R265">
        <f t="shared" si="103"/>
        <v>-193.59999999999854</v>
      </c>
      <c r="S265">
        <f t="shared" si="111"/>
        <v>-72.799999999999272</v>
      </c>
      <c r="T265">
        <f t="shared" si="112"/>
        <v>72.799999999999272</v>
      </c>
      <c r="U265">
        <f t="shared" si="113"/>
        <v>0</v>
      </c>
      <c r="V265">
        <f t="shared" si="114"/>
        <v>72.799999999999272</v>
      </c>
      <c r="W265">
        <f t="shared" si="95"/>
        <v>28.242857142856987</v>
      </c>
      <c r="X265">
        <f t="shared" ref="X265:X328" si="116">AVERAGE(V259:V265)</f>
        <v>35.31428571428556</v>
      </c>
      <c r="Y265">
        <f t="shared" si="96"/>
        <v>43.748616950652767</v>
      </c>
      <c r="Z265">
        <f t="shared" si="97"/>
        <v>0</v>
      </c>
      <c r="AA265">
        <f t="shared" si="98"/>
        <v>0</v>
      </c>
      <c r="AB265">
        <v>-169.55</v>
      </c>
      <c r="AC265">
        <f t="shared" si="104"/>
        <v>-1131104281.4997735</v>
      </c>
      <c r="AD265">
        <f t="shared" ref="AD265:AD328" si="117">AVERAGE(AC259:AC265)</f>
        <v>-2692145333.9143057</v>
      </c>
      <c r="AE265" t="str">
        <f t="shared" si="105"/>
        <v>Aug</v>
      </c>
      <c r="AF265">
        <f>_xlfn.IFNA(VLOOKUP(A265,Gold!$A$2:$E$1307,5, FALSE),AF264)</f>
        <v>26802</v>
      </c>
      <c r="AG265">
        <f>_xlfn.IFNA(VLOOKUP(A265,Gold!$A$2:$G$1307,7, FALSE),AG264)</f>
        <v>1</v>
      </c>
      <c r="AH265">
        <f>_xlfn.IFNA(VLOOKUP(A265,Oil!$A$2:$E$1345,5, FALSE),AH264)</f>
        <v>2696</v>
      </c>
      <c r="AI265">
        <f>_xlfn.IFNA(VLOOKUP(A265,Oil!$A$2:$G$1345,7, FALSE),AI264)</f>
        <v>1</v>
      </c>
      <c r="AJ265">
        <f t="shared" si="108"/>
        <v>2</v>
      </c>
      <c r="AK265">
        <f>_xlfn.IFNA(VLOOKUP(A265,InterestRate!$A$2:$G$1334,3, FALSE),AK264)</f>
        <v>7.7859999999999996</v>
      </c>
      <c r="AL265">
        <f>_xlfn.IFNA(VLOOKUP(A265,InterestRate!$A$2:$G$1334,4,FALSE),AL264)</f>
        <v>7.7859999999999996</v>
      </c>
      <c r="AM265">
        <f>_xlfn.IFNA(VLOOKUP(A265,InterestRate!$A$2:$G$1334,5, FALSE),AM264)</f>
        <v>7.7859999999999996</v>
      </c>
      <c r="AN265">
        <f>_xlfn.IFNA(VLOOKUP(A265,InterestRate!$A$2:$G$1334,6, FALSE),AN264)</f>
        <v>7.7859999999999996</v>
      </c>
      <c r="AO265">
        <f>_xlfn.IFNA(VLOOKUP(A265,InterestRate!$A$2:$G$1334,7, FALSE),AO264)</f>
        <v>4.8999999999999998E-3</v>
      </c>
      <c r="AP265">
        <f t="shared" si="109"/>
        <v>1</v>
      </c>
      <c r="AQ265">
        <f t="shared" si="110"/>
        <v>3</v>
      </c>
    </row>
    <row r="266" spans="1:43" x14ac:dyDescent="0.2">
      <c r="A266" s="1">
        <v>42240</v>
      </c>
      <c r="B266">
        <v>8055.95</v>
      </c>
      <c r="C266">
        <v>8060.05</v>
      </c>
      <c r="D266">
        <v>7769.4</v>
      </c>
      <c r="E266">
        <v>7809</v>
      </c>
      <c r="F266">
        <v>322096413</v>
      </c>
      <c r="G266">
        <v>13856.66</v>
      </c>
      <c r="H266">
        <f t="shared" si="100"/>
        <v>8456.3958333333321</v>
      </c>
      <c r="I266">
        <f t="shared" ref="I266:I329" si="118">E266-H266</f>
        <v>-647.39583333333212</v>
      </c>
      <c r="J266">
        <f t="shared" si="99"/>
        <v>0</v>
      </c>
      <c r="K266">
        <f t="shared" si="106"/>
        <v>7717</v>
      </c>
      <c r="L266">
        <f t="shared" ref="L266:L329" si="119">AVERAGE(F259:F265)</f>
        <v>175104388.2857143</v>
      </c>
      <c r="M266">
        <f t="shared" ref="M266:M329" si="120">F266-L266</f>
        <v>146992024.7142857</v>
      </c>
      <c r="N266" s="10">
        <f t="shared" si="107"/>
        <v>-1.1781278012549623</v>
      </c>
      <c r="O266">
        <f t="shared" si="115"/>
        <v>-546.85000000000036</v>
      </c>
      <c r="P266">
        <f t="shared" si="101"/>
        <v>-385.80000000000109</v>
      </c>
      <c r="Q266">
        <f t="shared" si="102"/>
        <v>45.033728100909286</v>
      </c>
      <c r="R266">
        <f t="shared" si="103"/>
        <v>-161.04999999999927</v>
      </c>
      <c r="S266">
        <f t="shared" si="111"/>
        <v>-490.95000000000073</v>
      </c>
      <c r="T266">
        <f t="shared" si="112"/>
        <v>490.95000000000073</v>
      </c>
      <c r="U266">
        <f t="shared" si="113"/>
        <v>0</v>
      </c>
      <c r="V266">
        <f t="shared" si="114"/>
        <v>490.95000000000073</v>
      </c>
      <c r="W266">
        <f t="shared" si="95"/>
        <v>27.328571428571326</v>
      </c>
      <c r="X266">
        <f t="shared" si="116"/>
        <v>105.44999999999995</v>
      </c>
      <c r="Y266">
        <f t="shared" si="96"/>
        <v>20.428212931816915</v>
      </c>
      <c r="Z266">
        <f t="shared" si="97"/>
        <v>0</v>
      </c>
      <c r="AA266">
        <f t="shared" si="98"/>
        <v>0</v>
      </c>
      <c r="AB266">
        <v>-685.95</v>
      </c>
      <c r="AC266">
        <f t="shared" si="104"/>
        <v>-79541709190.349945</v>
      </c>
      <c r="AD266">
        <f t="shared" si="117"/>
        <v>-13258209152.507143</v>
      </c>
      <c r="AE266" t="str">
        <f t="shared" si="105"/>
        <v>Aug</v>
      </c>
      <c r="AF266">
        <f>_xlfn.IFNA(VLOOKUP(A266,Gold!$A$2:$E$1307,5, FALSE),AF265)</f>
        <v>27166</v>
      </c>
      <c r="AG266">
        <f>_xlfn.IFNA(VLOOKUP(A266,Gold!$A$2:$G$1307,7, FALSE),AG265)</f>
        <v>1</v>
      </c>
      <c r="AH266">
        <f>_xlfn.IFNA(VLOOKUP(A266,Oil!$A$2:$E$1345,5, FALSE),AH265)</f>
        <v>2663</v>
      </c>
      <c r="AI266">
        <f>_xlfn.IFNA(VLOOKUP(A266,Oil!$A$2:$G$1345,7, FALSE),AI265)</f>
        <v>1</v>
      </c>
      <c r="AJ266">
        <f t="shared" si="108"/>
        <v>2</v>
      </c>
      <c r="AK266">
        <f>_xlfn.IFNA(VLOOKUP(A266,InterestRate!$A$2:$G$1334,3, FALSE),AK265)</f>
        <v>7.8929999999999998</v>
      </c>
      <c r="AL266">
        <f>_xlfn.IFNA(VLOOKUP(A266,InterestRate!$A$2:$G$1334,4,FALSE),AL265)</f>
        <v>7.8929999999999998</v>
      </c>
      <c r="AM266">
        <f>_xlfn.IFNA(VLOOKUP(A266,InterestRate!$A$2:$G$1334,5, FALSE),AM265)</f>
        <v>7.8929999999999998</v>
      </c>
      <c r="AN266">
        <f>_xlfn.IFNA(VLOOKUP(A266,InterestRate!$A$2:$G$1334,6, FALSE),AN265)</f>
        <v>7.8929999999999998</v>
      </c>
      <c r="AO266">
        <f>_xlfn.IFNA(VLOOKUP(A266,InterestRate!$A$2:$G$1334,7, FALSE),AO265)</f>
        <v>1.37E-2</v>
      </c>
      <c r="AP266">
        <f t="shared" si="109"/>
        <v>1</v>
      </c>
      <c r="AQ266">
        <f t="shared" si="110"/>
        <v>3</v>
      </c>
    </row>
    <row r="267" spans="1:43" x14ac:dyDescent="0.2">
      <c r="A267" s="1">
        <v>42241</v>
      </c>
      <c r="B267">
        <v>7895.4</v>
      </c>
      <c r="C267">
        <v>7925.4</v>
      </c>
      <c r="D267">
        <v>7667.25</v>
      </c>
      <c r="E267">
        <v>7880.7</v>
      </c>
      <c r="F267">
        <v>308255265</v>
      </c>
      <c r="G267">
        <v>13420.76</v>
      </c>
      <c r="H267">
        <f t="shared" si="100"/>
        <v>8391.4249999999993</v>
      </c>
      <c r="I267">
        <f t="shared" si="118"/>
        <v>-510.72499999999945</v>
      </c>
      <c r="J267">
        <f t="shared" si="99"/>
        <v>0</v>
      </c>
      <c r="K267">
        <f t="shared" si="106"/>
        <v>7823</v>
      </c>
      <c r="L267">
        <f t="shared" si="119"/>
        <v>193249717.7142857</v>
      </c>
      <c r="M267">
        <f t="shared" si="120"/>
        <v>115005547.2857143</v>
      </c>
      <c r="N267" s="10">
        <f t="shared" si="107"/>
        <v>-0.73216846219244258</v>
      </c>
      <c r="O267">
        <f t="shared" si="115"/>
        <v>-637.84999999999945</v>
      </c>
      <c r="P267">
        <f t="shared" si="101"/>
        <v>-588.449999999998</v>
      </c>
      <c r="Q267">
        <f t="shared" si="102"/>
        <v>182.13741541824419</v>
      </c>
      <c r="R267">
        <f t="shared" si="103"/>
        <v>-49.400000000001455</v>
      </c>
      <c r="S267">
        <f t="shared" si="111"/>
        <v>71.699999999999818</v>
      </c>
      <c r="T267">
        <f t="shared" si="112"/>
        <v>-71.699999999999818</v>
      </c>
      <c r="U267">
        <f t="shared" si="113"/>
        <v>71.699999999999818</v>
      </c>
      <c r="V267">
        <f t="shared" si="114"/>
        <v>0</v>
      </c>
      <c r="W267">
        <f t="shared" ref="W267:W330" si="121">AVERAGE(U261:U267)</f>
        <v>14.328571428571454</v>
      </c>
      <c r="X267">
        <f t="shared" si="116"/>
        <v>105.44999999999995</v>
      </c>
      <c r="Y267">
        <f t="shared" ref="Y267:Y330" si="122">100-(100/(1+(W267/(X267+1))))</f>
        <v>11.8635046424981</v>
      </c>
      <c r="Z267">
        <f t="shared" ref="Z267:Z330" si="123">IF(Y267&lt;20,1,0)</f>
        <v>1</v>
      </c>
      <c r="AA267">
        <f t="shared" ref="AA267:AA330" si="124">IF(Y267&gt;80,1,0)</f>
        <v>0</v>
      </c>
      <c r="AB267">
        <v>-1234.2</v>
      </c>
      <c r="AC267">
        <f t="shared" si="104"/>
        <v>-4531352395.4999437</v>
      </c>
      <c r="AD267">
        <f t="shared" si="117"/>
        <v>-16572837525.007111</v>
      </c>
      <c r="AE267" t="str">
        <f t="shared" si="105"/>
        <v>Aug</v>
      </c>
      <c r="AF267">
        <f>_xlfn.IFNA(VLOOKUP(A267,Gold!$A$2:$E$1307,5, FALSE),AF266)</f>
        <v>26700</v>
      </c>
      <c r="AG267">
        <f>_xlfn.IFNA(VLOOKUP(A267,Gold!$A$2:$G$1307,7, FALSE),AG266)</f>
        <v>-1</v>
      </c>
      <c r="AH267">
        <f>_xlfn.IFNA(VLOOKUP(A267,Oil!$A$2:$E$1345,5, FALSE),AH266)</f>
        <v>2543</v>
      </c>
      <c r="AI267">
        <f>_xlfn.IFNA(VLOOKUP(A267,Oil!$A$2:$G$1345,7, FALSE),AI266)</f>
        <v>-1</v>
      </c>
      <c r="AJ267">
        <f t="shared" si="108"/>
        <v>-2</v>
      </c>
      <c r="AK267">
        <f>_xlfn.IFNA(VLOOKUP(A267,InterestRate!$A$2:$G$1334,3, FALSE),AK266)</f>
        <v>7.8140000000000001</v>
      </c>
      <c r="AL267">
        <f>_xlfn.IFNA(VLOOKUP(A267,InterestRate!$A$2:$G$1334,4,FALSE),AL266)</f>
        <v>7.8140000000000001</v>
      </c>
      <c r="AM267">
        <f>_xlfn.IFNA(VLOOKUP(A267,InterestRate!$A$2:$G$1334,5, FALSE),AM266)</f>
        <v>7.8140000000000001</v>
      </c>
      <c r="AN267">
        <f>_xlfn.IFNA(VLOOKUP(A267,InterestRate!$A$2:$G$1334,6, FALSE),AN266)</f>
        <v>7.8140000000000001</v>
      </c>
      <c r="AO267">
        <f>_xlfn.IFNA(VLOOKUP(A267,InterestRate!$A$2:$G$1334,7, FALSE),AO266)</f>
        <v>-0.01</v>
      </c>
      <c r="AP267">
        <f t="shared" si="109"/>
        <v>-1</v>
      </c>
      <c r="AQ267">
        <f t="shared" si="110"/>
        <v>-3</v>
      </c>
    </row>
    <row r="268" spans="1:43" x14ac:dyDescent="0.2">
      <c r="A268" s="1">
        <v>42242</v>
      </c>
      <c r="B268">
        <v>7865.25</v>
      </c>
      <c r="C268">
        <v>7930.05</v>
      </c>
      <c r="D268">
        <v>7777.1</v>
      </c>
      <c r="E268">
        <v>7791.85</v>
      </c>
      <c r="F268">
        <v>223261362</v>
      </c>
      <c r="G268">
        <v>10207.56</v>
      </c>
      <c r="H268">
        <f t="shared" si="100"/>
        <v>8334.4333333333325</v>
      </c>
      <c r="I268">
        <f t="shared" si="118"/>
        <v>-542.58333333333212</v>
      </c>
      <c r="J268">
        <f t="shared" si="99"/>
        <v>0</v>
      </c>
      <c r="K268">
        <f t="shared" si="106"/>
        <v>7655.05</v>
      </c>
      <c r="L268">
        <f t="shared" si="119"/>
        <v>214331861.2857143</v>
      </c>
      <c r="M268">
        <f t="shared" si="120"/>
        <v>8929500.7142857015</v>
      </c>
      <c r="N268" s="10">
        <f t="shared" si="107"/>
        <v>-1.7556806150015745</v>
      </c>
      <c r="O268">
        <f t="shared" si="115"/>
        <v>-685.44999999999891</v>
      </c>
      <c r="P268">
        <f t="shared" si="101"/>
        <v>-574.09999999999854</v>
      </c>
      <c r="Q268">
        <f t="shared" si="102"/>
        <v>254.96074184264569</v>
      </c>
      <c r="R268">
        <f t="shared" si="103"/>
        <v>-111.35000000000036</v>
      </c>
      <c r="S268">
        <f t="shared" si="111"/>
        <v>-88.849999999999454</v>
      </c>
      <c r="T268">
        <f t="shared" si="112"/>
        <v>88.849999999999454</v>
      </c>
      <c r="U268">
        <f t="shared" si="113"/>
        <v>0</v>
      </c>
      <c r="V268">
        <f t="shared" si="114"/>
        <v>88.849999999999454</v>
      </c>
      <c r="W268">
        <f t="shared" si="121"/>
        <v>14.328571428571454</v>
      </c>
      <c r="X268">
        <f t="shared" si="116"/>
        <v>112.24999999999987</v>
      </c>
      <c r="Y268">
        <f t="shared" si="122"/>
        <v>11.231174066401678</v>
      </c>
      <c r="Z268">
        <f t="shared" si="123"/>
        <v>1</v>
      </c>
      <c r="AA268">
        <f t="shared" si="124"/>
        <v>0</v>
      </c>
      <c r="AB268">
        <v>-1870.15</v>
      </c>
      <c r="AC268">
        <f t="shared" si="104"/>
        <v>-16387383970.799919</v>
      </c>
      <c r="AD268">
        <f t="shared" si="117"/>
        <v>-17545255269.978512</v>
      </c>
      <c r="AE268" t="str">
        <f t="shared" si="105"/>
        <v>Aug</v>
      </c>
      <c r="AF268">
        <f>_xlfn.IFNA(VLOOKUP(A268,Gold!$A$2:$E$1307,5, FALSE),AF267)</f>
        <v>26700</v>
      </c>
      <c r="AG268">
        <f>_xlfn.IFNA(VLOOKUP(A268,Gold!$A$2:$G$1307,7, FALSE),AG267)</f>
        <v>1</v>
      </c>
      <c r="AH268">
        <f>_xlfn.IFNA(VLOOKUP(A268,Oil!$A$2:$E$1345,5, FALSE),AH267)</f>
        <v>2622</v>
      </c>
      <c r="AI268">
        <f>_xlfn.IFNA(VLOOKUP(A268,Oil!$A$2:$G$1345,7, FALSE),AI267)</f>
        <v>1</v>
      </c>
      <c r="AJ268">
        <f t="shared" si="108"/>
        <v>2</v>
      </c>
      <c r="AK268">
        <f>_xlfn.IFNA(VLOOKUP(A268,InterestRate!$A$2:$G$1334,3, FALSE),AK267)</f>
        <v>7.7930000000000001</v>
      </c>
      <c r="AL268">
        <f>_xlfn.IFNA(VLOOKUP(A268,InterestRate!$A$2:$G$1334,4,FALSE),AL267)</f>
        <v>7.7930000000000001</v>
      </c>
      <c r="AM268">
        <f>_xlfn.IFNA(VLOOKUP(A268,InterestRate!$A$2:$G$1334,5, FALSE),AM267)</f>
        <v>7.7930000000000001</v>
      </c>
      <c r="AN268">
        <f>_xlfn.IFNA(VLOOKUP(A268,InterestRate!$A$2:$G$1334,6, FALSE),AN267)</f>
        <v>7.7930000000000001</v>
      </c>
      <c r="AO268">
        <f>_xlfn.IFNA(VLOOKUP(A268,InterestRate!$A$2:$G$1334,7, FALSE),AO267)</f>
        <v>-2.7000000000000001E-3</v>
      </c>
      <c r="AP268">
        <f t="shared" si="109"/>
        <v>-1</v>
      </c>
      <c r="AQ268">
        <f t="shared" si="110"/>
        <v>1</v>
      </c>
    </row>
    <row r="269" spans="1:43" x14ac:dyDescent="0.2">
      <c r="A269" s="1">
        <v>42243</v>
      </c>
      <c r="B269">
        <v>7921.6</v>
      </c>
      <c r="C269">
        <v>7963.6</v>
      </c>
      <c r="D269">
        <v>7862.3</v>
      </c>
      <c r="E269">
        <v>7948.95</v>
      </c>
      <c r="F269">
        <v>314422773</v>
      </c>
      <c r="G269">
        <v>14282.73</v>
      </c>
      <c r="H269">
        <f t="shared" si="100"/>
        <v>8273.2875000000004</v>
      </c>
      <c r="I269">
        <f t="shared" si="118"/>
        <v>-324.33750000000055</v>
      </c>
      <c r="J269">
        <f t="shared" si="99"/>
        <v>0</v>
      </c>
      <c r="K269">
        <f t="shared" si="106"/>
        <v>7558.8</v>
      </c>
      <c r="L269">
        <f t="shared" si="119"/>
        <v>220500080.14285713</v>
      </c>
      <c r="M269">
        <f t="shared" si="120"/>
        <v>93922692.857142866</v>
      </c>
      <c r="N269" s="10">
        <f t="shared" si="107"/>
        <v>-4.9081954220368686</v>
      </c>
      <c r="O269">
        <f t="shared" si="115"/>
        <v>-517.59999999999945</v>
      </c>
      <c r="P269">
        <f t="shared" si="101"/>
        <v>-419.54999999999836</v>
      </c>
      <c r="Q269">
        <f t="shared" si="102"/>
        <v>301.08279097917432</v>
      </c>
      <c r="R269">
        <f t="shared" si="103"/>
        <v>-98.050000000001091</v>
      </c>
      <c r="S269">
        <f t="shared" si="111"/>
        <v>157.09999999999945</v>
      </c>
      <c r="T269">
        <f t="shared" si="112"/>
        <v>-157.09999999999945</v>
      </c>
      <c r="U269">
        <f t="shared" si="113"/>
        <v>157.09999999999945</v>
      </c>
      <c r="V269">
        <f t="shared" si="114"/>
        <v>0</v>
      </c>
      <c r="W269">
        <f t="shared" si="121"/>
        <v>36.771428571428523</v>
      </c>
      <c r="X269">
        <f t="shared" si="116"/>
        <v>110.71428571428558</v>
      </c>
      <c r="Y269">
        <f t="shared" si="122"/>
        <v>24.764287088705018</v>
      </c>
      <c r="Z269">
        <f t="shared" si="123"/>
        <v>0</v>
      </c>
      <c r="AA269">
        <f t="shared" si="124"/>
        <v>0</v>
      </c>
      <c r="AB269">
        <v>-1840.9</v>
      </c>
      <c r="AC269">
        <f t="shared" si="104"/>
        <v>8599462841.5498276</v>
      </c>
      <c r="AD269">
        <f t="shared" si="117"/>
        <v>-15429750853.728506</v>
      </c>
      <c r="AE269" t="str">
        <f t="shared" si="105"/>
        <v>Aug</v>
      </c>
      <c r="AF269">
        <f>_xlfn.IFNA(VLOOKUP(A269,Gold!$A$2:$E$1307,5, FALSE),AF268)</f>
        <v>26245</v>
      </c>
      <c r="AG269">
        <f>_xlfn.IFNA(VLOOKUP(A269,Gold!$A$2:$G$1307,7, FALSE),AG268)</f>
        <v>-1</v>
      </c>
      <c r="AH269">
        <f>_xlfn.IFNA(VLOOKUP(A269,Oil!$A$2:$E$1345,5, FALSE),AH268)</f>
        <v>2554</v>
      </c>
      <c r="AI269">
        <f>_xlfn.IFNA(VLOOKUP(A269,Oil!$A$2:$G$1345,7, FALSE),AI268)</f>
        <v>-1</v>
      </c>
      <c r="AJ269">
        <f t="shared" si="108"/>
        <v>-2</v>
      </c>
      <c r="AK269">
        <f>_xlfn.IFNA(VLOOKUP(A269,InterestRate!$A$2:$G$1334,3, FALSE),AK268)</f>
        <v>7.7690000000000001</v>
      </c>
      <c r="AL269">
        <f>_xlfn.IFNA(VLOOKUP(A269,InterestRate!$A$2:$G$1334,4,FALSE),AL268)</f>
        <v>7.7690000000000001</v>
      </c>
      <c r="AM269">
        <f>_xlfn.IFNA(VLOOKUP(A269,InterestRate!$A$2:$G$1334,5, FALSE),AM268)</f>
        <v>7.7690000000000001</v>
      </c>
      <c r="AN269">
        <f>_xlfn.IFNA(VLOOKUP(A269,InterestRate!$A$2:$G$1334,6, FALSE),AN268)</f>
        <v>7.7690000000000001</v>
      </c>
      <c r="AO269">
        <f>_xlfn.IFNA(VLOOKUP(A269,InterestRate!$A$2:$G$1334,7, FALSE),AO268)</f>
        <v>-3.0999999999999999E-3</v>
      </c>
      <c r="AP269">
        <f t="shared" si="109"/>
        <v>-1</v>
      </c>
      <c r="AQ269">
        <f t="shared" si="110"/>
        <v>-3</v>
      </c>
    </row>
    <row r="270" spans="1:43" x14ac:dyDescent="0.2">
      <c r="A270" s="1">
        <v>42244</v>
      </c>
      <c r="B270">
        <v>8053.7</v>
      </c>
      <c r="C270">
        <v>8091.8</v>
      </c>
      <c r="D270">
        <v>7961.65</v>
      </c>
      <c r="E270">
        <v>8001.95</v>
      </c>
      <c r="F270">
        <v>201572450</v>
      </c>
      <c r="G270">
        <v>8641.8700000000008</v>
      </c>
      <c r="H270">
        <f t="shared" si="100"/>
        <v>8230.5041666666675</v>
      </c>
      <c r="I270">
        <f t="shared" si="118"/>
        <v>-228.5541666666677</v>
      </c>
      <c r="J270">
        <f t="shared" si="99"/>
        <v>0</v>
      </c>
      <c r="K270">
        <f t="shared" si="106"/>
        <v>7688.25</v>
      </c>
      <c r="L270">
        <f t="shared" si="119"/>
        <v>242847397.14285713</v>
      </c>
      <c r="M270">
        <f t="shared" si="120"/>
        <v>-41274947.142857134</v>
      </c>
      <c r="N270" s="10">
        <f t="shared" si="107"/>
        <v>-3.9202944282331158</v>
      </c>
      <c r="O270">
        <f t="shared" si="115"/>
        <v>-493.19999999999982</v>
      </c>
      <c r="P270">
        <f t="shared" si="101"/>
        <v>-462.74999999999909</v>
      </c>
      <c r="Q270">
        <f t="shared" si="102"/>
        <v>294.61835886609663</v>
      </c>
      <c r="R270">
        <f t="shared" si="103"/>
        <v>-30.450000000000728</v>
      </c>
      <c r="S270">
        <f t="shared" si="111"/>
        <v>53</v>
      </c>
      <c r="T270">
        <f t="shared" si="112"/>
        <v>-53</v>
      </c>
      <c r="U270">
        <f t="shared" si="113"/>
        <v>53</v>
      </c>
      <c r="V270">
        <f t="shared" si="114"/>
        <v>0</v>
      </c>
      <c r="W270">
        <f t="shared" si="121"/>
        <v>40.257142857142753</v>
      </c>
      <c r="X270">
        <f t="shared" si="116"/>
        <v>110.71428571428558</v>
      </c>
      <c r="Y270">
        <f t="shared" si="122"/>
        <v>26.489941718368087</v>
      </c>
      <c r="Z270">
        <f t="shared" si="123"/>
        <v>0</v>
      </c>
      <c r="AA270">
        <f t="shared" si="124"/>
        <v>0</v>
      </c>
      <c r="AB270">
        <v>-1696.25</v>
      </c>
      <c r="AC270">
        <f t="shared" si="104"/>
        <v>-10431374287.5</v>
      </c>
      <c r="AD270">
        <f t="shared" si="117"/>
        <v>-17440701221.857086</v>
      </c>
      <c r="AE270" t="str">
        <f t="shared" si="105"/>
        <v>Aug</v>
      </c>
      <c r="AF270">
        <f>_xlfn.IFNA(VLOOKUP(A270,Gold!$A$2:$E$1307,5, FALSE),AF269)</f>
        <v>26371</v>
      </c>
      <c r="AG270">
        <f>_xlfn.IFNA(VLOOKUP(A270,Gold!$A$2:$G$1307,7, FALSE),AG269)</f>
        <v>1</v>
      </c>
      <c r="AH270">
        <f>_xlfn.IFNA(VLOOKUP(A270,Oil!$A$2:$E$1345,5, FALSE),AH269)</f>
        <v>2812</v>
      </c>
      <c r="AI270">
        <f>_xlfn.IFNA(VLOOKUP(A270,Oil!$A$2:$G$1345,7, FALSE),AI269)</f>
        <v>1</v>
      </c>
      <c r="AJ270">
        <f t="shared" si="108"/>
        <v>2</v>
      </c>
      <c r="AK270">
        <f>_xlfn.IFNA(VLOOKUP(A270,InterestRate!$A$2:$G$1334,3, FALSE),AK269)</f>
        <v>7.7770000000000001</v>
      </c>
      <c r="AL270">
        <f>_xlfn.IFNA(VLOOKUP(A270,InterestRate!$A$2:$G$1334,4,FALSE),AL269)</f>
        <v>7.7770000000000001</v>
      </c>
      <c r="AM270">
        <f>_xlfn.IFNA(VLOOKUP(A270,InterestRate!$A$2:$G$1334,5, FALSE),AM269)</f>
        <v>7.7770000000000001</v>
      </c>
      <c r="AN270">
        <f>_xlfn.IFNA(VLOOKUP(A270,InterestRate!$A$2:$G$1334,6, FALSE),AN269)</f>
        <v>7.7770000000000001</v>
      </c>
      <c r="AO270">
        <f>_xlfn.IFNA(VLOOKUP(A270,InterestRate!$A$2:$G$1334,7, FALSE),AO269)</f>
        <v>1E-3</v>
      </c>
      <c r="AP270">
        <f t="shared" si="109"/>
        <v>1</v>
      </c>
      <c r="AQ270">
        <f t="shared" si="110"/>
        <v>3</v>
      </c>
    </row>
    <row r="271" spans="1:43" x14ac:dyDescent="0.2">
      <c r="A271" s="1">
        <v>42247</v>
      </c>
      <c r="B271">
        <v>8009.25</v>
      </c>
      <c r="C271">
        <v>8043.6</v>
      </c>
      <c r="D271">
        <v>7947.95</v>
      </c>
      <c r="E271">
        <v>7971.3</v>
      </c>
      <c r="F271">
        <v>204254629</v>
      </c>
      <c r="G271">
        <v>9547.7000000000007</v>
      </c>
      <c r="H271">
        <f t="shared" si="100"/>
        <v>8201.5458333333336</v>
      </c>
      <c r="I271">
        <f t="shared" si="118"/>
        <v>-230.24583333333339</v>
      </c>
      <c r="J271">
        <f t="shared" ref="J271:J334" si="125">IF(I271*I270&lt;0,IF(I271&lt;0,-1,1),0)</f>
        <v>0</v>
      </c>
      <c r="K271">
        <f t="shared" si="106"/>
        <v>7818.6</v>
      </c>
      <c r="L271">
        <f t="shared" si="119"/>
        <v>252427445.14285713</v>
      </c>
      <c r="M271">
        <f t="shared" si="120"/>
        <v>-48172816.142857134</v>
      </c>
      <c r="N271" s="10">
        <f t="shared" si="107"/>
        <v>-1.91562229498325</v>
      </c>
      <c r="O271">
        <f t="shared" si="115"/>
        <v>-401.44999999999982</v>
      </c>
      <c r="P271">
        <f t="shared" si="101"/>
        <v>-311.84999999999945</v>
      </c>
      <c r="Q271">
        <f t="shared" si="102"/>
        <v>256.39040172213521</v>
      </c>
      <c r="R271">
        <f t="shared" si="103"/>
        <v>-89.600000000000364</v>
      </c>
      <c r="S271">
        <f t="shared" si="111"/>
        <v>-30.649999999999636</v>
      </c>
      <c r="T271">
        <f t="shared" si="112"/>
        <v>30.649999999999636</v>
      </c>
      <c r="U271">
        <f t="shared" si="113"/>
        <v>0</v>
      </c>
      <c r="V271">
        <f t="shared" si="114"/>
        <v>30.649999999999636</v>
      </c>
      <c r="W271">
        <f t="shared" si="121"/>
        <v>40.257142857142753</v>
      </c>
      <c r="X271">
        <f t="shared" si="116"/>
        <v>97.607142857142733</v>
      </c>
      <c r="Y271">
        <f t="shared" si="122"/>
        <v>28.990278277866338</v>
      </c>
      <c r="Z271">
        <f t="shared" si="123"/>
        <v>0</v>
      </c>
      <c r="AA271">
        <f t="shared" si="124"/>
        <v>0</v>
      </c>
      <c r="AB271">
        <v>-1412.25</v>
      </c>
      <c r="AC271">
        <f t="shared" si="104"/>
        <v>-7751463170.549963</v>
      </c>
      <c r="AD271">
        <f t="shared" si="117"/>
        <v>-15882132064.949955</v>
      </c>
      <c r="AE271" t="str">
        <f t="shared" si="105"/>
        <v>Aug</v>
      </c>
      <c r="AF271">
        <f>_xlfn.IFNA(VLOOKUP(A271,Gold!$A$2:$E$1307,5, FALSE),AF270)</f>
        <v>26556</v>
      </c>
      <c r="AG271">
        <f>_xlfn.IFNA(VLOOKUP(A271,Gold!$A$2:$G$1307,7, FALSE),AG270)</f>
        <v>1</v>
      </c>
      <c r="AH271">
        <f>_xlfn.IFNA(VLOOKUP(A271,Oil!$A$2:$E$1345,5, FALSE),AH270)</f>
        <v>2988</v>
      </c>
      <c r="AI271">
        <f>_xlfn.IFNA(VLOOKUP(A271,Oil!$A$2:$G$1345,7, FALSE),AI270)</f>
        <v>1</v>
      </c>
      <c r="AJ271">
        <f t="shared" si="108"/>
        <v>2</v>
      </c>
      <c r="AK271">
        <f>_xlfn.IFNA(VLOOKUP(A271,InterestRate!$A$2:$G$1334,3, FALSE),AK270)</f>
        <v>7.7869999999999999</v>
      </c>
      <c r="AL271">
        <f>_xlfn.IFNA(VLOOKUP(A271,InterestRate!$A$2:$G$1334,4,FALSE),AL270)</f>
        <v>7.7869999999999999</v>
      </c>
      <c r="AM271">
        <f>_xlfn.IFNA(VLOOKUP(A271,InterestRate!$A$2:$G$1334,5, FALSE),AM270)</f>
        <v>7.7869999999999999</v>
      </c>
      <c r="AN271">
        <f>_xlfn.IFNA(VLOOKUP(A271,InterestRate!$A$2:$G$1334,6, FALSE),AN270)</f>
        <v>7.7869999999999999</v>
      </c>
      <c r="AO271">
        <f>_xlfn.IFNA(VLOOKUP(A271,InterestRate!$A$2:$G$1334,7, FALSE),AO270)</f>
        <v>1.2999999999999999E-3</v>
      </c>
      <c r="AP271">
        <f t="shared" si="109"/>
        <v>1</v>
      </c>
      <c r="AQ271">
        <f t="shared" si="110"/>
        <v>3</v>
      </c>
    </row>
    <row r="272" spans="1:43" x14ac:dyDescent="0.2">
      <c r="A272" s="1">
        <v>42248</v>
      </c>
      <c r="B272">
        <v>7907.95</v>
      </c>
      <c r="C272">
        <v>7929.1</v>
      </c>
      <c r="D272">
        <v>7746.5</v>
      </c>
      <c r="E272">
        <v>7785.85</v>
      </c>
      <c r="F272">
        <v>190581167</v>
      </c>
      <c r="G272">
        <v>8633.26</v>
      </c>
      <c r="H272">
        <f t="shared" ref="H272:H335" si="126">AVERAGE(E260:E271)</f>
        <v>8169.5</v>
      </c>
      <c r="I272">
        <f t="shared" si="118"/>
        <v>-383.64999999999964</v>
      </c>
      <c r="J272">
        <f t="shared" si="125"/>
        <v>0</v>
      </c>
      <c r="K272">
        <f t="shared" si="106"/>
        <v>7788.1</v>
      </c>
      <c r="L272">
        <f t="shared" si="119"/>
        <v>254486423.14285713</v>
      </c>
      <c r="M272">
        <f t="shared" si="120"/>
        <v>-63905256.142857134</v>
      </c>
      <c r="N272" s="10">
        <f t="shared" si="107"/>
        <v>2.8898578832112099E-2</v>
      </c>
      <c r="O272">
        <f t="shared" si="115"/>
        <v>-514.10000000000036</v>
      </c>
      <c r="P272">
        <f t="shared" si="101"/>
        <v>-464.60000000000036</v>
      </c>
      <c r="Q272">
        <f t="shared" si="102"/>
        <v>209.98841181179006</v>
      </c>
      <c r="R272">
        <f t="shared" si="103"/>
        <v>-49.5</v>
      </c>
      <c r="S272">
        <f t="shared" si="111"/>
        <v>-185.44999999999982</v>
      </c>
      <c r="T272">
        <f t="shared" si="112"/>
        <v>185.44999999999982</v>
      </c>
      <c r="U272">
        <f t="shared" si="113"/>
        <v>0</v>
      </c>
      <c r="V272">
        <f t="shared" si="114"/>
        <v>185.44999999999982</v>
      </c>
      <c r="W272">
        <f t="shared" si="121"/>
        <v>40.257142857142753</v>
      </c>
      <c r="X272">
        <f t="shared" si="116"/>
        <v>113.69999999999995</v>
      </c>
      <c r="Y272">
        <f t="shared" si="122"/>
        <v>25.979533511569983</v>
      </c>
      <c r="Z272">
        <f t="shared" si="123"/>
        <v>0</v>
      </c>
      <c r="AA272">
        <f t="shared" si="124"/>
        <v>0</v>
      </c>
      <c r="AB272">
        <v>-1408.75</v>
      </c>
      <c r="AC272">
        <f t="shared" si="104"/>
        <v>-23269960490.699898</v>
      </c>
      <c r="AD272">
        <f t="shared" si="117"/>
        <v>-19044825809.121403</v>
      </c>
      <c r="AE272" t="str">
        <f t="shared" si="105"/>
        <v>Sep</v>
      </c>
      <c r="AF272">
        <f>_xlfn.IFNA(VLOOKUP(A272,Gold!$A$2:$E$1307,5, FALSE),AF271)</f>
        <v>26718</v>
      </c>
      <c r="AG272">
        <f>_xlfn.IFNA(VLOOKUP(A272,Gold!$A$2:$G$1307,7, FALSE),AG271)</f>
        <v>1</v>
      </c>
      <c r="AH272">
        <f>_xlfn.IFNA(VLOOKUP(A272,Oil!$A$2:$E$1345,5, FALSE),AH271)</f>
        <v>3262</v>
      </c>
      <c r="AI272">
        <f>_xlfn.IFNA(VLOOKUP(A272,Oil!$A$2:$G$1345,7, FALSE),AI271)</f>
        <v>1</v>
      </c>
      <c r="AJ272">
        <f t="shared" si="108"/>
        <v>2</v>
      </c>
      <c r="AK272">
        <f>_xlfn.IFNA(VLOOKUP(A272,InterestRate!$A$2:$G$1334,3, FALSE),AK271)</f>
        <v>7.7510000000000003</v>
      </c>
      <c r="AL272">
        <f>_xlfn.IFNA(VLOOKUP(A272,InterestRate!$A$2:$G$1334,4,FALSE),AL271)</f>
        <v>7.7510000000000003</v>
      </c>
      <c r="AM272">
        <f>_xlfn.IFNA(VLOOKUP(A272,InterestRate!$A$2:$G$1334,5, FALSE),AM271)</f>
        <v>7.7510000000000003</v>
      </c>
      <c r="AN272">
        <f>_xlfn.IFNA(VLOOKUP(A272,InterestRate!$A$2:$G$1334,6, FALSE),AN271)</f>
        <v>7.7510000000000003</v>
      </c>
      <c r="AO272">
        <f>_xlfn.IFNA(VLOOKUP(A272,InterestRate!$A$2:$G$1334,7, FALSE),AO271)</f>
        <v>-4.5999999999999999E-3</v>
      </c>
      <c r="AP272">
        <f t="shared" si="109"/>
        <v>-1</v>
      </c>
      <c r="AQ272">
        <f t="shared" si="110"/>
        <v>1</v>
      </c>
    </row>
    <row r="273" spans="1:43" x14ac:dyDescent="0.2">
      <c r="A273" s="1">
        <v>42249</v>
      </c>
      <c r="B273">
        <v>7856.65</v>
      </c>
      <c r="C273">
        <v>7862.55</v>
      </c>
      <c r="D273">
        <v>7699.25</v>
      </c>
      <c r="E273">
        <v>7717</v>
      </c>
      <c r="F273">
        <v>222003483</v>
      </c>
      <c r="G273">
        <v>9794.2900000000009</v>
      </c>
      <c r="H273">
        <f t="shared" si="126"/>
        <v>8108.4416666666666</v>
      </c>
      <c r="I273">
        <f t="shared" si="118"/>
        <v>-391.44166666666661</v>
      </c>
      <c r="J273">
        <f t="shared" si="125"/>
        <v>0</v>
      </c>
      <c r="K273">
        <f t="shared" si="106"/>
        <v>7789.3</v>
      </c>
      <c r="L273">
        <f t="shared" si="119"/>
        <v>252063437</v>
      </c>
      <c r="M273">
        <f t="shared" si="120"/>
        <v>-30059954</v>
      </c>
      <c r="N273" s="10">
        <f t="shared" si="107"/>
        <v>0.93689257483478272</v>
      </c>
      <c r="O273">
        <f t="shared" si="115"/>
        <v>-92</v>
      </c>
      <c r="P273">
        <f t="shared" ref="P273:P336" si="127">O273-O266</f>
        <v>454.85000000000036</v>
      </c>
      <c r="Q273">
        <f t="shared" ref="Q273:Q336" si="128">STDEV(O266:O272)</f>
        <v>94.249020457205333</v>
      </c>
      <c r="R273">
        <f t="shared" ref="R273:R336" si="129">O266</f>
        <v>-546.85000000000036</v>
      </c>
      <c r="S273">
        <f t="shared" si="111"/>
        <v>-68.850000000000364</v>
      </c>
      <c r="T273">
        <f t="shared" si="112"/>
        <v>68.850000000000364</v>
      </c>
      <c r="U273">
        <f t="shared" si="113"/>
        <v>0</v>
      </c>
      <c r="V273">
        <f t="shared" si="114"/>
        <v>68.850000000000364</v>
      </c>
      <c r="W273">
        <f t="shared" si="121"/>
        <v>40.257142857142753</v>
      </c>
      <c r="X273">
        <f t="shared" si="116"/>
        <v>53.399999999999899</v>
      </c>
      <c r="Y273">
        <f t="shared" si="122"/>
        <v>42.529429520072419</v>
      </c>
      <c r="Z273">
        <f t="shared" si="123"/>
        <v>0</v>
      </c>
      <c r="AA273">
        <f t="shared" si="124"/>
        <v>0</v>
      </c>
      <c r="AB273">
        <v>-1007.55</v>
      </c>
      <c r="AC273">
        <f t="shared" si="104"/>
        <v>-31002786400.949921</v>
      </c>
      <c r="AD273">
        <f t="shared" si="117"/>
        <v>-12110693982.064259</v>
      </c>
      <c r="AE273" t="str">
        <f t="shared" si="105"/>
        <v>Sep</v>
      </c>
      <c r="AF273">
        <f>_xlfn.IFNA(VLOOKUP(A273,Gold!$A$2:$E$1307,5, FALSE),AF272)</f>
        <v>26585</v>
      </c>
      <c r="AG273">
        <f>_xlfn.IFNA(VLOOKUP(A273,Gold!$A$2:$G$1307,7, FALSE),AG272)</f>
        <v>-1</v>
      </c>
      <c r="AH273">
        <f>_xlfn.IFNA(VLOOKUP(A273,Oil!$A$2:$E$1345,5, FALSE),AH272)</f>
        <v>3009</v>
      </c>
      <c r="AI273">
        <f>_xlfn.IFNA(VLOOKUP(A273,Oil!$A$2:$G$1345,7, FALSE),AI272)</f>
        <v>-1</v>
      </c>
      <c r="AJ273">
        <f t="shared" si="108"/>
        <v>-2</v>
      </c>
      <c r="AK273">
        <f>_xlfn.IFNA(VLOOKUP(A273,InterestRate!$A$2:$G$1334,3, FALSE),AK272)</f>
        <v>7.7510000000000003</v>
      </c>
      <c r="AL273">
        <f>_xlfn.IFNA(VLOOKUP(A273,InterestRate!$A$2:$G$1334,4,FALSE),AL272)</f>
        <v>7.7510000000000003</v>
      </c>
      <c r="AM273">
        <f>_xlfn.IFNA(VLOOKUP(A273,InterestRate!$A$2:$G$1334,5, FALSE),AM272)</f>
        <v>7.7510000000000003</v>
      </c>
      <c r="AN273">
        <f>_xlfn.IFNA(VLOOKUP(A273,InterestRate!$A$2:$G$1334,6, FALSE),AN272)</f>
        <v>7.7510000000000003</v>
      </c>
      <c r="AO273">
        <f>_xlfn.IFNA(VLOOKUP(A273,InterestRate!$A$2:$G$1334,7, FALSE),AO272)</f>
        <v>0</v>
      </c>
      <c r="AP273">
        <f t="shared" si="109"/>
        <v>-1</v>
      </c>
      <c r="AQ273">
        <f t="shared" si="110"/>
        <v>-3</v>
      </c>
    </row>
    <row r="274" spans="1:43" x14ac:dyDescent="0.2">
      <c r="A274" s="1">
        <v>42250</v>
      </c>
      <c r="B274">
        <v>7774.45</v>
      </c>
      <c r="C274">
        <v>7845.6</v>
      </c>
      <c r="D274">
        <v>7754.05</v>
      </c>
      <c r="E274">
        <v>7823</v>
      </c>
      <c r="F274">
        <v>160609681</v>
      </c>
      <c r="G274">
        <v>7060.37</v>
      </c>
      <c r="H274">
        <f t="shared" si="126"/>
        <v>8045.083333333333</v>
      </c>
      <c r="I274">
        <f t="shared" si="118"/>
        <v>-222.08333333333303</v>
      </c>
      <c r="J274">
        <f t="shared" si="125"/>
        <v>0</v>
      </c>
      <c r="K274">
        <f t="shared" si="106"/>
        <v>7872.25</v>
      </c>
      <c r="L274">
        <f t="shared" si="119"/>
        <v>237764447</v>
      </c>
      <c r="M274">
        <f t="shared" si="120"/>
        <v>-77154766</v>
      </c>
      <c r="N274" s="10">
        <f t="shared" si="107"/>
        <v>0.62955387958583664</v>
      </c>
      <c r="O274">
        <f t="shared" si="115"/>
        <v>-57.699999999999818</v>
      </c>
      <c r="P274">
        <f t="shared" si="127"/>
        <v>580.14999999999964</v>
      </c>
      <c r="Q274">
        <f t="shared" si="128"/>
        <v>194.31209187186187</v>
      </c>
      <c r="R274">
        <f t="shared" si="129"/>
        <v>-637.84999999999945</v>
      </c>
      <c r="S274">
        <f t="shared" si="111"/>
        <v>106</v>
      </c>
      <c r="T274">
        <f t="shared" si="112"/>
        <v>-106</v>
      </c>
      <c r="U274">
        <f t="shared" si="113"/>
        <v>106</v>
      </c>
      <c r="V274">
        <f t="shared" si="114"/>
        <v>0</v>
      </c>
      <c r="W274">
        <f t="shared" si="121"/>
        <v>45.15714285714278</v>
      </c>
      <c r="X274">
        <f t="shared" si="116"/>
        <v>53.399999999999899</v>
      </c>
      <c r="Y274">
        <f t="shared" si="122"/>
        <v>45.358014062275792</v>
      </c>
      <c r="Z274">
        <f t="shared" si="123"/>
        <v>0</v>
      </c>
      <c r="AA274">
        <f t="shared" si="124"/>
        <v>0</v>
      </c>
      <c r="AB274">
        <v>-663.8</v>
      </c>
      <c r="AC274">
        <f t="shared" si="104"/>
        <v>7797600012.5500288</v>
      </c>
      <c r="AD274">
        <f t="shared" si="117"/>
        <v>-10349415066.62855</v>
      </c>
      <c r="AE274" t="str">
        <f t="shared" si="105"/>
        <v>Sep</v>
      </c>
      <c r="AF274">
        <f>_xlfn.IFNA(VLOOKUP(A274,Gold!$A$2:$E$1307,5, FALSE),AF273)</f>
        <v>26326</v>
      </c>
      <c r="AG274">
        <f>_xlfn.IFNA(VLOOKUP(A274,Gold!$A$2:$G$1307,7, FALSE),AG273)</f>
        <v>-1</v>
      </c>
      <c r="AH274">
        <f>_xlfn.IFNA(VLOOKUP(A274,Oil!$A$2:$E$1345,5, FALSE),AH273)</f>
        <v>3060</v>
      </c>
      <c r="AI274">
        <f>_xlfn.IFNA(VLOOKUP(A274,Oil!$A$2:$G$1345,7, FALSE),AI273)</f>
        <v>1</v>
      </c>
      <c r="AJ274">
        <f t="shared" si="108"/>
        <v>0</v>
      </c>
      <c r="AK274">
        <f>_xlfn.IFNA(VLOOKUP(A274,InterestRate!$A$2:$G$1334,3, FALSE),AK273)</f>
        <v>7.7469999999999999</v>
      </c>
      <c r="AL274">
        <f>_xlfn.IFNA(VLOOKUP(A274,InterestRate!$A$2:$G$1334,4,FALSE),AL273)</f>
        <v>7.7469999999999999</v>
      </c>
      <c r="AM274">
        <f>_xlfn.IFNA(VLOOKUP(A274,InterestRate!$A$2:$G$1334,5, FALSE),AM273)</f>
        <v>7.7469999999999999</v>
      </c>
      <c r="AN274">
        <f>_xlfn.IFNA(VLOOKUP(A274,InterestRate!$A$2:$G$1334,6, FALSE),AN273)</f>
        <v>7.7469999999999999</v>
      </c>
      <c r="AO274">
        <f>_xlfn.IFNA(VLOOKUP(A274,InterestRate!$A$2:$G$1334,7, FALSE),AO273)</f>
        <v>-5.0000000000000001E-4</v>
      </c>
      <c r="AP274">
        <f t="shared" si="109"/>
        <v>-1</v>
      </c>
      <c r="AQ274">
        <f t="shared" si="110"/>
        <v>-1</v>
      </c>
    </row>
    <row r="275" spans="1:43" x14ac:dyDescent="0.2">
      <c r="A275" s="1">
        <v>42251</v>
      </c>
      <c r="B275">
        <v>7803.4</v>
      </c>
      <c r="C275">
        <v>7804.9</v>
      </c>
      <c r="D275">
        <v>7626.85</v>
      </c>
      <c r="E275">
        <v>7655.05</v>
      </c>
      <c r="F275">
        <v>199569987</v>
      </c>
      <c r="G275">
        <v>8200.69</v>
      </c>
      <c r="H275">
        <f t="shared" si="126"/>
        <v>7991.4541666666664</v>
      </c>
      <c r="I275">
        <f t="shared" si="118"/>
        <v>-336.40416666666624</v>
      </c>
      <c r="J275">
        <f t="shared" si="125"/>
        <v>0</v>
      </c>
      <c r="K275">
        <f t="shared" si="106"/>
        <v>7829.1</v>
      </c>
      <c r="L275">
        <f t="shared" si="119"/>
        <v>216672220.7142857</v>
      </c>
      <c r="M275">
        <f t="shared" si="120"/>
        <v>-17102233.714285702</v>
      </c>
      <c r="N275" s="10">
        <f t="shared" si="107"/>
        <v>2.2736624842424304</v>
      </c>
      <c r="O275">
        <f t="shared" si="115"/>
        <v>-136.80000000000018</v>
      </c>
      <c r="P275">
        <f t="shared" si="127"/>
        <v>548.64999999999873</v>
      </c>
      <c r="Q275">
        <f t="shared" si="128"/>
        <v>234.10829224954824</v>
      </c>
      <c r="R275">
        <f t="shared" si="129"/>
        <v>-685.44999999999891</v>
      </c>
      <c r="S275">
        <f t="shared" si="111"/>
        <v>-167.94999999999982</v>
      </c>
      <c r="T275">
        <f t="shared" si="112"/>
        <v>167.94999999999982</v>
      </c>
      <c r="U275">
        <f t="shared" si="113"/>
        <v>0</v>
      </c>
      <c r="V275">
        <f t="shared" si="114"/>
        <v>167.94999999999982</v>
      </c>
      <c r="W275">
        <f t="shared" si="121"/>
        <v>45.15714285714278</v>
      </c>
      <c r="X275">
        <f t="shared" si="116"/>
        <v>64.699999999999946</v>
      </c>
      <c r="Y275">
        <f t="shared" si="122"/>
        <v>40.734536082474207</v>
      </c>
      <c r="Z275">
        <f t="shared" si="123"/>
        <v>0</v>
      </c>
      <c r="AA275">
        <f t="shared" si="124"/>
        <v>0</v>
      </c>
      <c r="AB275">
        <v>-286.5</v>
      </c>
      <c r="AC275">
        <f t="shared" si="104"/>
        <v>-29606207571.44989</v>
      </c>
      <c r="AD275">
        <f t="shared" si="117"/>
        <v>-12237818438.149975</v>
      </c>
      <c r="AE275" t="str">
        <f t="shared" si="105"/>
        <v>Sep</v>
      </c>
      <c r="AF275">
        <f>_xlfn.IFNA(VLOOKUP(A275,Gold!$A$2:$E$1307,5, FALSE),AF274)</f>
        <v>26325</v>
      </c>
      <c r="AG275">
        <f>_xlfn.IFNA(VLOOKUP(A275,Gold!$A$2:$G$1307,7, FALSE),AG274)</f>
        <v>-1</v>
      </c>
      <c r="AH275">
        <f>_xlfn.IFNA(VLOOKUP(A275,Oil!$A$2:$E$1345,5, FALSE),AH274)</f>
        <v>3096</v>
      </c>
      <c r="AI275">
        <f>_xlfn.IFNA(VLOOKUP(A275,Oil!$A$2:$G$1345,7, FALSE),AI274)</f>
        <v>1</v>
      </c>
      <c r="AJ275">
        <f t="shared" si="108"/>
        <v>0</v>
      </c>
      <c r="AK275">
        <f>_xlfn.IFNA(VLOOKUP(A275,InterestRate!$A$2:$G$1334,3, FALSE),AK274)</f>
        <v>7.7539999999999996</v>
      </c>
      <c r="AL275">
        <f>_xlfn.IFNA(VLOOKUP(A275,InterestRate!$A$2:$G$1334,4,FALSE),AL274)</f>
        <v>7.7539999999999996</v>
      </c>
      <c r="AM275">
        <f>_xlfn.IFNA(VLOOKUP(A275,InterestRate!$A$2:$G$1334,5, FALSE),AM274)</f>
        <v>7.7539999999999996</v>
      </c>
      <c r="AN275">
        <f>_xlfn.IFNA(VLOOKUP(A275,InterestRate!$A$2:$G$1334,6, FALSE),AN274)</f>
        <v>7.7539999999999996</v>
      </c>
      <c r="AO275">
        <f>_xlfn.IFNA(VLOOKUP(A275,InterestRate!$A$2:$G$1334,7, FALSE),AO274)</f>
        <v>8.9999999999999998E-4</v>
      </c>
      <c r="AP275">
        <f t="shared" si="109"/>
        <v>1</v>
      </c>
      <c r="AQ275">
        <f t="shared" si="110"/>
        <v>1</v>
      </c>
    </row>
    <row r="276" spans="1:43" x14ac:dyDescent="0.2">
      <c r="A276" s="1">
        <v>42254</v>
      </c>
      <c r="B276">
        <v>7685.85</v>
      </c>
      <c r="C276">
        <v>7705.05</v>
      </c>
      <c r="D276">
        <v>7545.9</v>
      </c>
      <c r="E276">
        <v>7558.8</v>
      </c>
      <c r="F276">
        <v>145763902</v>
      </c>
      <c r="G276">
        <v>5768.15</v>
      </c>
      <c r="H276">
        <f t="shared" si="126"/>
        <v>7921.4458333333341</v>
      </c>
      <c r="I276">
        <f t="shared" si="118"/>
        <v>-362.64583333333394</v>
      </c>
      <c r="J276">
        <f t="shared" si="125"/>
        <v>0</v>
      </c>
      <c r="K276">
        <f t="shared" si="106"/>
        <v>7899.15</v>
      </c>
      <c r="L276">
        <f t="shared" si="119"/>
        <v>213287738.57142857</v>
      </c>
      <c r="M276">
        <f t="shared" si="120"/>
        <v>-67523836.571428567</v>
      </c>
      <c r="N276" s="10">
        <f t="shared" si="107"/>
        <v>4.5026988410858788</v>
      </c>
      <c r="O276">
        <f t="shared" si="115"/>
        <v>-390.14999999999964</v>
      </c>
      <c r="P276">
        <f t="shared" si="127"/>
        <v>127.44999999999982</v>
      </c>
      <c r="Q276">
        <f t="shared" si="128"/>
        <v>211.185202798284</v>
      </c>
      <c r="R276">
        <f t="shared" si="129"/>
        <v>-517.59999999999945</v>
      </c>
      <c r="S276">
        <f t="shared" si="111"/>
        <v>-96.25</v>
      </c>
      <c r="T276">
        <f t="shared" si="112"/>
        <v>96.25</v>
      </c>
      <c r="U276">
        <f t="shared" si="113"/>
        <v>0</v>
      </c>
      <c r="V276">
        <f t="shared" si="114"/>
        <v>96.25</v>
      </c>
      <c r="W276">
        <f t="shared" si="121"/>
        <v>22.714285714285715</v>
      </c>
      <c r="X276">
        <f t="shared" si="116"/>
        <v>78.449999999999946</v>
      </c>
      <c r="Y276">
        <f t="shared" si="122"/>
        <v>22.233097951478726</v>
      </c>
      <c r="Z276">
        <f t="shared" si="123"/>
        <v>0</v>
      </c>
      <c r="AA276">
        <f t="shared" si="124"/>
        <v>0</v>
      </c>
      <c r="AB276">
        <v>-584.65</v>
      </c>
      <c r="AC276">
        <f t="shared" si="104"/>
        <v>-18519303749.100025</v>
      </c>
      <c r="AD276">
        <f t="shared" si="117"/>
        <v>-16111927951.099951</v>
      </c>
      <c r="AE276" t="str">
        <f t="shared" si="105"/>
        <v>Sep</v>
      </c>
      <c r="AF276">
        <f>_xlfn.IFNA(VLOOKUP(A276,Gold!$A$2:$E$1307,5, FALSE),AF275)</f>
        <v>26401</v>
      </c>
      <c r="AG276">
        <f>_xlfn.IFNA(VLOOKUP(A276,Gold!$A$2:$G$1307,7, FALSE),AG275)</f>
        <v>-1</v>
      </c>
      <c r="AH276">
        <f>_xlfn.IFNA(VLOOKUP(A276,Oil!$A$2:$E$1345,5, FALSE),AH275)</f>
        <v>3058</v>
      </c>
      <c r="AI276">
        <f>_xlfn.IFNA(VLOOKUP(A276,Oil!$A$2:$G$1345,7, FALSE),AI275)</f>
        <v>-1</v>
      </c>
      <c r="AJ276">
        <f t="shared" si="108"/>
        <v>-2</v>
      </c>
      <c r="AK276">
        <f>_xlfn.IFNA(VLOOKUP(A276,InterestRate!$A$2:$G$1334,3, FALSE),AK275)</f>
        <v>7.8010000000000002</v>
      </c>
      <c r="AL276">
        <f>_xlfn.IFNA(VLOOKUP(A276,InterestRate!$A$2:$G$1334,4,FALSE),AL275)</f>
        <v>7.8010000000000002</v>
      </c>
      <c r="AM276">
        <f>_xlfn.IFNA(VLOOKUP(A276,InterestRate!$A$2:$G$1334,5, FALSE),AM275)</f>
        <v>7.8010000000000002</v>
      </c>
      <c r="AN276">
        <f>_xlfn.IFNA(VLOOKUP(A276,InterestRate!$A$2:$G$1334,6, FALSE),AN275)</f>
        <v>7.8010000000000002</v>
      </c>
      <c r="AO276">
        <f>_xlfn.IFNA(VLOOKUP(A276,InterestRate!$A$2:$G$1334,7, FALSE),AO275)</f>
        <v>6.1000000000000004E-3</v>
      </c>
      <c r="AP276">
        <f t="shared" si="109"/>
        <v>1</v>
      </c>
      <c r="AQ276">
        <f t="shared" si="110"/>
        <v>-1</v>
      </c>
    </row>
    <row r="277" spans="1:43" x14ac:dyDescent="0.2">
      <c r="A277" s="1">
        <v>42255</v>
      </c>
      <c r="B277">
        <v>7587.7</v>
      </c>
      <c r="C277">
        <v>7720.9</v>
      </c>
      <c r="D277">
        <v>7539.5</v>
      </c>
      <c r="E277">
        <v>7688.25</v>
      </c>
      <c r="F277">
        <v>177514609</v>
      </c>
      <c r="G277">
        <v>7380.17</v>
      </c>
      <c r="H277">
        <f t="shared" si="126"/>
        <v>7853.6166666666659</v>
      </c>
      <c r="I277">
        <f t="shared" si="118"/>
        <v>-165.36666666666588</v>
      </c>
      <c r="J277">
        <f t="shared" si="125"/>
        <v>0</v>
      </c>
      <c r="K277">
        <f t="shared" si="106"/>
        <v>7981.9</v>
      </c>
      <c r="L277">
        <f t="shared" si="119"/>
        <v>189193614.14285713</v>
      </c>
      <c r="M277">
        <f t="shared" si="120"/>
        <v>-11679005.142857134</v>
      </c>
      <c r="N277" s="10">
        <f t="shared" si="107"/>
        <v>3.8194647676649387</v>
      </c>
      <c r="O277">
        <f t="shared" si="115"/>
        <v>-313.69999999999982</v>
      </c>
      <c r="P277">
        <f t="shared" si="127"/>
        <v>179.5</v>
      </c>
      <c r="Q277">
        <f t="shared" si="128"/>
        <v>195.85762412674023</v>
      </c>
      <c r="R277">
        <f t="shared" si="129"/>
        <v>-493.19999999999982</v>
      </c>
      <c r="S277">
        <f t="shared" si="111"/>
        <v>129.44999999999982</v>
      </c>
      <c r="T277">
        <f t="shared" si="112"/>
        <v>-129.44999999999982</v>
      </c>
      <c r="U277">
        <f t="shared" si="113"/>
        <v>129.44999999999982</v>
      </c>
      <c r="V277">
        <f t="shared" si="114"/>
        <v>0</v>
      </c>
      <c r="W277">
        <f t="shared" si="121"/>
        <v>33.635714285714258</v>
      </c>
      <c r="X277">
        <f t="shared" si="116"/>
        <v>78.449999999999946</v>
      </c>
      <c r="Y277">
        <f t="shared" si="122"/>
        <v>29.743557352198081</v>
      </c>
      <c r="Z277">
        <f t="shared" si="123"/>
        <v>0</v>
      </c>
      <c r="AA277">
        <f t="shared" si="124"/>
        <v>0</v>
      </c>
      <c r="AB277">
        <v>-840.65</v>
      </c>
      <c r="AC277">
        <f t="shared" si="104"/>
        <v>17849093934.950031</v>
      </c>
      <c r="AD277">
        <f t="shared" si="117"/>
        <v>-12071861062.178518</v>
      </c>
      <c r="AE277" t="str">
        <f t="shared" si="105"/>
        <v>Sep</v>
      </c>
      <c r="AF277">
        <f>_xlfn.IFNA(VLOOKUP(A277,Gold!$A$2:$E$1307,5, FALSE),AF276)</f>
        <v>26280</v>
      </c>
      <c r="AG277">
        <f>_xlfn.IFNA(VLOOKUP(A277,Gold!$A$2:$G$1307,7, FALSE),AG276)</f>
        <v>1</v>
      </c>
      <c r="AH277">
        <f>_xlfn.IFNA(VLOOKUP(A277,Oil!$A$2:$E$1345,5, FALSE),AH276)</f>
        <v>3058</v>
      </c>
      <c r="AI277">
        <f>_xlfn.IFNA(VLOOKUP(A277,Oil!$A$2:$G$1345,7, FALSE),AI276)</f>
        <v>1</v>
      </c>
      <c r="AJ277">
        <f t="shared" si="108"/>
        <v>2</v>
      </c>
      <c r="AK277">
        <f>_xlfn.IFNA(VLOOKUP(A277,InterestRate!$A$2:$G$1334,3, FALSE),AK276)</f>
        <v>7.7720000000000002</v>
      </c>
      <c r="AL277">
        <f>_xlfn.IFNA(VLOOKUP(A277,InterestRate!$A$2:$G$1334,4,FALSE),AL276)</f>
        <v>7.7720000000000002</v>
      </c>
      <c r="AM277">
        <f>_xlfn.IFNA(VLOOKUP(A277,InterestRate!$A$2:$G$1334,5, FALSE),AM276)</f>
        <v>7.7720000000000002</v>
      </c>
      <c r="AN277">
        <f>_xlfn.IFNA(VLOOKUP(A277,InterestRate!$A$2:$G$1334,6, FALSE),AN276)</f>
        <v>7.7720000000000002</v>
      </c>
      <c r="AO277">
        <f>_xlfn.IFNA(VLOOKUP(A277,InterestRate!$A$2:$G$1334,7, FALSE),AO276)</f>
        <v>-3.7000000000000002E-3</v>
      </c>
      <c r="AP277">
        <f t="shared" si="109"/>
        <v>-1</v>
      </c>
      <c r="AQ277">
        <f t="shared" si="110"/>
        <v>1</v>
      </c>
    </row>
    <row r="278" spans="1:43" x14ac:dyDescent="0.2">
      <c r="A278" s="1">
        <v>42256</v>
      </c>
      <c r="B278">
        <v>7805.85</v>
      </c>
      <c r="C278">
        <v>7846.05</v>
      </c>
      <c r="D278">
        <v>7764.55</v>
      </c>
      <c r="E278">
        <v>7818.6</v>
      </c>
      <c r="F278">
        <v>214842731</v>
      </c>
      <c r="G278">
        <v>8550.1</v>
      </c>
      <c r="H278">
        <f t="shared" si="126"/>
        <v>7802.6416666666673</v>
      </c>
      <c r="I278">
        <f t="shared" si="118"/>
        <v>15.95833333333303</v>
      </c>
      <c r="J278">
        <f t="shared" si="125"/>
        <v>1</v>
      </c>
      <c r="K278">
        <f t="shared" si="106"/>
        <v>7977.1</v>
      </c>
      <c r="L278">
        <f t="shared" si="119"/>
        <v>185756779.7142857</v>
      </c>
      <c r="M278">
        <f t="shared" si="120"/>
        <v>29085951.285714298</v>
      </c>
      <c r="N278" s="10">
        <f t="shared" si="107"/>
        <v>2.0272171488501778</v>
      </c>
      <c r="O278">
        <f t="shared" si="115"/>
        <v>-152.69999999999982</v>
      </c>
      <c r="P278">
        <f t="shared" si="127"/>
        <v>248.75</v>
      </c>
      <c r="Q278">
        <f t="shared" si="128"/>
        <v>176.85730560997203</v>
      </c>
      <c r="R278">
        <f t="shared" si="129"/>
        <v>-401.44999999999982</v>
      </c>
      <c r="S278">
        <f t="shared" si="111"/>
        <v>130.35000000000036</v>
      </c>
      <c r="T278">
        <f t="shared" si="112"/>
        <v>-130.35000000000036</v>
      </c>
      <c r="U278">
        <f t="shared" si="113"/>
        <v>130.35000000000036</v>
      </c>
      <c r="V278">
        <f t="shared" si="114"/>
        <v>0</v>
      </c>
      <c r="W278">
        <f t="shared" si="121"/>
        <v>52.257142857142881</v>
      </c>
      <c r="X278">
        <f t="shared" si="116"/>
        <v>74.071428571428569</v>
      </c>
      <c r="Y278">
        <f t="shared" si="122"/>
        <v>41.04117581061373</v>
      </c>
      <c r="Z278">
        <f t="shared" si="123"/>
        <v>0</v>
      </c>
      <c r="AA278">
        <f t="shared" si="124"/>
        <v>0</v>
      </c>
      <c r="AB278">
        <v>-856.55</v>
      </c>
      <c r="AC278">
        <f t="shared" si="104"/>
        <v>2739244820.25</v>
      </c>
      <c r="AD278">
        <f t="shared" si="117"/>
        <v>-10573188492.06424</v>
      </c>
      <c r="AE278" t="str">
        <f t="shared" si="105"/>
        <v>Sep</v>
      </c>
      <c r="AF278">
        <f>_xlfn.IFNA(VLOOKUP(A278,Gold!$A$2:$E$1307,5, FALSE),AF277)</f>
        <v>26208</v>
      </c>
      <c r="AG278">
        <f>_xlfn.IFNA(VLOOKUP(A278,Gold!$A$2:$G$1307,7, FALSE),AG277)</f>
        <v>-1</v>
      </c>
      <c r="AH278">
        <f>_xlfn.IFNA(VLOOKUP(A278,Oil!$A$2:$E$1345,5, FALSE),AH277)</f>
        <v>3060</v>
      </c>
      <c r="AI278">
        <f>_xlfn.IFNA(VLOOKUP(A278,Oil!$A$2:$G$1345,7, FALSE),AI277)</f>
        <v>1</v>
      </c>
      <c r="AJ278">
        <f t="shared" si="108"/>
        <v>0</v>
      </c>
      <c r="AK278">
        <f>_xlfn.IFNA(VLOOKUP(A278,InterestRate!$A$2:$G$1334,3, FALSE),AK277)</f>
        <v>7.766</v>
      </c>
      <c r="AL278">
        <f>_xlfn.IFNA(VLOOKUP(A278,InterestRate!$A$2:$G$1334,4,FALSE),AL277)</f>
        <v>7.766</v>
      </c>
      <c r="AM278">
        <f>_xlfn.IFNA(VLOOKUP(A278,InterestRate!$A$2:$G$1334,5, FALSE),AM277)</f>
        <v>7.766</v>
      </c>
      <c r="AN278">
        <f>_xlfn.IFNA(VLOOKUP(A278,InterestRate!$A$2:$G$1334,6, FALSE),AN277)</f>
        <v>7.766</v>
      </c>
      <c r="AO278">
        <f>_xlfn.IFNA(VLOOKUP(A278,InterestRate!$A$2:$G$1334,7, FALSE),AO277)</f>
        <v>-8.0000000000000004E-4</v>
      </c>
      <c r="AP278">
        <f t="shared" si="109"/>
        <v>-1</v>
      </c>
      <c r="AQ278">
        <f t="shared" si="110"/>
        <v>-1</v>
      </c>
    </row>
    <row r="279" spans="1:43" x14ac:dyDescent="0.2">
      <c r="A279" s="1">
        <v>42257</v>
      </c>
      <c r="B279">
        <v>7729.05</v>
      </c>
      <c r="C279">
        <v>7819.85</v>
      </c>
      <c r="D279">
        <v>7678.5</v>
      </c>
      <c r="E279">
        <v>7788.1</v>
      </c>
      <c r="F279">
        <v>165313439</v>
      </c>
      <c r="G279">
        <v>6992.42</v>
      </c>
      <c r="H279">
        <f t="shared" si="126"/>
        <v>7803.4416666666666</v>
      </c>
      <c r="I279">
        <f t="shared" si="118"/>
        <v>-15.341666666666242</v>
      </c>
      <c r="J279">
        <f t="shared" si="125"/>
        <v>-1</v>
      </c>
      <c r="K279">
        <f t="shared" si="106"/>
        <v>7812</v>
      </c>
      <c r="L279">
        <f t="shared" si="119"/>
        <v>187269365.7142857</v>
      </c>
      <c r="M279">
        <f t="shared" si="120"/>
        <v>-21955926.714285702</v>
      </c>
      <c r="N279" s="10">
        <f t="shared" si="107"/>
        <v>0.30687844275239962</v>
      </c>
      <c r="O279">
        <f t="shared" si="115"/>
        <v>2.25</v>
      </c>
      <c r="P279">
        <f t="shared" si="127"/>
        <v>516.35000000000036</v>
      </c>
      <c r="Q279">
        <f t="shared" si="128"/>
        <v>171.48457344196137</v>
      </c>
      <c r="R279">
        <f t="shared" si="129"/>
        <v>-514.10000000000036</v>
      </c>
      <c r="S279">
        <f t="shared" si="111"/>
        <v>-30.5</v>
      </c>
      <c r="T279">
        <f t="shared" si="112"/>
        <v>30.5</v>
      </c>
      <c r="U279">
        <f t="shared" si="113"/>
        <v>0</v>
      </c>
      <c r="V279">
        <f t="shared" si="114"/>
        <v>30.5</v>
      </c>
      <c r="W279">
        <f t="shared" si="121"/>
        <v>52.257142857142881</v>
      </c>
      <c r="X279">
        <f t="shared" si="116"/>
        <v>51.935714285714312</v>
      </c>
      <c r="Y279">
        <f t="shared" si="122"/>
        <v>49.677463162898079</v>
      </c>
      <c r="Z279">
        <f t="shared" si="123"/>
        <v>0</v>
      </c>
      <c r="AA279">
        <f t="shared" si="124"/>
        <v>0</v>
      </c>
      <c r="AB279">
        <v>-464.15</v>
      </c>
      <c r="AC279">
        <f t="shared" si="104"/>
        <v>9761758572.9500294</v>
      </c>
      <c r="AD279">
        <f t="shared" si="117"/>
        <v>-5854371482.9713917</v>
      </c>
      <c r="AE279" t="str">
        <f t="shared" si="105"/>
        <v>Sep</v>
      </c>
      <c r="AF279">
        <f>_xlfn.IFNA(VLOOKUP(A279,Gold!$A$2:$E$1307,5, FALSE),AF278)</f>
        <v>25952</v>
      </c>
      <c r="AG279">
        <f>_xlfn.IFNA(VLOOKUP(A279,Gold!$A$2:$G$1307,7, FALSE),AG278)</f>
        <v>-1</v>
      </c>
      <c r="AH279">
        <f>_xlfn.IFNA(VLOOKUP(A279,Oil!$A$2:$E$1345,5, FALSE),AH278)</f>
        <v>2927</v>
      </c>
      <c r="AI279">
        <f>_xlfn.IFNA(VLOOKUP(A279,Oil!$A$2:$G$1345,7, FALSE),AI278)</f>
        <v>-1</v>
      </c>
      <c r="AJ279">
        <f t="shared" si="108"/>
        <v>-2</v>
      </c>
      <c r="AK279">
        <f>_xlfn.IFNA(VLOOKUP(A279,InterestRate!$A$2:$G$1334,3, FALSE),AK278)</f>
        <v>7.7720000000000002</v>
      </c>
      <c r="AL279">
        <f>_xlfn.IFNA(VLOOKUP(A279,InterestRate!$A$2:$G$1334,4,FALSE),AL278)</f>
        <v>7.7720000000000002</v>
      </c>
      <c r="AM279">
        <f>_xlfn.IFNA(VLOOKUP(A279,InterestRate!$A$2:$G$1334,5, FALSE),AM278)</f>
        <v>7.7720000000000002</v>
      </c>
      <c r="AN279">
        <f>_xlfn.IFNA(VLOOKUP(A279,InterestRate!$A$2:$G$1334,6, FALSE),AN278)</f>
        <v>7.7720000000000002</v>
      </c>
      <c r="AO279">
        <f>_xlfn.IFNA(VLOOKUP(A279,InterestRate!$A$2:$G$1334,7, FALSE),AO278)</f>
        <v>8.0000000000000004E-4</v>
      </c>
      <c r="AP279">
        <f t="shared" si="109"/>
        <v>1</v>
      </c>
      <c r="AQ279">
        <f t="shared" si="110"/>
        <v>-1</v>
      </c>
    </row>
    <row r="280" spans="1:43" x14ac:dyDescent="0.2">
      <c r="A280" s="1">
        <v>42258</v>
      </c>
      <c r="B280">
        <v>7833.8</v>
      </c>
      <c r="C280">
        <v>7864.85</v>
      </c>
      <c r="D280">
        <v>7759.9</v>
      </c>
      <c r="E280">
        <v>7789.3</v>
      </c>
      <c r="F280">
        <v>140576943</v>
      </c>
      <c r="G280">
        <v>6014.16</v>
      </c>
      <c r="H280">
        <f t="shared" si="126"/>
        <v>7795.7250000000013</v>
      </c>
      <c r="I280">
        <f t="shared" si="118"/>
        <v>-6.4250000000010914</v>
      </c>
      <c r="J280">
        <f t="shared" si="125"/>
        <v>0</v>
      </c>
      <c r="K280">
        <f t="shared" si="106"/>
        <v>7845.95</v>
      </c>
      <c r="L280">
        <f t="shared" si="119"/>
        <v>183659690.2857143</v>
      </c>
      <c r="M280">
        <f t="shared" si="120"/>
        <v>-43082747.285714298</v>
      </c>
      <c r="N280" s="10">
        <f t="shared" si="107"/>
        <v>0.72727972988586442</v>
      </c>
      <c r="O280">
        <f t="shared" si="115"/>
        <v>72.300000000000182</v>
      </c>
      <c r="P280">
        <f t="shared" si="127"/>
        <v>164.30000000000018</v>
      </c>
      <c r="Q280">
        <f t="shared" si="128"/>
        <v>140.55650660008243</v>
      </c>
      <c r="R280">
        <f t="shared" si="129"/>
        <v>-92</v>
      </c>
      <c r="S280">
        <f t="shared" si="111"/>
        <v>1.1999999999998181</v>
      </c>
      <c r="T280">
        <f t="shared" si="112"/>
        <v>-1.1999999999998181</v>
      </c>
      <c r="U280">
        <f t="shared" si="113"/>
        <v>1.1999999999998181</v>
      </c>
      <c r="V280">
        <f t="shared" si="114"/>
        <v>0</v>
      </c>
      <c r="W280">
        <f t="shared" si="121"/>
        <v>52.428571428571431</v>
      </c>
      <c r="X280">
        <f t="shared" si="116"/>
        <v>42.099999999999973</v>
      </c>
      <c r="Y280">
        <f t="shared" si="122"/>
        <v>54.88260804546136</v>
      </c>
      <c r="Z280">
        <f t="shared" si="123"/>
        <v>0</v>
      </c>
      <c r="AA280">
        <f t="shared" si="124"/>
        <v>0</v>
      </c>
      <c r="AB280">
        <v>-78.150000000000006</v>
      </c>
      <c r="AC280">
        <f t="shared" si="104"/>
        <v>-6255673963.5</v>
      </c>
      <c r="AD280">
        <f t="shared" si="117"/>
        <v>-2319069706.192832</v>
      </c>
      <c r="AE280" t="str">
        <f t="shared" si="105"/>
        <v>Sep</v>
      </c>
      <c r="AF280">
        <f>_xlfn.IFNA(VLOOKUP(A280,Gold!$A$2:$E$1307,5, FALSE),AF279)</f>
        <v>26001</v>
      </c>
      <c r="AG280">
        <f>_xlfn.IFNA(VLOOKUP(A280,Gold!$A$2:$G$1307,7, FALSE),AG279)</f>
        <v>-1</v>
      </c>
      <c r="AH280">
        <f>_xlfn.IFNA(VLOOKUP(A280,Oil!$A$2:$E$1345,5, FALSE),AH279)</f>
        <v>3058</v>
      </c>
      <c r="AI280">
        <f>_xlfn.IFNA(VLOOKUP(A280,Oil!$A$2:$G$1345,7, FALSE),AI279)</f>
        <v>1</v>
      </c>
      <c r="AJ280">
        <f t="shared" si="108"/>
        <v>0</v>
      </c>
      <c r="AK280">
        <f>_xlfn.IFNA(VLOOKUP(A280,InterestRate!$A$2:$G$1334,3, FALSE),AK279)</f>
        <v>7.7720000000000002</v>
      </c>
      <c r="AL280">
        <f>_xlfn.IFNA(VLOOKUP(A280,InterestRate!$A$2:$G$1334,4,FALSE),AL279)</f>
        <v>7.7720000000000002</v>
      </c>
      <c r="AM280">
        <f>_xlfn.IFNA(VLOOKUP(A280,InterestRate!$A$2:$G$1334,5, FALSE),AM279)</f>
        <v>7.7720000000000002</v>
      </c>
      <c r="AN280">
        <f>_xlfn.IFNA(VLOOKUP(A280,InterestRate!$A$2:$G$1334,6, FALSE),AN279)</f>
        <v>7.7720000000000002</v>
      </c>
      <c r="AO280">
        <f>_xlfn.IFNA(VLOOKUP(A280,InterestRate!$A$2:$G$1334,7, FALSE),AO279)</f>
        <v>0</v>
      </c>
      <c r="AP280">
        <f t="shared" si="109"/>
        <v>-1</v>
      </c>
      <c r="AQ280">
        <f t="shared" si="110"/>
        <v>-1</v>
      </c>
    </row>
    <row r="281" spans="1:43" x14ac:dyDescent="0.2">
      <c r="A281" s="1">
        <v>42261</v>
      </c>
      <c r="B281">
        <v>7811.1</v>
      </c>
      <c r="C281">
        <v>7879.95</v>
      </c>
      <c r="D281">
        <v>7761.85</v>
      </c>
      <c r="E281">
        <v>7872.25</v>
      </c>
      <c r="F281">
        <v>126630775</v>
      </c>
      <c r="G281">
        <v>5277.75</v>
      </c>
      <c r="H281">
        <f t="shared" si="126"/>
        <v>7795.5125000000016</v>
      </c>
      <c r="I281">
        <f t="shared" si="118"/>
        <v>76.737499999998363</v>
      </c>
      <c r="J281">
        <f t="shared" si="125"/>
        <v>1</v>
      </c>
      <c r="K281">
        <f t="shared" si="106"/>
        <v>7868.5</v>
      </c>
      <c r="L281">
        <f t="shared" si="119"/>
        <v>172027327.42857143</v>
      </c>
      <c r="M281">
        <f t="shared" si="120"/>
        <v>-45396552.428571433</v>
      </c>
      <c r="N281" s="10">
        <f t="shared" si="107"/>
        <v>-4.7635682301756167E-2</v>
      </c>
      <c r="O281">
        <f t="shared" si="115"/>
        <v>49.25</v>
      </c>
      <c r="P281">
        <f t="shared" si="127"/>
        <v>106.94999999999982</v>
      </c>
      <c r="Q281">
        <f t="shared" si="128"/>
        <v>165.82929727081796</v>
      </c>
      <c r="R281">
        <f t="shared" si="129"/>
        <v>-57.699999999999818</v>
      </c>
      <c r="S281">
        <f t="shared" si="111"/>
        <v>82.949999999999818</v>
      </c>
      <c r="T281">
        <f t="shared" si="112"/>
        <v>-82.949999999999818</v>
      </c>
      <c r="U281">
        <f t="shared" si="113"/>
        <v>82.949999999999818</v>
      </c>
      <c r="V281">
        <f t="shared" si="114"/>
        <v>0</v>
      </c>
      <c r="W281">
        <f t="shared" si="121"/>
        <v>49.135714285714258</v>
      </c>
      <c r="X281">
        <f t="shared" si="116"/>
        <v>42.099999999999973</v>
      </c>
      <c r="Y281">
        <f t="shared" si="122"/>
        <v>53.271896538372189</v>
      </c>
      <c r="Z281">
        <f t="shared" si="123"/>
        <v>0</v>
      </c>
      <c r="AA281">
        <f t="shared" si="124"/>
        <v>0</v>
      </c>
      <c r="AB281">
        <v>123.8</v>
      </c>
      <c r="AC281">
        <f t="shared" si="104"/>
        <v>7743471891.2499542</v>
      </c>
      <c r="AD281">
        <f t="shared" si="117"/>
        <v>-2326802294.949985</v>
      </c>
      <c r="AE281" t="str">
        <f t="shared" si="105"/>
        <v>Sep</v>
      </c>
      <c r="AF281">
        <f>_xlfn.IFNA(VLOOKUP(A281,Gold!$A$2:$E$1307,5, FALSE),AF280)</f>
        <v>25902</v>
      </c>
      <c r="AG281">
        <f>_xlfn.IFNA(VLOOKUP(A281,Gold!$A$2:$G$1307,7, FALSE),AG280)</f>
        <v>-1</v>
      </c>
      <c r="AH281">
        <f>_xlfn.IFNA(VLOOKUP(A281,Oil!$A$2:$E$1345,5, FALSE),AH280)</f>
        <v>2963</v>
      </c>
      <c r="AI281">
        <f>_xlfn.IFNA(VLOOKUP(A281,Oil!$A$2:$G$1345,7, FALSE),AI280)</f>
        <v>-1</v>
      </c>
      <c r="AJ281">
        <f t="shared" si="108"/>
        <v>-2</v>
      </c>
      <c r="AK281">
        <f>_xlfn.IFNA(VLOOKUP(A281,InterestRate!$A$2:$G$1334,3, FALSE),AK280)</f>
        <v>7.7549999999999999</v>
      </c>
      <c r="AL281">
        <f>_xlfn.IFNA(VLOOKUP(A281,InterestRate!$A$2:$G$1334,4,FALSE),AL280)</f>
        <v>7.7549999999999999</v>
      </c>
      <c r="AM281">
        <f>_xlfn.IFNA(VLOOKUP(A281,InterestRate!$A$2:$G$1334,5, FALSE),AM280)</f>
        <v>7.7549999999999999</v>
      </c>
      <c r="AN281">
        <f>_xlfn.IFNA(VLOOKUP(A281,InterestRate!$A$2:$G$1334,6, FALSE),AN280)</f>
        <v>7.7549999999999999</v>
      </c>
      <c r="AO281">
        <f>_xlfn.IFNA(VLOOKUP(A281,InterestRate!$A$2:$G$1334,7, FALSE),AO280)</f>
        <v>-2.2000000000000001E-3</v>
      </c>
      <c r="AP281">
        <f t="shared" si="109"/>
        <v>-1</v>
      </c>
      <c r="AQ281">
        <f t="shared" si="110"/>
        <v>-3</v>
      </c>
    </row>
    <row r="282" spans="1:43" x14ac:dyDescent="0.2">
      <c r="A282" s="1">
        <v>42262</v>
      </c>
      <c r="B282">
        <v>7867.35</v>
      </c>
      <c r="C282">
        <v>7880</v>
      </c>
      <c r="D282">
        <v>7799.75</v>
      </c>
      <c r="E282">
        <v>7829.1</v>
      </c>
      <c r="F282">
        <v>140722007</v>
      </c>
      <c r="G282">
        <v>6252.35</v>
      </c>
      <c r="H282">
        <f t="shared" si="126"/>
        <v>7789.1208333333343</v>
      </c>
      <c r="I282">
        <f t="shared" si="118"/>
        <v>39.97916666666606</v>
      </c>
      <c r="J282">
        <f t="shared" si="125"/>
        <v>0</v>
      </c>
      <c r="K282">
        <f t="shared" si="106"/>
        <v>7795.7</v>
      </c>
      <c r="L282">
        <f t="shared" si="119"/>
        <v>167173198</v>
      </c>
      <c r="M282">
        <f t="shared" si="120"/>
        <v>-26451191</v>
      </c>
      <c r="N282" s="10">
        <f t="shared" si="107"/>
        <v>-0.42661353156813098</v>
      </c>
      <c r="O282">
        <f t="shared" si="115"/>
        <v>174.05000000000018</v>
      </c>
      <c r="P282">
        <f t="shared" si="127"/>
        <v>310.85000000000036</v>
      </c>
      <c r="Q282">
        <f t="shared" si="128"/>
        <v>179.02393428706404</v>
      </c>
      <c r="R282">
        <f t="shared" si="129"/>
        <v>-136.80000000000018</v>
      </c>
      <c r="S282">
        <f t="shared" si="111"/>
        <v>-43.149999999999636</v>
      </c>
      <c r="T282">
        <f t="shared" si="112"/>
        <v>43.149999999999636</v>
      </c>
      <c r="U282">
        <f t="shared" si="113"/>
        <v>0</v>
      </c>
      <c r="V282">
        <f t="shared" si="114"/>
        <v>43.149999999999636</v>
      </c>
      <c r="W282">
        <f t="shared" si="121"/>
        <v>49.135714285714258</v>
      </c>
      <c r="X282">
        <f t="shared" si="116"/>
        <v>24.271428571428519</v>
      </c>
      <c r="Y282">
        <f t="shared" si="122"/>
        <v>66.036286838821184</v>
      </c>
      <c r="Z282">
        <f t="shared" si="123"/>
        <v>0</v>
      </c>
      <c r="AA282">
        <f t="shared" si="124"/>
        <v>0</v>
      </c>
      <c r="AB282">
        <v>295.60000000000002</v>
      </c>
      <c r="AC282">
        <f t="shared" si="104"/>
        <v>-5382616767.75</v>
      </c>
      <c r="AD282">
        <f t="shared" si="117"/>
        <v>1133710677.0071414</v>
      </c>
      <c r="AE282" t="str">
        <f t="shared" si="105"/>
        <v>Sep</v>
      </c>
      <c r="AF282">
        <f>_xlfn.IFNA(VLOOKUP(A282,Gold!$A$2:$E$1307,5, FALSE),AF281)</f>
        <v>25859</v>
      </c>
      <c r="AG282">
        <f>_xlfn.IFNA(VLOOKUP(A282,Gold!$A$2:$G$1307,7, FALSE),AG281)</f>
        <v>-1</v>
      </c>
      <c r="AH282">
        <f>_xlfn.IFNA(VLOOKUP(A282,Oil!$A$2:$E$1345,5, FALSE),AH281)</f>
        <v>2920</v>
      </c>
      <c r="AI282">
        <f>_xlfn.IFNA(VLOOKUP(A282,Oil!$A$2:$G$1345,7, FALSE),AI281)</f>
        <v>-1</v>
      </c>
      <c r="AJ282">
        <f t="shared" si="108"/>
        <v>-2</v>
      </c>
      <c r="AK282">
        <f>_xlfn.IFNA(VLOOKUP(A282,InterestRate!$A$2:$G$1334,3, FALSE),AK281)</f>
        <v>7.7590000000000003</v>
      </c>
      <c r="AL282">
        <f>_xlfn.IFNA(VLOOKUP(A282,InterestRate!$A$2:$G$1334,4,FALSE),AL281)</f>
        <v>7.7590000000000003</v>
      </c>
      <c r="AM282">
        <f>_xlfn.IFNA(VLOOKUP(A282,InterestRate!$A$2:$G$1334,5, FALSE),AM281)</f>
        <v>7.7590000000000003</v>
      </c>
      <c r="AN282">
        <f>_xlfn.IFNA(VLOOKUP(A282,InterestRate!$A$2:$G$1334,6, FALSE),AN281)</f>
        <v>7.7590000000000003</v>
      </c>
      <c r="AO282">
        <f>_xlfn.IFNA(VLOOKUP(A282,InterestRate!$A$2:$G$1334,7, FALSE),AO281)</f>
        <v>5.0000000000000001E-4</v>
      </c>
      <c r="AP282">
        <f t="shared" si="109"/>
        <v>1</v>
      </c>
      <c r="AQ282">
        <f t="shared" si="110"/>
        <v>-1</v>
      </c>
    </row>
    <row r="283" spans="1:43" x14ac:dyDescent="0.2">
      <c r="A283" s="1">
        <v>42263</v>
      </c>
      <c r="B283">
        <v>7886.85</v>
      </c>
      <c r="C283">
        <v>7913.9</v>
      </c>
      <c r="D283">
        <v>7853.3</v>
      </c>
      <c r="E283">
        <v>7899.15</v>
      </c>
      <c r="F283">
        <v>144331414</v>
      </c>
      <c r="G283">
        <v>6650.61</v>
      </c>
      <c r="H283">
        <f t="shared" si="126"/>
        <v>7774.7166666666681</v>
      </c>
      <c r="I283">
        <f t="shared" si="118"/>
        <v>124.43333333333157</v>
      </c>
      <c r="J283">
        <f t="shared" si="125"/>
        <v>0</v>
      </c>
      <c r="K283">
        <f t="shared" si="106"/>
        <v>7843.3</v>
      </c>
      <c r="L283">
        <f t="shared" si="119"/>
        <v>158766343.7142857</v>
      </c>
      <c r="M283">
        <f t="shared" si="120"/>
        <v>-14434929.714285702</v>
      </c>
      <c r="N283" s="10">
        <f t="shared" si="107"/>
        <v>-0.70703809903596537</v>
      </c>
      <c r="O283">
        <f t="shared" si="115"/>
        <v>340.34999999999945</v>
      </c>
      <c r="P283">
        <f t="shared" si="127"/>
        <v>730.49999999999909</v>
      </c>
      <c r="Q283">
        <f t="shared" si="128"/>
        <v>211.06913502903436</v>
      </c>
      <c r="R283">
        <f t="shared" si="129"/>
        <v>-390.14999999999964</v>
      </c>
      <c r="S283">
        <f t="shared" si="111"/>
        <v>70.049999999999272</v>
      </c>
      <c r="T283">
        <f t="shared" si="112"/>
        <v>-70.049999999999272</v>
      </c>
      <c r="U283">
        <f t="shared" si="113"/>
        <v>70.049999999999272</v>
      </c>
      <c r="V283">
        <f t="shared" si="114"/>
        <v>0</v>
      </c>
      <c r="W283">
        <f t="shared" si="121"/>
        <v>59.142857142857011</v>
      </c>
      <c r="X283">
        <f t="shared" si="116"/>
        <v>10.521428571428519</v>
      </c>
      <c r="Y283">
        <f t="shared" si="122"/>
        <v>83.695542302638259</v>
      </c>
      <c r="Z283">
        <f t="shared" si="123"/>
        <v>0</v>
      </c>
      <c r="AA283">
        <f t="shared" si="124"/>
        <v>1</v>
      </c>
      <c r="AB283">
        <v>563.65</v>
      </c>
      <c r="AC283">
        <f t="shared" si="104"/>
        <v>1775276392.1998949</v>
      </c>
      <c r="AD283">
        <f t="shared" si="117"/>
        <v>4032936411.4785585</v>
      </c>
      <c r="AE283" t="str">
        <f t="shared" si="105"/>
        <v>Sep</v>
      </c>
      <c r="AF283">
        <f>_xlfn.IFNA(VLOOKUP(A283,Gold!$A$2:$E$1307,5, FALSE),AF282)</f>
        <v>25971</v>
      </c>
      <c r="AG283">
        <f>_xlfn.IFNA(VLOOKUP(A283,Gold!$A$2:$G$1307,7, FALSE),AG282)</f>
        <v>1</v>
      </c>
      <c r="AH283">
        <f>_xlfn.IFNA(VLOOKUP(A283,Oil!$A$2:$E$1345,5, FALSE),AH282)</f>
        <v>2962</v>
      </c>
      <c r="AI283">
        <f>_xlfn.IFNA(VLOOKUP(A283,Oil!$A$2:$G$1345,7, FALSE),AI282)</f>
        <v>1</v>
      </c>
      <c r="AJ283">
        <f t="shared" si="108"/>
        <v>2</v>
      </c>
      <c r="AK283">
        <f>_xlfn.IFNA(VLOOKUP(A283,InterestRate!$A$2:$G$1334,3, FALSE),AK282)</f>
        <v>7.7560000000000002</v>
      </c>
      <c r="AL283">
        <f>_xlfn.IFNA(VLOOKUP(A283,InterestRate!$A$2:$G$1334,4,FALSE),AL282)</f>
        <v>7.7560000000000002</v>
      </c>
      <c r="AM283">
        <f>_xlfn.IFNA(VLOOKUP(A283,InterestRate!$A$2:$G$1334,5, FALSE),AM282)</f>
        <v>7.7560000000000002</v>
      </c>
      <c r="AN283">
        <f>_xlfn.IFNA(VLOOKUP(A283,InterestRate!$A$2:$G$1334,6, FALSE),AN282)</f>
        <v>7.7560000000000002</v>
      </c>
      <c r="AO283">
        <f>_xlfn.IFNA(VLOOKUP(A283,InterestRate!$A$2:$G$1334,7, FALSE),AO282)</f>
        <v>-4.0000000000000002E-4</v>
      </c>
      <c r="AP283">
        <f t="shared" si="109"/>
        <v>-1</v>
      </c>
      <c r="AQ283">
        <f t="shared" si="110"/>
        <v>1</v>
      </c>
    </row>
    <row r="284" spans="1:43" x14ac:dyDescent="0.2">
      <c r="A284" s="1">
        <v>42265</v>
      </c>
      <c r="B284">
        <v>7967.45</v>
      </c>
      <c r="C284">
        <v>8055</v>
      </c>
      <c r="D284">
        <v>7955.85</v>
      </c>
      <c r="E284">
        <v>7981.9</v>
      </c>
      <c r="F284">
        <v>249313429</v>
      </c>
      <c r="G284">
        <v>11328.64</v>
      </c>
      <c r="H284">
        <f t="shared" si="126"/>
        <v>7768.7041666666664</v>
      </c>
      <c r="I284">
        <f t="shared" si="118"/>
        <v>213.19583333333321</v>
      </c>
      <c r="J284">
        <f t="shared" si="125"/>
        <v>0</v>
      </c>
      <c r="K284">
        <f t="shared" si="106"/>
        <v>7948.9</v>
      </c>
      <c r="L284">
        <f t="shared" si="119"/>
        <v>158561702.57142857</v>
      </c>
      <c r="M284">
        <f t="shared" si="120"/>
        <v>90751726.428571433</v>
      </c>
      <c r="N284" s="10">
        <f t="shared" si="107"/>
        <v>-0.41343539758704068</v>
      </c>
      <c r="O284">
        <f t="shared" si="115"/>
        <v>293.64999999999964</v>
      </c>
      <c r="P284">
        <f t="shared" si="127"/>
        <v>607.34999999999945</v>
      </c>
      <c r="Q284">
        <f t="shared" si="128"/>
        <v>212.64130875837867</v>
      </c>
      <c r="R284">
        <f t="shared" si="129"/>
        <v>-313.69999999999982</v>
      </c>
      <c r="S284">
        <f t="shared" si="111"/>
        <v>82.75</v>
      </c>
      <c r="T284">
        <f t="shared" si="112"/>
        <v>-82.75</v>
      </c>
      <c r="U284">
        <f t="shared" si="113"/>
        <v>82.75</v>
      </c>
      <c r="V284">
        <f t="shared" si="114"/>
        <v>0</v>
      </c>
      <c r="W284">
        <f t="shared" si="121"/>
        <v>52.471428571428469</v>
      </c>
      <c r="X284">
        <f t="shared" si="116"/>
        <v>10.521428571428519</v>
      </c>
      <c r="Y284">
        <f t="shared" si="122"/>
        <v>81.99575845518477</v>
      </c>
      <c r="Z284">
        <f t="shared" si="123"/>
        <v>0</v>
      </c>
      <c r="AA284">
        <f t="shared" si="124"/>
        <v>1</v>
      </c>
      <c r="AB284">
        <v>808.05</v>
      </c>
      <c r="AC284">
        <f t="shared" si="104"/>
        <v>3602579049.0499544</v>
      </c>
      <c r="AD284">
        <f t="shared" si="117"/>
        <v>1997719999.207119</v>
      </c>
      <c r="AE284" t="str">
        <f t="shared" si="105"/>
        <v>Sep</v>
      </c>
      <c r="AF284">
        <f>_xlfn.IFNA(VLOOKUP(A284,Gold!$A$2:$E$1307,5, FALSE),AF283)</f>
        <v>26377</v>
      </c>
      <c r="AG284">
        <f>_xlfn.IFNA(VLOOKUP(A284,Gold!$A$2:$G$1307,7, FALSE),AG283)</f>
        <v>1</v>
      </c>
      <c r="AH284">
        <f>_xlfn.IFNA(VLOOKUP(A284,Oil!$A$2:$E$1345,5, FALSE),AH283)</f>
        <v>3119</v>
      </c>
      <c r="AI284">
        <f>_xlfn.IFNA(VLOOKUP(A284,Oil!$A$2:$G$1345,7, FALSE),AI283)</f>
        <v>-1</v>
      </c>
      <c r="AJ284">
        <f t="shared" si="108"/>
        <v>0</v>
      </c>
      <c r="AK284">
        <f>_xlfn.IFNA(VLOOKUP(A284,InterestRate!$A$2:$G$1334,3, FALSE),AK283)</f>
        <v>7.6980000000000004</v>
      </c>
      <c r="AL284">
        <f>_xlfn.IFNA(VLOOKUP(A284,InterestRate!$A$2:$G$1334,4,FALSE),AL283)</f>
        <v>7.6980000000000004</v>
      </c>
      <c r="AM284">
        <f>_xlfn.IFNA(VLOOKUP(A284,InterestRate!$A$2:$G$1334,5, FALSE),AM283)</f>
        <v>7.6980000000000004</v>
      </c>
      <c r="AN284">
        <f>_xlfn.IFNA(VLOOKUP(A284,InterestRate!$A$2:$G$1334,6, FALSE),AN283)</f>
        <v>7.6980000000000004</v>
      </c>
      <c r="AO284">
        <f>_xlfn.IFNA(VLOOKUP(A284,InterestRate!$A$2:$G$1334,7, FALSE),AO283)</f>
        <v>-7.4999999999999997E-3</v>
      </c>
      <c r="AP284">
        <f t="shared" si="109"/>
        <v>-1</v>
      </c>
      <c r="AQ284">
        <f t="shared" si="110"/>
        <v>-1</v>
      </c>
    </row>
    <row r="285" spans="1:43" x14ac:dyDescent="0.2">
      <c r="A285" s="1">
        <v>42268</v>
      </c>
      <c r="B285">
        <v>7911.5</v>
      </c>
      <c r="C285">
        <v>7987.9</v>
      </c>
      <c r="D285">
        <v>7908.35</v>
      </c>
      <c r="E285">
        <v>7977.1</v>
      </c>
      <c r="F285">
        <v>125628591</v>
      </c>
      <c r="G285">
        <v>5482.45</v>
      </c>
      <c r="H285">
        <f t="shared" si="126"/>
        <v>7785.041666666667</v>
      </c>
      <c r="I285">
        <f t="shared" si="118"/>
        <v>192.05833333333339</v>
      </c>
      <c r="J285">
        <f t="shared" si="125"/>
        <v>0</v>
      </c>
      <c r="K285">
        <f t="shared" si="106"/>
        <v>7950.9</v>
      </c>
      <c r="L285">
        <f t="shared" si="119"/>
        <v>168818676.85714287</v>
      </c>
      <c r="M285">
        <f t="shared" si="120"/>
        <v>-43190085.857142866</v>
      </c>
      <c r="N285" s="10">
        <f t="shared" si="107"/>
        <v>-0.32844015995788856</v>
      </c>
      <c r="O285">
        <f t="shared" si="115"/>
        <v>158.5</v>
      </c>
      <c r="P285">
        <f t="shared" si="127"/>
        <v>311.19999999999982</v>
      </c>
      <c r="Q285">
        <f t="shared" si="128"/>
        <v>171.56732990425687</v>
      </c>
      <c r="R285">
        <f t="shared" si="129"/>
        <v>-152.69999999999982</v>
      </c>
      <c r="S285">
        <f t="shared" si="111"/>
        <v>-4.7999999999992724</v>
      </c>
      <c r="T285">
        <f t="shared" si="112"/>
        <v>4.7999999999992724</v>
      </c>
      <c r="U285">
        <f t="shared" si="113"/>
        <v>0</v>
      </c>
      <c r="V285">
        <f t="shared" si="114"/>
        <v>4.7999999999992724</v>
      </c>
      <c r="W285">
        <f t="shared" si="121"/>
        <v>33.849999999999845</v>
      </c>
      <c r="X285">
        <f t="shared" si="116"/>
        <v>11.207142857142701</v>
      </c>
      <c r="Y285">
        <f t="shared" si="122"/>
        <v>73.495657568238371</v>
      </c>
      <c r="Z285">
        <f t="shared" si="123"/>
        <v>0</v>
      </c>
      <c r="AA285">
        <f t="shared" si="124"/>
        <v>0</v>
      </c>
      <c r="AB285">
        <v>792.5</v>
      </c>
      <c r="AC285">
        <f t="shared" si="104"/>
        <v>8241235569.6000462</v>
      </c>
      <c r="AD285">
        <f t="shared" si="117"/>
        <v>2783718677.6856971</v>
      </c>
      <c r="AE285" t="str">
        <f t="shared" si="105"/>
        <v>Sep</v>
      </c>
      <c r="AF285">
        <f>_xlfn.IFNA(VLOOKUP(A285,Gold!$A$2:$E$1307,5, FALSE),AF284)</f>
        <v>26630</v>
      </c>
      <c r="AG285">
        <f>_xlfn.IFNA(VLOOKUP(A285,Gold!$A$2:$G$1307,7, FALSE),AG284)</f>
        <v>1</v>
      </c>
      <c r="AH285">
        <f>_xlfn.IFNA(VLOOKUP(A285,Oil!$A$2:$E$1345,5, FALSE),AH284)</f>
        <v>2946</v>
      </c>
      <c r="AI285">
        <f>_xlfn.IFNA(VLOOKUP(A285,Oil!$A$2:$G$1345,7, FALSE),AI284)</f>
        <v>-1</v>
      </c>
      <c r="AJ285">
        <f t="shared" si="108"/>
        <v>0</v>
      </c>
      <c r="AK285">
        <f>_xlfn.IFNA(VLOOKUP(A285,InterestRate!$A$2:$G$1334,3, FALSE),AK284)</f>
        <v>7.7039999999999997</v>
      </c>
      <c r="AL285">
        <f>_xlfn.IFNA(VLOOKUP(A285,InterestRate!$A$2:$G$1334,4,FALSE),AL284)</f>
        <v>7.7039999999999997</v>
      </c>
      <c r="AM285">
        <f>_xlfn.IFNA(VLOOKUP(A285,InterestRate!$A$2:$G$1334,5, FALSE),AM284)</f>
        <v>7.7039999999999997</v>
      </c>
      <c r="AN285">
        <f>_xlfn.IFNA(VLOOKUP(A285,InterestRate!$A$2:$G$1334,6, FALSE),AN284)</f>
        <v>7.7039999999999997</v>
      </c>
      <c r="AO285">
        <f>_xlfn.IFNA(VLOOKUP(A285,InterestRate!$A$2:$G$1334,7, FALSE),AO284)</f>
        <v>8.0000000000000004E-4</v>
      </c>
      <c r="AP285">
        <f t="shared" si="109"/>
        <v>1</v>
      </c>
      <c r="AQ285">
        <f t="shared" si="110"/>
        <v>1</v>
      </c>
    </row>
    <row r="286" spans="1:43" x14ac:dyDescent="0.2">
      <c r="A286" s="1">
        <v>42269</v>
      </c>
      <c r="B286">
        <v>8014.8</v>
      </c>
      <c r="C286">
        <v>8021.6</v>
      </c>
      <c r="D286">
        <v>7787.75</v>
      </c>
      <c r="E286">
        <v>7812</v>
      </c>
      <c r="F286">
        <v>173569429</v>
      </c>
      <c r="G286">
        <v>7887.06</v>
      </c>
      <c r="H286">
        <f t="shared" si="126"/>
        <v>7806.7166666666662</v>
      </c>
      <c r="I286">
        <f t="shared" si="118"/>
        <v>5.2833333333337578</v>
      </c>
      <c r="J286">
        <f t="shared" si="125"/>
        <v>0</v>
      </c>
      <c r="K286">
        <f t="shared" si="106"/>
        <v>8119.3</v>
      </c>
      <c r="L286">
        <f t="shared" si="119"/>
        <v>156073799.7142857</v>
      </c>
      <c r="M286">
        <f t="shared" si="120"/>
        <v>17495629.285714298</v>
      </c>
      <c r="N286" s="10">
        <f t="shared" si="107"/>
        <v>3.9336917562724039</v>
      </c>
      <c r="O286">
        <f t="shared" si="115"/>
        <v>23.899999999999636</v>
      </c>
      <c r="P286">
        <f t="shared" si="127"/>
        <v>21.649999999999636</v>
      </c>
      <c r="Q286">
        <f t="shared" si="128"/>
        <v>126.03202210247218</v>
      </c>
      <c r="R286">
        <f t="shared" si="129"/>
        <v>2.25</v>
      </c>
      <c r="S286">
        <f t="shared" si="111"/>
        <v>-165.10000000000036</v>
      </c>
      <c r="T286">
        <f t="shared" si="112"/>
        <v>165.10000000000036</v>
      </c>
      <c r="U286">
        <f t="shared" si="113"/>
        <v>0</v>
      </c>
      <c r="V286">
        <f t="shared" si="114"/>
        <v>165.10000000000036</v>
      </c>
      <c r="W286">
        <f t="shared" si="121"/>
        <v>33.849999999999845</v>
      </c>
      <c r="X286">
        <f t="shared" si="116"/>
        <v>30.43571428571418</v>
      </c>
      <c r="Y286">
        <f t="shared" si="122"/>
        <v>51.849015317286621</v>
      </c>
      <c r="Z286">
        <f t="shared" si="123"/>
        <v>0</v>
      </c>
      <c r="AA286">
        <f t="shared" si="124"/>
        <v>0</v>
      </c>
      <c r="AB286">
        <v>476.05</v>
      </c>
      <c r="AC286">
        <f t="shared" si="104"/>
        <v>-35199880201.200035</v>
      </c>
      <c r="AD286">
        <f t="shared" si="117"/>
        <v>-3639372575.7643123</v>
      </c>
      <c r="AE286" t="str">
        <f t="shared" si="105"/>
        <v>Sep</v>
      </c>
      <c r="AF286">
        <f>_xlfn.IFNA(VLOOKUP(A286,Gold!$A$2:$E$1307,5, FALSE),AF285)</f>
        <v>26177</v>
      </c>
      <c r="AG286">
        <f>_xlfn.IFNA(VLOOKUP(A286,Gold!$A$2:$G$1307,7, FALSE),AG285)</f>
        <v>1</v>
      </c>
      <c r="AH286">
        <f>_xlfn.IFNA(VLOOKUP(A286,Oil!$A$2:$E$1345,5, FALSE),AH285)</f>
        <v>3069</v>
      </c>
      <c r="AI286">
        <f>_xlfn.IFNA(VLOOKUP(A286,Oil!$A$2:$G$1345,7, FALSE),AI285)</f>
        <v>1</v>
      </c>
      <c r="AJ286">
        <f t="shared" si="108"/>
        <v>2</v>
      </c>
      <c r="AK286">
        <f>_xlfn.IFNA(VLOOKUP(A286,InterestRate!$A$2:$G$1334,3, FALSE),AK285)</f>
        <v>7.7160000000000002</v>
      </c>
      <c r="AL286">
        <f>_xlfn.IFNA(VLOOKUP(A286,InterestRate!$A$2:$G$1334,4,FALSE),AL285)</f>
        <v>7.7160000000000002</v>
      </c>
      <c r="AM286">
        <f>_xlfn.IFNA(VLOOKUP(A286,InterestRate!$A$2:$G$1334,5, FALSE),AM285)</f>
        <v>7.7160000000000002</v>
      </c>
      <c r="AN286">
        <f>_xlfn.IFNA(VLOOKUP(A286,InterestRate!$A$2:$G$1334,6, FALSE),AN285)</f>
        <v>7.7160000000000002</v>
      </c>
      <c r="AO286">
        <f>_xlfn.IFNA(VLOOKUP(A286,InterestRate!$A$2:$G$1334,7, FALSE),AO285)</f>
        <v>1.6000000000000001E-3</v>
      </c>
      <c r="AP286">
        <f t="shared" si="109"/>
        <v>1</v>
      </c>
      <c r="AQ286">
        <f t="shared" si="110"/>
        <v>3</v>
      </c>
    </row>
    <row r="287" spans="1:43" x14ac:dyDescent="0.2">
      <c r="A287" s="1">
        <v>42270</v>
      </c>
      <c r="B287">
        <v>7737.35</v>
      </c>
      <c r="C287">
        <v>7882.9</v>
      </c>
      <c r="D287">
        <v>7723.25</v>
      </c>
      <c r="E287">
        <v>7845.95</v>
      </c>
      <c r="F287">
        <v>151196367</v>
      </c>
      <c r="G287">
        <v>6869.26</v>
      </c>
      <c r="H287">
        <f t="shared" si="126"/>
        <v>7805.7999999999993</v>
      </c>
      <c r="I287">
        <f t="shared" si="118"/>
        <v>40.150000000000546</v>
      </c>
      <c r="J287">
        <f t="shared" si="125"/>
        <v>0</v>
      </c>
      <c r="K287">
        <f t="shared" si="106"/>
        <v>8152.9</v>
      </c>
      <c r="L287">
        <f t="shared" si="119"/>
        <v>157253226.85714287</v>
      </c>
      <c r="M287">
        <f t="shared" si="120"/>
        <v>-6056859.8571428657</v>
      </c>
      <c r="N287" s="10">
        <f t="shared" si="107"/>
        <v>3.9122094838738435</v>
      </c>
      <c r="O287">
        <f t="shared" si="115"/>
        <v>56.649999999999636</v>
      </c>
      <c r="P287">
        <f t="shared" si="127"/>
        <v>-15.650000000000546</v>
      </c>
      <c r="Q287">
        <f t="shared" si="128"/>
        <v>121.83254706280044</v>
      </c>
      <c r="R287">
        <f t="shared" si="129"/>
        <v>72.300000000000182</v>
      </c>
      <c r="S287">
        <f t="shared" si="111"/>
        <v>33.949999999999818</v>
      </c>
      <c r="T287">
        <f t="shared" si="112"/>
        <v>-33.949999999999818</v>
      </c>
      <c r="U287">
        <f t="shared" si="113"/>
        <v>33.949999999999818</v>
      </c>
      <c r="V287">
        <f t="shared" si="114"/>
        <v>0</v>
      </c>
      <c r="W287">
        <f t="shared" si="121"/>
        <v>38.528571428571276</v>
      </c>
      <c r="X287">
        <f t="shared" si="116"/>
        <v>30.43571428571418</v>
      </c>
      <c r="Y287">
        <f t="shared" si="122"/>
        <v>55.068912710566607</v>
      </c>
      <c r="Z287">
        <f t="shared" si="123"/>
        <v>0</v>
      </c>
      <c r="AA287">
        <f t="shared" si="124"/>
        <v>0</v>
      </c>
      <c r="AB287">
        <v>239.05</v>
      </c>
      <c r="AC287">
        <f t="shared" si="104"/>
        <v>16419925456.199917</v>
      </c>
      <c r="AD287">
        <f t="shared" si="117"/>
        <v>-400001230.09289551</v>
      </c>
      <c r="AE287" t="str">
        <f t="shared" si="105"/>
        <v>Sep</v>
      </c>
      <c r="AF287">
        <f>_xlfn.IFNA(VLOOKUP(A287,Gold!$A$2:$E$1307,5, FALSE),AF286)</f>
        <v>26146</v>
      </c>
      <c r="AG287">
        <f>_xlfn.IFNA(VLOOKUP(A287,Gold!$A$2:$G$1307,7, FALSE),AG286)</f>
        <v>1</v>
      </c>
      <c r="AH287">
        <f>_xlfn.IFNA(VLOOKUP(A287,Oil!$A$2:$E$1345,5, FALSE),AH286)</f>
        <v>3042</v>
      </c>
      <c r="AI287">
        <f>_xlfn.IFNA(VLOOKUP(A287,Oil!$A$2:$G$1345,7, FALSE),AI286)</f>
        <v>-1</v>
      </c>
      <c r="AJ287">
        <f t="shared" si="108"/>
        <v>0</v>
      </c>
      <c r="AK287">
        <f>_xlfn.IFNA(VLOOKUP(A287,InterestRate!$A$2:$G$1334,3, FALSE),AK286)</f>
        <v>7.7160000000000002</v>
      </c>
      <c r="AL287">
        <f>_xlfn.IFNA(VLOOKUP(A287,InterestRate!$A$2:$G$1334,4,FALSE),AL286)</f>
        <v>7.7160000000000002</v>
      </c>
      <c r="AM287">
        <f>_xlfn.IFNA(VLOOKUP(A287,InterestRate!$A$2:$G$1334,5, FALSE),AM286)</f>
        <v>7.7160000000000002</v>
      </c>
      <c r="AN287">
        <f>_xlfn.IFNA(VLOOKUP(A287,InterestRate!$A$2:$G$1334,6, FALSE),AN286)</f>
        <v>7.7160000000000002</v>
      </c>
      <c r="AO287">
        <f>_xlfn.IFNA(VLOOKUP(A287,InterestRate!$A$2:$G$1334,7, FALSE),AO286)</f>
        <v>0</v>
      </c>
      <c r="AP287">
        <f t="shared" si="109"/>
        <v>-1</v>
      </c>
      <c r="AQ287">
        <f t="shared" si="110"/>
        <v>-1</v>
      </c>
    </row>
    <row r="288" spans="1:43" x14ac:dyDescent="0.2">
      <c r="A288" s="1">
        <v>42271</v>
      </c>
      <c r="B288">
        <v>7838.4</v>
      </c>
      <c r="C288">
        <v>7894.5</v>
      </c>
      <c r="D288">
        <v>7804.1</v>
      </c>
      <c r="E288">
        <v>7868.5</v>
      </c>
      <c r="F288">
        <v>208766516</v>
      </c>
      <c r="G288">
        <v>9732.18</v>
      </c>
      <c r="H288">
        <f t="shared" si="126"/>
        <v>7821.708333333333</v>
      </c>
      <c r="I288">
        <f t="shared" si="118"/>
        <v>46.79166666666697</v>
      </c>
      <c r="J288">
        <f t="shared" si="125"/>
        <v>0</v>
      </c>
      <c r="K288">
        <f t="shared" si="106"/>
        <v>8177.4</v>
      </c>
      <c r="L288">
        <f t="shared" si="119"/>
        <v>158770287.42857143</v>
      </c>
      <c r="M288">
        <f t="shared" si="120"/>
        <v>49996228.571428567</v>
      </c>
      <c r="N288" s="10">
        <f t="shared" si="107"/>
        <v>3.9257800088962274</v>
      </c>
      <c r="O288">
        <f t="shared" si="115"/>
        <v>-3.75</v>
      </c>
      <c r="P288">
        <f t="shared" si="127"/>
        <v>-53</v>
      </c>
      <c r="Q288">
        <f t="shared" si="128"/>
        <v>123.81315848602563</v>
      </c>
      <c r="R288">
        <f t="shared" si="129"/>
        <v>49.25</v>
      </c>
      <c r="S288">
        <f t="shared" si="111"/>
        <v>22.550000000000182</v>
      </c>
      <c r="T288">
        <f t="shared" si="112"/>
        <v>-22.550000000000182</v>
      </c>
      <c r="U288">
        <f t="shared" si="113"/>
        <v>22.550000000000182</v>
      </c>
      <c r="V288">
        <f t="shared" si="114"/>
        <v>0</v>
      </c>
      <c r="W288">
        <f t="shared" si="121"/>
        <v>29.899999999999896</v>
      </c>
      <c r="X288">
        <f t="shared" si="116"/>
        <v>30.43571428571418</v>
      </c>
      <c r="Y288">
        <f t="shared" si="122"/>
        <v>48.748107604518452</v>
      </c>
      <c r="Z288">
        <f t="shared" si="123"/>
        <v>0</v>
      </c>
      <c r="AA288">
        <f t="shared" si="124"/>
        <v>0</v>
      </c>
      <c r="AB288">
        <v>76.8</v>
      </c>
      <c r="AC288">
        <f t="shared" si="104"/>
        <v>6283872131.6000757</v>
      </c>
      <c r="AD288">
        <f t="shared" si="117"/>
        <v>-608515481.47144961</v>
      </c>
      <c r="AE288" t="str">
        <f t="shared" si="105"/>
        <v>Sep</v>
      </c>
      <c r="AF288">
        <f>_xlfn.IFNA(VLOOKUP(A288,Gold!$A$2:$E$1307,5, FALSE),AF287)</f>
        <v>26424</v>
      </c>
      <c r="AG288">
        <f>_xlfn.IFNA(VLOOKUP(A288,Gold!$A$2:$G$1307,7, FALSE),AG287)</f>
        <v>1</v>
      </c>
      <c r="AH288">
        <f>_xlfn.IFNA(VLOOKUP(A288,Oil!$A$2:$E$1345,5, FALSE),AH287)</f>
        <v>2934</v>
      </c>
      <c r="AI288">
        <f>_xlfn.IFNA(VLOOKUP(A288,Oil!$A$2:$G$1345,7, FALSE),AI287)</f>
        <v>-1</v>
      </c>
      <c r="AJ288">
        <f t="shared" si="108"/>
        <v>0</v>
      </c>
      <c r="AK288">
        <f>_xlfn.IFNA(VLOOKUP(A288,InterestRate!$A$2:$G$1334,3, FALSE),AK287)</f>
        <v>7.7160000000000002</v>
      </c>
      <c r="AL288">
        <f>_xlfn.IFNA(VLOOKUP(A288,InterestRate!$A$2:$G$1334,4,FALSE),AL287)</f>
        <v>7.7160000000000002</v>
      </c>
      <c r="AM288">
        <f>_xlfn.IFNA(VLOOKUP(A288,InterestRate!$A$2:$G$1334,5, FALSE),AM287)</f>
        <v>7.7160000000000002</v>
      </c>
      <c r="AN288">
        <f>_xlfn.IFNA(VLOOKUP(A288,InterestRate!$A$2:$G$1334,6, FALSE),AN287)</f>
        <v>7.7160000000000002</v>
      </c>
      <c r="AO288">
        <f>_xlfn.IFNA(VLOOKUP(A288,InterestRate!$A$2:$G$1334,7, FALSE),AO287)</f>
        <v>0</v>
      </c>
      <c r="AP288">
        <f t="shared" si="109"/>
        <v>-1</v>
      </c>
      <c r="AQ288">
        <f t="shared" si="110"/>
        <v>-1</v>
      </c>
    </row>
    <row r="289" spans="1:43" x14ac:dyDescent="0.2">
      <c r="A289" s="1">
        <v>42275</v>
      </c>
      <c r="B289">
        <v>7892.8</v>
      </c>
      <c r="C289">
        <v>7893.95</v>
      </c>
      <c r="D289">
        <v>7787.95</v>
      </c>
      <c r="E289">
        <v>7795.7</v>
      </c>
      <c r="F289">
        <v>140480206</v>
      </c>
      <c r="G289">
        <v>7120.05</v>
      </c>
      <c r="H289">
        <f t="shared" si="126"/>
        <v>7847.5166666666664</v>
      </c>
      <c r="I289">
        <f t="shared" si="118"/>
        <v>-51.816666666666606</v>
      </c>
      <c r="J289">
        <f t="shared" si="125"/>
        <v>-1</v>
      </c>
      <c r="K289">
        <f t="shared" si="106"/>
        <v>8129.35</v>
      </c>
      <c r="L289">
        <f t="shared" si="119"/>
        <v>170503964.7142857</v>
      </c>
      <c r="M289">
        <f t="shared" si="120"/>
        <v>-30023758.714285702</v>
      </c>
      <c r="N289" s="10">
        <f t="shared" si="107"/>
        <v>4.2799235475967592</v>
      </c>
      <c r="O289">
        <f t="shared" si="115"/>
        <v>-33.400000000000546</v>
      </c>
      <c r="P289">
        <f t="shared" si="127"/>
        <v>-207.45000000000073</v>
      </c>
      <c r="Q289">
        <f t="shared" si="128"/>
        <v>132.7700235997066</v>
      </c>
      <c r="R289">
        <f t="shared" si="129"/>
        <v>174.05000000000018</v>
      </c>
      <c r="S289">
        <f t="shared" si="111"/>
        <v>-72.800000000000182</v>
      </c>
      <c r="T289">
        <f t="shared" si="112"/>
        <v>72.800000000000182</v>
      </c>
      <c r="U289">
        <f t="shared" si="113"/>
        <v>0</v>
      </c>
      <c r="V289">
        <f t="shared" si="114"/>
        <v>72.800000000000182</v>
      </c>
      <c r="W289">
        <f t="shared" si="121"/>
        <v>29.899999999999896</v>
      </c>
      <c r="X289">
        <f t="shared" si="116"/>
        <v>34.671428571428542</v>
      </c>
      <c r="Y289">
        <f t="shared" si="122"/>
        <v>45.599128540304939</v>
      </c>
      <c r="Z289">
        <f t="shared" si="123"/>
        <v>0</v>
      </c>
      <c r="AA289">
        <f t="shared" si="124"/>
        <v>0</v>
      </c>
      <c r="AB289">
        <v>19.5</v>
      </c>
      <c r="AC289">
        <f t="shared" si="104"/>
        <v>-13640628002.600052</v>
      </c>
      <c r="AD289">
        <f t="shared" si="117"/>
        <v>-1788231372.1643143</v>
      </c>
      <c r="AE289" t="str">
        <f t="shared" si="105"/>
        <v>Sep</v>
      </c>
      <c r="AF289">
        <f>_xlfn.IFNA(VLOOKUP(A289,Gold!$A$2:$E$1307,5, FALSE),AF288)</f>
        <v>26334</v>
      </c>
      <c r="AG289">
        <f>_xlfn.IFNA(VLOOKUP(A289,Gold!$A$2:$G$1307,7, FALSE),AG288)</f>
        <v>-1</v>
      </c>
      <c r="AH289">
        <f>_xlfn.IFNA(VLOOKUP(A289,Oil!$A$2:$E$1345,5, FALSE),AH288)</f>
        <v>3021</v>
      </c>
      <c r="AI289">
        <f>_xlfn.IFNA(VLOOKUP(A289,Oil!$A$2:$G$1345,7, FALSE),AI288)</f>
        <v>1</v>
      </c>
      <c r="AJ289">
        <f t="shared" si="108"/>
        <v>0</v>
      </c>
      <c r="AK289">
        <f>_xlfn.IFNA(VLOOKUP(A289,InterestRate!$A$2:$G$1334,3, FALSE),AK288)</f>
        <v>7.7270000000000003</v>
      </c>
      <c r="AL289">
        <f>_xlfn.IFNA(VLOOKUP(A289,InterestRate!$A$2:$G$1334,4,FALSE),AL288)</f>
        <v>7.7270000000000003</v>
      </c>
      <c r="AM289">
        <f>_xlfn.IFNA(VLOOKUP(A289,InterestRate!$A$2:$G$1334,5, FALSE),AM288)</f>
        <v>7.7270000000000003</v>
      </c>
      <c r="AN289">
        <f>_xlfn.IFNA(VLOOKUP(A289,InterestRate!$A$2:$G$1334,6, FALSE),AN288)</f>
        <v>7.7270000000000003</v>
      </c>
      <c r="AO289">
        <f>_xlfn.IFNA(VLOOKUP(A289,InterestRate!$A$2:$G$1334,7, FALSE),AO288)</f>
        <v>1.4E-3</v>
      </c>
      <c r="AP289">
        <f t="shared" si="109"/>
        <v>1</v>
      </c>
      <c r="AQ289">
        <f t="shared" si="110"/>
        <v>1</v>
      </c>
    </row>
    <row r="290" spans="1:43" x14ac:dyDescent="0.2">
      <c r="A290" s="1">
        <v>42276</v>
      </c>
      <c r="B290">
        <v>7725.7</v>
      </c>
      <c r="C290">
        <v>7926.55</v>
      </c>
      <c r="D290">
        <v>7691.2</v>
      </c>
      <c r="E290">
        <v>7843.3</v>
      </c>
      <c r="F290">
        <v>248106979</v>
      </c>
      <c r="G290">
        <v>11184.67</v>
      </c>
      <c r="H290">
        <f t="shared" si="126"/>
        <v>7856.4708333333328</v>
      </c>
      <c r="I290">
        <f t="shared" si="118"/>
        <v>-13.170833333332666</v>
      </c>
      <c r="J290">
        <f t="shared" si="125"/>
        <v>0</v>
      </c>
      <c r="K290">
        <f t="shared" si="106"/>
        <v>8189.7</v>
      </c>
      <c r="L290">
        <f t="shared" si="119"/>
        <v>170469421.7142857</v>
      </c>
      <c r="M290">
        <f t="shared" si="120"/>
        <v>77637557.285714298</v>
      </c>
      <c r="N290" s="10">
        <f t="shared" si="107"/>
        <v>4.416508357451578</v>
      </c>
      <c r="O290">
        <f t="shared" si="115"/>
        <v>-55.849999999999454</v>
      </c>
      <c r="P290">
        <f t="shared" si="127"/>
        <v>-396.19999999999891</v>
      </c>
      <c r="Q290">
        <f t="shared" si="128"/>
        <v>148.48251781013846</v>
      </c>
      <c r="R290">
        <f t="shared" si="129"/>
        <v>340.34999999999945</v>
      </c>
      <c r="S290">
        <f t="shared" si="111"/>
        <v>47.600000000000364</v>
      </c>
      <c r="T290">
        <f t="shared" si="112"/>
        <v>-47.600000000000364</v>
      </c>
      <c r="U290">
        <f t="shared" si="113"/>
        <v>47.600000000000364</v>
      </c>
      <c r="V290">
        <f t="shared" si="114"/>
        <v>0</v>
      </c>
      <c r="W290">
        <f t="shared" si="121"/>
        <v>26.692857142857196</v>
      </c>
      <c r="X290">
        <f t="shared" si="116"/>
        <v>34.671428571428542</v>
      </c>
      <c r="Y290">
        <f t="shared" si="122"/>
        <v>42.801511854312288</v>
      </c>
      <c r="Z290">
        <f t="shared" si="123"/>
        <v>0</v>
      </c>
      <c r="AA290">
        <f t="shared" si="124"/>
        <v>0</v>
      </c>
      <c r="AB290">
        <v>-93</v>
      </c>
      <c r="AC290">
        <f t="shared" si="104"/>
        <v>29177380730.400089</v>
      </c>
      <c r="AD290">
        <f t="shared" si="117"/>
        <v>2126354961.864285</v>
      </c>
      <c r="AE290" t="str">
        <f t="shared" si="105"/>
        <v>Sep</v>
      </c>
      <c r="AF290">
        <f>_xlfn.IFNA(VLOOKUP(A290,Gold!$A$2:$E$1307,5, FALSE),AF289)</f>
        <v>26145</v>
      </c>
      <c r="AG290">
        <f>_xlfn.IFNA(VLOOKUP(A290,Gold!$A$2:$G$1307,7, FALSE),AG289)</f>
        <v>-1</v>
      </c>
      <c r="AH290">
        <f>_xlfn.IFNA(VLOOKUP(A290,Oil!$A$2:$E$1345,5, FALSE),AH289)</f>
        <v>2936</v>
      </c>
      <c r="AI290">
        <f>_xlfn.IFNA(VLOOKUP(A290,Oil!$A$2:$G$1345,7, FALSE),AI289)</f>
        <v>-1</v>
      </c>
      <c r="AJ290">
        <f t="shared" si="108"/>
        <v>-2</v>
      </c>
      <c r="AK290">
        <f>_xlfn.IFNA(VLOOKUP(A290,InterestRate!$A$2:$G$1334,3, FALSE),AK289)</f>
        <v>7.6109999999999998</v>
      </c>
      <c r="AL290">
        <f>_xlfn.IFNA(VLOOKUP(A290,InterestRate!$A$2:$G$1334,4,FALSE),AL289)</f>
        <v>7.6109999999999998</v>
      </c>
      <c r="AM290">
        <f>_xlfn.IFNA(VLOOKUP(A290,InterestRate!$A$2:$G$1334,5, FALSE),AM289)</f>
        <v>7.6109999999999998</v>
      </c>
      <c r="AN290">
        <f>_xlfn.IFNA(VLOOKUP(A290,InterestRate!$A$2:$G$1334,6, FALSE),AN289)</f>
        <v>7.6109999999999998</v>
      </c>
      <c r="AO290">
        <f>_xlfn.IFNA(VLOOKUP(A290,InterestRate!$A$2:$G$1334,7, FALSE),AO289)</f>
        <v>-1.4999999999999999E-2</v>
      </c>
      <c r="AP290">
        <f t="shared" si="109"/>
        <v>-1</v>
      </c>
      <c r="AQ290">
        <f t="shared" si="110"/>
        <v>-3</v>
      </c>
    </row>
    <row r="291" spans="1:43" x14ac:dyDescent="0.2">
      <c r="A291" s="1">
        <v>42277</v>
      </c>
      <c r="B291">
        <v>7924.25</v>
      </c>
      <c r="C291">
        <v>7957.7</v>
      </c>
      <c r="D291">
        <v>7874.5</v>
      </c>
      <c r="E291">
        <v>7948.9</v>
      </c>
      <c r="F291">
        <v>217187896</v>
      </c>
      <c r="G291">
        <v>9981.56</v>
      </c>
      <c r="H291">
        <f t="shared" si="126"/>
        <v>7858.5291666666672</v>
      </c>
      <c r="I291">
        <f t="shared" si="118"/>
        <v>90.370833333332484</v>
      </c>
      <c r="J291">
        <f t="shared" si="125"/>
        <v>1</v>
      </c>
      <c r="K291">
        <f t="shared" si="106"/>
        <v>8143.6</v>
      </c>
      <c r="L291">
        <f t="shared" si="119"/>
        <v>185294502.42857143</v>
      </c>
      <c r="M291">
        <f t="shared" si="120"/>
        <v>31893393.571428567</v>
      </c>
      <c r="N291" s="10">
        <f t="shared" si="107"/>
        <v>2.4493955138446921</v>
      </c>
      <c r="O291">
        <f t="shared" si="115"/>
        <v>-33</v>
      </c>
      <c r="P291">
        <f t="shared" si="127"/>
        <v>-326.64999999999964</v>
      </c>
      <c r="Q291">
        <f t="shared" si="128"/>
        <v>123.66784045136689</v>
      </c>
      <c r="R291">
        <f t="shared" si="129"/>
        <v>293.64999999999964</v>
      </c>
      <c r="S291">
        <f t="shared" si="111"/>
        <v>105.59999999999945</v>
      </c>
      <c r="T291">
        <f t="shared" si="112"/>
        <v>-105.59999999999945</v>
      </c>
      <c r="U291">
        <f t="shared" si="113"/>
        <v>105.59999999999945</v>
      </c>
      <c r="V291">
        <f t="shared" si="114"/>
        <v>0</v>
      </c>
      <c r="W291">
        <f t="shared" si="121"/>
        <v>29.957142857142831</v>
      </c>
      <c r="X291">
        <f t="shared" si="116"/>
        <v>34.671428571428542</v>
      </c>
      <c r="Y291">
        <f t="shared" si="122"/>
        <v>45.646495428820202</v>
      </c>
      <c r="Z291">
        <f t="shared" si="123"/>
        <v>0</v>
      </c>
      <c r="AA291">
        <f t="shared" si="124"/>
        <v>0</v>
      </c>
      <c r="AB291">
        <v>-122.25</v>
      </c>
      <c r="AC291">
        <f t="shared" si="104"/>
        <v>5353681636.3999214</v>
      </c>
      <c r="AD291">
        <f t="shared" si="117"/>
        <v>2376512474.3428512</v>
      </c>
      <c r="AE291" t="str">
        <f t="shared" si="105"/>
        <v>Sep</v>
      </c>
      <c r="AF291">
        <f>_xlfn.IFNA(VLOOKUP(A291,Gold!$A$2:$E$1307,5, FALSE),AF290)</f>
        <v>25979</v>
      </c>
      <c r="AG291">
        <f>_xlfn.IFNA(VLOOKUP(A291,Gold!$A$2:$G$1307,7, FALSE),AG290)</f>
        <v>-1</v>
      </c>
      <c r="AH291">
        <f>_xlfn.IFNA(VLOOKUP(A291,Oil!$A$2:$E$1345,5, FALSE),AH290)</f>
        <v>2994</v>
      </c>
      <c r="AI291">
        <f>_xlfn.IFNA(VLOOKUP(A291,Oil!$A$2:$G$1345,7, FALSE),AI290)</f>
        <v>1</v>
      </c>
      <c r="AJ291">
        <f t="shared" si="108"/>
        <v>0</v>
      </c>
      <c r="AK291">
        <f>_xlfn.IFNA(VLOOKUP(A291,InterestRate!$A$2:$G$1334,3, FALSE),AK290)</f>
        <v>7.5410000000000004</v>
      </c>
      <c r="AL291">
        <f>_xlfn.IFNA(VLOOKUP(A291,InterestRate!$A$2:$G$1334,4,FALSE),AL290)</f>
        <v>7.5410000000000004</v>
      </c>
      <c r="AM291">
        <f>_xlfn.IFNA(VLOOKUP(A291,InterestRate!$A$2:$G$1334,5, FALSE),AM290)</f>
        <v>7.5410000000000004</v>
      </c>
      <c r="AN291">
        <f>_xlfn.IFNA(VLOOKUP(A291,InterestRate!$A$2:$G$1334,6, FALSE),AN290)</f>
        <v>7.5410000000000004</v>
      </c>
      <c r="AO291">
        <f>_xlfn.IFNA(VLOOKUP(A291,InterestRate!$A$2:$G$1334,7, FALSE),AO290)</f>
        <v>-9.1999999999999998E-3</v>
      </c>
      <c r="AP291">
        <f t="shared" si="109"/>
        <v>-1</v>
      </c>
      <c r="AQ291">
        <f t="shared" si="110"/>
        <v>-1</v>
      </c>
    </row>
    <row r="292" spans="1:43" x14ac:dyDescent="0.2">
      <c r="A292" s="1">
        <v>42278</v>
      </c>
      <c r="B292">
        <v>7992.05</v>
      </c>
      <c r="C292">
        <v>8008.25</v>
      </c>
      <c r="D292">
        <v>7930.65</v>
      </c>
      <c r="E292">
        <v>7950.9</v>
      </c>
      <c r="F292">
        <v>161809883</v>
      </c>
      <c r="G292">
        <v>8896.7800000000007</v>
      </c>
      <c r="H292">
        <f t="shared" si="126"/>
        <v>7871.9291666666659</v>
      </c>
      <c r="I292">
        <f t="shared" si="118"/>
        <v>78.970833333333758</v>
      </c>
      <c r="J292">
        <f t="shared" si="125"/>
        <v>0</v>
      </c>
      <c r="K292">
        <f t="shared" si="106"/>
        <v>8131.7</v>
      </c>
      <c r="L292">
        <f t="shared" si="119"/>
        <v>180705140.57142857</v>
      </c>
      <c r="M292">
        <f t="shared" si="120"/>
        <v>-18895257.571428567</v>
      </c>
      <c r="N292" s="10">
        <f t="shared" si="107"/>
        <v>2.273956407450731</v>
      </c>
      <c r="O292">
        <f t="shared" si="115"/>
        <v>-26.200000000000728</v>
      </c>
      <c r="P292">
        <f t="shared" si="127"/>
        <v>-184.70000000000073</v>
      </c>
      <c r="Q292">
        <f t="shared" si="128"/>
        <v>73.501439895192917</v>
      </c>
      <c r="R292">
        <f t="shared" si="129"/>
        <v>158.5</v>
      </c>
      <c r="S292">
        <f t="shared" si="111"/>
        <v>2</v>
      </c>
      <c r="T292">
        <f t="shared" si="112"/>
        <v>-2</v>
      </c>
      <c r="U292">
        <f t="shared" si="113"/>
        <v>2</v>
      </c>
      <c r="V292">
        <f t="shared" si="114"/>
        <v>0</v>
      </c>
      <c r="W292">
        <f t="shared" si="121"/>
        <v>30.242857142857115</v>
      </c>
      <c r="X292">
        <f t="shared" si="116"/>
        <v>33.985714285714366</v>
      </c>
      <c r="Y292">
        <f t="shared" si="122"/>
        <v>46.364432763907061</v>
      </c>
      <c r="Z292">
        <f t="shared" si="123"/>
        <v>0</v>
      </c>
      <c r="AA292">
        <f t="shared" si="124"/>
        <v>0</v>
      </c>
      <c r="AB292">
        <v>-115.05</v>
      </c>
      <c r="AC292">
        <f t="shared" si="104"/>
        <v>-6658476685.4500885</v>
      </c>
      <c r="AD292">
        <f t="shared" si="117"/>
        <v>247982152.19283241</v>
      </c>
      <c r="AE292" t="str">
        <f t="shared" si="105"/>
        <v>Oct</v>
      </c>
      <c r="AF292">
        <f>_xlfn.IFNA(VLOOKUP(A292,Gold!$A$2:$E$1307,5, FALSE),AF291)</f>
        <v>25754</v>
      </c>
      <c r="AG292">
        <f>_xlfn.IFNA(VLOOKUP(A292,Gold!$A$2:$G$1307,7, FALSE),AG291)</f>
        <v>1</v>
      </c>
      <c r="AH292">
        <f>_xlfn.IFNA(VLOOKUP(A292,Oil!$A$2:$E$1345,5, FALSE),AH291)</f>
        <v>2964</v>
      </c>
      <c r="AI292">
        <f>_xlfn.IFNA(VLOOKUP(A292,Oil!$A$2:$G$1345,7, FALSE),AI291)</f>
        <v>-1</v>
      </c>
      <c r="AJ292">
        <f t="shared" si="108"/>
        <v>0</v>
      </c>
      <c r="AK292">
        <f>_xlfn.IFNA(VLOOKUP(A292,InterestRate!$A$2:$G$1334,3, FALSE),AK291)</f>
        <v>7.5629999999999997</v>
      </c>
      <c r="AL292">
        <f>_xlfn.IFNA(VLOOKUP(A292,InterestRate!$A$2:$G$1334,4,FALSE),AL291)</f>
        <v>7.5629999999999997</v>
      </c>
      <c r="AM292">
        <f>_xlfn.IFNA(VLOOKUP(A292,InterestRate!$A$2:$G$1334,5, FALSE),AM291)</f>
        <v>7.5629999999999997</v>
      </c>
      <c r="AN292">
        <f>_xlfn.IFNA(VLOOKUP(A292,InterestRate!$A$2:$G$1334,6, FALSE),AN291)</f>
        <v>7.5629999999999997</v>
      </c>
      <c r="AO292">
        <f>_xlfn.IFNA(VLOOKUP(A292,InterestRate!$A$2:$G$1334,7, FALSE),AO291)</f>
        <v>2.8999999999999998E-3</v>
      </c>
      <c r="AP292">
        <f t="shared" si="109"/>
        <v>1</v>
      </c>
      <c r="AQ292">
        <f t="shared" si="110"/>
        <v>1</v>
      </c>
    </row>
    <row r="293" spans="1:43" x14ac:dyDescent="0.2">
      <c r="A293" s="1">
        <v>42282</v>
      </c>
      <c r="B293">
        <v>8005.1</v>
      </c>
      <c r="C293">
        <v>8128.9</v>
      </c>
      <c r="D293">
        <v>8005.1</v>
      </c>
      <c r="E293">
        <v>8119.3</v>
      </c>
      <c r="F293">
        <v>188830270</v>
      </c>
      <c r="G293">
        <v>9589.6299999999992</v>
      </c>
      <c r="H293">
        <f t="shared" si="126"/>
        <v>7885.3958333333321</v>
      </c>
      <c r="I293">
        <f t="shared" si="118"/>
        <v>233.90416666666806</v>
      </c>
      <c r="J293">
        <f t="shared" si="125"/>
        <v>0</v>
      </c>
      <c r="K293">
        <f t="shared" si="106"/>
        <v>8107.9</v>
      </c>
      <c r="L293">
        <f t="shared" si="119"/>
        <v>185873896.57142857</v>
      </c>
      <c r="M293">
        <f t="shared" si="120"/>
        <v>2956373.4285714328</v>
      </c>
      <c r="N293" s="10">
        <f t="shared" si="107"/>
        <v>-0.14040619265208262</v>
      </c>
      <c r="O293">
        <f t="shared" si="115"/>
        <v>307.30000000000018</v>
      </c>
      <c r="P293">
        <f t="shared" si="127"/>
        <v>283.40000000000055</v>
      </c>
      <c r="Q293">
        <f t="shared" si="128"/>
        <v>38.883005223851754</v>
      </c>
      <c r="R293">
        <f t="shared" si="129"/>
        <v>23.899999999999636</v>
      </c>
      <c r="S293">
        <f t="shared" si="111"/>
        <v>168.40000000000055</v>
      </c>
      <c r="T293">
        <f t="shared" si="112"/>
        <v>-168.40000000000055</v>
      </c>
      <c r="U293">
        <f t="shared" si="113"/>
        <v>168.40000000000055</v>
      </c>
      <c r="V293">
        <f t="shared" si="114"/>
        <v>0</v>
      </c>
      <c r="W293">
        <f t="shared" si="121"/>
        <v>54.300000000000054</v>
      </c>
      <c r="X293">
        <f t="shared" si="116"/>
        <v>10.400000000000025</v>
      </c>
      <c r="Y293">
        <f t="shared" si="122"/>
        <v>82.648401826484005</v>
      </c>
      <c r="Z293">
        <f t="shared" si="123"/>
        <v>0</v>
      </c>
      <c r="AA293">
        <f t="shared" si="124"/>
        <v>1</v>
      </c>
      <c r="AB293">
        <v>248.1</v>
      </c>
      <c r="AC293">
        <f t="shared" si="104"/>
        <v>21564416833.999966</v>
      </c>
      <c r="AD293">
        <f t="shared" si="117"/>
        <v>8357167442.9356909</v>
      </c>
      <c r="AE293" t="str">
        <f t="shared" si="105"/>
        <v>Oct</v>
      </c>
      <c r="AF293">
        <f>_xlfn.IFNA(VLOOKUP(A293,Gold!$A$2:$E$1307,5, FALSE),AF292)</f>
        <v>26127</v>
      </c>
      <c r="AG293">
        <f>_xlfn.IFNA(VLOOKUP(A293,Gold!$A$2:$G$1307,7, FALSE),AG292)</f>
        <v>-1</v>
      </c>
      <c r="AH293">
        <f>_xlfn.IFNA(VLOOKUP(A293,Oil!$A$2:$E$1345,5, FALSE),AH292)</f>
        <v>2985</v>
      </c>
      <c r="AI293">
        <f>_xlfn.IFNA(VLOOKUP(A293,Oil!$A$2:$G$1345,7, FALSE),AI292)</f>
        <v>1</v>
      </c>
      <c r="AJ293">
        <f t="shared" si="108"/>
        <v>0</v>
      </c>
      <c r="AK293">
        <f>_xlfn.IFNA(VLOOKUP(A293,InterestRate!$A$2:$G$1334,3, FALSE),AK292)</f>
        <v>7.5140000000000002</v>
      </c>
      <c r="AL293">
        <f>_xlfn.IFNA(VLOOKUP(A293,InterestRate!$A$2:$G$1334,4,FALSE),AL292)</f>
        <v>7.5140000000000002</v>
      </c>
      <c r="AM293">
        <f>_xlfn.IFNA(VLOOKUP(A293,InterestRate!$A$2:$G$1334,5, FALSE),AM292)</f>
        <v>7.5140000000000002</v>
      </c>
      <c r="AN293">
        <f>_xlfn.IFNA(VLOOKUP(A293,InterestRate!$A$2:$G$1334,6, FALSE),AN292)</f>
        <v>7.5140000000000002</v>
      </c>
      <c r="AO293">
        <f>_xlfn.IFNA(VLOOKUP(A293,InterestRate!$A$2:$G$1334,7, FALSE),AO292)</f>
        <v>-6.4999999999999997E-3</v>
      </c>
      <c r="AP293">
        <f t="shared" si="109"/>
        <v>-1</v>
      </c>
      <c r="AQ293">
        <f t="shared" si="110"/>
        <v>-1</v>
      </c>
    </row>
    <row r="294" spans="1:43" x14ac:dyDescent="0.2">
      <c r="A294" s="1">
        <v>42283</v>
      </c>
      <c r="B294">
        <v>8180.45</v>
      </c>
      <c r="C294">
        <v>8180.95</v>
      </c>
      <c r="D294">
        <v>8096.5</v>
      </c>
      <c r="E294">
        <v>8152.9</v>
      </c>
      <c r="F294">
        <v>184037905</v>
      </c>
      <c r="G294">
        <v>8461.64</v>
      </c>
      <c r="H294">
        <f t="shared" si="126"/>
        <v>7905.9833333333327</v>
      </c>
      <c r="I294">
        <f t="shared" si="118"/>
        <v>246.91666666666697</v>
      </c>
      <c r="J294">
        <f t="shared" si="125"/>
        <v>0</v>
      </c>
      <c r="K294">
        <f t="shared" si="106"/>
        <v>8179.5</v>
      </c>
      <c r="L294">
        <f t="shared" si="119"/>
        <v>188054016.7142857</v>
      </c>
      <c r="M294">
        <f t="shared" si="120"/>
        <v>-4016111.7142857015</v>
      </c>
      <c r="N294" s="10">
        <f t="shared" si="107"/>
        <v>0.32626427406199471</v>
      </c>
      <c r="O294">
        <f t="shared" si="115"/>
        <v>306.94999999999982</v>
      </c>
      <c r="P294">
        <f t="shared" si="127"/>
        <v>250.30000000000018</v>
      </c>
      <c r="Q294">
        <f t="shared" si="128"/>
        <v>127.31938841616657</v>
      </c>
      <c r="R294">
        <f t="shared" si="129"/>
        <v>56.649999999999636</v>
      </c>
      <c r="S294">
        <f t="shared" si="111"/>
        <v>33.599999999999454</v>
      </c>
      <c r="T294">
        <f t="shared" si="112"/>
        <v>-33.599999999999454</v>
      </c>
      <c r="U294">
        <f t="shared" si="113"/>
        <v>33.599999999999454</v>
      </c>
      <c r="V294">
        <f t="shared" si="114"/>
        <v>0</v>
      </c>
      <c r="W294">
        <f t="shared" si="121"/>
        <v>54.25</v>
      </c>
      <c r="X294">
        <f t="shared" si="116"/>
        <v>10.400000000000025</v>
      </c>
      <c r="Y294">
        <f t="shared" si="122"/>
        <v>82.63518659558261</v>
      </c>
      <c r="Z294">
        <f t="shared" si="123"/>
        <v>0</v>
      </c>
      <c r="AA294">
        <f t="shared" si="124"/>
        <v>1</v>
      </c>
      <c r="AB294">
        <v>588.04999999999995</v>
      </c>
      <c r="AC294">
        <f t="shared" si="104"/>
        <v>-5070244282.7500334</v>
      </c>
      <c r="AD294">
        <f t="shared" si="117"/>
        <v>5287143194.5142689</v>
      </c>
      <c r="AE294" t="str">
        <f t="shared" si="105"/>
        <v>Oct</v>
      </c>
      <c r="AF294">
        <f>_xlfn.IFNA(VLOOKUP(A294,Gold!$A$2:$E$1307,5, FALSE),AF293)</f>
        <v>26242</v>
      </c>
      <c r="AG294">
        <f>_xlfn.IFNA(VLOOKUP(A294,Gold!$A$2:$G$1307,7, FALSE),AG293)</f>
        <v>1</v>
      </c>
      <c r="AH294">
        <f>_xlfn.IFNA(VLOOKUP(A294,Oil!$A$2:$E$1345,5, FALSE),AH293)</f>
        <v>3020</v>
      </c>
      <c r="AI294">
        <f>_xlfn.IFNA(VLOOKUP(A294,Oil!$A$2:$G$1345,7, FALSE),AI293)</f>
        <v>1</v>
      </c>
      <c r="AJ294">
        <f t="shared" si="108"/>
        <v>2</v>
      </c>
      <c r="AK294">
        <f>_xlfn.IFNA(VLOOKUP(A294,InterestRate!$A$2:$G$1334,3, FALSE),AK293)</f>
        <v>7.5289999999999999</v>
      </c>
      <c r="AL294">
        <f>_xlfn.IFNA(VLOOKUP(A294,InterestRate!$A$2:$G$1334,4,FALSE),AL293)</f>
        <v>7.5289999999999999</v>
      </c>
      <c r="AM294">
        <f>_xlfn.IFNA(VLOOKUP(A294,InterestRate!$A$2:$G$1334,5, FALSE),AM293)</f>
        <v>7.5289999999999999</v>
      </c>
      <c r="AN294">
        <f>_xlfn.IFNA(VLOOKUP(A294,InterestRate!$A$2:$G$1334,6, FALSE),AN293)</f>
        <v>7.5289999999999999</v>
      </c>
      <c r="AO294">
        <f>_xlfn.IFNA(VLOOKUP(A294,InterestRate!$A$2:$G$1334,7, FALSE),AO293)</f>
        <v>2E-3</v>
      </c>
      <c r="AP294">
        <f t="shared" si="109"/>
        <v>1</v>
      </c>
      <c r="AQ294">
        <f t="shared" si="110"/>
        <v>3</v>
      </c>
    </row>
    <row r="295" spans="1:43" x14ac:dyDescent="0.2">
      <c r="A295" s="1">
        <v>42284</v>
      </c>
      <c r="B295">
        <v>8146.2</v>
      </c>
      <c r="C295">
        <v>8188.9</v>
      </c>
      <c r="D295">
        <v>8132.9</v>
      </c>
      <c r="E295">
        <v>8177.4</v>
      </c>
      <c r="F295">
        <v>199911165</v>
      </c>
      <c r="G295">
        <v>7894.19</v>
      </c>
      <c r="H295">
        <f t="shared" si="126"/>
        <v>7932.9666666666662</v>
      </c>
      <c r="I295">
        <f t="shared" si="118"/>
        <v>244.43333333333339</v>
      </c>
      <c r="J295">
        <f t="shared" si="125"/>
        <v>0</v>
      </c>
      <c r="K295">
        <f t="shared" si="106"/>
        <v>8238.15</v>
      </c>
      <c r="L295">
        <f t="shared" si="119"/>
        <v>192745665</v>
      </c>
      <c r="M295">
        <f t="shared" si="120"/>
        <v>7165500</v>
      </c>
      <c r="N295" s="10">
        <f t="shared" si="107"/>
        <v>0.74290116662998018</v>
      </c>
      <c r="O295">
        <f t="shared" si="115"/>
        <v>308.89999999999964</v>
      </c>
      <c r="P295">
        <f t="shared" si="127"/>
        <v>312.64999999999964</v>
      </c>
      <c r="Q295">
        <f t="shared" si="128"/>
        <v>165.41728907163707</v>
      </c>
      <c r="R295">
        <f t="shared" si="129"/>
        <v>-3.75</v>
      </c>
      <c r="S295">
        <f t="shared" si="111"/>
        <v>24.5</v>
      </c>
      <c r="T295">
        <f t="shared" si="112"/>
        <v>-24.5</v>
      </c>
      <c r="U295">
        <f t="shared" si="113"/>
        <v>24.5</v>
      </c>
      <c r="V295">
        <f t="shared" si="114"/>
        <v>0</v>
      </c>
      <c r="W295">
        <f t="shared" si="121"/>
        <v>54.528571428571404</v>
      </c>
      <c r="X295">
        <f t="shared" si="116"/>
        <v>10.400000000000025</v>
      </c>
      <c r="Y295">
        <f t="shared" si="122"/>
        <v>82.708559046587183</v>
      </c>
      <c r="Z295">
        <f t="shared" si="123"/>
        <v>0</v>
      </c>
      <c r="AA295">
        <f t="shared" si="124"/>
        <v>1</v>
      </c>
      <c r="AB295">
        <v>923.15</v>
      </c>
      <c r="AC295">
        <f t="shared" si="104"/>
        <v>6237228347.9999638</v>
      </c>
      <c r="AD295">
        <f t="shared" si="117"/>
        <v>5280479796.8571091</v>
      </c>
      <c r="AE295" t="str">
        <f t="shared" si="105"/>
        <v>Oct</v>
      </c>
      <c r="AF295">
        <f>_xlfn.IFNA(VLOOKUP(A295,Gold!$A$2:$E$1307,5, FALSE),AF294)</f>
        <v>26343</v>
      </c>
      <c r="AG295">
        <f>_xlfn.IFNA(VLOOKUP(A295,Gold!$A$2:$G$1307,7, FALSE),AG294)</f>
        <v>-1</v>
      </c>
      <c r="AH295">
        <f>_xlfn.IFNA(VLOOKUP(A295,Oil!$A$2:$E$1345,5, FALSE),AH294)</f>
        <v>3173</v>
      </c>
      <c r="AI295">
        <f>_xlfn.IFNA(VLOOKUP(A295,Oil!$A$2:$G$1345,7, FALSE),AI294)</f>
        <v>1</v>
      </c>
      <c r="AJ295">
        <f t="shared" si="108"/>
        <v>0</v>
      </c>
      <c r="AK295">
        <f>_xlfn.IFNA(VLOOKUP(A295,InterestRate!$A$2:$G$1334,3, FALSE),AK294)</f>
        <v>7.5419999999999998</v>
      </c>
      <c r="AL295">
        <f>_xlfn.IFNA(VLOOKUP(A295,InterestRate!$A$2:$G$1334,4,FALSE),AL294)</f>
        <v>7.5419999999999998</v>
      </c>
      <c r="AM295">
        <f>_xlfn.IFNA(VLOOKUP(A295,InterestRate!$A$2:$G$1334,5, FALSE),AM294)</f>
        <v>7.5419999999999998</v>
      </c>
      <c r="AN295">
        <f>_xlfn.IFNA(VLOOKUP(A295,InterestRate!$A$2:$G$1334,6, FALSE),AN294)</f>
        <v>7.5419999999999998</v>
      </c>
      <c r="AO295">
        <f>_xlfn.IFNA(VLOOKUP(A295,InterestRate!$A$2:$G$1334,7, FALSE),AO294)</f>
        <v>1.6999999999999999E-3</v>
      </c>
      <c r="AP295">
        <f t="shared" si="109"/>
        <v>1</v>
      </c>
      <c r="AQ295">
        <f t="shared" si="110"/>
        <v>1</v>
      </c>
    </row>
    <row r="296" spans="1:43" x14ac:dyDescent="0.2">
      <c r="A296" s="1">
        <v>42285</v>
      </c>
      <c r="B296">
        <v>8196.75</v>
      </c>
      <c r="C296">
        <v>8196.75</v>
      </c>
      <c r="D296">
        <v>8105.85</v>
      </c>
      <c r="E296">
        <v>8129.35</v>
      </c>
      <c r="F296">
        <v>177030502</v>
      </c>
      <c r="G296">
        <v>7837.16</v>
      </c>
      <c r="H296">
        <f t="shared" si="126"/>
        <v>7956.1541666666662</v>
      </c>
      <c r="I296">
        <f t="shared" si="118"/>
        <v>173.19583333333412</v>
      </c>
      <c r="J296">
        <f t="shared" si="125"/>
        <v>0</v>
      </c>
      <c r="K296">
        <f t="shared" si="106"/>
        <v>8275.0499999999993</v>
      </c>
      <c r="L296">
        <f t="shared" si="119"/>
        <v>191480614.85714287</v>
      </c>
      <c r="M296">
        <f t="shared" si="120"/>
        <v>-14450112.857142866</v>
      </c>
      <c r="N296" s="10">
        <f t="shared" si="107"/>
        <v>1.7922712147957574</v>
      </c>
      <c r="O296">
        <f t="shared" si="115"/>
        <v>333.65000000000055</v>
      </c>
      <c r="P296">
        <f t="shared" si="127"/>
        <v>367.05000000000109</v>
      </c>
      <c r="Q296">
        <f t="shared" si="128"/>
        <v>184.54623146414843</v>
      </c>
      <c r="R296">
        <f t="shared" si="129"/>
        <v>-33.400000000000546</v>
      </c>
      <c r="S296">
        <f t="shared" si="111"/>
        <v>-48.049999999999272</v>
      </c>
      <c r="T296">
        <f t="shared" si="112"/>
        <v>48.049999999999272</v>
      </c>
      <c r="U296">
        <f t="shared" si="113"/>
        <v>0</v>
      </c>
      <c r="V296">
        <f t="shared" si="114"/>
        <v>48.049999999999272</v>
      </c>
      <c r="W296">
        <f t="shared" si="121"/>
        <v>54.528571428571404</v>
      </c>
      <c r="X296">
        <f t="shared" si="116"/>
        <v>6.86428571428561</v>
      </c>
      <c r="Y296">
        <f t="shared" si="122"/>
        <v>87.39553520320564</v>
      </c>
      <c r="Z296">
        <f t="shared" si="123"/>
        <v>0</v>
      </c>
      <c r="AA296">
        <f t="shared" si="124"/>
        <v>1</v>
      </c>
      <c r="AB296">
        <v>949.5</v>
      </c>
      <c r="AC296">
        <f t="shared" si="104"/>
        <v>-11931855834.799936</v>
      </c>
      <c r="AD296">
        <f t="shared" si="117"/>
        <v>5524590106.54284</v>
      </c>
      <c r="AE296" t="str">
        <f t="shared" si="105"/>
        <v>Oct</v>
      </c>
      <c r="AF296">
        <f>_xlfn.IFNA(VLOOKUP(A296,Gold!$A$2:$E$1307,5, FALSE),AF295)</f>
        <v>26247</v>
      </c>
      <c r="AG296">
        <f>_xlfn.IFNA(VLOOKUP(A296,Gold!$A$2:$G$1307,7, FALSE),AG295)</f>
        <v>1</v>
      </c>
      <c r="AH296">
        <f>_xlfn.IFNA(VLOOKUP(A296,Oil!$A$2:$E$1345,5, FALSE),AH295)</f>
        <v>3120</v>
      </c>
      <c r="AI296">
        <f>_xlfn.IFNA(VLOOKUP(A296,Oil!$A$2:$G$1345,7, FALSE),AI295)</f>
        <v>-1</v>
      </c>
      <c r="AJ296">
        <f t="shared" si="108"/>
        <v>0</v>
      </c>
      <c r="AK296">
        <f>_xlfn.IFNA(VLOOKUP(A296,InterestRate!$A$2:$G$1334,3, FALSE),AK295)</f>
        <v>7.5359999999999996</v>
      </c>
      <c r="AL296">
        <f>_xlfn.IFNA(VLOOKUP(A296,InterestRate!$A$2:$G$1334,4,FALSE),AL295)</f>
        <v>7.5359999999999996</v>
      </c>
      <c r="AM296">
        <f>_xlfn.IFNA(VLOOKUP(A296,InterestRate!$A$2:$G$1334,5, FALSE),AM295)</f>
        <v>7.5359999999999996</v>
      </c>
      <c r="AN296">
        <f>_xlfn.IFNA(VLOOKUP(A296,InterestRate!$A$2:$G$1334,6, FALSE),AN295)</f>
        <v>7.5359999999999996</v>
      </c>
      <c r="AO296">
        <f>_xlfn.IFNA(VLOOKUP(A296,InterestRate!$A$2:$G$1334,7, FALSE),AO295)</f>
        <v>-8.0000000000000004E-4</v>
      </c>
      <c r="AP296">
        <f t="shared" si="109"/>
        <v>-1</v>
      </c>
      <c r="AQ296">
        <f t="shared" si="110"/>
        <v>-1</v>
      </c>
    </row>
    <row r="297" spans="1:43" x14ac:dyDescent="0.2">
      <c r="A297" s="1">
        <v>42286</v>
      </c>
      <c r="B297">
        <v>8186.35</v>
      </c>
      <c r="C297">
        <v>8232.2000000000007</v>
      </c>
      <c r="D297">
        <v>8139.65</v>
      </c>
      <c r="E297">
        <v>8189.7</v>
      </c>
      <c r="F297">
        <v>205859184</v>
      </c>
      <c r="G297">
        <v>7960.62</v>
      </c>
      <c r="H297">
        <f t="shared" si="126"/>
        <v>7968.4416666666666</v>
      </c>
      <c r="I297">
        <f t="shared" si="118"/>
        <v>221.25833333333321</v>
      </c>
      <c r="J297">
        <f t="shared" si="125"/>
        <v>0</v>
      </c>
      <c r="K297">
        <f t="shared" si="106"/>
        <v>8261.65</v>
      </c>
      <c r="L297">
        <f t="shared" si="119"/>
        <v>196702085.7142857</v>
      </c>
      <c r="M297">
        <f t="shared" si="120"/>
        <v>9157098.2857142985</v>
      </c>
      <c r="N297" s="10">
        <f t="shared" si="107"/>
        <v>0.87854255955651395</v>
      </c>
      <c r="O297">
        <f t="shared" si="115"/>
        <v>346.39999999999964</v>
      </c>
      <c r="P297">
        <f t="shared" si="127"/>
        <v>402.24999999999909</v>
      </c>
      <c r="Q297">
        <f t="shared" si="128"/>
        <v>188.88277102604198</v>
      </c>
      <c r="R297">
        <f t="shared" si="129"/>
        <v>-55.849999999999454</v>
      </c>
      <c r="S297">
        <f t="shared" si="111"/>
        <v>60.349999999999454</v>
      </c>
      <c r="T297">
        <f t="shared" si="112"/>
        <v>-60.349999999999454</v>
      </c>
      <c r="U297">
        <f t="shared" si="113"/>
        <v>60.349999999999454</v>
      </c>
      <c r="V297">
        <f t="shared" si="114"/>
        <v>0</v>
      </c>
      <c r="W297">
        <f t="shared" si="121"/>
        <v>56.349999999999845</v>
      </c>
      <c r="X297">
        <f t="shared" si="116"/>
        <v>6.86428571428561</v>
      </c>
      <c r="Y297">
        <f t="shared" si="122"/>
        <v>87.753058954393879</v>
      </c>
      <c r="Z297">
        <f t="shared" si="123"/>
        <v>0</v>
      </c>
      <c r="AA297">
        <f t="shared" si="124"/>
        <v>1</v>
      </c>
      <c r="AB297">
        <v>988.95</v>
      </c>
      <c r="AC297">
        <f t="shared" si="104"/>
        <v>689628266.39988768</v>
      </c>
      <c r="AD297">
        <f t="shared" si="117"/>
        <v>1454911183.1142402</v>
      </c>
      <c r="AE297" t="str">
        <f t="shared" si="105"/>
        <v>Oct</v>
      </c>
      <c r="AF297">
        <f>_xlfn.IFNA(VLOOKUP(A297,Gold!$A$2:$E$1307,5, FALSE),AF296)</f>
        <v>26388</v>
      </c>
      <c r="AG297">
        <f>_xlfn.IFNA(VLOOKUP(A297,Gold!$A$2:$G$1307,7, FALSE),AG296)</f>
        <v>1</v>
      </c>
      <c r="AH297">
        <f>_xlfn.IFNA(VLOOKUP(A297,Oil!$A$2:$E$1345,5, FALSE),AH296)</f>
        <v>3221</v>
      </c>
      <c r="AI297">
        <f>_xlfn.IFNA(VLOOKUP(A297,Oil!$A$2:$G$1345,7, FALSE),AI296)</f>
        <v>1</v>
      </c>
      <c r="AJ297">
        <f t="shared" si="108"/>
        <v>2</v>
      </c>
      <c r="AK297">
        <f>_xlfn.IFNA(VLOOKUP(A297,InterestRate!$A$2:$G$1334,3, FALSE),AK296)</f>
        <v>7.5449999999999999</v>
      </c>
      <c r="AL297">
        <f>_xlfn.IFNA(VLOOKUP(A297,InterestRate!$A$2:$G$1334,4,FALSE),AL296)</f>
        <v>7.5449999999999999</v>
      </c>
      <c r="AM297">
        <f>_xlfn.IFNA(VLOOKUP(A297,InterestRate!$A$2:$G$1334,5, FALSE),AM296)</f>
        <v>7.5449999999999999</v>
      </c>
      <c r="AN297">
        <f>_xlfn.IFNA(VLOOKUP(A297,InterestRate!$A$2:$G$1334,6, FALSE),AN296)</f>
        <v>7.5449999999999999</v>
      </c>
      <c r="AO297">
        <f>_xlfn.IFNA(VLOOKUP(A297,InterestRate!$A$2:$G$1334,7, FALSE),AO296)</f>
        <v>1.1999999999999999E-3</v>
      </c>
      <c r="AP297">
        <f t="shared" si="109"/>
        <v>1</v>
      </c>
      <c r="AQ297">
        <f t="shared" si="110"/>
        <v>3</v>
      </c>
    </row>
    <row r="298" spans="1:43" x14ac:dyDescent="0.2">
      <c r="A298" s="1">
        <v>42289</v>
      </c>
      <c r="B298">
        <v>8231.5</v>
      </c>
      <c r="C298">
        <v>8244.5</v>
      </c>
      <c r="D298">
        <v>8128.2</v>
      </c>
      <c r="E298">
        <v>8143.6</v>
      </c>
      <c r="F298">
        <v>205255913</v>
      </c>
      <c r="G298">
        <v>7604.3</v>
      </c>
      <c r="H298">
        <f t="shared" si="126"/>
        <v>7986.1583333333338</v>
      </c>
      <c r="I298">
        <f t="shared" si="118"/>
        <v>157.44166666666661</v>
      </c>
      <c r="J298">
        <f t="shared" si="125"/>
        <v>0</v>
      </c>
      <c r="K298">
        <f t="shared" si="106"/>
        <v>8251.7000000000007</v>
      </c>
      <c r="L298">
        <f t="shared" si="119"/>
        <v>190666686.42857143</v>
      </c>
      <c r="M298">
        <f t="shared" si="120"/>
        <v>14589226.571428567</v>
      </c>
      <c r="N298" s="10">
        <f t="shared" si="107"/>
        <v>1.3274227614322949</v>
      </c>
      <c r="O298">
        <f t="shared" si="115"/>
        <v>194.70000000000073</v>
      </c>
      <c r="P298">
        <f t="shared" si="127"/>
        <v>227.70000000000073</v>
      </c>
      <c r="Q298">
        <f t="shared" si="128"/>
        <v>171.56108692713244</v>
      </c>
      <c r="R298">
        <f t="shared" si="129"/>
        <v>-33</v>
      </c>
      <c r="S298">
        <f t="shared" si="111"/>
        <v>-46.099999999999454</v>
      </c>
      <c r="T298">
        <f t="shared" si="112"/>
        <v>46.099999999999454</v>
      </c>
      <c r="U298">
        <f t="shared" si="113"/>
        <v>0</v>
      </c>
      <c r="V298">
        <f t="shared" si="114"/>
        <v>46.099999999999454</v>
      </c>
      <c r="W298">
        <f t="shared" si="121"/>
        <v>41.264285714285634</v>
      </c>
      <c r="X298">
        <f t="shared" si="116"/>
        <v>13.449999999999818</v>
      </c>
      <c r="Y298">
        <f t="shared" si="122"/>
        <v>74.064102564102768</v>
      </c>
      <c r="Z298">
        <f t="shared" si="123"/>
        <v>0</v>
      </c>
      <c r="AA298">
        <f t="shared" si="124"/>
        <v>0</v>
      </c>
      <c r="AB298">
        <v>874.75</v>
      </c>
      <c r="AC298">
        <f t="shared" si="104"/>
        <v>-18041994752.699924</v>
      </c>
      <c r="AD298">
        <f t="shared" si="117"/>
        <v>-1887328301.042881</v>
      </c>
      <c r="AE298" t="str">
        <f t="shared" si="105"/>
        <v>Oct</v>
      </c>
      <c r="AF298">
        <f>_xlfn.IFNA(VLOOKUP(A298,Gold!$A$2:$E$1307,5, FALSE),AF297)</f>
        <v>26620</v>
      </c>
      <c r="AG298">
        <f>_xlfn.IFNA(VLOOKUP(A298,Gold!$A$2:$G$1307,7, FALSE),AG297)</f>
        <v>1</v>
      </c>
      <c r="AH298">
        <f>_xlfn.IFNA(VLOOKUP(A298,Oil!$A$2:$E$1345,5, FALSE),AH297)</f>
        <v>3221</v>
      </c>
      <c r="AI298">
        <f>_xlfn.IFNA(VLOOKUP(A298,Oil!$A$2:$G$1345,7, FALSE),AI297)</f>
        <v>1</v>
      </c>
      <c r="AJ298">
        <f t="shared" si="108"/>
        <v>2</v>
      </c>
      <c r="AK298">
        <f>_xlfn.IFNA(VLOOKUP(A298,InterestRate!$A$2:$G$1334,3, FALSE),AK297)</f>
        <v>7.58</v>
      </c>
      <c r="AL298">
        <f>_xlfn.IFNA(VLOOKUP(A298,InterestRate!$A$2:$G$1334,4,FALSE),AL297)</f>
        <v>7.58</v>
      </c>
      <c r="AM298">
        <f>_xlfn.IFNA(VLOOKUP(A298,InterestRate!$A$2:$G$1334,5, FALSE),AM297)</f>
        <v>7.58</v>
      </c>
      <c r="AN298">
        <f>_xlfn.IFNA(VLOOKUP(A298,InterestRate!$A$2:$G$1334,6, FALSE),AN297)</f>
        <v>7.58</v>
      </c>
      <c r="AO298">
        <f>_xlfn.IFNA(VLOOKUP(A298,InterestRate!$A$2:$G$1334,7, FALSE),AO297)</f>
        <v>4.5999999999999999E-3</v>
      </c>
      <c r="AP298">
        <f t="shared" si="109"/>
        <v>1</v>
      </c>
      <c r="AQ298">
        <f t="shared" si="110"/>
        <v>3</v>
      </c>
    </row>
    <row r="299" spans="1:43" x14ac:dyDescent="0.2">
      <c r="A299" s="1">
        <v>42290</v>
      </c>
      <c r="B299">
        <v>8121.95</v>
      </c>
      <c r="C299">
        <v>8150.25</v>
      </c>
      <c r="D299">
        <v>8088.6</v>
      </c>
      <c r="E299">
        <v>8131.7</v>
      </c>
      <c r="F299">
        <v>150431773</v>
      </c>
      <c r="G299">
        <v>6877.36</v>
      </c>
      <c r="H299">
        <f t="shared" si="126"/>
        <v>8013.7916666666679</v>
      </c>
      <c r="I299">
        <f t="shared" si="118"/>
        <v>117.90833333333194</v>
      </c>
      <c r="J299">
        <f t="shared" si="125"/>
        <v>0</v>
      </c>
      <c r="K299">
        <f t="shared" si="106"/>
        <v>8295.4500000000007</v>
      </c>
      <c r="L299">
        <f t="shared" si="119"/>
        <v>188962117.42857143</v>
      </c>
      <c r="M299">
        <f t="shared" si="120"/>
        <v>-38530344.428571433</v>
      </c>
      <c r="N299" s="10">
        <f t="shared" si="107"/>
        <v>2.0137240675381642</v>
      </c>
      <c r="O299">
        <f t="shared" si="115"/>
        <v>180.80000000000018</v>
      </c>
      <c r="P299">
        <f t="shared" si="127"/>
        <v>207.00000000000091</v>
      </c>
      <c r="Q299">
        <f t="shared" si="128"/>
        <v>132.64196482762679</v>
      </c>
      <c r="R299">
        <f t="shared" si="129"/>
        <v>-26.200000000000728</v>
      </c>
      <c r="S299">
        <f t="shared" si="111"/>
        <v>-11.900000000000546</v>
      </c>
      <c r="T299">
        <f t="shared" si="112"/>
        <v>11.900000000000546</v>
      </c>
      <c r="U299">
        <f t="shared" si="113"/>
        <v>0</v>
      </c>
      <c r="V299">
        <f t="shared" si="114"/>
        <v>11.900000000000546</v>
      </c>
      <c r="W299">
        <f t="shared" si="121"/>
        <v>40.97857142857135</v>
      </c>
      <c r="X299">
        <f t="shared" si="116"/>
        <v>15.149999999999896</v>
      </c>
      <c r="Y299">
        <f t="shared" si="122"/>
        <v>71.730432608152128</v>
      </c>
      <c r="Z299">
        <f t="shared" si="123"/>
        <v>0</v>
      </c>
      <c r="AA299">
        <f t="shared" si="124"/>
        <v>0</v>
      </c>
      <c r="AB299">
        <v>721.9</v>
      </c>
      <c r="AC299">
        <f t="shared" si="104"/>
        <v>1466709786.75</v>
      </c>
      <c r="AD299">
        <f t="shared" si="117"/>
        <v>-726587376.44286859</v>
      </c>
      <c r="AE299" t="str">
        <f t="shared" si="105"/>
        <v>Oct</v>
      </c>
      <c r="AF299">
        <f>_xlfn.IFNA(VLOOKUP(A299,Gold!$A$2:$E$1307,5, FALSE),AF298)</f>
        <v>26469</v>
      </c>
      <c r="AG299">
        <f>_xlfn.IFNA(VLOOKUP(A299,Gold!$A$2:$G$1307,7, FALSE),AG298)</f>
        <v>-1</v>
      </c>
      <c r="AH299">
        <f>_xlfn.IFNA(VLOOKUP(A299,Oil!$A$2:$E$1345,5, FALSE),AH298)</f>
        <v>3049</v>
      </c>
      <c r="AI299">
        <f>_xlfn.IFNA(VLOOKUP(A299,Oil!$A$2:$G$1345,7, FALSE),AI298)</f>
        <v>-1</v>
      </c>
      <c r="AJ299">
        <f t="shared" si="108"/>
        <v>-2</v>
      </c>
      <c r="AK299">
        <f>_xlfn.IFNA(VLOOKUP(A299,InterestRate!$A$2:$G$1334,3, FALSE),AK298)</f>
        <v>7.5609999999999999</v>
      </c>
      <c r="AL299">
        <f>_xlfn.IFNA(VLOOKUP(A299,InterestRate!$A$2:$G$1334,4,FALSE),AL298)</f>
        <v>7.5609999999999999</v>
      </c>
      <c r="AM299">
        <f>_xlfn.IFNA(VLOOKUP(A299,InterestRate!$A$2:$G$1334,5, FALSE),AM298)</f>
        <v>7.5609999999999999</v>
      </c>
      <c r="AN299">
        <f>_xlfn.IFNA(VLOOKUP(A299,InterestRate!$A$2:$G$1334,6, FALSE),AN298)</f>
        <v>7.5609999999999999</v>
      </c>
      <c r="AO299">
        <f>_xlfn.IFNA(VLOOKUP(A299,InterestRate!$A$2:$G$1334,7, FALSE),AO298)</f>
        <v>-2.5000000000000001E-3</v>
      </c>
      <c r="AP299">
        <f t="shared" si="109"/>
        <v>-1</v>
      </c>
      <c r="AQ299">
        <f t="shared" si="110"/>
        <v>-3</v>
      </c>
    </row>
    <row r="300" spans="1:43" x14ac:dyDescent="0.2">
      <c r="A300" s="1">
        <v>42291</v>
      </c>
      <c r="B300">
        <v>8102.4</v>
      </c>
      <c r="C300">
        <v>8139.3</v>
      </c>
      <c r="D300">
        <v>8096.35</v>
      </c>
      <c r="E300">
        <v>8107.9</v>
      </c>
      <c r="F300">
        <v>143158108</v>
      </c>
      <c r="G300">
        <v>6607.21</v>
      </c>
      <c r="H300">
        <f t="shared" si="126"/>
        <v>8037.6041666666679</v>
      </c>
      <c r="I300">
        <f t="shared" si="118"/>
        <v>70.295833333331757</v>
      </c>
      <c r="J300">
        <f t="shared" si="125"/>
        <v>0</v>
      </c>
      <c r="K300">
        <f t="shared" si="106"/>
        <v>8260.5499999999993</v>
      </c>
      <c r="L300">
        <f t="shared" si="119"/>
        <v>187336673.14285713</v>
      </c>
      <c r="M300">
        <f t="shared" si="120"/>
        <v>-44178565.142857134</v>
      </c>
      <c r="N300" s="10">
        <f t="shared" si="107"/>
        <v>1.8827316567791863</v>
      </c>
      <c r="O300">
        <f t="shared" si="115"/>
        <v>-11.400000000000546</v>
      </c>
      <c r="P300">
        <f t="shared" si="127"/>
        <v>-318.70000000000073</v>
      </c>
      <c r="Q300">
        <f t="shared" si="128"/>
        <v>66.659407045210187</v>
      </c>
      <c r="R300">
        <f t="shared" si="129"/>
        <v>307.30000000000018</v>
      </c>
      <c r="S300">
        <f t="shared" si="111"/>
        <v>-23.800000000000182</v>
      </c>
      <c r="T300">
        <f t="shared" si="112"/>
        <v>23.800000000000182</v>
      </c>
      <c r="U300">
        <f t="shared" si="113"/>
        <v>0</v>
      </c>
      <c r="V300">
        <f t="shared" si="114"/>
        <v>23.800000000000182</v>
      </c>
      <c r="W300">
        <f t="shared" si="121"/>
        <v>16.921428571428415</v>
      </c>
      <c r="X300">
        <f t="shared" si="116"/>
        <v>18.549999999999923</v>
      </c>
      <c r="Y300">
        <f t="shared" si="122"/>
        <v>46.396396396396263</v>
      </c>
      <c r="Z300">
        <f t="shared" si="123"/>
        <v>0</v>
      </c>
      <c r="AA300">
        <f t="shared" si="124"/>
        <v>0</v>
      </c>
      <c r="AB300">
        <v>364.1</v>
      </c>
      <c r="AC300">
        <f t="shared" si="104"/>
        <v>787369594</v>
      </c>
      <c r="AD300">
        <f t="shared" si="117"/>
        <v>-3694736982.1571493</v>
      </c>
      <c r="AE300" t="str">
        <f t="shared" si="105"/>
        <v>Oct</v>
      </c>
      <c r="AF300">
        <f>_xlfn.IFNA(VLOOKUP(A300,Gold!$A$2:$E$1307,5, FALSE),AF299)</f>
        <v>26642</v>
      </c>
      <c r="AG300">
        <f>_xlfn.IFNA(VLOOKUP(A300,Gold!$A$2:$G$1307,7, FALSE),AG299)</f>
        <v>-1</v>
      </c>
      <c r="AH300">
        <f>_xlfn.IFNA(VLOOKUP(A300,Oil!$A$2:$E$1345,5, FALSE),AH299)</f>
        <v>3034</v>
      </c>
      <c r="AI300">
        <f>_xlfn.IFNA(VLOOKUP(A300,Oil!$A$2:$G$1345,7, FALSE),AI299)</f>
        <v>-1</v>
      </c>
      <c r="AJ300">
        <f t="shared" si="108"/>
        <v>-2</v>
      </c>
      <c r="AK300">
        <f>_xlfn.IFNA(VLOOKUP(A300,InterestRate!$A$2:$G$1334,3, FALSE),AK299)</f>
        <v>7.5540000000000003</v>
      </c>
      <c r="AL300">
        <f>_xlfn.IFNA(VLOOKUP(A300,InterestRate!$A$2:$G$1334,4,FALSE),AL299)</f>
        <v>7.5540000000000003</v>
      </c>
      <c r="AM300">
        <f>_xlfn.IFNA(VLOOKUP(A300,InterestRate!$A$2:$G$1334,5, FALSE),AM299)</f>
        <v>7.5540000000000003</v>
      </c>
      <c r="AN300">
        <f>_xlfn.IFNA(VLOOKUP(A300,InterestRate!$A$2:$G$1334,6, FALSE),AN299)</f>
        <v>7.5540000000000003</v>
      </c>
      <c r="AO300">
        <f>_xlfn.IFNA(VLOOKUP(A300,InterestRate!$A$2:$G$1334,7, FALSE),AO299)</f>
        <v>-8.9999999999999998E-4</v>
      </c>
      <c r="AP300">
        <f t="shared" si="109"/>
        <v>-1</v>
      </c>
      <c r="AQ300">
        <f t="shared" si="110"/>
        <v>-3</v>
      </c>
    </row>
    <row r="301" spans="1:43" x14ac:dyDescent="0.2">
      <c r="A301" s="1">
        <v>42292</v>
      </c>
      <c r="B301">
        <v>8134.35</v>
      </c>
      <c r="C301">
        <v>8190.55</v>
      </c>
      <c r="D301">
        <v>8129.8</v>
      </c>
      <c r="E301">
        <v>8179.5</v>
      </c>
      <c r="F301">
        <v>172429864</v>
      </c>
      <c r="G301">
        <v>7625.17</v>
      </c>
      <c r="H301">
        <f t="shared" si="126"/>
        <v>8057.5541666666677</v>
      </c>
      <c r="I301">
        <f t="shared" si="118"/>
        <v>121.9458333333323</v>
      </c>
      <c r="J301">
        <f t="shared" si="125"/>
        <v>0</v>
      </c>
      <c r="K301">
        <f t="shared" si="106"/>
        <v>8232.9</v>
      </c>
      <c r="L301">
        <f t="shared" si="119"/>
        <v>180812078.57142857</v>
      </c>
      <c r="M301">
        <f t="shared" si="120"/>
        <v>-8382214.5714285672</v>
      </c>
      <c r="N301" s="10">
        <f t="shared" si="107"/>
        <v>0.65285164129836337</v>
      </c>
      <c r="O301">
        <f t="shared" si="115"/>
        <v>26.600000000000364</v>
      </c>
      <c r="P301">
        <f t="shared" si="127"/>
        <v>-280.34999999999945</v>
      </c>
      <c r="Q301">
        <f t="shared" si="128"/>
        <v>127.81649746339298</v>
      </c>
      <c r="R301">
        <f t="shared" si="129"/>
        <v>306.94999999999982</v>
      </c>
      <c r="S301">
        <f t="shared" si="111"/>
        <v>71.600000000000364</v>
      </c>
      <c r="T301">
        <f t="shared" si="112"/>
        <v>-71.600000000000364</v>
      </c>
      <c r="U301">
        <f t="shared" si="113"/>
        <v>71.600000000000364</v>
      </c>
      <c r="V301">
        <f t="shared" si="114"/>
        <v>0</v>
      </c>
      <c r="W301">
        <f t="shared" si="121"/>
        <v>22.349999999999973</v>
      </c>
      <c r="X301">
        <f t="shared" si="116"/>
        <v>18.549999999999923</v>
      </c>
      <c r="Y301">
        <f t="shared" si="122"/>
        <v>53.341288782816299</v>
      </c>
      <c r="Z301">
        <f t="shared" si="123"/>
        <v>0</v>
      </c>
      <c r="AA301">
        <f t="shared" si="124"/>
        <v>0</v>
      </c>
      <c r="AB301">
        <v>196</v>
      </c>
      <c r="AC301">
        <f t="shared" si="104"/>
        <v>7785208359.5999374</v>
      </c>
      <c r="AD301">
        <f t="shared" si="117"/>
        <v>-1858243747.5357246</v>
      </c>
      <c r="AE301" t="str">
        <f t="shared" si="105"/>
        <v>Oct</v>
      </c>
      <c r="AF301">
        <f>_xlfn.IFNA(VLOOKUP(A301,Gold!$A$2:$E$1307,5, FALSE),AF300)</f>
        <v>26934</v>
      </c>
      <c r="AG301">
        <f>_xlfn.IFNA(VLOOKUP(A301,Gold!$A$2:$G$1307,7, FALSE),AG300)</f>
        <v>-1</v>
      </c>
      <c r="AH301">
        <f>_xlfn.IFNA(VLOOKUP(A301,Oil!$A$2:$E$1345,5, FALSE),AH300)</f>
        <v>3037</v>
      </c>
      <c r="AI301">
        <f>_xlfn.IFNA(VLOOKUP(A301,Oil!$A$2:$G$1345,7, FALSE),AI300)</f>
        <v>1</v>
      </c>
      <c r="AJ301">
        <f t="shared" si="108"/>
        <v>0</v>
      </c>
      <c r="AK301">
        <f>_xlfn.IFNA(VLOOKUP(A301,InterestRate!$A$2:$G$1334,3, FALSE),AK300)</f>
        <v>7.5490000000000004</v>
      </c>
      <c r="AL301">
        <f>_xlfn.IFNA(VLOOKUP(A301,InterestRate!$A$2:$G$1334,4,FALSE),AL300)</f>
        <v>7.5490000000000004</v>
      </c>
      <c r="AM301">
        <f>_xlfn.IFNA(VLOOKUP(A301,InterestRate!$A$2:$G$1334,5, FALSE),AM300)</f>
        <v>7.5490000000000004</v>
      </c>
      <c r="AN301">
        <f>_xlfn.IFNA(VLOOKUP(A301,InterestRate!$A$2:$G$1334,6, FALSE),AN300)</f>
        <v>7.5490000000000004</v>
      </c>
      <c r="AO301">
        <f>_xlfn.IFNA(VLOOKUP(A301,InterestRate!$A$2:$G$1334,7, FALSE),AO300)</f>
        <v>-6.9999999999999999E-4</v>
      </c>
      <c r="AP301">
        <f t="shared" si="109"/>
        <v>-1</v>
      </c>
      <c r="AQ301">
        <f t="shared" si="110"/>
        <v>-1</v>
      </c>
    </row>
    <row r="302" spans="1:43" x14ac:dyDescent="0.2">
      <c r="A302" s="1">
        <v>42293</v>
      </c>
      <c r="B302">
        <v>8193.65</v>
      </c>
      <c r="C302">
        <v>8246.4</v>
      </c>
      <c r="D302">
        <v>8147.65</v>
      </c>
      <c r="E302">
        <v>8238.15</v>
      </c>
      <c r="F302">
        <v>161153559</v>
      </c>
      <c r="G302">
        <v>6956.78</v>
      </c>
      <c r="H302">
        <f t="shared" si="126"/>
        <v>8089.5374999999985</v>
      </c>
      <c r="I302">
        <f t="shared" si="118"/>
        <v>148.61250000000109</v>
      </c>
      <c r="J302">
        <f t="shared" si="125"/>
        <v>0</v>
      </c>
      <c r="K302">
        <f t="shared" si="106"/>
        <v>8171.2</v>
      </c>
      <c r="L302">
        <f t="shared" si="119"/>
        <v>179153787</v>
      </c>
      <c r="M302">
        <f t="shared" si="120"/>
        <v>-18000228</v>
      </c>
      <c r="N302" s="10">
        <f t="shared" si="107"/>
        <v>-0.81268245904723535</v>
      </c>
      <c r="O302">
        <f t="shared" si="115"/>
        <v>60.75</v>
      </c>
      <c r="P302">
        <f t="shared" si="127"/>
        <v>-248.14999999999964</v>
      </c>
      <c r="Q302">
        <f t="shared" si="128"/>
        <v>145.05721982655507</v>
      </c>
      <c r="R302">
        <f t="shared" si="129"/>
        <v>308.89999999999964</v>
      </c>
      <c r="S302">
        <f t="shared" si="111"/>
        <v>58.649999999999636</v>
      </c>
      <c r="T302">
        <f t="shared" si="112"/>
        <v>-58.649999999999636</v>
      </c>
      <c r="U302">
        <f t="shared" si="113"/>
        <v>58.649999999999636</v>
      </c>
      <c r="V302">
        <f t="shared" si="114"/>
        <v>0</v>
      </c>
      <c r="W302">
        <f t="shared" si="121"/>
        <v>27.22857142857135</v>
      </c>
      <c r="X302">
        <f t="shared" si="116"/>
        <v>18.549999999999923</v>
      </c>
      <c r="Y302">
        <f t="shared" si="122"/>
        <v>58.207359902275179</v>
      </c>
      <c r="Z302">
        <f t="shared" si="123"/>
        <v>0</v>
      </c>
      <c r="AA302">
        <f t="shared" si="124"/>
        <v>0</v>
      </c>
      <c r="AB302">
        <v>75.95</v>
      </c>
      <c r="AC302">
        <f t="shared" si="104"/>
        <v>7171333375.5</v>
      </c>
      <c r="AD302">
        <f t="shared" si="117"/>
        <v>-1724800172.1785769</v>
      </c>
      <c r="AE302" t="str">
        <f t="shared" si="105"/>
        <v>Oct</v>
      </c>
      <c r="AF302">
        <f>_xlfn.IFNA(VLOOKUP(A302,Gold!$A$2:$E$1307,5, FALSE),AF301)</f>
        <v>26876</v>
      </c>
      <c r="AG302">
        <f>_xlfn.IFNA(VLOOKUP(A302,Gold!$A$2:$G$1307,7, FALSE),AG301)</f>
        <v>-1</v>
      </c>
      <c r="AH302">
        <f>_xlfn.IFNA(VLOOKUP(A302,Oil!$A$2:$E$1345,5, FALSE),AH301)</f>
        <v>3007</v>
      </c>
      <c r="AI302">
        <f>_xlfn.IFNA(VLOOKUP(A302,Oil!$A$2:$G$1345,7, FALSE),AI301)</f>
        <v>-1</v>
      </c>
      <c r="AJ302">
        <f t="shared" si="108"/>
        <v>-2</v>
      </c>
      <c r="AK302">
        <f>_xlfn.IFNA(VLOOKUP(A302,InterestRate!$A$2:$G$1334,3, FALSE),AK301)</f>
        <v>7.5650000000000004</v>
      </c>
      <c r="AL302">
        <f>_xlfn.IFNA(VLOOKUP(A302,InterestRate!$A$2:$G$1334,4,FALSE),AL301)</f>
        <v>7.5650000000000004</v>
      </c>
      <c r="AM302">
        <f>_xlfn.IFNA(VLOOKUP(A302,InterestRate!$A$2:$G$1334,5, FALSE),AM301)</f>
        <v>7.5650000000000004</v>
      </c>
      <c r="AN302">
        <f>_xlfn.IFNA(VLOOKUP(A302,InterestRate!$A$2:$G$1334,6, FALSE),AN301)</f>
        <v>7.5650000000000004</v>
      </c>
      <c r="AO302">
        <f>_xlfn.IFNA(VLOOKUP(A302,InterestRate!$A$2:$G$1334,7, FALSE),AO301)</f>
        <v>2.0999999999999999E-3</v>
      </c>
      <c r="AP302">
        <f t="shared" si="109"/>
        <v>1</v>
      </c>
      <c r="AQ302">
        <f t="shared" si="110"/>
        <v>-1</v>
      </c>
    </row>
    <row r="303" spans="1:43" x14ac:dyDescent="0.2">
      <c r="A303" s="1">
        <v>42296</v>
      </c>
      <c r="B303">
        <v>8262.5499999999993</v>
      </c>
      <c r="C303">
        <v>8283.0499999999993</v>
      </c>
      <c r="D303">
        <v>8239.2000000000007</v>
      </c>
      <c r="E303">
        <v>8275.0499999999993</v>
      </c>
      <c r="F303">
        <v>128300205</v>
      </c>
      <c r="G303">
        <v>6880.43</v>
      </c>
      <c r="H303">
        <f t="shared" si="126"/>
        <v>8122.4416666666657</v>
      </c>
      <c r="I303">
        <f t="shared" si="118"/>
        <v>152.60833333333358</v>
      </c>
      <c r="J303">
        <f t="shared" si="125"/>
        <v>0</v>
      </c>
      <c r="K303">
        <f t="shared" si="106"/>
        <v>8111.75</v>
      </c>
      <c r="L303">
        <f t="shared" si="119"/>
        <v>173616986.14285713</v>
      </c>
      <c r="M303">
        <f t="shared" si="120"/>
        <v>-45316781.142857134</v>
      </c>
      <c r="N303" s="10">
        <f t="shared" si="107"/>
        <v>-1.9734019734019648</v>
      </c>
      <c r="O303">
        <f t="shared" si="115"/>
        <v>145.69999999999891</v>
      </c>
      <c r="P303">
        <f t="shared" si="127"/>
        <v>-187.95000000000164</v>
      </c>
      <c r="Q303">
        <f t="shared" si="128"/>
        <v>143.49285820953907</v>
      </c>
      <c r="R303">
        <f t="shared" si="129"/>
        <v>333.65000000000055</v>
      </c>
      <c r="S303">
        <f t="shared" si="111"/>
        <v>36.899999999999636</v>
      </c>
      <c r="T303">
        <f t="shared" si="112"/>
        <v>-36.899999999999636</v>
      </c>
      <c r="U303">
        <f t="shared" si="113"/>
        <v>36.899999999999636</v>
      </c>
      <c r="V303">
        <f t="shared" si="114"/>
        <v>0</v>
      </c>
      <c r="W303">
        <f t="shared" si="121"/>
        <v>32.499999999999872</v>
      </c>
      <c r="X303">
        <f t="shared" si="116"/>
        <v>11.685714285714312</v>
      </c>
      <c r="Y303">
        <f t="shared" si="122"/>
        <v>71.925387290546837</v>
      </c>
      <c r="Z303">
        <f t="shared" si="123"/>
        <v>0</v>
      </c>
      <c r="AA303">
        <f t="shared" si="124"/>
        <v>0</v>
      </c>
      <c r="AB303">
        <v>233.05</v>
      </c>
      <c r="AC303">
        <f t="shared" si="104"/>
        <v>1603752562.5</v>
      </c>
      <c r="AD303">
        <f t="shared" si="117"/>
        <v>208858170.29284286</v>
      </c>
      <c r="AE303" t="str">
        <f t="shared" si="105"/>
        <v>Oct</v>
      </c>
      <c r="AF303">
        <f>_xlfn.IFNA(VLOOKUP(A303,Gold!$A$2:$E$1307,5, FALSE),AF302)</f>
        <v>26711</v>
      </c>
      <c r="AG303">
        <f>_xlfn.IFNA(VLOOKUP(A303,Gold!$A$2:$G$1307,7, FALSE),AG302)</f>
        <v>-1</v>
      </c>
      <c r="AH303">
        <f>_xlfn.IFNA(VLOOKUP(A303,Oil!$A$2:$E$1345,5, FALSE),AH302)</f>
        <v>3070</v>
      </c>
      <c r="AI303">
        <f>_xlfn.IFNA(VLOOKUP(A303,Oil!$A$2:$G$1345,7, FALSE),AI302)</f>
        <v>1</v>
      </c>
      <c r="AJ303">
        <f t="shared" si="108"/>
        <v>0</v>
      </c>
      <c r="AK303">
        <f>_xlfn.IFNA(VLOOKUP(A303,InterestRate!$A$2:$G$1334,3, FALSE),AK302)</f>
        <v>7.5730000000000004</v>
      </c>
      <c r="AL303">
        <f>_xlfn.IFNA(VLOOKUP(A303,InterestRate!$A$2:$G$1334,4,FALSE),AL302)</f>
        <v>7.5730000000000004</v>
      </c>
      <c r="AM303">
        <f>_xlfn.IFNA(VLOOKUP(A303,InterestRate!$A$2:$G$1334,5, FALSE),AM302)</f>
        <v>7.5730000000000004</v>
      </c>
      <c r="AN303">
        <f>_xlfn.IFNA(VLOOKUP(A303,InterestRate!$A$2:$G$1334,6, FALSE),AN302)</f>
        <v>7.5730000000000004</v>
      </c>
      <c r="AO303">
        <f>_xlfn.IFNA(VLOOKUP(A303,InterestRate!$A$2:$G$1334,7, FALSE),AO302)</f>
        <v>1.1000000000000001E-3</v>
      </c>
      <c r="AP303">
        <f t="shared" si="109"/>
        <v>1</v>
      </c>
      <c r="AQ303">
        <f t="shared" si="110"/>
        <v>1</v>
      </c>
    </row>
    <row r="304" spans="1:43" x14ac:dyDescent="0.2">
      <c r="A304" s="1">
        <v>42297</v>
      </c>
      <c r="B304">
        <v>8280.2999999999993</v>
      </c>
      <c r="C304">
        <v>8294.0499999999993</v>
      </c>
      <c r="D304">
        <v>8229.2000000000007</v>
      </c>
      <c r="E304">
        <v>8261.65</v>
      </c>
      <c r="F304">
        <v>159947752</v>
      </c>
      <c r="G304">
        <v>7661.53</v>
      </c>
      <c r="H304">
        <f t="shared" si="126"/>
        <v>8149.6208333333316</v>
      </c>
      <c r="I304">
        <f t="shared" si="118"/>
        <v>112.02916666666806</v>
      </c>
      <c r="J304">
        <f t="shared" si="125"/>
        <v>0</v>
      </c>
      <c r="K304">
        <f t="shared" si="106"/>
        <v>8065.8</v>
      </c>
      <c r="L304">
        <f t="shared" si="119"/>
        <v>166655515.14285713</v>
      </c>
      <c r="M304">
        <f t="shared" si="120"/>
        <v>-6707763.1428571343</v>
      </c>
      <c r="N304" s="10">
        <f t="shared" si="107"/>
        <v>-2.3705918309296505</v>
      </c>
      <c r="O304">
        <f t="shared" si="115"/>
        <v>71.949999999999818</v>
      </c>
      <c r="P304">
        <f t="shared" si="127"/>
        <v>-274.44999999999982</v>
      </c>
      <c r="Q304">
        <f t="shared" si="128"/>
        <v>121.90328279887649</v>
      </c>
      <c r="R304">
        <f t="shared" si="129"/>
        <v>346.39999999999964</v>
      </c>
      <c r="S304">
        <f t="shared" si="111"/>
        <v>-13.399999999999636</v>
      </c>
      <c r="T304">
        <f t="shared" si="112"/>
        <v>13.399999999999636</v>
      </c>
      <c r="U304">
        <f t="shared" si="113"/>
        <v>0</v>
      </c>
      <c r="V304">
        <f t="shared" si="114"/>
        <v>13.399999999999636</v>
      </c>
      <c r="W304">
        <f t="shared" si="121"/>
        <v>23.878571428571377</v>
      </c>
      <c r="X304">
        <f t="shared" si="116"/>
        <v>13.599999999999975</v>
      </c>
      <c r="Y304">
        <f t="shared" si="122"/>
        <v>62.056803415630213</v>
      </c>
      <c r="Z304">
        <f t="shared" si="123"/>
        <v>0</v>
      </c>
      <c r="AA304">
        <f t="shared" si="124"/>
        <v>0</v>
      </c>
      <c r="AB304">
        <v>278.39999999999998</v>
      </c>
      <c r="AC304">
        <f t="shared" si="104"/>
        <v>-2983025574.799942</v>
      </c>
      <c r="AD304">
        <f t="shared" si="117"/>
        <v>-315806664.16427559</v>
      </c>
      <c r="AE304" t="str">
        <f t="shared" si="105"/>
        <v>Oct</v>
      </c>
      <c r="AF304">
        <f>_xlfn.IFNA(VLOOKUP(A304,Gold!$A$2:$E$1307,5, FALSE),AF303)</f>
        <v>26852</v>
      </c>
      <c r="AG304">
        <f>_xlfn.IFNA(VLOOKUP(A304,Gold!$A$2:$G$1307,7, FALSE),AG303)</f>
        <v>1</v>
      </c>
      <c r="AH304">
        <f>_xlfn.IFNA(VLOOKUP(A304,Oil!$A$2:$E$1345,5, FALSE),AH303)</f>
        <v>2974</v>
      </c>
      <c r="AI304">
        <f>_xlfn.IFNA(VLOOKUP(A304,Oil!$A$2:$G$1345,7, FALSE),AI303)</f>
        <v>-1</v>
      </c>
      <c r="AJ304">
        <f t="shared" si="108"/>
        <v>0</v>
      </c>
      <c r="AK304">
        <f>_xlfn.IFNA(VLOOKUP(A304,InterestRate!$A$2:$G$1334,3, FALSE),AK303)</f>
        <v>7.5789999999999997</v>
      </c>
      <c r="AL304">
        <f>_xlfn.IFNA(VLOOKUP(A304,InterestRate!$A$2:$G$1334,4,FALSE),AL303)</f>
        <v>7.5789999999999997</v>
      </c>
      <c r="AM304">
        <f>_xlfn.IFNA(VLOOKUP(A304,InterestRate!$A$2:$G$1334,5, FALSE),AM303)</f>
        <v>7.5789999999999997</v>
      </c>
      <c r="AN304">
        <f>_xlfn.IFNA(VLOOKUP(A304,InterestRate!$A$2:$G$1334,6, FALSE),AN303)</f>
        <v>7.5789999999999997</v>
      </c>
      <c r="AO304">
        <f>_xlfn.IFNA(VLOOKUP(A304,InterestRate!$A$2:$G$1334,7, FALSE),AO303)</f>
        <v>8.0000000000000004E-4</v>
      </c>
      <c r="AP304">
        <f t="shared" si="109"/>
        <v>1</v>
      </c>
      <c r="AQ304">
        <f t="shared" si="110"/>
        <v>1</v>
      </c>
    </row>
    <row r="305" spans="1:43" x14ac:dyDescent="0.2">
      <c r="A305" s="1">
        <v>42298</v>
      </c>
      <c r="B305">
        <v>8258.35</v>
      </c>
      <c r="C305">
        <v>8294.4</v>
      </c>
      <c r="D305">
        <v>8217.15</v>
      </c>
      <c r="E305">
        <v>8251.7000000000007</v>
      </c>
      <c r="F305">
        <v>149270047</v>
      </c>
      <c r="G305">
        <v>6689.35</v>
      </c>
      <c r="H305">
        <f t="shared" si="126"/>
        <v>8175.5166666666655</v>
      </c>
      <c r="I305">
        <f t="shared" si="118"/>
        <v>76.183333333335213</v>
      </c>
      <c r="J305">
        <f t="shared" si="125"/>
        <v>0</v>
      </c>
      <c r="K305">
        <f t="shared" si="106"/>
        <v>8050.8</v>
      </c>
      <c r="L305">
        <f t="shared" si="119"/>
        <v>160096739.14285713</v>
      </c>
      <c r="M305">
        <f t="shared" si="120"/>
        <v>-10826692.142857134</v>
      </c>
      <c r="N305" s="10">
        <f t="shared" si="107"/>
        <v>-2.4346498297320616</v>
      </c>
      <c r="O305">
        <f t="shared" si="115"/>
        <v>108.10000000000036</v>
      </c>
      <c r="P305">
        <f t="shared" si="127"/>
        <v>-86.600000000000364</v>
      </c>
      <c r="Q305">
        <f t="shared" si="128"/>
        <v>79.13459375375254</v>
      </c>
      <c r="R305">
        <f t="shared" si="129"/>
        <v>194.70000000000073</v>
      </c>
      <c r="S305">
        <f t="shared" si="111"/>
        <v>-9.9499999999989086</v>
      </c>
      <c r="T305">
        <f t="shared" si="112"/>
        <v>9.9499999999989086</v>
      </c>
      <c r="U305">
        <f t="shared" si="113"/>
        <v>0</v>
      </c>
      <c r="V305">
        <f t="shared" si="114"/>
        <v>9.9499999999989086</v>
      </c>
      <c r="W305">
        <f t="shared" si="121"/>
        <v>23.878571428571377</v>
      </c>
      <c r="X305">
        <f t="shared" si="116"/>
        <v>8.435714285714182</v>
      </c>
      <c r="Y305">
        <f t="shared" si="122"/>
        <v>71.676672384219728</v>
      </c>
      <c r="Z305">
        <f t="shared" si="123"/>
        <v>0</v>
      </c>
      <c r="AA305">
        <f t="shared" si="124"/>
        <v>0</v>
      </c>
      <c r="AB305">
        <v>325.75</v>
      </c>
      <c r="AC305">
        <f t="shared" si="104"/>
        <v>-992645812.54994571</v>
      </c>
      <c r="AD305">
        <f t="shared" si="117"/>
        <v>2119814613.0000072</v>
      </c>
      <c r="AE305" t="str">
        <f t="shared" si="105"/>
        <v>Oct</v>
      </c>
      <c r="AF305">
        <f>_xlfn.IFNA(VLOOKUP(A305,Gold!$A$2:$E$1307,5, FALSE),AF304)</f>
        <v>26906</v>
      </c>
      <c r="AG305">
        <f>_xlfn.IFNA(VLOOKUP(A305,Gold!$A$2:$G$1307,7, FALSE),AG304)</f>
        <v>1</v>
      </c>
      <c r="AH305">
        <f>_xlfn.IFNA(VLOOKUP(A305,Oil!$A$2:$E$1345,5, FALSE),AH304)</f>
        <v>3004</v>
      </c>
      <c r="AI305">
        <f>_xlfn.IFNA(VLOOKUP(A305,Oil!$A$2:$G$1345,7, FALSE),AI304)</f>
        <v>1</v>
      </c>
      <c r="AJ305">
        <f t="shared" si="108"/>
        <v>2</v>
      </c>
      <c r="AK305">
        <f>_xlfn.IFNA(VLOOKUP(A305,InterestRate!$A$2:$G$1334,3, FALSE),AK304)</f>
        <v>7.5860000000000003</v>
      </c>
      <c r="AL305">
        <f>_xlfn.IFNA(VLOOKUP(A305,InterestRate!$A$2:$G$1334,4,FALSE),AL304)</f>
        <v>7.5860000000000003</v>
      </c>
      <c r="AM305">
        <f>_xlfn.IFNA(VLOOKUP(A305,InterestRate!$A$2:$G$1334,5, FALSE),AM304)</f>
        <v>7.5860000000000003</v>
      </c>
      <c r="AN305">
        <f>_xlfn.IFNA(VLOOKUP(A305,InterestRate!$A$2:$G$1334,6, FALSE),AN304)</f>
        <v>7.5860000000000003</v>
      </c>
      <c r="AO305">
        <f>_xlfn.IFNA(VLOOKUP(A305,InterestRate!$A$2:$G$1334,7, FALSE),AO304)</f>
        <v>8.9999999999999998E-4</v>
      </c>
      <c r="AP305">
        <f t="shared" si="109"/>
        <v>1</v>
      </c>
      <c r="AQ305">
        <f t="shared" si="110"/>
        <v>3</v>
      </c>
    </row>
    <row r="306" spans="1:43" x14ac:dyDescent="0.2">
      <c r="A306" s="1">
        <v>42300</v>
      </c>
      <c r="B306">
        <v>8308.25</v>
      </c>
      <c r="C306">
        <v>8328.1</v>
      </c>
      <c r="D306">
        <v>8280.75</v>
      </c>
      <c r="E306">
        <v>8295.4500000000007</v>
      </c>
      <c r="F306">
        <v>156664310</v>
      </c>
      <c r="G306">
        <v>7466.28</v>
      </c>
      <c r="H306">
        <f t="shared" si="126"/>
        <v>8186.5499999999993</v>
      </c>
      <c r="I306">
        <f t="shared" si="118"/>
        <v>108.90000000000146</v>
      </c>
      <c r="J306">
        <f t="shared" si="125"/>
        <v>0</v>
      </c>
      <c r="K306">
        <f t="shared" si="106"/>
        <v>8060.7</v>
      </c>
      <c r="L306">
        <f t="shared" si="119"/>
        <v>152098758.2857143</v>
      </c>
      <c r="M306">
        <f t="shared" si="120"/>
        <v>4565551.7142857015</v>
      </c>
      <c r="N306" s="10">
        <f t="shared" si="107"/>
        <v>-2.8298645643093612</v>
      </c>
      <c r="O306">
        <f t="shared" si="115"/>
        <v>163.75000000000091</v>
      </c>
      <c r="P306">
        <f t="shared" si="127"/>
        <v>-17.049999999999272</v>
      </c>
      <c r="Q306">
        <f t="shared" si="128"/>
        <v>66.877130584663178</v>
      </c>
      <c r="R306">
        <f t="shared" si="129"/>
        <v>180.80000000000018</v>
      </c>
      <c r="S306">
        <f t="shared" si="111"/>
        <v>43.75</v>
      </c>
      <c r="T306">
        <f t="shared" si="112"/>
        <v>-43.75</v>
      </c>
      <c r="U306">
        <f t="shared" si="113"/>
        <v>43.75</v>
      </c>
      <c r="V306">
        <f t="shared" si="114"/>
        <v>0</v>
      </c>
      <c r="W306">
        <f t="shared" si="121"/>
        <v>30.128571428571377</v>
      </c>
      <c r="X306">
        <f t="shared" si="116"/>
        <v>6.7357142857141037</v>
      </c>
      <c r="Y306">
        <f t="shared" si="122"/>
        <v>79.569892473118642</v>
      </c>
      <c r="Z306">
        <f t="shared" si="123"/>
        <v>0</v>
      </c>
      <c r="AA306">
        <f t="shared" si="124"/>
        <v>0</v>
      </c>
      <c r="AB306">
        <v>343.8</v>
      </c>
      <c r="AC306">
        <f t="shared" si="104"/>
        <v>-2005303167.999886</v>
      </c>
      <c r="AD306">
        <f t="shared" si="117"/>
        <v>1623812762.3214519</v>
      </c>
      <c r="AE306" t="str">
        <f t="shared" si="105"/>
        <v>Oct</v>
      </c>
      <c r="AF306">
        <f>_xlfn.IFNA(VLOOKUP(A306,Gold!$A$2:$E$1307,5, FALSE),AF305)</f>
        <v>26764</v>
      </c>
      <c r="AG306">
        <f>_xlfn.IFNA(VLOOKUP(A306,Gold!$A$2:$G$1307,7, FALSE),AG305)</f>
        <v>1</v>
      </c>
      <c r="AH306">
        <f>_xlfn.IFNA(VLOOKUP(A306,Oil!$A$2:$E$1345,5, FALSE),AH305)</f>
        <v>2957</v>
      </c>
      <c r="AI306">
        <f>_xlfn.IFNA(VLOOKUP(A306,Oil!$A$2:$G$1345,7, FALSE),AI305)</f>
        <v>1</v>
      </c>
      <c r="AJ306">
        <f t="shared" si="108"/>
        <v>2</v>
      </c>
      <c r="AK306">
        <f>_xlfn.IFNA(VLOOKUP(A306,InterestRate!$A$2:$G$1334,3, FALSE),AK305)</f>
        <v>7.5860000000000003</v>
      </c>
      <c r="AL306">
        <f>_xlfn.IFNA(VLOOKUP(A306,InterestRate!$A$2:$G$1334,4,FALSE),AL305)</f>
        <v>7.5860000000000003</v>
      </c>
      <c r="AM306">
        <f>_xlfn.IFNA(VLOOKUP(A306,InterestRate!$A$2:$G$1334,5, FALSE),AM305)</f>
        <v>7.5860000000000003</v>
      </c>
      <c r="AN306">
        <f>_xlfn.IFNA(VLOOKUP(A306,InterestRate!$A$2:$G$1334,6, FALSE),AN305)</f>
        <v>7.5860000000000003</v>
      </c>
      <c r="AO306">
        <f>_xlfn.IFNA(VLOOKUP(A306,InterestRate!$A$2:$G$1334,7, FALSE),AO305)</f>
        <v>0</v>
      </c>
      <c r="AP306">
        <f t="shared" si="109"/>
        <v>-1</v>
      </c>
      <c r="AQ306">
        <f t="shared" si="110"/>
        <v>1</v>
      </c>
    </row>
    <row r="307" spans="1:43" x14ac:dyDescent="0.2">
      <c r="A307" s="1">
        <v>42303</v>
      </c>
      <c r="B307">
        <v>8333.65</v>
      </c>
      <c r="C307">
        <v>8336.2999999999993</v>
      </c>
      <c r="D307">
        <v>8252.0499999999993</v>
      </c>
      <c r="E307">
        <v>8260.5499999999993</v>
      </c>
      <c r="F307">
        <v>138006303</v>
      </c>
      <c r="G307">
        <v>6799.49</v>
      </c>
      <c r="H307">
        <f t="shared" si="126"/>
        <v>8198.4291666666668</v>
      </c>
      <c r="I307">
        <f t="shared" si="118"/>
        <v>62.120833333332484</v>
      </c>
      <c r="J307">
        <f t="shared" si="125"/>
        <v>0</v>
      </c>
      <c r="K307">
        <f t="shared" si="106"/>
        <v>8040.2</v>
      </c>
      <c r="L307">
        <f t="shared" si="119"/>
        <v>152989120.7142857</v>
      </c>
      <c r="M307">
        <f t="shared" si="120"/>
        <v>-14982817.714285702</v>
      </c>
      <c r="N307" s="10">
        <f t="shared" si="107"/>
        <v>-2.6674979268934815</v>
      </c>
      <c r="O307">
        <f t="shared" si="115"/>
        <v>152.64999999999964</v>
      </c>
      <c r="P307">
        <f t="shared" si="127"/>
        <v>164.05000000000018</v>
      </c>
      <c r="Q307">
        <f t="shared" si="128"/>
        <v>62.924298811765837</v>
      </c>
      <c r="R307">
        <f t="shared" si="129"/>
        <v>-11.400000000000546</v>
      </c>
      <c r="S307">
        <f t="shared" si="111"/>
        <v>-34.900000000001455</v>
      </c>
      <c r="T307">
        <f t="shared" si="112"/>
        <v>34.900000000001455</v>
      </c>
      <c r="U307">
        <f t="shared" si="113"/>
        <v>0</v>
      </c>
      <c r="V307">
        <f t="shared" si="114"/>
        <v>34.900000000001455</v>
      </c>
      <c r="W307">
        <f t="shared" si="121"/>
        <v>30.128571428571377</v>
      </c>
      <c r="X307">
        <f t="shared" si="116"/>
        <v>8.3214285714285712</v>
      </c>
      <c r="Y307">
        <f t="shared" si="122"/>
        <v>76.371537208039086</v>
      </c>
      <c r="Z307">
        <f t="shared" si="123"/>
        <v>0</v>
      </c>
      <c r="AA307">
        <f t="shared" si="124"/>
        <v>0</v>
      </c>
      <c r="AB307">
        <v>424.5</v>
      </c>
      <c r="AC307">
        <f t="shared" si="104"/>
        <v>-10088260749.300051</v>
      </c>
      <c r="AD307">
        <f t="shared" si="117"/>
        <v>70151284.707159042</v>
      </c>
      <c r="AE307" t="str">
        <f t="shared" si="105"/>
        <v>Oct</v>
      </c>
      <c r="AF307">
        <f>_xlfn.IFNA(VLOOKUP(A307,Gold!$A$2:$E$1307,5, FALSE),AF306)</f>
        <v>26669</v>
      </c>
      <c r="AG307">
        <f>_xlfn.IFNA(VLOOKUP(A307,Gold!$A$2:$G$1307,7, FALSE),AG306)</f>
        <v>1</v>
      </c>
      <c r="AH307">
        <f>_xlfn.IFNA(VLOOKUP(A307,Oil!$A$2:$E$1345,5, FALSE),AH306)</f>
        <v>2894</v>
      </c>
      <c r="AI307">
        <f>_xlfn.IFNA(VLOOKUP(A307,Oil!$A$2:$G$1345,7, FALSE),AI306)</f>
        <v>-1</v>
      </c>
      <c r="AJ307">
        <f t="shared" si="108"/>
        <v>0</v>
      </c>
      <c r="AK307">
        <f>_xlfn.IFNA(VLOOKUP(A307,InterestRate!$A$2:$G$1334,3, FALSE),AK306)</f>
        <v>7.6109999999999998</v>
      </c>
      <c r="AL307">
        <f>_xlfn.IFNA(VLOOKUP(A307,InterestRate!$A$2:$G$1334,4,FALSE),AL306)</f>
        <v>7.6109999999999998</v>
      </c>
      <c r="AM307">
        <f>_xlfn.IFNA(VLOOKUP(A307,InterestRate!$A$2:$G$1334,5, FALSE),AM306)</f>
        <v>7.6109999999999998</v>
      </c>
      <c r="AN307">
        <f>_xlfn.IFNA(VLOOKUP(A307,InterestRate!$A$2:$G$1334,6, FALSE),AN306)</f>
        <v>7.6109999999999998</v>
      </c>
      <c r="AO307">
        <f>_xlfn.IFNA(VLOOKUP(A307,InterestRate!$A$2:$G$1334,7, FALSE),AO306)</f>
        <v>3.3E-3</v>
      </c>
      <c r="AP307">
        <f t="shared" si="109"/>
        <v>1</v>
      </c>
      <c r="AQ307">
        <f t="shared" si="110"/>
        <v>1</v>
      </c>
    </row>
    <row r="308" spans="1:43" x14ac:dyDescent="0.2">
      <c r="A308" s="1">
        <v>42304</v>
      </c>
      <c r="B308">
        <v>8230.35</v>
      </c>
      <c r="C308">
        <v>8241.9500000000007</v>
      </c>
      <c r="D308">
        <v>8217.0499999999993</v>
      </c>
      <c r="E308">
        <v>8232.9</v>
      </c>
      <c r="F308">
        <v>161493491</v>
      </c>
      <c r="G308">
        <v>8271.49</v>
      </c>
      <c r="H308">
        <f t="shared" si="126"/>
        <v>8205.3583333333318</v>
      </c>
      <c r="I308">
        <f t="shared" si="118"/>
        <v>27.541666666667879</v>
      </c>
      <c r="J308">
        <f t="shared" si="125"/>
        <v>0</v>
      </c>
      <c r="K308">
        <f t="shared" si="106"/>
        <v>7955.45</v>
      </c>
      <c r="L308">
        <f t="shared" si="119"/>
        <v>152253148.57142857</v>
      </c>
      <c r="M308">
        <f t="shared" si="120"/>
        <v>9240342.4285714328</v>
      </c>
      <c r="N308" s="10">
        <f t="shared" si="107"/>
        <v>-3.3700154259131025</v>
      </c>
      <c r="O308">
        <f t="shared" si="115"/>
        <v>53.399999999999636</v>
      </c>
      <c r="P308">
        <f t="shared" si="127"/>
        <v>26.799999999999272</v>
      </c>
      <c r="Q308">
        <f t="shared" si="128"/>
        <v>52.568667111738257</v>
      </c>
      <c r="R308">
        <f t="shared" si="129"/>
        <v>26.600000000000364</v>
      </c>
      <c r="S308">
        <f t="shared" si="111"/>
        <v>-27.649999999999636</v>
      </c>
      <c r="T308">
        <f t="shared" si="112"/>
        <v>27.649999999999636</v>
      </c>
      <c r="U308">
        <f t="shared" si="113"/>
        <v>0</v>
      </c>
      <c r="V308">
        <f t="shared" si="114"/>
        <v>27.649999999999636</v>
      </c>
      <c r="W308">
        <f t="shared" si="121"/>
        <v>19.899999999999896</v>
      </c>
      <c r="X308">
        <f t="shared" si="116"/>
        <v>12.271428571428519</v>
      </c>
      <c r="Y308">
        <f t="shared" si="122"/>
        <v>59.991386735572753</v>
      </c>
      <c r="Z308">
        <f t="shared" si="123"/>
        <v>0</v>
      </c>
      <c r="AA308">
        <f t="shared" si="124"/>
        <v>0</v>
      </c>
      <c r="AB308">
        <v>369.8</v>
      </c>
      <c r="AC308">
        <f t="shared" si="104"/>
        <v>411808402.04988247</v>
      </c>
      <c r="AD308">
        <f t="shared" si="117"/>
        <v>-983191566.37142015</v>
      </c>
      <c r="AE308" t="str">
        <f t="shared" si="105"/>
        <v>Oct</v>
      </c>
      <c r="AF308">
        <f>_xlfn.IFNA(VLOOKUP(A308,Gold!$A$2:$E$1307,5, FALSE),AF307)</f>
        <v>26652</v>
      </c>
      <c r="AG308">
        <f>_xlfn.IFNA(VLOOKUP(A308,Gold!$A$2:$G$1307,7, FALSE),AG307)</f>
        <v>1</v>
      </c>
      <c r="AH308">
        <f>_xlfn.IFNA(VLOOKUP(A308,Oil!$A$2:$E$1345,5, FALSE),AH307)</f>
        <v>2857</v>
      </c>
      <c r="AI308">
        <f>_xlfn.IFNA(VLOOKUP(A308,Oil!$A$2:$G$1345,7, FALSE),AI307)</f>
        <v>-1</v>
      </c>
      <c r="AJ308">
        <f t="shared" si="108"/>
        <v>0</v>
      </c>
      <c r="AK308">
        <f>_xlfn.IFNA(VLOOKUP(A308,InterestRate!$A$2:$G$1334,3, FALSE),AK307)</f>
        <v>7.6040000000000001</v>
      </c>
      <c r="AL308">
        <f>_xlfn.IFNA(VLOOKUP(A308,InterestRate!$A$2:$G$1334,4,FALSE),AL307)</f>
        <v>7.6040000000000001</v>
      </c>
      <c r="AM308">
        <f>_xlfn.IFNA(VLOOKUP(A308,InterestRate!$A$2:$G$1334,5, FALSE),AM307)</f>
        <v>7.6040000000000001</v>
      </c>
      <c r="AN308">
        <f>_xlfn.IFNA(VLOOKUP(A308,InterestRate!$A$2:$G$1334,6, FALSE),AN307)</f>
        <v>7.6040000000000001</v>
      </c>
      <c r="AO308">
        <f>_xlfn.IFNA(VLOOKUP(A308,InterestRate!$A$2:$G$1334,7, FALSE),AO307)</f>
        <v>-8.9999999999999998E-4</v>
      </c>
      <c r="AP308">
        <f t="shared" si="109"/>
        <v>-1</v>
      </c>
      <c r="AQ308">
        <f t="shared" si="110"/>
        <v>-1</v>
      </c>
    </row>
    <row r="309" spans="1:43" x14ac:dyDescent="0.2">
      <c r="A309" s="1">
        <v>42305</v>
      </c>
      <c r="B309">
        <v>8188.9</v>
      </c>
      <c r="C309">
        <v>8209.1</v>
      </c>
      <c r="D309">
        <v>8131.8</v>
      </c>
      <c r="E309">
        <v>8171.2</v>
      </c>
      <c r="F309">
        <v>194708669</v>
      </c>
      <c r="G309">
        <v>9131.44</v>
      </c>
      <c r="H309">
        <f t="shared" si="126"/>
        <v>8213.9875000000011</v>
      </c>
      <c r="I309">
        <f t="shared" si="118"/>
        <v>-42.787500000001273</v>
      </c>
      <c r="J309">
        <f t="shared" si="125"/>
        <v>-1</v>
      </c>
      <c r="K309">
        <f t="shared" si="106"/>
        <v>7954.3</v>
      </c>
      <c r="L309">
        <f t="shared" si="119"/>
        <v>150690809.57142857</v>
      </c>
      <c r="M309">
        <f t="shared" si="120"/>
        <v>44017859.428571433</v>
      </c>
      <c r="N309" s="10">
        <f t="shared" si="107"/>
        <v>-2.6544448795770466</v>
      </c>
      <c r="O309">
        <f t="shared" si="115"/>
        <v>-66.949999999999818</v>
      </c>
      <c r="P309">
        <f t="shared" si="127"/>
        <v>-127.69999999999982</v>
      </c>
      <c r="Q309">
        <f t="shared" si="128"/>
        <v>46.612403826408652</v>
      </c>
      <c r="R309">
        <f t="shared" si="129"/>
        <v>60.75</v>
      </c>
      <c r="S309">
        <f t="shared" si="111"/>
        <v>-61.699999999999818</v>
      </c>
      <c r="T309">
        <f t="shared" si="112"/>
        <v>61.699999999999818</v>
      </c>
      <c r="U309">
        <f t="shared" si="113"/>
        <v>0</v>
      </c>
      <c r="V309">
        <f t="shared" si="114"/>
        <v>61.699999999999818</v>
      </c>
      <c r="W309">
        <f t="shared" si="121"/>
        <v>11.521428571428519</v>
      </c>
      <c r="X309">
        <f t="shared" si="116"/>
        <v>21.085714285714207</v>
      </c>
      <c r="Y309">
        <f t="shared" si="122"/>
        <v>34.28267800212538</v>
      </c>
      <c r="Z309">
        <f t="shared" si="123"/>
        <v>0</v>
      </c>
      <c r="AA309">
        <f t="shared" si="124"/>
        <v>0</v>
      </c>
      <c r="AB309">
        <v>139.1</v>
      </c>
      <c r="AC309">
        <f t="shared" si="104"/>
        <v>-3446343441.2999644</v>
      </c>
      <c r="AD309">
        <f t="shared" si="117"/>
        <v>-2500002540.1999865</v>
      </c>
      <c r="AE309" t="str">
        <f t="shared" si="105"/>
        <v>Oct</v>
      </c>
      <c r="AF309">
        <f>_xlfn.IFNA(VLOOKUP(A309,Gold!$A$2:$E$1307,5, FALSE),AF308)</f>
        <v>26807</v>
      </c>
      <c r="AG309">
        <f>_xlfn.IFNA(VLOOKUP(A309,Gold!$A$2:$G$1307,7, FALSE),AG308)</f>
        <v>1</v>
      </c>
      <c r="AH309">
        <f>_xlfn.IFNA(VLOOKUP(A309,Oil!$A$2:$E$1345,5, FALSE),AH308)</f>
        <v>2806</v>
      </c>
      <c r="AI309">
        <f>_xlfn.IFNA(VLOOKUP(A309,Oil!$A$2:$G$1345,7, FALSE),AI308)</f>
        <v>-1</v>
      </c>
      <c r="AJ309">
        <f t="shared" si="108"/>
        <v>0</v>
      </c>
      <c r="AK309">
        <f>_xlfn.IFNA(VLOOKUP(A309,InterestRate!$A$2:$G$1334,3, FALSE),AK308)</f>
        <v>7.5940000000000003</v>
      </c>
      <c r="AL309">
        <f>_xlfn.IFNA(VLOOKUP(A309,InterestRate!$A$2:$G$1334,4,FALSE),AL308)</f>
        <v>7.5940000000000003</v>
      </c>
      <c r="AM309">
        <f>_xlfn.IFNA(VLOOKUP(A309,InterestRate!$A$2:$G$1334,5, FALSE),AM308)</f>
        <v>7.5940000000000003</v>
      </c>
      <c r="AN309">
        <f>_xlfn.IFNA(VLOOKUP(A309,InterestRate!$A$2:$G$1334,6, FALSE),AN308)</f>
        <v>7.5940000000000003</v>
      </c>
      <c r="AO309">
        <f>_xlfn.IFNA(VLOOKUP(A309,InterestRate!$A$2:$G$1334,7, FALSE),AO308)</f>
        <v>-1.2999999999999999E-3</v>
      </c>
      <c r="AP309">
        <f t="shared" si="109"/>
        <v>-1</v>
      </c>
      <c r="AQ309">
        <f t="shared" si="110"/>
        <v>-1</v>
      </c>
    </row>
    <row r="310" spans="1:43" x14ac:dyDescent="0.2">
      <c r="A310" s="1">
        <v>42306</v>
      </c>
      <c r="B310">
        <v>8175.45</v>
      </c>
      <c r="C310">
        <v>8179.6</v>
      </c>
      <c r="D310">
        <v>8098</v>
      </c>
      <c r="E310">
        <v>8111.75</v>
      </c>
      <c r="F310">
        <v>224234135</v>
      </c>
      <c r="G310">
        <v>10569.95</v>
      </c>
      <c r="H310">
        <f t="shared" si="126"/>
        <v>8212.4458333333332</v>
      </c>
      <c r="I310">
        <f t="shared" si="118"/>
        <v>-100.69583333333321</v>
      </c>
      <c r="J310">
        <f t="shared" si="125"/>
        <v>0</v>
      </c>
      <c r="K310">
        <f t="shared" si="106"/>
        <v>7915.2</v>
      </c>
      <c r="L310">
        <f t="shared" si="119"/>
        <v>155484396.7142857</v>
      </c>
      <c r="M310">
        <f t="shared" si="120"/>
        <v>68749738.285714298</v>
      </c>
      <c r="N310" s="10">
        <f t="shared" si="107"/>
        <v>-2.4230283231115379</v>
      </c>
      <c r="O310">
        <f t="shared" si="115"/>
        <v>-163.29999999999927</v>
      </c>
      <c r="P310">
        <f t="shared" si="127"/>
        <v>-308.99999999999818</v>
      </c>
      <c r="Q310">
        <f t="shared" si="128"/>
        <v>80.718203234049554</v>
      </c>
      <c r="R310">
        <f t="shared" si="129"/>
        <v>145.69999999999891</v>
      </c>
      <c r="S310">
        <f t="shared" si="111"/>
        <v>-59.449999999999818</v>
      </c>
      <c r="T310">
        <f t="shared" si="112"/>
        <v>59.449999999999818</v>
      </c>
      <c r="U310">
        <f t="shared" si="113"/>
        <v>0</v>
      </c>
      <c r="V310">
        <f t="shared" si="114"/>
        <v>59.449999999999818</v>
      </c>
      <c r="W310">
        <f t="shared" si="121"/>
        <v>6.25</v>
      </c>
      <c r="X310">
        <f t="shared" si="116"/>
        <v>29.578571428571326</v>
      </c>
      <c r="Y310">
        <f t="shared" si="122"/>
        <v>16.970519782777387</v>
      </c>
      <c r="Z310">
        <f t="shared" si="123"/>
        <v>1</v>
      </c>
      <c r="AA310">
        <f t="shared" si="124"/>
        <v>0</v>
      </c>
      <c r="AB310">
        <v>-176.85</v>
      </c>
      <c r="AC310">
        <f t="shared" si="104"/>
        <v>-14283714399.49996</v>
      </c>
      <c r="AD310">
        <f t="shared" si="117"/>
        <v>-4769640677.6285524</v>
      </c>
      <c r="AE310" t="str">
        <f t="shared" si="105"/>
        <v>Oct</v>
      </c>
      <c r="AF310">
        <f>_xlfn.IFNA(VLOOKUP(A310,Gold!$A$2:$E$1307,5, FALSE),AF309)</f>
        <v>26654</v>
      </c>
      <c r="AG310">
        <f>_xlfn.IFNA(VLOOKUP(A310,Gold!$A$2:$G$1307,7, FALSE),AG309)</f>
        <v>1</v>
      </c>
      <c r="AH310">
        <f>_xlfn.IFNA(VLOOKUP(A310,Oil!$A$2:$E$1345,5, FALSE),AH309)</f>
        <v>2988</v>
      </c>
      <c r="AI310">
        <f>_xlfn.IFNA(VLOOKUP(A310,Oil!$A$2:$G$1345,7, FALSE),AI309)</f>
        <v>1</v>
      </c>
      <c r="AJ310">
        <f t="shared" si="108"/>
        <v>2</v>
      </c>
      <c r="AK310">
        <f>_xlfn.IFNA(VLOOKUP(A310,InterestRate!$A$2:$G$1334,3, FALSE),AK309)</f>
        <v>7.6289999999999996</v>
      </c>
      <c r="AL310">
        <f>_xlfn.IFNA(VLOOKUP(A310,InterestRate!$A$2:$G$1334,4,FALSE),AL309)</f>
        <v>7.6289999999999996</v>
      </c>
      <c r="AM310">
        <f>_xlfn.IFNA(VLOOKUP(A310,InterestRate!$A$2:$G$1334,5, FALSE),AM309)</f>
        <v>7.6289999999999996</v>
      </c>
      <c r="AN310">
        <f>_xlfn.IFNA(VLOOKUP(A310,InterestRate!$A$2:$G$1334,6, FALSE),AN309)</f>
        <v>7.6289999999999996</v>
      </c>
      <c r="AO310">
        <f>_xlfn.IFNA(VLOOKUP(A310,InterestRate!$A$2:$G$1334,7, FALSE),AO309)</f>
        <v>4.5999999999999999E-3</v>
      </c>
      <c r="AP310">
        <f t="shared" si="109"/>
        <v>1</v>
      </c>
      <c r="AQ310">
        <f t="shared" si="110"/>
        <v>3</v>
      </c>
    </row>
    <row r="311" spans="1:43" x14ac:dyDescent="0.2">
      <c r="A311" s="1">
        <v>42307</v>
      </c>
      <c r="B311">
        <v>8123.55</v>
      </c>
      <c r="C311">
        <v>8146.1</v>
      </c>
      <c r="D311">
        <v>8044.4</v>
      </c>
      <c r="E311">
        <v>8065.8</v>
      </c>
      <c r="F311">
        <v>205663493</v>
      </c>
      <c r="G311">
        <v>9218.39</v>
      </c>
      <c r="H311">
        <f t="shared" si="126"/>
        <v>8209.7916666666661</v>
      </c>
      <c r="I311">
        <f t="shared" si="118"/>
        <v>-143.99166666666588</v>
      </c>
      <c r="J311">
        <f t="shared" si="125"/>
        <v>0</v>
      </c>
      <c r="K311">
        <f t="shared" si="106"/>
        <v>7783.35</v>
      </c>
      <c r="L311">
        <f t="shared" si="119"/>
        <v>169189243.85714287</v>
      </c>
      <c r="M311">
        <f t="shared" si="120"/>
        <v>36474249.142857134</v>
      </c>
      <c r="N311" s="10">
        <f t="shared" si="107"/>
        <v>-3.5018225098564284</v>
      </c>
      <c r="O311">
        <f t="shared" si="115"/>
        <v>-195.84999999999945</v>
      </c>
      <c r="P311">
        <f t="shared" si="127"/>
        <v>-267.79999999999927</v>
      </c>
      <c r="Q311">
        <f t="shared" si="128"/>
        <v>119.99112963246975</v>
      </c>
      <c r="R311">
        <f t="shared" si="129"/>
        <v>71.949999999999818</v>
      </c>
      <c r="S311">
        <f t="shared" si="111"/>
        <v>-45.949999999999818</v>
      </c>
      <c r="T311">
        <f t="shared" si="112"/>
        <v>45.949999999999818</v>
      </c>
      <c r="U311">
        <f t="shared" si="113"/>
        <v>0</v>
      </c>
      <c r="V311">
        <f t="shared" si="114"/>
        <v>45.949999999999818</v>
      </c>
      <c r="W311">
        <f t="shared" si="121"/>
        <v>6.25</v>
      </c>
      <c r="X311">
        <f t="shared" si="116"/>
        <v>34.22857142857135</v>
      </c>
      <c r="Y311">
        <f t="shared" si="122"/>
        <v>15.068021353538853</v>
      </c>
      <c r="Z311">
        <f t="shared" si="123"/>
        <v>1</v>
      </c>
      <c r="AA311">
        <f t="shared" si="124"/>
        <v>0</v>
      </c>
      <c r="AB311">
        <v>-426.1</v>
      </c>
      <c r="AC311">
        <f t="shared" si="104"/>
        <v>-11877066720.75</v>
      </c>
      <c r="AD311">
        <f t="shared" si="117"/>
        <v>-6040217984.1928463</v>
      </c>
      <c r="AE311" t="str">
        <f t="shared" si="105"/>
        <v>Oct</v>
      </c>
      <c r="AF311">
        <f>_xlfn.IFNA(VLOOKUP(A311,Gold!$A$2:$E$1307,5, FALSE),AF310)</f>
        <v>26461</v>
      </c>
      <c r="AG311">
        <f>_xlfn.IFNA(VLOOKUP(A311,Gold!$A$2:$G$1307,7, FALSE),AG310)</f>
        <v>1</v>
      </c>
      <c r="AH311">
        <f>_xlfn.IFNA(VLOOKUP(A311,Oil!$A$2:$E$1345,5, FALSE),AH310)</f>
        <v>3001</v>
      </c>
      <c r="AI311">
        <f>_xlfn.IFNA(VLOOKUP(A311,Oil!$A$2:$G$1345,7, FALSE),AI310)</f>
        <v>1</v>
      </c>
      <c r="AJ311">
        <f t="shared" si="108"/>
        <v>2</v>
      </c>
      <c r="AK311">
        <f>_xlfn.IFNA(VLOOKUP(A311,InterestRate!$A$2:$G$1334,3, FALSE),AK310)</f>
        <v>7.641</v>
      </c>
      <c r="AL311">
        <f>_xlfn.IFNA(VLOOKUP(A311,InterestRate!$A$2:$G$1334,4,FALSE),AL310)</f>
        <v>7.641</v>
      </c>
      <c r="AM311">
        <f>_xlfn.IFNA(VLOOKUP(A311,InterestRate!$A$2:$G$1334,5, FALSE),AM310)</f>
        <v>7.641</v>
      </c>
      <c r="AN311">
        <f>_xlfn.IFNA(VLOOKUP(A311,InterestRate!$A$2:$G$1334,6, FALSE),AN310)</f>
        <v>7.641</v>
      </c>
      <c r="AO311">
        <f>_xlfn.IFNA(VLOOKUP(A311,InterestRate!$A$2:$G$1334,7, FALSE),AO310)</f>
        <v>1.6000000000000001E-3</v>
      </c>
      <c r="AP311">
        <f t="shared" si="109"/>
        <v>1</v>
      </c>
      <c r="AQ311">
        <f t="shared" si="110"/>
        <v>3</v>
      </c>
    </row>
    <row r="312" spans="1:43" x14ac:dyDescent="0.2">
      <c r="A312" s="1">
        <v>42310</v>
      </c>
      <c r="B312">
        <v>8054.55</v>
      </c>
      <c r="C312">
        <v>8060.7</v>
      </c>
      <c r="D312">
        <v>7995.6</v>
      </c>
      <c r="E312">
        <v>8050.8</v>
      </c>
      <c r="F312">
        <v>140323983</v>
      </c>
      <c r="G312">
        <v>6552.67</v>
      </c>
      <c r="H312">
        <f t="shared" si="126"/>
        <v>8204.2999999999993</v>
      </c>
      <c r="I312">
        <f t="shared" si="118"/>
        <v>-153.49999999999909</v>
      </c>
      <c r="J312">
        <f t="shared" si="125"/>
        <v>0</v>
      </c>
      <c r="K312">
        <f t="shared" si="106"/>
        <v>7825</v>
      </c>
      <c r="L312">
        <f t="shared" si="119"/>
        <v>175720064</v>
      </c>
      <c r="M312">
        <f t="shared" si="120"/>
        <v>-35396081</v>
      </c>
      <c r="N312" s="10">
        <f t="shared" si="107"/>
        <v>-2.8046902171212822</v>
      </c>
      <c r="O312">
        <f t="shared" si="115"/>
        <v>-200.90000000000055</v>
      </c>
      <c r="P312">
        <f t="shared" si="127"/>
        <v>-309.00000000000091</v>
      </c>
      <c r="Q312">
        <f t="shared" si="128"/>
        <v>149.31864697127847</v>
      </c>
      <c r="R312">
        <f t="shared" si="129"/>
        <v>108.10000000000036</v>
      </c>
      <c r="S312">
        <f t="shared" si="111"/>
        <v>-15</v>
      </c>
      <c r="T312">
        <f t="shared" si="112"/>
        <v>15</v>
      </c>
      <c r="U312">
        <f t="shared" si="113"/>
        <v>0</v>
      </c>
      <c r="V312">
        <f t="shared" si="114"/>
        <v>15</v>
      </c>
      <c r="W312">
        <f t="shared" si="121"/>
        <v>6.25</v>
      </c>
      <c r="X312">
        <f t="shared" si="116"/>
        <v>34.950000000000081</v>
      </c>
      <c r="Y312">
        <f t="shared" si="122"/>
        <v>14.810426540284325</v>
      </c>
      <c r="Z312">
        <f t="shared" si="123"/>
        <v>1</v>
      </c>
      <c r="AA312">
        <f t="shared" si="124"/>
        <v>0</v>
      </c>
      <c r="AB312">
        <v>-560.04999999999995</v>
      </c>
      <c r="AC312">
        <f t="shared" si="104"/>
        <v>-526214936.25</v>
      </c>
      <c r="AD312">
        <f t="shared" si="117"/>
        <v>-5973585001.8642826</v>
      </c>
      <c r="AE312" t="str">
        <f t="shared" si="105"/>
        <v>Nov</v>
      </c>
      <c r="AF312">
        <f>_xlfn.IFNA(VLOOKUP(A312,Gold!$A$2:$E$1307,5, FALSE),AF311)</f>
        <v>26387</v>
      </c>
      <c r="AG312">
        <f>_xlfn.IFNA(VLOOKUP(A312,Gold!$A$2:$G$1307,7, FALSE),AG311)</f>
        <v>-1</v>
      </c>
      <c r="AH312">
        <f>_xlfn.IFNA(VLOOKUP(A312,Oil!$A$2:$E$1345,5, FALSE),AH311)</f>
        <v>3039</v>
      </c>
      <c r="AI312">
        <f>_xlfn.IFNA(VLOOKUP(A312,Oil!$A$2:$G$1345,7, FALSE),AI311)</f>
        <v>1</v>
      </c>
      <c r="AJ312">
        <f t="shared" si="108"/>
        <v>0</v>
      </c>
      <c r="AK312">
        <f>_xlfn.IFNA(VLOOKUP(A312,InterestRate!$A$2:$G$1334,3, FALSE),AK311)</f>
        <v>7.6289999999999996</v>
      </c>
      <c r="AL312">
        <f>_xlfn.IFNA(VLOOKUP(A312,InterestRate!$A$2:$G$1334,4,FALSE),AL311)</f>
        <v>7.6289999999999996</v>
      </c>
      <c r="AM312">
        <f>_xlfn.IFNA(VLOOKUP(A312,InterestRate!$A$2:$G$1334,5, FALSE),AM311)</f>
        <v>7.6289999999999996</v>
      </c>
      <c r="AN312">
        <f>_xlfn.IFNA(VLOOKUP(A312,InterestRate!$A$2:$G$1334,6, FALSE),AN311)</f>
        <v>7.6289999999999996</v>
      </c>
      <c r="AO312">
        <f>_xlfn.IFNA(VLOOKUP(A312,InterestRate!$A$2:$G$1334,7, FALSE),AO311)</f>
        <v>-1.6000000000000001E-3</v>
      </c>
      <c r="AP312">
        <f t="shared" si="109"/>
        <v>-1</v>
      </c>
      <c r="AQ312">
        <f t="shared" si="110"/>
        <v>-1</v>
      </c>
    </row>
    <row r="313" spans="1:43" x14ac:dyDescent="0.2">
      <c r="A313" s="1">
        <v>42311</v>
      </c>
      <c r="B313">
        <v>8086.35</v>
      </c>
      <c r="C313">
        <v>8100.35</v>
      </c>
      <c r="D313">
        <v>8031.75</v>
      </c>
      <c r="E313">
        <v>8060.7</v>
      </c>
      <c r="F313">
        <v>136625382</v>
      </c>
      <c r="G313">
        <v>5955.64</v>
      </c>
      <c r="H313">
        <f t="shared" si="126"/>
        <v>8199.5416666666661</v>
      </c>
      <c r="I313">
        <f t="shared" si="118"/>
        <v>-138.84166666666624</v>
      </c>
      <c r="J313">
        <f t="shared" si="125"/>
        <v>0</v>
      </c>
      <c r="K313">
        <f t="shared" si="106"/>
        <v>7762.25</v>
      </c>
      <c r="L313">
        <f t="shared" si="119"/>
        <v>174442054.85714287</v>
      </c>
      <c r="M313">
        <f t="shared" si="120"/>
        <v>-37816672.857142866</v>
      </c>
      <c r="N313" s="10">
        <f t="shared" si="107"/>
        <v>-3.7025320381604554</v>
      </c>
      <c r="O313">
        <f t="shared" si="115"/>
        <v>-234.75000000000091</v>
      </c>
      <c r="P313">
        <f t="shared" si="127"/>
        <v>-398.50000000000182</v>
      </c>
      <c r="Q313">
        <f t="shared" si="128"/>
        <v>159.88777686388721</v>
      </c>
      <c r="R313">
        <f t="shared" si="129"/>
        <v>163.75000000000091</v>
      </c>
      <c r="S313">
        <f t="shared" si="111"/>
        <v>9.8999999999996362</v>
      </c>
      <c r="T313">
        <f t="shared" si="112"/>
        <v>-9.8999999999996362</v>
      </c>
      <c r="U313">
        <f t="shared" si="113"/>
        <v>9.8999999999996362</v>
      </c>
      <c r="V313">
        <f t="shared" si="114"/>
        <v>0</v>
      </c>
      <c r="W313">
        <f t="shared" si="121"/>
        <v>1.4142857142856624</v>
      </c>
      <c r="X313">
        <f t="shared" si="116"/>
        <v>34.950000000000081</v>
      </c>
      <c r="Y313">
        <f t="shared" si="122"/>
        <v>3.7851271267442712</v>
      </c>
      <c r="Z313">
        <f t="shared" si="123"/>
        <v>1</v>
      </c>
      <c r="AA313">
        <f t="shared" si="124"/>
        <v>0</v>
      </c>
      <c r="AB313">
        <v>-631.5</v>
      </c>
      <c r="AC313">
        <f t="shared" si="104"/>
        <v>-3504441048.3000746</v>
      </c>
      <c r="AD313">
        <f t="shared" si="117"/>
        <v>-6187747556.1928806</v>
      </c>
      <c r="AE313" t="str">
        <f t="shared" si="105"/>
        <v>Nov</v>
      </c>
      <c r="AF313">
        <f>_xlfn.IFNA(VLOOKUP(A313,Gold!$A$2:$E$1307,5, FALSE),AF312)</f>
        <v>26232</v>
      </c>
      <c r="AG313">
        <f>_xlfn.IFNA(VLOOKUP(A313,Gold!$A$2:$G$1307,7, FALSE),AG312)</f>
        <v>-1</v>
      </c>
      <c r="AH313">
        <f>_xlfn.IFNA(VLOOKUP(A313,Oil!$A$2:$E$1345,5, FALSE),AH312)</f>
        <v>3021</v>
      </c>
      <c r="AI313">
        <f>_xlfn.IFNA(VLOOKUP(A313,Oil!$A$2:$G$1345,7, FALSE),AI312)</f>
        <v>-1</v>
      </c>
      <c r="AJ313">
        <f t="shared" si="108"/>
        <v>-2</v>
      </c>
      <c r="AK313">
        <f>_xlfn.IFNA(VLOOKUP(A313,InterestRate!$A$2:$G$1334,3, FALSE),AK312)</f>
        <v>7.6470000000000002</v>
      </c>
      <c r="AL313">
        <f>_xlfn.IFNA(VLOOKUP(A313,InterestRate!$A$2:$G$1334,4,FALSE),AL312)</f>
        <v>7.6470000000000002</v>
      </c>
      <c r="AM313">
        <f>_xlfn.IFNA(VLOOKUP(A313,InterestRate!$A$2:$G$1334,5, FALSE),AM312)</f>
        <v>7.6470000000000002</v>
      </c>
      <c r="AN313">
        <f>_xlfn.IFNA(VLOOKUP(A313,InterestRate!$A$2:$G$1334,6, FALSE),AN312)</f>
        <v>7.6470000000000002</v>
      </c>
      <c r="AO313">
        <f>_xlfn.IFNA(VLOOKUP(A313,InterestRate!$A$2:$G$1334,7, FALSE),AO312)</f>
        <v>2.3999999999999998E-3</v>
      </c>
      <c r="AP313">
        <f t="shared" si="109"/>
        <v>1</v>
      </c>
      <c r="AQ313">
        <f t="shared" si="110"/>
        <v>-1</v>
      </c>
    </row>
    <row r="314" spans="1:43" x14ac:dyDescent="0.2">
      <c r="A314" s="1">
        <v>42312</v>
      </c>
      <c r="B314">
        <v>8104.9</v>
      </c>
      <c r="C314">
        <v>8116.1</v>
      </c>
      <c r="D314">
        <v>8027.3</v>
      </c>
      <c r="E314">
        <v>8040.2</v>
      </c>
      <c r="F314">
        <v>125935846</v>
      </c>
      <c r="G314">
        <v>5696.01</v>
      </c>
      <c r="H314">
        <f t="shared" si="126"/>
        <v>8189.6416666666673</v>
      </c>
      <c r="I314">
        <f t="shared" si="118"/>
        <v>-149.44166666666752</v>
      </c>
      <c r="J314">
        <f t="shared" si="125"/>
        <v>0</v>
      </c>
      <c r="K314">
        <f t="shared" si="106"/>
        <v>7806.6</v>
      </c>
      <c r="L314">
        <f t="shared" si="119"/>
        <v>171579350.85714287</v>
      </c>
      <c r="M314">
        <f t="shared" si="120"/>
        <v>-45643504.857142866</v>
      </c>
      <c r="N314" s="10">
        <f t="shared" si="107"/>
        <v>-2.9054003631750387</v>
      </c>
      <c r="O314">
        <f t="shared" si="115"/>
        <v>-220.34999999999945</v>
      </c>
      <c r="P314">
        <f t="shared" si="127"/>
        <v>-372.99999999999909</v>
      </c>
      <c r="Q314">
        <f t="shared" si="128"/>
        <v>147.0306171549054</v>
      </c>
      <c r="R314">
        <f t="shared" si="129"/>
        <v>152.64999999999964</v>
      </c>
      <c r="S314">
        <f t="shared" si="111"/>
        <v>-20.5</v>
      </c>
      <c r="T314">
        <f t="shared" si="112"/>
        <v>20.5</v>
      </c>
      <c r="U314">
        <f t="shared" si="113"/>
        <v>0</v>
      </c>
      <c r="V314">
        <f t="shared" si="114"/>
        <v>20.5</v>
      </c>
      <c r="W314">
        <f t="shared" si="121"/>
        <v>1.4142857142856624</v>
      </c>
      <c r="X314">
        <f t="shared" si="116"/>
        <v>32.892857142857011</v>
      </c>
      <c r="Y314">
        <f t="shared" si="122"/>
        <v>4.0056645761682006</v>
      </c>
      <c r="Z314">
        <f t="shared" si="123"/>
        <v>1</v>
      </c>
      <c r="AA314">
        <f t="shared" si="124"/>
        <v>0</v>
      </c>
      <c r="AB314">
        <v>-656</v>
      </c>
      <c r="AC314">
        <f t="shared" si="104"/>
        <v>-8148049236.1999769</v>
      </c>
      <c r="AD314">
        <f t="shared" si="117"/>
        <v>-5910574482.8928699</v>
      </c>
      <c r="AE314" t="str">
        <f t="shared" si="105"/>
        <v>Nov</v>
      </c>
      <c r="AF314">
        <f>_xlfn.IFNA(VLOOKUP(A314,Gold!$A$2:$E$1307,5, FALSE),AF313)</f>
        <v>25939</v>
      </c>
      <c r="AG314">
        <f>_xlfn.IFNA(VLOOKUP(A314,Gold!$A$2:$G$1307,7, FALSE),AG313)</f>
        <v>-1</v>
      </c>
      <c r="AH314">
        <f>_xlfn.IFNA(VLOOKUP(A314,Oil!$A$2:$E$1345,5, FALSE),AH313)</f>
        <v>3135</v>
      </c>
      <c r="AI314">
        <f>_xlfn.IFNA(VLOOKUP(A314,Oil!$A$2:$G$1345,7, FALSE),AI313)</f>
        <v>1</v>
      </c>
      <c r="AJ314">
        <f t="shared" si="108"/>
        <v>0</v>
      </c>
      <c r="AK314">
        <f>_xlfn.IFNA(VLOOKUP(A314,InterestRate!$A$2:$G$1334,3, FALSE),AK313)</f>
        <v>7.6529999999999996</v>
      </c>
      <c r="AL314">
        <f>_xlfn.IFNA(VLOOKUP(A314,InterestRate!$A$2:$G$1334,4,FALSE),AL313)</f>
        <v>7.6529999999999996</v>
      </c>
      <c r="AM314">
        <f>_xlfn.IFNA(VLOOKUP(A314,InterestRate!$A$2:$G$1334,5, FALSE),AM313)</f>
        <v>7.6529999999999996</v>
      </c>
      <c r="AN314">
        <f>_xlfn.IFNA(VLOOKUP(A314,InterestRate!$A$2:$G$1334,6, FALSE),AN313)</f>
        <v>7.6529999999999996</v>
      </c>
      <c r="AO314">
        <f>_xlfn.IFNA(VLOOKUP(A314,InterestRate!$A$2:$G$1334,7, FALSE),AO313)</f>
        <v>8.0000000000000004E-4</v>
      </c>
      <c r="AP314">
        <f t="shared" si="109"/>
        <v>1</v>
      </c>
      <c r="AQ314">
        <f t="shared" si="110"/>
        <v>1</v>
      </c>
    </row>
    <row r="315" spans="1:43" x14ac:dyDescent="0.2">
      <c r="A315" s="1">
        <v>42313</v>
      </c>
      <c r="B315">
        <v>8030.35</v>
      </c>
      <c r="C315">
        <v>8031.2</v>
      </c>
      <c r="D315">
        <v>7944.1</v>
      </c>
      <c r="E315">
        <v>7955.45</v>
      </c>
      <c r="F315">
        <v>136223827</v>
      </c>
      <c r="G315">
        <v>6001.38</v>
      </c>
      <c r="H315">
        <f t="shared" si="126"/>
        <v>8173.145833333333</v>
      </c>
      <c r="I315">
        <f t="shared" si="118"/>
        <v>-217.69583333333321</v>
      </c>
      <c r="J315">
        <f t="shared" si="125"/>
        <v>0</v>
      </c>
      <c r="K315">
        <f t="shared" si="106"/>
        <v>7837.55</v>
      </c>
      <c r="L315">
        <f t="shared" si="119"/>
        <v>169854999.85714287</v>
      </c>
      <c r="M315">
        <f t="shared" si="120"/>
        <v>-33631172.857142866</v>
      </c>
      <c r="N315" s="10">
        <f t="shared" si="107"/>
        <v>-1.4820029036698068</v>
      </c>
      <c r="O315">
        <f t="shared" si="115"/>
        <v>-277.44999999999982</v>
      </c>
      <c r="P315">
        <f t="shared" si="127"/>
        <v>-330.84999999999945</v>
      </c>
      <c r="Q315">
        <f t="shared" si="128"/>
        <v>104.2478274296856</v>
      </c>
      <c r="R315">
        <f t="shared" si="129"/>
        <v>53.399999999999636</v>
      </c>
      <c r="S315">
        <f t="shared" si="111"/>
        <v>-84.75</v>
      </c>
      <c r="T315">
        <f t="shared" si="112"/>
        <v>84.75</v>
      </c>
      <c r="U315">
        <f t="shared" si="113"/>
        <v>0</v>
      </c>
      <c r="V315">
        <f t="shared" si="114"/>
        <v>84.75</v>
      </c>
      <c r="W315">
        <f t="shared" si="121"/>
        <v>1.4142857142856624</v>
      </c>
      <c r="X315">
        <f t="shared" si="116"/>
        <v>41.049999999999919</v>
      </c>
      <c r="Y315">
        <f t="shared" si="122"/>
        <v>3.2539030402628271</v>
      </c>
      <c r="Z315">
        <f t="shared" si="123"/>
        <v>1</v>
      </c>
      <c r="AA315">
        <f t="shared" si="124"/>
        <v>0</v>
      </c>
      <c r="AB315">
        <v>-732.55</v>
      </c>
      <c r="AC315">
        <f t="shared" si="104"/>
        <v>-10203164642.300074</v>
      </c>
      <c r="AD315">
        <f t="shared" si="117"/>
        <v>-7426999203.5142918</v>
      </c>
      <c r="AE315" t="str">
        <f t="shared" si="105"/>
        <v>Nov</v>
      </c>
      <c r="AF315">
        <f>_xlfn.IFNA(VLOOKUP(A315,Gold!$A$2:$E$1307,5, FALSE),AF314)</f>
        <v>25803</v>
      </c>
      <c r="AG315">
        <f>_xlfn.IFNA(VLOOKUP(A315,Gold!$A$2:$G$1307,7, FALSE),AG314)</f>
        <v>-1</v>
      </c>
      <c r="AH315">
        <f>_xlfn.IFNA(VLOOKUP(A315,Oil!$A$2:$E$1345,5, FALSE),AH314)</f>
        <v>3037</v>
      </c>
      <c r="AI315">
        <f>_xlfn.IFNA(VLOOKUP(A315,Oil!$A$2:$G$1345,7, FALSE),AI314)</f>
        <v>-1</v>
      </c>
      <c r="AJ315">
        <f t="shared" si="108"/>
        <v>-2</v>
      </c>
      <c r="AK315">
        <f>_xlfn.IFNA(VLOOKUP(A315,InterestRate!$A$2:$G$1334,3, FALSE),AK314)</f>
        <v>7.68</v>
      </c>
      <c r="AL315">
        <f>_xlfn.IFNA(VLOOKUP(A315,InterestRate!$A$2:$G$1334,4,FALSE),AL314)</f>
        <v>7.68</v>
      </c>
      <c r="AM315">
        <f>_xlfn.IFNA(VLOOKUP(A315,InterestRate!$A$2:$G$1334,5, FALSE),AM314)</f>
        <v>7.68</v>
      </c>
      <c r="AN315">
        <f>_xlfn.IFNA(VLOOKUP(A315,InterestRate!$A$2:$G$1334,6, FALSE),AN314)</f>
        <v>7.68</v>
      </c>
      <c r="AO315">
        <f>_xlfn.IFNA(VLOOKUP(A315,InterestRate!$A$2:$G$1334,7, FALSE),AO314)</f>
        <v>3.5000000000000001E-3</v>
      </c>
      <c r="AP315">
        <f t="shared" si="109"/>
        <v>1</v>
      </c>
      <c r="AQ315">
        <f t="shared" si="110"/>
        <v>-1</v>
      </c>
    </row>
    <row r="316" spans="1:43" x14ac:dyDescent="0.2">
      <c r="A316" s="1">
        <v>42314</v>
      </c>
      <c r="B316">
        <v>7956.55</v>
      </c>
      <c r="C316">
        <v>8002.65</v>
      </c>
      <c r="D316">
        <v>7926.15</v>
      </c>
      <c r="E316">
        <v>7954.3</v>
      </c>
      <c r="F316">
        <v>226329409</v>
      </c>
      <c r="G316">
        <v>8771.77</v>
      </c>
      <c r="H316">
        <f t="shared" si="126"/>
        <v>8146.5124999999998</v>
      </c>
      <c r="I316">
        <f t="shared" si="118"/>
        <v>-192.21249999999964</v>
      </c>
      <c r="J316">
        <f t="shared" si="125"/>
        <v>0</v>
      </c>
      <c r="K316">
        <f t="shared" si="106"/>
        <v>7731.8</v>
      </c>
      <c r="L316">
        <f t="shared" si="119"/>
        <v>166245047.85714287</v>
      </c>
      <c r="M316">
        <f t="shared" si="120"/>
        <v>60084361.142857134</v>
      </c>
      <c r="N316" s="10">
        <f t="shared" si="107"/>
        <v>-2.7972291716430107</v>
      </c>
      <c r="O316">
        <f t="shared" si="115"/>
        <v>-216.89999999999964</v>
      </c>
      <c r="P316">
        <f t="shared" si="127"/>
        <v>-149.94999999999982</v>
      </c>
      <c r="Q316">
        <f t="shared" si="128"/>
        <v>66.399886151652467</v>
      </c>
      <c r="R316">
        <f t="shared" si="129"/>
        <v>-66.949999999999818</v>
      </c>
      <c r="S316">
        <f t="shared" si="111"/>
        <v>-1.1499999999996362</v>
      </c>
      <c r="T316">
        <f t="shared" si="112"/>
        <v>1.1499999999996362</v>
      </c>
      <c r="U316">
        <f t="shared" si="113"/>
        <v>0</v>
      </c>
      <c r="V316">
        <f t="shared" si="114"/>
        <v>1.1499999999996362</v>
      </c>
      <c r="W316">
        <f t="shared" si="121"/>
        <v>1.4142857142856624</v>
      </c>
      <c r="X316">
        <f t="shared" si="116"/>
        <v>32.399999999999899</v>
      </c>
      <c r="Y316">
        <f t="shared" si="122"/>
        <v>4.062371768567786</v>
      </c>
      <c r="Z316">
        <f t="shared" si="123"/>
        <v>1</v>
      </c>
      <c r="AA316">
        <f t="shared" si="124"/>
        <v>0</v>
      </c>
      <c r="AB316">
        <v>-714.7</v>
      </c>
      <c r="AC316">
        <f t="shared" si="104"/>
        <v>-509241170.25</v>
      </c>
      <c r="AD316">
        <f t="shared" si="117"/>
        <v>-7007413164.7928696</v>
      </c>
      <c r="AE316" t="str">
        <f t="shared" si="105"/>
        <v>Nov</v>
      </c>
      <c r="AF316">
        <f>_xlfn.IFNA(VLOOKUP(A316,Gold!$A$2:$E$1307,5, FALSE),AF315)</f>
        <v>25854</v>
      </c>
      <c r="AG316">
        <f>_xlfn.IFNA(VLOOKUP(A316,Gold!$A$2:$G$1307,7, FALSE),AG315)</f>
        <v>-1</v>
      </c>
      <c r="AH316">
        <f>_xlfn.IFNA(VLOOKUP(A316,Oil!$A$2:$E$1345,5, FALSE),AH315)</f>
        <v>2969</v>
      </c>
      <c r="AI316">
        <f>_xlfn.IFNA(VLOOKUP(A316,Oil!$A$2:$G$1345,7, FALSE),AI315)</f>
        <v>-1</v>
      </c>
      <c r="AJ316">
        <f t="shared" si="108"/>
        <v>-2</v>
      </c>
      <c r="AK316">
        <f>_xlfn.IFNA(VLOOKUP(A316,InterestRate!$A$2:$G$1334,3, FALSE),AK315)</f>
        <v>7.6859999999999999</v>
      </c>
      <c r="AL316">
        <f>_xlfn.IFNA(VLOOKUP(A316,InterestRate!$A$2:$G$1334,4,FALSE),AL315)</f>
        <v>7.6859999999999999</v>
      </c>
      <c r="AM316">
        <f>_xlfn.IFNA(VLOOKUP(A316,InterestRate!$A$2:$G$1334,5, FALSE),AM315)</f>
        <v>7.6859999999999999</v>
      </c>
      <c r="AN316">
        <f>_xlfn.IFNA(VLOOKUP(A316,InterestRate!$A$2:$G$1334,6, FALSE),AN315)</f>
        <v>7.6859999999999999</v>
      </c>
      <c r="AO316">
        <f>_xlfn.IFNA(VLOOKUP(A316,InterestRate!$A$2:$G$1334,7, FALSE),AO315)</f>
        <v>8.0000000000000004E-4</v>
      </c>
      <c r="AP316">
        <f t="shared" si="109"/>
        <v>1</v>
      </c>
      <c r="AQ316">
        <f t="shared" si="110"/>
        <v>-1</v>
      </c>
    </row>
    <row r="317" spans="1:43" x14ac:dyDescent="0.2">
      <c r="A317" s="1">
        <v>42317</v>
      </c>
      <c r="B317">
        <v>7788.25</v>
      </c>
      <c r="C317">
        <v>7937.75</v>
      </c>
      <c r="D317">
        <v>7771.7</v>
      </c>
      <c r="E317">
        <v>7915.2</v>
      </c>
      <c r="F317">
        <v>218422388</v>
      </c>
      <c r="G317">
        <v>9376.17</v>
      </c>
      <c r="H317">
        <f t="shared" si="126"/>
        <v>8120.9000000000005</v>
      </c>
      <c r="I317">
        <f t="shared" si="118"/>
        <v>-205.70000000000073</v>
      </c>
      <c r="J317">
        <f t="shared" si="125"/>
        <v>0</v>
      </c>
      <c r="K317">
        <f t="shared" si="106"/>
        <v>7842.75</v>
      </c>
      <c r="L317">
        <f t="shared" si="119"/>
        <v>170762296.42857143</v>
      </c>
      <c r="M317">
        <f t="shared" si="120"/>
        <v>47660091.571428567</v>
      </c>
      <c r="N317" s="10">
        <f t="shared" si="107"/>
        <v>-0.91532747119466118</v>
      </c>
      <c r="O317">
        <f t="shared" si="115"/>
        <v>-196.55000000000018</v>
      </c>
      <c r="P317">
        <f t="shared" si="127"/>
        <v>-33.250000000000909</v>
      </c>
      <c r="Q317">
        <f t="shared" si="128"/>
        <v>35.49137722240269</v>
      </c>
      <c r="R317">
        <f t="shared" si="129"/>
        <v>-163.29999999999927</v>
      </c>
      <c r="S317">
        <f t="shared" si="111"/>
        <v>-39.100000000000364</v>
      </c>
      <c r="T317">
        <f t="shared" si="112"/>
        <v>39.100000000000364</v>
      </c>
      <c r="U317">
        <f t="shared" si="113"/>
        <v>0</v>
      </c>
      <c r="V317">
        <f t="shared" si="114"/>
        <v>39.100000000000364</v>
      </c>
      <c r="W317">
        <f t="shared" si="121"/>
        <v>1.4142857142856624</v>
      </c>
      <c r="X317">
        <f t="shared" si="116"/>
        <v>29.492857142857115</v>
      </c>
      <c r="Y317">
        <f t="shared" si="122"/>
        <v>4.4325050369373997</v>
      </c>
      <c r="Z317">
        <f t="shared" si="123"/>
        <v>1</v>
      </c>
      <c r="AA317">
        <f t="shared" si="124"/>
        <v>0</v>
      </c>
      <c r="AB317">
        <v>-690.9</v>
      </c>
      <c r="AC317">
        <f t="shared" si="104"/>
        <v>27728722156.59996</v>
      </c>
      <c r="AD317">
        <f t="shared" si="117"/>
        <v>-1005636513.9214522</v>
      </c>
      <c r="AE317" t="str">
        <f t="shared" si="105"/>
        <v>Nov</v>
      </c>
      <c r="AF317">
        <f>_xlfn.IFNA(VLOOKUP(A317,Gold!$A$2:$E$1307,5, FALSE),AF316)</f>
        <v>25800</v>
      </c>
      <c r="AG317">
        <f>_xlfn.IFNA(VLOOKUP(A317,Gold!$A$2:$G$1307,7, FALSE),AG316)</f>
        <v>1</v>
      </c>
      <c r="AH317">
        <f>_xlfn.IFNA(VLOOKUP(A317,Oil!$A$2:$E$1345,5, FALSE),AH316)</f>
        <v>2914</v>
      </c>
      <c r="AI317">
        <f>_xlfn.IFNA(VLOOKUP(A317,Oil!$A$2:$G$1345,7, FALSE),AI316)</f>
        <v>-1</v>
      </c>
      <c r="AJ317">
        <f t="shared" si="108"/>
        <v>0</v>
      </c>
      <c r="AK317">
        <f>_xlfn.IFNA(VLOOKUP(A317,InterestRate!$A$2:$G$1334,3, FALSE),AK316)</f>
        <v>7.7270000000000003</v>
      </c>
      <c r="AL317">
        <f>_xlfn.IFNA(VLOOKUP(A317,InterestRate!$A$2:$G$1334,4,FALSE),AL316)</f>
        <v>7.7270000000000003</v>
      </c>
      <c r="AM317">
        <f>_xlfn.IFNA(VLOOKUP(A317,InterestRate!$A$2:$G$1334,5, FALSE),AM316)</f>
        <v>7.7270000000000003</v>
      </c>
      <c r="AN317">
        <f>_xlfn.IFNA(VLOOKUP(A317,InterestRate!$A$2:$G$1334,6, FALSE),AN316)</f>
        <v>7.7270000000000003</v>
      </c>
      <c r="AO317">
        <f>_xlfn.IFNA(VLOOKUP(A317,InterestRate!$A$2:$G$1334,7, FALSE),AO316)</f>
        <v>5.3E-3</v>
      </c>
      <c r="AP317">
        <f t="shared" si="109"/>
        <v>1</v>
      </c>
      <c r="AQ317">
        <f t="shared" si="110"/>
        <v>1</v>
      </c>
    </row>
    <row r="318" spans="1:43" x14ac:dyDescent="0.2">
      <c r="A318" s="1">
        <v>42318</v>
      </c>
      <c r="B318">
        <v>7877.6</v>
      </c>
      <c r="C318">
        <v>7885.1</v>
      </c>
      <c r="D318">
        <v>7772.85</v>
      </c>
      <c r="E318">
        <v>7783.35</v>
      </c>
      <c r="F318">
        <v>170267413</v>
      </c>
      <c r="G318">
        <v>7153.47</v>
      </c>
      <c r="H318">
        <f t="shared" si="126"/>
        <v>8092.8583333333336</v>
      </c>
      <c r="I318">
        <f t="shared" si="118"/>
        <v>-309.50833333333321</v>
      </c>
      <c r="J318">
        <f t="shared" si="125"/>
        <v>0</v>
      </c>
      <c r="K318">
        <f t="shared" si="106"/>
        <v>7856.55</v>
      </c>
      <c r="L318">
        <f t="shared" si="119"/>
        <v>169932046.85714287</v>
      </c>
      <c r="M318">
        <f t="shared" si="120"/>
        <v>335366.14285713434</v>
      </c>
      <c r="N318" s="10">
        <f t="shared" si="107"/>
        <v>0.94046907822466952</v>
      </c>
      <c r="O318">
        <f t="shared" si="115"/>
        <v>-282.44999999999982</v>
      </c>
      <c r="P318">
        <f t="shared" si="127"/>
        <v>-86.600000000000364</v>
      </c>
      <c r="Q318">
        <f t="shared" si="128"/>
        <v>28.938590563632044</v>
      </c>
      <c r="R318">
        <f t="shared" si="129"/>
        <v>-195.84999999999945</v>
      </c>
      <c r="S318">
        <f t="shared" si="111"/>
        <v>-131.84999999999945</v>
      </c>
      <c r="T318">
        <f t="shared" si="112"/>
        <v>131.84999999999945</v>
      </c>
      <c r="U318">
        <f t="shared" si="113"/>
        <v>0</v>
      </c>
      <c r="V318">
        <f t="shared" si="114"/>
        <v>131.84999999999945</v>
      </c>
      <c r="W318">
        <f t="shared" si="121"/>
        <v>1.4142857142856624</v>
      </c>
      <c r="X318">
        <f t="shared" si="116"/>
        <v>41.764285714285634</v>
      </c>
      <c r="Y318">
        <f t="shared" si="122"/>
        <v>3.2012934518996587</v>
      </c>
      <c r="Z318">
        <f t="shared" si="123"/>
        <v>1</v>
      </c>
      <c r="AA318">
        <f t="shared" si="124"/>
        <v>0</v>
      </c>
      <c r="AB318">
        <v>-695.9</v>
      </c>
      <c r="AC318">
        <f t="shared" si="104"/>
        <v>-16047703675.25</v>
      </c>
      <c r="AD318">
        <f t="shared" si="117"/>
        <v>-1601441793.1357379</v>
      </c>
      <c r="AE318" t="str">
        <f t="shared" si="105"/>
        <v>Nov</v>
      </c>
      <c r="AF318">
        <f>_xlfn.IFNA(VLOOKUP(A318,Gold!$A$2:$E$1307,5, FALSE),AF317)</f>
        <v>25743</v>
      </c>
      <c r="AG318">
        <f>_xlfn.IFNA(VLOOKUP(A318,Gold!$A$2:$G$1307,7, FALSE),AG317)</f>
        <v>-1</v>
      </c>
      <c r="AH318">
        <f>_xlfn.IFNA(VLOOKUP(A318,Oil!$A$2:$E$1345,5, FALSE),AH317)</f>
        <v>2910</v>
      </c>
      <c r="AI318">
        <f>_xlfn.IFNA(VLOOKUP(A318,Oil!$A$2:$G$1345,7, FALSE),AI317)</f>
        <v>-1</v>
      </c>
      <c r="AJ318">
        <f t="shared" si="108"/>
        <v>-2</v>
      </c>
      <c r="AK318">
        <f>_xlfn.IFNA(VLOOKUP(A318,InterestRate!$A$2:$G$1334,3, FALSE),AK317)</f>
        <v>7.6829999999999998</v>
      </c>
      <c r="AL318">
        <f>_xlfn.IFNA(VLOOKUP(A318,InterestRate!$A$2:$G$1334,4,FALSE),AL317)</f>
        <v>7.6829999999999998</v>
      </c>
      <c r="AM318">
        <f>_xlfn.IFNA(VLOOKUP(A318,InterestRate!$A$2:$G$1334,5, FALSE),AM317)</f>
        <v>7.6829999999999998</v>
      </c>
      <c r="AN318">
        <f>_xlfn.IFNA(VLOOKUP(A318,InterestRate!$A$2:$G$1334,6, FALSE),AN317)</f>
        <v>7.6829999999999998</v>
      </c>
      <c r="AO318">
        <f>_xlfn.IFNA(VLOOKUP(A318,InterestRate!$A$2:$G$1334,7, FALSE),AO317)</f>
        <v>-5.7000000000000002E-3</v>
      </c>
      <c r="AP318">
        <f t="shared" si="109"/>
        <v>-1</v>
      </c>
      <c r="AQ318">
        <f t="shared" si="110"/>
        <v>-3</v>
      </c>
    </row>
    <row r="319" spans="1:43" x14ac:dyDescent="0.2">
      <c r="A319" s="1">
        <v>42319</v>
      </c>
      <c r="B319">
        <v>7838.8</v>
      </c>
      <c r="C319">
        <v>7847.95</v>
      </c>
      <c r="D319">
        <v>7819.1</v>
      </c>
      <c r="E319">
        <v>7825</v>
      </c>
      <c r="F319">
        <v>22380435</v>
      </c>
      <c r="G319">
        <v>1123.44</v>
      </c>
      <c r="H319">
        <f t="shared" si="126"/>
        <v>8050.1833333333334</v>
      </c>
      <c r="I319">
        <f t="shared" si="118"/>
        <v>-225.18333333333339</v>
      </c>
      <c r="J319">
        <f t="shared" si="125"/>
        <v>0</v>
      </c>
      <c r="K319">
        <f t="shared" si="106"/>
        <v>7849.25</v>
      </c>
      <c r="L319">
        <f t="shared" si="119"/>
        <v>164875464</v>
      </c>
      <c r="M319">
        <f t="shared" si="120"/>
        <v>-142495029</v>
      </c>
      <c r="N319" s="10">
        <f t="shared" si="107"/>
        <v>0.30990415335463256</v>
      </c>
      <c r="O319">
        <f t="shared" si="115"/>
        <v>-225.80000000000018</v>
      </c>
      <c r="P319">
        <f t="shared" si="127"/>
        <v>-24.899999999999636</v>
      </c>
      <c r="Q319">
        <f t="shared" si="128"/>
        <v>34.645883765676246</v>
      </c>
      <c r="R319">
        <f t="shared" si="129"/>
        <v>-200.90000000000055</v>
      </c>
      <c r="S319">
        <f t="shared" si="111"/>
        <v>41.649999999999636</v>
      </c>
      <c r="T319">
        <f t="shared" si="112"/>
        <v>-41.649999999999636</v>
      </c>
      <c r="U319">
        <f t="shared" si="113"/>
        <v>41.649999999999636</v>
      </c>
      <c r="V319">
        <f t="shared" si="114"/>
        <v>0</v>
      </c>
      <c r="W319">
        <f t="shared" si="121"/>
        <v>7.36428571428561</v>
      </c>
      <c r="X319">
        <f t="shared" si="116"/>
        <v>39.621428571428496</v>
      </c>
      <c r="Y319">
        <f t="shared" si="122"/>
        <v>15.346829413515778</v>
      </c>
      <c r="Z319">
        <f t="shared" si="123"/>
        <v>1</v>
      </c>
      <c r="AA319">
        <f t="shared" si="124"/>
        <v>0</v>
      </c>
      <c r="AB319">
        <v>-704.8</v>
      </c>
      <c r="AC319">
        <f t="shared" si="104"/>
        <v>-308850003.00000405</v>
      </c>
      <c r="AD319">
        <f t="shared" si="117"/>
        <v>-1570389659.8143098</v>
      </c>
      <c r="AE319" t="str">
        <f t="shared" si="105"/>
        <v>Nov</v>
      </c>
      <c r="AF319">
        <f>_xlfn.IFNA(VLOOKUP(A319,Gold!$A$2:$E$1307,5, FALSE),AF318)</f>
        <v>25743</v>
      </c>
      <c r="AG319">
        <f>_xlfn.IFNA(VLOOKUP(A319,Gold!$A$2:$G$1307,7, FALSE),AG318)</f>
        <v>-1</v>
      </c>
      <c r="AH319">
        <f>_xlfn.IFNA(VLOOKUP(A319,Oil!$A$2:$E$1345,5, FALSE),AH318)</f>
        <v>2933</v>
      </c>
      <c r="AI319">
        <f>_xlfn.IFNA(VLOOKUP(A319,Oil!$A$2:$G$1345,7, FALSE),AI318)</f>
        <v>1</v>
      </c>
      <c r="AJ319">
        <f t="shared" si="108"/>
        <v>0</v>
      </c>
      <c r="AK319">
        <f>_xlfn.IFNA(VLOOKUP(A319,InterestRate!$A$2:$G$1334,3, FALSE),AK318)</f>
        <v>7.6829999999999998</v>
      </c>
      <c r="AL319">
        <f>_xlfn.IFNA(VLOOKUP(A319,InterestRate!$A$2:$G$1334,4,FALSE),AL318)</f>
        <v>7.6829999999999998</v>
      </c>
      <c r="AM319">
        <f>_xlfn.IFNA(VLOOKUP(A319,InterestRate!$A$2:$G$1334,5, FALSE),AM318)</f>
        <v>7.6829999999999998</v>
      </c>
      <c r="AN319">
        <f>_xlfn.IFNA(VLOOKUP(A319,InterestRate!$A$2:$G$1334,6, FALSE),AN318)</f>
        <v>7.6829999999999998</v>
      </c>
      <c r="AO319">
        <f>_xlfn.IFNA(VLOOKUP(A319,InterestRate!$A$2:$G$1334,7, FALSE),AO318)</f>
        <v>-5.7000000000000002E-3</v>
      </c>
      <c r="AP319">
        <f t="shared" si="109"/>
        <v>-1</v>
      </c>
      <c r="AQ319">
        <f t="shared" si="110"/>
        <v>-1</v>
      </c>
    </row>
    <row r="320" spans="1:43" x14ac:dyDescent="0.2">
      <c r="A320" s="1">
        <v>42321</v>
      </c>
      <c r="B320">
        <v>7762.45</v>
      </c>
      <c r="C320">
        <v>7775.1</v>
      </c>
      <c r="D320">
        <v>7730.9</v>
      </c>
      <c r="E320">
        <v>7762.25</v>
      </c>
      <c r="F320">
        <v>165876819</v>
      </c>
      <c r="G320">
        <v>7731.55</v>
      </c>
      <c r="H320">
        <f t="shared" si="126"/>
        <v>8013.8874999999998</v>
      </c>
      <c r="I320">
        <f t="shared" si="118"/>
        <v>-251.63749999999982</v>
      </c>
      <c r="J320">
        <f t="shared" si="125"/>
        <v>0</v>
      </c>
      <c r="K320">
        <f t="shared" si="106"/>
        <v>7831.6</v>
      </c>
      <c r="L320">
        <f t="shared" si="119"/>
        <v>148026385.7142857</v>
      </c>
      <c r="M320">
        <f t="shared" si="120"/>
        <v>17850433.285714298</v>
      </c>
      <c r="N320" s="10">
        <f t="shared" si="107"/>
        <v>0.89342651937260931</v>
      </c>
      <c r="O320">
        <f t="shared" si="115"/>
        <v>-298.44999999999982</v>
      </c>
      <c r="P320">
        <f t="shared" si="127"/>
        <v>-63.699999999998909</v>
      </c>
      <c r="Q320">
        <f t="shared" si="128"/>
        <v>32.006820329720952</v>
      </c>
      <c r="R320">
        <f t="shared" si="129"/>
        <v>-234.75000000000091</v>
      </c>
      <c r="S320">
        <f t="shared" si="111"/>
        <v>-62.75</v>
      </c>
      <c r="T320">
        <f t="shared" si="112"/>
        <v>62.75</v>
      </c>
      <c r="U320">
        <f t="shared" si="113"/>
        <v>0</v>
      </c>
      <c r="V320">
        <f t="shared" si="114"/>
        <v>62.75</v>
      </c>
      <c r="W320">
        <f t="shared" si="121"/>
        <v>5.9499999999999478</v>
      </c>
      <c r="X320">
        <f t="shared" si="116"/>
        <v>48.585714285714211</v>
      </c>
      <c r="Y320">
        <f t="shared" si="122"/>
        <v>10.713826366559417</v>
      </c>
      <c r="Z320">
        <f t="shared" si="123"/>
        <v>1</v>
      </c>
      <c r="AA320">
        <f t="shared" si="124"/>
        <v>0</v>
      </c>
      <c r="AB320">
        <v>-806.7</v>
      </c>
      <c r="AC320">
        <f t="shared" si="104"/>
        <v>-33175363.799969826</v>
      </c>
      <c r="AD320">
        <f t="shared" si="117"/>
        <v>-1074494562.0285804</v>
      </c>
      <c r="AE320" t="str">
        <f t="shared" si="105"/>
        <v>Nov</v>
      </c>
      <c r="AF320">
        <f>_xlfn.IFNA(VLOOKUP(A320,Gold!$A$2:$E$1307,5, FALSE),AF319)</f>
        <v>25743</v>
      </c>
      <c r="AG320">
        <f>_xlfn.IFNA(VLOOKUP(A320,Gold!$A$2:$G$1307,7, FALSE),AG319)</f>
        <v>1</v>
      </c>
      <c r="AH320">
        <f>_xlfn.IFNA(VLOOKUP(A320,Oil!$A$2:$E$1345,5, FALSE),AH319)</f>
        <v>2770</v>
      </c>
      <c r="AI320">
        <f>_xlfn.IFNA(VLOOKUP(A320,Oil!$A$2:$G$1345,7, FALSE),AI319)</f>
        <v>1</v>
      </c>
      <c r="AJ320">
        <f t="shared" si="108"/>
        <v>2</v>
      </c>
      <c r="AK320">
        <f>_xlfn.IFNA(VLOOKUP(A320,InterestRate!$A$2:$G$1334,3, FALSE),AK319)</f>
        <v>7.6509999999999998</v>
      </c>
      <c r="AL320">
        <f>_xlfn.IFNA(VLOOKUP(A320,InterestRate!$A$2:$G$1334,4,FALSE),AL319)</f>
        <v>7.6509999999999998</v>
      </c>
      <c r="AM320">
        <f>_xlfn.IFNA(VLOOKUP(A320,InterestRate!$A$2:$G$1334,5, FALSE),AM319)</f>
        <v>7.6509999999999998</v>
      </c>
      <c r="AN320">
        <f>_xlfn.IFNA(VLOOKUP(A320,InterestRate!$A$2:$G$1334,6, FALSE),AN319)</f>
        <v>7.6509999999999998</v>
      </c>
      <c r="AO320">
        <f>_xlfn.IFNA(VLOOKUP(A320,InterestRate!$A$2:$G$1334,7, FALSE),AO319)</f>
        <v>-4.1999999999999997E-3</v>
      </c>
      <c r="AP320">
        <f t="shared" si="109"/>
        <v>-1</v>
      </c>
      <c r="AQ320">
        <f t="shared" si="110"/>
        <v>1</v>
      </c>
    </row>
    <row r="321" spans="1:43" x14ac:dyDescent="0.2">
      <c r="A321" s="1">
        <v>42324</v>
      </c>
      <c r="B321">
        <v>7732.95</v>
      </c>
      <c r="C321">
        <v>7838.85</v>
      </c>
      <c r="D321">
        <v>7714.15</v>
      </c>
      <c r="E321">
        <v>7806.6</v>
      </c>
      <c r="F321">
        <v>154134885</v>
      </c>
      <c r="G321">
        <v>6871.15</v>
      </c>
      <c r="H321">
        <f t="shared" si="126"/>
        <v>7974.666666666667</v>
      </c>
      <c r="I321">
        <f t="shared" si="118"/>
        <v>-168.06666666666661</v>
      </c>
      <c r="J321">
        <f t="shared" si="125"/>
        <v>0</v>
      </c>
      <c r="K321">
        <f t="shared" si="106"/>
        <v>7883.8</v>
      </c>
      <c r="L321">
        <f t="shared" si="119"/>
        <v>152205162.42857143</v>
      </c>
      <c r="M321">
        <f t="shared" si="120"/>
        <v>1929722.5714285672</v>
      </c>
      <c r="N321" s="10">
        <f t="shared" si="107"/>
        <v>0.98890682243229855</v>
      </c>
      <c r="O321">
        <f t="shared" si="115"/>
        <v>-233.59999999999945</v>
      </c>
      <c r="P321">
        <f t="shared" si="127"/>
        <v>-13.25</v>
      </c>
      <c r="Q321">
        <f t="shared" si="128"/>
        <v>39.632560867957714</v>
      </c>
      <c r="R321">
        <f t="shared" si="129"/>
        <v>-220.34999999999945</v>
      </c>
      <c r="S321">
        <f t="shared" si="111"/>
        <v>44.350000000000364</v>
      </c>
      <c r="T321">
        <f t="shared" si="112"/>
        <v>-44.350000000000364</v>
      </c>
      <c r="U321">
        <f t="shared" si="113"/>
        <v>44.350000000000364</v>
      </c>
      <c r="V321">
        <f t="shared" si="114"/>
        <v>0</v>
      </c>
      <c r="W321">
        <f t="shared" si="121"/>
        <v>12.285714285714286</v>
      </c>
      <c r="X321">
        <f t="shared" si="116"/>
        <v>45.65714285714278</v>
      </c>
      <c r="Y321">
        <f t="shared" si="122"/>
        <v>20.843431895298124</v>
      </c>
      <c r="Z321">
        <f t="shared" si="123"/>
        <v>0</v>
      </c>
      <c r="AA321">
        <f t="shared" si="124"/>
        <v>0</v>
      </c>
      <c r="AB321">
        <v>-757.85</v>
      </c>
      <c r="AC321">
        <f t="shared" si="104"/>
        <v>11352034280.250084</v>
      </c>
      <c r="AD321">
        <f t="shared" si="117"/>
        <v>1711231654.6071422</v>
      </c>
      <c r="AE321" t="str">
        <f t="shared" si="105"/>
        <v>Nov</v>
      </c>
      <c r="AF321">
        <f>_xlfn.IFNA(VLOOKUP(A321,Gold!$A$2:$E$1307,5, FALSE),AF320)</f>
        <v>25610</v>
      </c>
      <c r="AG321">
        <f>_xlfn.IFNA(VLOOKUP(A321,Gold!$A$2:$G$1307,7, FALSE),AG320)</f>
        <v>-1</v>
      </c>
      <c r="AH321">
        <f>_xlfn.IFNA(VLOOKUP(A321,Oil!$A$2:$E$1345,5, FALSE),AH320)</f>
        <v>2695</v>
      </c>
      <c r="AI321">
        <f>_xlfn.IFNA(VLOOKUP(A321,Oil!$A$2:$G$1345,7, FALSE),AI320)</f>
        <v>-1</v>
      </c>
      <c r="AJ321">
        <f t="shared" si="108"/>
        <v>-2</v>
      </c>
      <c r="AK321">
        <f>_xlfn.IFNA(VLOOKUP(A321,InterestRate!$A$2:$G$1334,3, FALSE),AK320)</f>
        <v>7.6539999999999999</v>
      </c>
      <c r="AL321">
        <f>_xlfn.IFNA(VLOOKUP(A321,InterestRate!$A$2:$G$1334,4,FALSE),AL320)</f>
        <v>7.6539999999999999</v>
      </c>
      <c r="AM321">
        <f>_xlfn.IFNA(VLOOKUP(A321,InterestRate!$A$2:$G$1334,5, FALSE),AM320)</f>
        <v>7.6539999999999999</v>
      </c>
      <c r="AN321">
        <f>_xlfn.IFNA(VLOOKUP(A321,InterestRate!$A$2:$G$1334,6, FALSE),AN320)</f>
        <v>7.6539999999999999</v>
      </c>
      <c r="AO321">
        <f>_xlfn.IFNA(VLOOKUP(A321,InterestRate!$A$2:$G$1334,7, FALSE),AO320)</f>
        <v>4.0000000000000002E-4</v>
      </c>
      <c r="AP321">
        <f t="shared" si="109"/>
        <v>1</v>
      </c>
      <c r="AQ321">
        <f t="shared" si="110"/>
        <v>-1</v>
      </c>
    </row>
    <row r="322" spans="1:43" x14ac:dyDescent="0.2">
      <c r="A322" s="1">
        <v>42325</v>
      </c>
      <c r="B322">
        <v>7848.75</v>
      </c>
      <c r="C322">
        <v>7860.45</v>
      </c>
      <c r="D322">
        <v>7793</v>
      </c>
      <c r="E322">
        <v>7837.55</v>
      </c>
      <c r="F322">
        <v>149451211</v>
      </c>
      <c r="G322">
        <v>6367.14</v>
      </c>
      <c r="H322">
        <f t="shared" si="126"/>
        <v>7944.2833333333338</v>
      </c>
      <c r="I322">
        <f t="shared" si="118"/>
        <v>-106.73333333333358</v>
      </c>
      <c r="J322">
        <f t="shared" si="125"/>
        <v>0</v>
      </c>
      <c r="K322">
        <f t="shared" si="106"/>
        <v>7942.7</v>
      </c>
      <c r="L322">
        <f t="shared" si="119"/>
        <v>156233596.57142857</v>
      </c>
      <c r="M322">
        <f t="shared" si="120"/>
        <v>-6782385.5714285672</v>
      </c>
      <c r="N322" s="10">
        <f t="shared" si="107"/>
        <v>1.3416182352903603</v>
      </c>
      <c r="O322">
        <f t="shared" si="115"/>
        <v>-117.89999999999964</v>
      </c>
      <c r="P322">
        <f t="shared" si="127"/>
        <v>159.55000000000018</v>
      </c>
      <c r="Q322">
        <f t="shared" si="128"/>
        <v>38.536840753207741</v>
      </c>
      <c r="R322">
        <f t="shared" si="129"/>
        <v>-277.44999999999982</v>
      </c>
      <c r="S322">
        <f t="shared" si="111"/>
        <v>30.949999999999818</v>
      </c>
      <c r="T322">
        <f t="shared" si="112"/>
        <v>-30.949999999999818</v>
      </c>
      <c r="U322">
        <f t="shared" si="113"/>
        <v>30.949999999999818</v>
      </c>
      <c r="V322">
        <f t="shared" si="114"/>
        <v>0</v>
      </c>
      <c r="W322">
        <f t="shared" si="121"/>
        <v>16.707142857142831</v>
      </c>
      <c r="X322">
        <f t="shared" si="116"/>
        <v>33.549999999999919</v>
      </c>
      <c r="Y322">
        <f t="shared" si="122"/>
        <v>32.594760312151635</v>
      </c>
      <c r="Z322">
        <f t="shared" si="123"/>
        <v>0</v>
      </c>
      <c r="AA322">
        <f t="shared" si="124"/>
        <v>0</v>
      </c>
      <c r="AB322">
        <v>-649.95000000000005</v>
      </c>
      <c r="AC322">
        <f t="shared" ref="AC322:AC385" si="130">(E322-B322)*F322</f>
        <v>-1673853563.1999729</v>
      </c>
      <c r="AD322">
        <f t="shared" si="117"/>
        <v>2929704665.9071569</v>
      </c>
      <c r="AE322" t="str">
        <f t="shared" ref="AE322:AE385" si="131">TEXT(A322, "mmm")</f>
        <v>Nov</v>
      </c>
      <c r="AF322">
        <f>_xlfn.IFNA(VLOOKUP(A322,Gold!$A$2:$E$1307,5, FALSE),AF321)</f>
        <v>25304</v>
      </c>
      <c r="AG322">
        <f>_xlfn.IFNA(VLOOKUP(A322,Gold!$A$2:$G$1307,7, FALSE),AG321)</f>
        <v>1</v>
      </c>
      <c r="AH322">
        <f>_xlfn.IFNA(VLOOKUP(A322,Oil!$A$2:$E$1345,5, FALSE),AH321)</f>
        <v>2762</v>
      </c>
      <c r="AI322">
        <f>_xlfn.IFNA(VLOOKUP(A322,Oil!$A$2:$G$1345,7, FALSE),AI321)</f>
        <v>1</v>
      </c>
      <c r="AJ322">
        <f t="shared" si="108"/>
        <v>2</v>
      </c>
      <c r="AK322">
        <f>_xlfn.IFNA(VLOOKUP(A322,InterestRate!$A$2:$G$1334,3, FALSE),AK321)</f>
        <v>7.67</v>
      </c>
      <c r="AL322">
        <f>_xlfn.IFNA(VLOOKUP(A322,InterestRate!$A$2:$G$1334,4,FALSE),AL321)</f>
        <v>7.67</v>
      </c>
      <c r="AM322">
        <f>_xlfn.IFNA(VLOOKUP(A322,InterestRate!$A$2:$G$1334,5, FALSE),AM321)</f>
        <v>7.67</v>
      </c>
      <c r="AN322">
        <f>_xlfn.IFNA(VLOOKUP(A322,InterestRate!$A$2:$G$1334,6, FALSE),AN321)</f>
        <v>7.67</v>
      </c>
      <c r="AO322">
        <f>_xlfn.IFNA(VLOOKUP(A322,InterestRate!$A$2:$G$1334,7, FALSE),AO321)</f>
        <v>2.0999999999999999E-3</v>
      </c>
      <c r="AP322">
        <f t="shared" si="109"/>
        <v>1</v>
      </c>
      <c r="AQ322">
        <f t="shared" si="110"/>
        <v>3</v>
      </c>
    </row>
    <row r="323" spans="1:43" x14ac:dyDescent="0.2">
      <c r="A323" s="1">
        <v>42326</v>
      </c>
      <c r="B323">
        <v>7823.15</v>
      </c>
      <c r="C323">
        <v>7843.4</v>
      </c>
      <c r="D323">
        <v>7725.05</v>
      </c>
      <c r="E323">
        <v>7731.8</v>
      </c>
      <c r="F323">
        <v>148037721</v>
      </c>
      <c r="G323">
        <v>6112.32</v>
      </c>
      <c r="H323">
        <f t="shared" si="126"/>
        <v>7921.4333333333334</v>
      </c>
      <c r="I323">
        <f t="shared" si="118"/>
        <v>-189.63333333333321</v>
      </c>
      <c r="J323">
        <f t="shared" si="125"/>
        <v>0</v>
      </c>
      <c r="K323">
        <f t="shared" ref="K323:K386" si="132">E330</f>
        <v>7935.25</v>
      </c>
      <c r="L323">
        <f t="shared" si="119"/>
        <v>158123222.85714287</v>
      </c>
      <c r="M323">
        <f t="shared" si="120"/>
        <v>-10085501.857142866</v>
      </c>
      <c r="N323" s="10">
        <f t="shared" ref="N323:N386" si="133">(K323-E323)*100/E323</f>
        <v>2.6313406968623063</v>
      </c>
      <c r="O323">
        <f t="shared" si="115"/>
        <v>-222.5</v>
      </c>
      <c r="P323">
        <f t="shared" si="127"/>
        <v>-5.6000000000003638</v>
      </c>
      <c r="Q323">
        <f t="shared" si="128"/>
        <v>59.320912958970112</v>
      </c>
      <c r="R323">
        <f t="shared" si="129"/>
        <v>-216.89999999999964</v>
      </c>
      <c r="S323">
        <f t="shared" si="111"/>
        <v>-105.75</v>
      </c>
      <c r="T323">
        <f t="shared" si="112"/>
        <v>105.75</v>
      </c>
      <c r="U323">
        <f t="shared" si="113"/>
        <v>0</v>
      </c>
      <c r="V323">
        <f t="shared" si="114"/>
        <v>105.75</v>
      </c>
      <c r="W323">
        <f t="shared" si="121"/>
        <v>16.707142857142831</v>
      </c>
      <c r="X323">
        <f t="shared" si="116"/>
        <v>48.492857142857119</v>
      </c>
      <c r="Y323">
        <f t="shared" si="122"/>
        <v>25.237375917134202</v>
      </c>
      <c r="Z323">
        <f t="shared" si="123"/>
        <v>0</v>
      </c>
      <c r="AA323">
        <f t="shared" si="124"/>
        <v>0</v>
      </c>
      <c r="AB323">
        <v>-574</v>
      </c>
      <c r="AC323">
        <f t="shared" si="130"/>
        <v>-13523245813.349918</v>
      </c>
      <c r="AD323">
        <f t="shared" si="117"/>
        <v>1070561145.4643114</v>
      </c>
      <c r="AE323" t="str">
        <f t="shared" si="131"/>
        <v>Nov</v>
      </c>
      <c r="AF323">
        <f>_xlfn.IFNA(VLOOKUP(A323,Gold!$A$2:$E$1307,5, FALSE),AF322)</f>
        <v>25184</v>
      </c>
      <c r="AG323">
        <f>_xlfn.IFNA(VLOOKUP(A323,Gold!$A$2:$G$1307,7, FALSE),AG322)</f>
        <v>1</v>
      </c>
      <c r="AH323">
        <f>_xlfn.IFNA(VLOOKUP(A323,Oil!$A$2:$E$1345,5, FALSE),AH322)</f>
        <v>2683</v>
      </c>
      <c r="AI323">
        <f>_xlfn.IFNA(VLOOKUP(A323,Oil!$A$2:$G$1345,7, FALSE),AI322)</f>
        <v>-1</v>
      </c>
      <c r="AJ323">
        <f t="shared" ref="AJ323:AJ386" si="134">AG323+AI323</f>
        <v>0</v>
      </c>
      <c r="AK323">
        <f>_xlfn.IFNA(VLOOKUP(A323,InterestRate!$A$2:$G$1334,3, FALSE),AK322)</f>
        <v>7.6820000000000004</v>
      </c>
      <c r="AL323">
        <f>_xlfn.IFNA(VLOOKUP(A323,InterestRate!$A$2:$G$1334,4,FALSE),AL322)</f>
        <v>7.6820000000000004</v>
      </c>
      <c r="AM323">
        <f>_xlfn.IFNA(VLOOKUP(A323,InterestRate!$A$2:$G$1334,5, FALSE),AM322)</f>
        <v>7.6820000000000004</v>
      </c>
      <c r="AN323">
        <f>_xlfn.IFNA(VLOOKUP(A323,InterestRate!$A$2:$G$1334,6, FALSE),AN322)</f>
        <v>7.6820000000000004</v>
      </c>
      <c r="AO323">
        <f>_xlfn.IFNA(VLOOKUP(A323,InterestRate!$A$2:$G$1334,7, FALSE),AO322)</f>
        <v>1.6000000000000001E-3</v>
      </c>
      <c r="AP323">
        <f t="shared" ref="AP323:AP386" si="135">IF(AO323&gt;0,1,-1)</f>
        <v>1</v>
      </c>
      <c r="AQ323">
        <f t="shared" ref="AQ323:AQ386" si="136">AG323+AI323+AP323</f>
        <v>1</v>
      </c>
    </row>
    <row r="324" spans="1:43" x14ac:dyDescent="0.2">
      <c r="A324" s="1">
        <v>42327</v>
      </c>
      <c r="B324">
        <v>7788.5</v>
      </c>
      <c r="C324">
        <v>7854.9</v>
      </c>
      <c r="D324">
        <v>7765.45</v>
      </c>
      <c r="E324">
        <v>7842.75</v>
      </c>
      <c r="F324">
        <v>136702518</v>
      </c>
      <c r="G324">
        <v>7410.15</v>
      </c>
      <c r="H324">
        <f t="shared" si="126"/>
        <v>7893.6000000000013</v>
      </c>
      <c r="I324">
        <f t="shared" si="118"/>
        <v>-50.850000000001273</v>
      </c>
      <c r="J324">
        <f t="shared" si="125"/>
        <v>0</v>
      </c>
      <c r="K324">
        <f t="shared" si="132"/>
        <v>7954.9</v>
      </c>
      <c r="L324">
        <f t="shared" si="119"/>
        <v>146938696</v>
      </c>
      <c r="M324">
        <f t="shared" si="120"/>
        <v>-10236178</v>
      </c>
      <c r="N324" s="10">
        <f t="shared" si="133"/>
        <v>1.4299831054158252</v>
      </c>
      <c r="O324">
        <f t="shared" si="115"/>
        <v>-72.449999999999818</v>
      </c>
      <c r="P324">
        <f t="shared" si="127"/>
        <v>124.10000000000036</v>
      </c>
      <c r="Q324">
        <f t="shared" si="128"/>
        <v>59.238703966402269</v>
      </c>
      <c r="R324">
        <f t="shared" si="129"/>
        <v>-196.55000000000018</v>
      </c>
      <c r="S324">
        <f t="shared" ref="S324:S387" si="137">E324-E323</f>
        <v>110.94999999999982</v>
      </c>
      <c r="T324">
        <f t="shared" ref="T324:T387" si="138">E323-E324</f>
        <v>-110.94999999999982</v>
      </c>
      <c r="U324">
        <f t="shared" ref="U324:U387" si="139">IF(S324&gt;0,S324,0)</f>
        <v>110.94999999999982</v>
      </c>
      <c r="V324">
        <f t="shared" ref="V324:V387" si="140">IF(T324&gt;0,T324,0)</f>
        <v>0</v>
      </c>
      <c r="W324">
        <f t="shared" si="121"/>
        <v>32.557142857142807</v>
      </c>
      <c r="X324">
        <f t="shared" si="116"/>
        <v>42.90714285714278</v>
      </c>
      <c r="Y324">
        <f t="shared" si="122"/>
        <v>42.578234469873891</v>
      </c>
      <c r="Z324">
        <f t="shared" si="123"/>
        <v>0</v>
      </c>
      <c r="AA324">
        <f t="shared" si="124"/>
        <v>0</v>
      </c>
      <c r="AB324">
        <v>-412.85</v>
      </c>
      <c r="AC324">
        <f t="shared" si="130"/>
        <v>7416111601.5</v>
      </c>
      <c r="AD324">
        <f t="shared" si="117"/>
        <v>-1831240362.4071116</v>
      </c>
      <c r="AE324" t="str">
        <f t="shared" si="131"/>
        <v>Nov</v>
      </c>
      <c r="AF324">
        <f>_xlfn.IFNA(VLOOKUP(A324,Gold!$A$2:$E$1307,5, FALSE),AF323)</f>
        <v>25240</v>
      </c>
      <c r="AG324">
        <f>_xlfn.IFNA(VLOOKUP(A324,Gold!$A$2:$G$1307,7, FALSE),AG323)</f>
        <v>-1</v>
      </c>
      <c r="AH324">
        <f>_xlfn.IFNA(VLOOKUP(A324,Oil!$A$2:$E$1345,5, FALSE),AH323)</f>
        <v>2694</v>
      </c>
      <c r="AI324">
        <f>_xlfn.IFNA(VLOOKUP(A324,Oil!$A$2:$G$1345,7, FALSE),AI323)</f>
        <v>1</v>
      </c>
      <c r="AJ324">
        <f t="shared" si="134"/>
        <v>0</v>
      </c>
      <c r="AK324">
        <f>_xlfn.IFNA(VLOOKUP(A324,InterestRate!$A$2:$G$1334,3, FALSE),AK323)</f>
        <v>7.673</v>
      </c>
      <c r="AL324">
        <f>_xlfn.IFNA(VLOOKUP(A324,InterestRate!$A$2:$G$1334,4,FALSE),AL323)</f>
        <v>7.673</v>
      </c>
      <c r="AM324">
        <f>_xlfn.IFNA(VLOOKUP(A324,InterestRate!$A$2:$G$1334,5, FALSE),AM323)</f>
        <v>7.673</v>
      </c>
      <c r="AN324">
        <f>_xlfn.IFNA(VLOOKUP(A324,InterestRate!$A$2:$G$1334,6, FALSE),AN323)</f>
        <v>7.673</v>
      </c>
      <c r="AO324">
        <f>_xlfn.IFNA(VLOOKUP(A324,InterestRate!$A$2:$G$1334,7, FALSE),AO323)</f>
        <v>-1.1999999999999999E-3</v>
      </c>
      <c r="AP324">
        <f t="shared" si="135"/>
        <v>-1</v>
      </c>
      <c r="AQ324">
        <f t="shared" si="136"/>
        <v>-1</v>
      </c>
    </row>
    <row r="325" spans="1:43" x14ac:dyDescent="0.2">
      <c r="A325" s="1">
        <v>42328</v>
      </c>
      <c r="B325">
        <v>7841.9</v>
      </c>
      <c r="C325">
        <v>7906.95</v>
      </c>
      <c r="D325">
        <v>7817.8</v>
      </c>
      <c r="E325">
        <v>7856.55</v>
      </c>
      <c r="F325">
        <v>156610433</v>
      </c>
      <c r="G325">
        <v>7298.01</v>
      </c>
      <c r="H325">
        <f t="shared" si="126"/>
        <v>7876.2625000000007</v>
      </c>
      <c r="I325">
        <f t="shared" si="118"/>
        <v>-19.712500000000546</v>
      </c>
      <c r="J325">
        <f t="shared" si="125"/>
        <v>0</v>
      </c>
      <c r="K325">
        <f t="shared" si="132"/>
        <v>7931.35</v>
      </c>
      <c r="L325">
        <f t="shared" si="119"/>
        <v>135264428.85714287</v>
      </c>
      <c r="M325">
        <f t="shared" si="120"/>
        <v>21346004.142857134</v>
      </c>
      <c r="N325" s="10">
        <f t="shared" si="133"/>
        <v>0.95207183814778984</v>
      </c>
      <c r="O325">
        <f t="shared" si="115"/>
        <v>73.199999999999818</v>
      </c>
      <c r="P325">
        <f t="shared" si="127"/>
        <v>355.64999999999964</v>
      </c>
      <c r="Q325">
        <f t="shared" si="128"/>
        <v>83.063336419523083</v>
      </c>
      <c r="R325">
        <f t="shared" si="129"/>
        <v>-282.44999999999982</v>
      </c>
      <c r="S325">
        <f t="shared" si="137"/>
        <v>13.800000000000182</v>
      </c>
      <c r="T325">
        <f t="shared" si="138"/>
        <v>-13.800000000000182</v>
      </c>
      <c r="U325">
        <f t="shared" si="139"/>
        <v>13.800000000000182</v>
      </c>
      <c r="V325">
        <f t="shared" si="140"/>
        <v>0</v>
      </c>
      <c r="W325">
        <f t="shared" si="121"/>
        <v>34.528571428571404</v>
      </c>
      <c r="X325">
        <f t="shared" si="116"/>
        <v>24.071428571428573</v>
      </c>
      <c r="Y325">
        <f t="shared" si="122"/>
        <v>57.933844678811106</v>
      </c>
      <c r="Z325">
        <f t="shared" si="123"/>
        <v>0</v>
      </c>
      <c r="AA325">
        <f t="shared" si="124"/>
        <v>0</v>
      </c>
      <c r="AB325">
        <v>-221.75</v>
      </c>
      <c r="AC325">
        <f t="shared" si="130"/>
        <v>2294342843.4500856</v>
      </c>
      <c r="AD325">
        <f t="shared" si="117"/>
        <v>789051997.40718639</v>
      </c>
      <c r="AE325" t="str">
        <f t="shared" si="131"/>
        <v>Nov</v>
      </c>
      <c r="AF325">
        <f>_xlfn.IFNA(VLOOKUP(A325,Gold!$A$2:$E$1307,5, FALSE),AF324)</f>
        <v>25488</v>
      </c>
      <c r="AG325">
        <f>_xlfn.IFNA(VLOOKUP(A325,Gold!$A$2:$G$1307,7, FALSE),AG324)</f>
        <v>1</v>
      </c>
      <c r="AH325">
        <f>_xlfn.IFNA(VLOOKUP(A325,Oil!$A$2:$E$1345,5, FALSE),AH324)</f>
        <v>2680</v>
      </c>
      <c r="AI325">
        <f>_xlfn.IFNA(VLOOKUP(A325,Oil!$A$2:$G$1345,7, FALSE),AI324)</f>
        <v>-1</v>
      </c>
      <c r="AJ325">
        <f t="shared" si="134"/>
        <v>0</v>
      </c>
      <c r="AK325">
        <f>_xlfn.IFNA(VLOOKUP(A325,InterestRate!$A$2:$G$1334,3, FALSE),AK324)</f>
        <v>7.6970000000000001</v>
      </c>
      <c r="AL325">
        <f>_xlfn.IFNA(VLOOKUP(A325,InterestRate!$A$2:$G$1334,4,FALSE),AL324)</f>
        <v>7.6970000000000001</v>
      </c>
      <c r="AM325">
        <f>_xlfn.IFNA(VLOOKUP(A325,InterestRate!$A$2:$G$1334,5, FALSE),AM324)</f>
        <v>7.6970000000000001</v>
      </c>
      <c r="AN325">
        <f>_xlfn.IFNA(VLOOKUP(A325,InterestRate!$A$2:$G$1334,6, FALSE),AN324)</f>
        <v>7.6970000000000001</v>
      </c>
      <c r="AO325">
        <f>_xlfn.IFNA(VLOOKUP(A325,InterestRate!$A$2:$G$1334,7, FALSE),AO324)</f>
        <v>3.0999999999999999E-3</v>
      </c>
      <c r="AP325">
        <f t="shared" si="135"/>
        <v>1</v>
      </c>
      <c r="AQ325">
        <f t="shared" si="136"/>
        <v>1</v>
      </c>
    </row>
    <row r="326" spans="1:43" x14ac:dyDescent="0.2">
      <c r="A326" s="1">
        <v>42331</v>
      </c>
      <c r="B326">
        <v>7869.5</v>
      </c>
      <c r="C326">
        <v>7877.5</v>
      </c>
      <c r="D326">
        <v>7825.2</v>
      </c>
      <c r="E326">
        <v>7849.25</v>
      </c>
      <c r="F326">
        <v>130871603</v>
      </c>
      <c r="G326">
        <v>6099.09</v>
      </c>
      <c r="H326">
        <f t="shared" si="126"/>
        <v>7859.25</v>
      </c>
      <c r="I326">
        <f t="shared" si="118"/>
        <v>-10</v>
      </c>
      <c r="J326">
        <f t="shared" si="125"/>
        <v>0</v>
      </c>
      <c r="K326">
        <f t="shared" si="132"/>
        <v>7864.15</v>
      </c>
      <c r="L326">
        <f t="shared" si="119"/>
        <v>133313431.71428572</v>
      </c>
      <c r="M326">
        <f t="shared" si="120"/>
        <v>-2441828.7142857164</v>
      </c>
      <c r="N326" s="10">
        <f t="shared" si="133"/>
        <v>0.18982705354014251</v>
      </c>
      <c r="O326">
        <f t="shared" si="115"/>
        <v>24.25</v>
      </c>
      <c r="P326">
        <f t="shared" si="127"/>
        <v>250.05000000000018</v>
      </c>
      <c r="Q326">
        <f t="shared" si="128"/>
        <v>126.86514071474247</v>
      </c>
      <c r="R326">
        <f t="shared" si="129"/>
        <v>-225.80000000000018</v>
      </c>
      <c r="S326">
        <f t="shared" si="137"/>
        <v>-7.3000000000001819</v>
      </c>
      <c r="T326">
        <f t="shared" si="138"/>
        <v>7.3000000000001819</v>
      </c>
      <c r="U326">
        <f t="shared" si="139"/>
        <v>0</v>
      </c>
      <c r="V326">
        <f t="shared" si="140"/>
        <v>7.3000000000001819</v>
      </c>
      <c r="W326">
        <f t="shared" si="121"/>
        <v>28.578571428571454</v>
      </c>
      <c r="X326">
        <f t="shared" si="116"/>
        <v>25.114285714285739</v>
      </c>
      <c r="Y326">
        <f t="shared" si="122"/>
        <v>52.252840538069741</v>
      </c>
      <c r="Z326">
        <f t="shared" si="123"/>
        <v>0</v>
      </c>
      <c r="AA326">
        <f t="shared" si="124"/>
        <v>0</v>
      </c>
      <c r="AB326">
        <v>25</v>
      </c>
      <c r="AC326">
        <f t="shared" si="130"/>
        <v>-2650149960.75</v>
      </c>
      <c r="AD326">
        <f t="shared" si="117"/>
        <v>454580574.87147266</v>
      </c>
      <c r="AE326" t="str">
        <f t="shared" si="131"/>
        <v>Nov</v>
      </c>
      <c r="AF326">
        <f>_xlfn.IFNA(VLOOKUP(A326,Gold!$A$2:$E$1307,5, FALSE),AF325)</f>
        <v>25225</v>
      </c>
      <c r="AG326">
        <f>_xlfn.IFNA(VLOOKUP(A326,Gold!$A$2:$G$1307,7, FALSE),AG325)</f>
        <v>-1</v>
      </c>
      <c r="AH326">
        <f>_xlfn.IFNA(VLOOKUP(A326,Oil!$A$2:$E$1345,5, FALSE),AH325)</f>
        <v>2769</v>
      </c>
      <c r="AI326">
        <f>_xlfn.IFNA(VLOOKUP(A326,Oil!$A$2:$G$1345,7, FALSE),AI325)</f>
        <v>1</v>
      </c>
      <c r="AJ326">
        <f t="shared" si="134"/>
        <v>0</v>
      </c>
      <c r="AK326">
        <f>_xlfn.IFNA(VLOOKUP(A326,InterestRate!$A$2:$G$1334,3, FALSE),AK325)</f>
        <v>7.72</v>
      </c>
      <c r="AL326">
        <f>_xlfn.IFNA(VLOOKUP(A326,InterestRate!$A$2:$G$1334,4,FALSE),AL325)</f>
        <v>7.72</v>
      </c>
      <c r="AM326">
        <f>_xlfn.IFNA(VLOOKUP(A326,InterestRate!$A$2:$G$1334,5, FALSE),AM325)</f>
        <v>7.72</v>
      </c>
      <c r="AN326">
        <f>_xlfn.IFNA(VLOOKUP(A326,InterestRate!$A$2:$G$1334,6, FALSE),AN325)</f>
        <v>7.72</v>
      </c>
      <c r="AO326">
        <f>_xlfn.IFNA(VLOOKUP(A326,InterestRate!$A$2:$G$1334,7, FALSE),AO325)</f>
        <v>3.0000000000000001E-3</v>
      </c>
      <c r="AP326">
        <f t="shared" si="135"/>
        <v>1</v>
      </c>
      <c r="AQ326">
        <f t="shared" si="136"/>
        <v>1</v>
      </c>
    </row>
    <row r="327" spans="1:43" x14ac:dyDescent="0.2">
      <c r="A327" s="1">
        <v>42332</v>
      </c>
      <c r="B327">
        <v>7837</v>
      </c>
      <c r="C327">
        <v>7870.35</v>
      </c>
      <c r="D327">
        <v>7812.65</v>
      </c>
      <c r="E327">
        <v>7831.6</v>
      </c>
      <c r="F327">
        <v>134562905</v>
      </c>
      <c r="G327">
        <v>6686.27</v>
      </c>
      <c r="H327">
        <f t="shared" si="126"/>
        <v>7843.3375000000005</v>
      </c>
      <c r="I327">
        <f t="shared" si="118"/>
        <v>-11.737500000000182</v>
      </c>
      <c r="J327">
        <f t="shared" si="125"/>
        <v>0</v>
      </c>
      <c r="K327">
        <f t="shared" si="132"/>
        <v>7781.9</v>
      </c>
      <c r="L327">
        <f t="shared" si="119"/>
        <v>148812170</v>
      </c>
      <c r="M327">
        <f t="shared" si="120"/>
        <v>-14249265</v>
      </c>
      <c r="N327" s="10">
        <f t="shared" si="133"/>
        <v>-0.63460850911692024</v>
      </c>
      <c r="O327">
        <f t="shared" si="115"/>
        <v>69.350000000000364</v>
      </c>
      <c r="P327">
        <f t="shared" si="127"/>
        <v>367.80000000000018</v>
      </c>
      <c r="Q327">
        <f t="shared" si="128"/>
        <v>138.83287229100819</v>
      </c>
      <c r="R327">
        <f t="shared" si="129"/>
        <v>-298.44999999999982</v>
      </c>
      <c r="S327">
        <f t="shared" si="137"/>
        <v>-17.649999999999636</v>
      </c>
      <c r="T327">
        <f t="shared" si="138"/>
        <v>17.649999999999636</v>
      </c>
      <c r="U327">
        <f t="shared" si="139"/>
        <v>0</v>
      </c>
      <c r="V327">
        <f t="shared" si="140"/>
        <v>17.649999999999636</v>
      </c>
      <c r="W327">
        <f t="shared" si="121"/>
        <v>28.578571428571454</v>
      </c>
      <c r="X327">
        <f t="shared" si="116"/>
        <v>18.671428571428546</v>
      </c>
      <c r="Y327">
        <f t="shared" si="122"/>
        <v>59.230199851961558</v>
      </c>
      <c r="Z327">
        <f t="shared" si="123"/>
        <v>0</v>
      </c>
      <c r="AA327">
        <f t="shared" si="124"/>
        <v>0</v>
      </c>
      <c r="AB327">
        <v>166.8</v>
      </c>
      <c r="AC327">
        <f t="shared" si="130"/>
        <v>-726639686.999951</v>
      </c>
      <c r="AD327">
        <f t="shared" si="117"/>
        <v>355514242.98576117</v>
      </c>
      <c r="AE327" t="str">
        <f t="shared" si="131"/>
        <v>Nov</v>
      </c>
      <c r="AF327">
        <f>_xlfn.IFNA(VLOOKUP(A327,Gold!$A$2:$E$1307,5, FALSE),AF326)</f>
        <v>25296</v>
      </c>
      <c r="AG327">
        <f>_xlfn.IFNA(VLOOKUP(A327,Gold!$A$2:$G$1307,7, FALSE),AG326)</f>
        <v>1</v>
      </c>
      <c r="AH327">
        <f>_xlfn.IFNA(VLOOKUP(A327,Oil!$A$2:$E$1345,5, FALSE),AH326)</f>
        <v>2770</v>
      </c>
      <c r="AI327">
        <f>_xlfn.IFNA(VLOOKUP(A327,Oil!$A$2:$G$1345,7, FALSE),AI326)</f>
        <v>1</v>
      </c>
      <c r="AJ327">
        <f t="shared" si="134"/>
        <v>2</v>
      </c>
      <c r="AK327">
        <f>_xlfn.IFNA(VLOOKUP(A327,InterestRate!$A$2:$G$1334,3, FALSE),AK326)</f>
        <v>7.702</v>
      </c>
      <c r="AL327">
        <f>_xlfn.IFNA(VLOOKUP(A327,InterestRate!$A$2:$G$1334,4,FALSE),AL326)</f>
        <v>7.702</v>
      </c>
      <c r="AM327">
        <f>_xlfn.IFNA(VLOOKUP(A327,InterestRate!$A$2:$G$1334,5, FALSE),AM326)</f>
        <v>7.702</v>
      </c>
      <c r="AN327">
        <f>_xlfn.IFNA(VLOOKUP(A327,InterestRate!$A$2:$G$1334,6, FALSE),AN326)</f>
        <v>7.702</v>
      </c>
      <c r="AO327">
        <f>_xlfn.IFNA(VLOOKUP(A327,InterestRate!$A$2:$G$1334,7, FALSE),AO326)</f>
        <v>-2.3E-3</v>
      </c>
      <c r="AP327">
        <f t="shared" si="135"/>
        <v>-1</v>
      </c>
      <c r="AQ327">
        <f t="shared" si="136"/>
        <v>1</v>
      </c>
    </row>
    <row r="328" spans="1:43" x14ac:dyDescent="0.2">
      <c r="A328" s="1">
        <v>42334</v>
      </c>
      <c r="B328">
        <v>7837.15</v>
      </c>
      <c r="C328">
        <v>7897.1</v>
      </c>
      <c r="D328">
        <v>7832</v>
      </c>
      <c r="E328">
        <v>7883.8</v>
      </c>
      <c r="F328">
        <v>226632193</v>
      </c>
      <c r="G328">
        <v>11054.04</v>
      </c>
      <c r="H328">
        <f t="shared" si="126"/>
        <v>7833.0166666666673</v>
      </c>
      <c r="I328">
        <f t="shared" si="118"/>
        <v>50.783333333332848</v>
      </c>
      <c r="J328">
        <f t="shared" si="125"/>
        <v>1</v>
      </c>
      <c r="K328">
        <f t="shared" si="132"/>
        <v>7765.4</v>
      </c>
      <c r="L328">
        <f t="shared" si="119"/>
        <v>144338753.7142857</v>
      </c>
      <c r="M328">
        <f t="shared" si="120"/>
        <v>82293439.285714298</v>
      </c>
      <c r="N328" s="10">
        <f t="shared" si="133"/>
        <v>-1.5018138461148247</v>
      </c>
      <c r="O328">
        <f t="shared" si="115"/>
        <v>77.199999999999818</v>
      </c>
      <c r="P328">
        <f t="shared" si="127"/>
        <v>310.79999999999927</v>
      </c>
      <c r="Q328">
        <f t="shared" si="128"/>
        <v>129.81656563892639</v>
      </c>
      <c r="R328">
        <f t="shared" si="129"/>
        <v>-233.59999999999945</v>
      </c>
      <c r="S328">
        <f t="shared" si="137"/>
        <v>52.199999999999818</v>
      </c>
      <c r="T328">
        <f t="shared" si="138"/>
        <v>-52.199999999999818</v>
      </c>
      <c r="U328">
        <f t="shared" si="139"/>
        <v>52.199999999999818</v>
      </c>
      <c r="V328">
        <f t="shared" si="140"/>
        <v>0</v>
      </c>
      <c r="W328">
        <f t="shared" si="121"/>
        <v>29.69999999999995</v>
      </c>
      <c r="X328">
        <f t="shared" si="116"/>
        <v>18.671428571428546</v>
      </c>
      <c r="Y328">
        <f t="shared" si="122"/>
        <v>60.156249999999986</v>
      </c>
      <c r="Z328">
        <f t="shared" si="123"/>
        <v>0</v>
      </c>
      <c r="AA328">
        <f t="shared" si="124"/>
        <v>0</v>
      </c>
      <c r="AB328">
        <v>170.8</v>
      </c>
      <c r="AC328">
        <f t="shared" si="130"/>
        <v>10572391803.450123</v>
      </c>
      <c r="AD328">
        <f t="shared" si="117"/>
        <v>244136746.30005237</v>
      </c>
      <c r="AE328" t="str">
        <f t="shared" si="131"/>
        <v>Nov</v>
      </c>
      <c r="AF328">
        <f>_xlfn.IFNA(VLOOKUP(A328,Gold!$A$2:$E$1307,5, FALSE),AF327)</f>
        <v>25338</v>
      </c>
      <c r="AG328">
        <f>_xlfn.IFNA(VLOOKUP(A328,Gold!$A$2:$G$1307,7, FALSE),AG327)</f>
        <v>-1</v>
      </c>
      <c r="AH328">
        <f>_xlfn.IFNA(VLOOKUP(A328,Oil!$A$2:$E$1345,5, FALSE),AH327)</f>
        <v>2857</v>
      </c>
      <c r="AI328">
        <f>_xlfn.IFNA(VLOOKUP(A328,Oil!$A$2:$G$1345,7, FALSE),AI327)</f>
        <v>1</v>
      </c>
      <c r="AJ328">
        <f t="shared" si="134"/>
        <v>0</v>
      </c>
      <c r="AK328">
        <f>_xlfn.IFNA(VLOOKUP(A328,InterestRate!$A$2:$G$1334,3, FALSE),AK327)</f>
        <v>7.72</v>
      </c>
      <c r="AL328">
        <f>_xlfn.IFNA(VLOOKUP(A328,InterestRate!$A$2:$G$1334,4,FALSE),AL327)</f>
        <v>7.72</v>
      </c>
      <c r="AM328">
        <f>_xlfn.IFNA(VLOOKUP(A328,InterestRate!$A$2:$G$1334,5, FALSE),AM327)</f>
        <v>7.72</v>
      </c>
      <c r="AN328">
        <f>_xlfn.IFNA(VLOOKUP(A328,InterestRate!$A$2:$G$1334,6, FALSE),AN327)</f>
        <v>7.72</v>
      </c>
      <c r="AO328">
        <f>_xlfn.IFNA(VLOOKUP(A328,InterestRate!$A$2:$G$1334,7, FALSE),AO327)</f>
        <v>2.3E-3</v>
      </c>
      <c r="AP328">
        <f t="shared" si="135"/>
        <v>1</v>
      </c>
      <c r="AQ328">
        <f t="shared" si="136"/>
        <v>1</v>
      </c>
    </row>
    <row r="329" spans="1:43" x14ac:dyDescent="0.2">
      <c r="A329" s="1">
        <v>42335</v>
      </c>
      <c r="B329">
        <v>7910.6</v>
      </c>
      <c r="C329">
        <v>7959.3</v>
      </c>
      <c r="D329">
        <v>7879.45</v>
      </c>
      <c r="E329">
        <v>7942.7</v>
      </c>
      <c r="F329">
        <v>154863047</v>
      </c>
      <c r="G329">
        <v>7068.72</v>
      </c>
      <c r="H329">
        <f t="shared" si="126"/>
        <v>7827.1416666666673</v>
      </c>
      <c r="I329">
        <f t="shared" si="118"/>
        <v>115.55833333333248</v>
      </c>
      <c r="J329">
        <f t="shared" si="125"/>
        <v>0</v>
      </c>
      <c r="K329">
        <f t="shared" si="132"/>
        <v>7701.7</v>
      </c>
      <c r="L329">
        <f t="shared" si="119"/>
        <v>154695512</v>
      </c>
      <c r="M329">
        <f t="shared" si="120"/>
        <v>167535</v>
      </c>
      <c r="N329" s="10">
        <f t="shared" si="133"/>
        <v>-3.0342326916539717</v>
      </c>
      <c r="O329">
        <f t="shared" ref="O329:O392" si="141">E329-E322</f>
        <v>105.14999999999964</v>
      </c>
      <c r="P329">
        <f t="shared" si="127"/>
        <v>223.04999999999927</v>
      </c>
      <c r="Q329">
        <f t="shared" si="128"/>
        <v>116.40326762718347</v>
      </c>
      <c r="R329">
        <f t="shared" si="129"/>
        <v>-117.89999999999964</v>
      </c>
      <c r="S329">
        <f t="shared" si="137"/>
        <v>58.899999999999636</v>
      </c>
      <c r="T329">
        <f t="shared" si="138"/>
        <v>-58.899999999999636</v>
      </c>
      <c r="U329">
        <f t="shared" si="139"/>
        <v>58.899999999999636</v>
      </c>
      <c r="V329">
        <f t="shared" si="140"/>
        <v>0</v>
      </c>
      <c r="W329">
        <f t="shared" si="121"/>
        <v>33.692857142857065</v>
      </c>
      <c r="X329">
        <f t="shared" ref="X329:X392" si="142">AVERAGE(V323:V329)</f>
        <v>18.671428571428546</v>
      </c>
      <c r="Y329">
        <f t="shared" si="122"/>
        <v>63.137464864141322</v>
      </c>
      <c r="Z329">
        <f t="shared" si="123"/>
        <v>0</v>
      </c>
      <c r="AA329">
        <f t="shared" si="124"/>
        <v>0</v>
      </c>
      <c r="AB329">
        <v>251.7</v>
      </c>
      <c r="AC329">
        <f t="shared" si="130"/>
        <v>4971103808.6999159</v>
      </c>
      <c r="AD329">
        <f t="shared" ref="AD329:AD392" si="143">AVERAGE(AC323:AC329)</f>
        <v>1193416370.8571792</v>
      </c>
      <c r="AE329" t="str">
        <f t="shared" si="131"/>
        <v>Nov</v>
      </c>
      <c r="AF329">
        <f>_xlfn.IFNA(VLOOKUP(A329,Gold!$A$2:$E$1307,5, FALSE),AF328)</f>
        <v>25263</v>
      </c>
      <c r="AG329">
        <f>_xlfn.IFNA(VLOOKUP(A329,Gold!$A$2:$G$1307,7, FALSE),AG328)</f>
        <v>-1</v>
      </c>
      <c r="AH329">
        <f>_xlfn.IFNA(VLOOKUP(A329,Oil!$A$2:$E$1345,5, FALSE),AH328)</f>
        <v>2857</v>
      </c>
      <c r="AI329">
        <f>_xlfn.IFNA(VLOOKUP(A329,Oil!$A$2:$G$1345,7, FALSE),AI328)</f>
        <v>1</v>
      </c>
      <c r="AJ329">
        <f t="shared" si="134"/>
        <v>0</v>
      </c>
      <c r="AK329">
        <f>_xlfn.IFNA(VLOOKUP(A329,InterestRate!$A$2:$G$1334,3, FALSE),AK328)</f>
        <v>7.766</v>
      </c>
      <c r="AL329">
        <f>_xlfn.IFNA(VLOOKUP(A329,InterestRate!$A$2:$G$1334,4,FALSE),AL328)</f>
        <v>7.766</v>
      </c>
      <c r="AM329">
        <f>_xlfn.IFNA(VLOOKUP(A329,InterestRate!$A$2:$G$1334,5, FALSE),AM328)</f>
        <v>7.766</v>
      </c>
      <c r="AN329">
        <f>_xlfn.IFNA(VLOOKUP(A329,InterestRate!$A$2:$G$1334,6, FALSE),AN328)</f>
        <v>7.766</v>
      </c>
      <c r="AO329">
        <f>_xlfn.IFNA(VLOOKUP(A329,InterestRate!$A$2:$G$1334,7, FALSE),AO328)</f>
        <v>6.0000000000000001E-3</v>
      </c>
      <c r="AP329">
        <f t="shared" si="135"/>
        <v>1</v>
      </c>
      <c r="AQ329">
        <f t="shared" si="136"/>
        <v>1</v>
      </c>
    </row>
    <row r="330" spans="1:43" x14ac:dyDescent="0.2">
      <c r="A330" s="1">
        <v>42338</v>
      </c>
      <c r="B330">
        <v>7936.25</v>
      </c>
      <c r="C330">
        <v>7966</v>
      </c>
      <c r="D330">
        <v>7922.8</v>
      </c>
      <c r="E330">
        <v>7935.25</v>
      </c>
      <c r="F330">
        <v>223041699</v>
      </c>
      <c r="G330">
        <v>15368.67</v>
      </c>
      <c r="H330">
        <f t="shared" si="126"/>
        <v>7829.4333333333343</v>
      </c>
      <c r="I330">
        <f t="shared" ref="I330:I393" si="144">E330-H330</f>
        <v>105.8166666666657</v>
      </c>
      <c r="J330">
        <f t="shared" si="125"/>
        <v>0</v>
      </c>
      <c r="K330">
        <f t="shared" si="132"/>
        <v>7612.5</v>
      </c>
      <c r="L330">
        <f t="shared" ref="L330:L393" si="145">AVERAGE(F323:F329)</f>
        <v>155468631.42857143</v>
      </c>
      <c r="M330">
        <f t="shared" ref="M330:M393" si="146">F330-L330</f>
        <v>67573067.571428567</v>
      </c>
      <c r="N330" s="10">
        <f t="shared" si="133"/>
        <v>-4.0672946662045932</v>
      </c>
      <c r="O330">
        <f t="shared" si="141"/>
        <v>203.44999999999982</v>
      </c>
      <c r="P330">
        <f t="shared" si="127"/>
        <v>425.94999999999982</v>
      </c>
      <c r="Q330">
        <f t="shared" si="128"/>
        <v>116.98125002385143</v>
      </c>
      <c r="R330">
        <f t="shared" si="129"/>
        <v>-222.5</v>
      </c>
      <c r="S330">
        <f t="shared" si="137"/>
        <v>-7.4499999999998181</v>
      </c>
      <c r="T330">
        <f t="shared" si="138"/>
        <v>7.4499999999998181</v>
      </c>
      <c r="U330">
        <f t="shared" si="139"/>
        <v>0</v>
      </c>
      <c r="V330">
        <f t="shared" si="140"/>
        <v>7.4499999999998181</v>
      </c>
      <c r="W330">
        <f t="shared" si="121"/>
        <v>33.692857142857065</v>
      </c>
      <c r="X330">
        <f t="shared" si="142"/>
        <v>4.6285714285713766</v>
      </c>
      <c r="Y330">
        <f t="shared" si="122"/>
        <v>85.685740236149044</v>
      </c>
      <c r="Z330">
        <f t="shared" si="123"/>
        <v>0</v>
      </c>
      <c r="AA330">
        <f t="shared" si="124"/>
        <v>1</v>
      </c>
      <c r="AB330">
        <v>385.8</v>
      </c>
      <c r="AC330">
        <f t="shared" si="130"/>
        <v>-223041699</v>
      </c>
      <c r="AD330">
        <f t="shared" si="143"/>
        <v>3093445530.050025</v>
      </c>
      <c r="AE330" t="str">
        <f t="shared" si="131"/>
        <v>Nov</v>
      </c>
      <c r="AF330">
        <f>_xlfn.IFNA(VLOOKUP(A330,Gold!$A$2:$E$1307,5, FALSE),AF329)</f>
        <v>25049</v>
      </c>
      <c r="AG330">
        <f>_xlfn.IFNA(VLOOKUP(A330,Gold!$A$2:$G$1307,7, FALSE),AG329)</f>
        <v>-1</v>
      </c>
      <c r="AH330">
        <f>_xlfn.IFNA(VLOOKUP(A330,Oil!$A$2:$E$1345,5, FALSE),AH329)</f>
        <v>2784</v>
      </c>
      <c r="AI330">
        <f>_xlfn.IFNA(VLOOKUP(A330,Oil!$A$2:$G$1345,7, FALSE),AI329)</f>
        <v>-1</v>
      </c>
      <c r="AJ330">
        <f t="shared" si="134"/>
        <v>-2</v>
      </c>
      <c r="AK330">
        <f>_xlfn.IFNA(VLOOKUP(A330,InterestRate!$A$2:$G$1334,3, FALSE),AK329)</f>
        <v>7.7859999999999996</v>
      </c>
      <c r="AL330">
        <f>_xlfn.IFNA(VLOOKUP(A330,InterestRate!$A$2:$G$1334,4,FALSE),AL329)</f>
        <v>7.7859999999999996</v>
      </c>
      <c r="AM330">
        <f>_xlfn.IFNA(VLOOKUP(A330,InterestRate!$A$2:$G$1334,5, FALSE),AM329)</f>
        <v>7.7859999999999996</v>
      </c>
      <c r="AN330">
        <f>_xlfn.IFNA(VLOOKUP(A330,InterestRate!$A$2:$G$1334,6, FALSE),AN329)</f>
        <v>7.7859999999999996</v>
      </c>
      <c r="AO330">
        <f>_xlfn.IFNA(VLOOKUP(A330,InterestRate!$A$2:$G$1334,7, FALSE),AO329)</f>
        <v>2.5999999999999999E-3</v>
      </c>
      <c r="AP330">
        <f t="shared" si="135"/>
        <v>1</v>
      </c>
      <c r="AQ330">
        <f t="shared" si="136"/>
        <v>-1</v>
      </c>
    </row>
    <row r="331" spans="1:43" x14ac:dyDescent="0.2">
      <c r="A331" s="1">
        <v>42339</v>
      </c>
      <c r="B331">
        <v>7958.15</v>
      </c>
      <c r="C331">
        <v>7972.15</v>
      </c>
      <c r="D331">
        <v>7934.15</v>
      </c>
      <c r="E331">
        <v>7954.9</v>
      </c>
      <c r="F331">
        <v>142945421</v>
      </c>
      <c r="G331">
        <v>6796.67</v>
      </c>
      <c r="H331">
        <f t="shared" si="126"/>
        <v>7842.0916666666672</v>
      </c>
      <c r="I331">
        <f t="shared" si="144"/>
        <v>112.80833333333248</v>
      </c>
      <c r="J331">
        <f t="shared" si="125"/>
        <v>0</v>
      </c>
      <c r="K331">
        <f t="shared" si="132"/>
        <v>7683.3</v>
      </c>
      <c r="L331">
        <f t="shared" si="145"/>
        <v>166183485.42857143</v>
      </c>
      <c r="M331">
        <f t="shared" si="146"/>
        <v>-23238064.428571433</v>
      </c>
      <c r="N331" s="10">
        <f t="shared" si="133"/>
        <v>-3.4142478220970656</v>
      </c>
      <c r="O331">
        <f t="shared" si="141"/>
        <v>112.14999999999964</v>
      </c>
      <c r="P331">
        <f t="shared" si="127"/>
        <v>184.59999999999945</v>
      </c>
      <c r="Q331">
        <f t="shared" si="128"/>
        <v>83.144585054046075</v>
      </c>
      <c r="R331">
        <f t="shared" si="129"/>
        <v>-72.449999999999818</v>
      </c>
      <c r="S331">
        <f t="shared" si="137"/>
        <v>19.649999999999636</v>
      </c>
      <c r="T331">
        <f t="shared" si="138"/>
        <v>-19.649999999999636</v>
      </c>
      <c r="U331">
        <f t="shared" si="139"/>
        <v>19.649999999999636</v>
      </c>
      <c r="V331">
        <f t="shared" si="140"/>
        <v>0</v>
      </c>
      <c r="W331">
        <f t="shared" ref="W331:W394" si="147">AVERAGE(U325:U331)</f>
        <v>20.649999999999896</v>
      </c>
      <c r="X331">
        <f t="shared" si="142"/>
        <v>4.6285714285713766</v>
      </c>
      <c r="Y331">
        <f t="shared" ref="Y331:Y394" si="148">100-(100/(1+(W331/(X331+1))))</f>
        <v>78.581136178309393</v>
      </c>
      <c r="Z331">
        <f t="shared" ref="Z331:Z394" si="149">IF(Y331&lt;20,1,0)</f>
        <v>0</v>
      </c>
      <c r="AA331">
        <f t="shared" ref="AA331:AA394" si="150">IF(Y331&gt;80,1,0)</f>
        <v>0</v>
      </c>
      <c r="AB331">
        <v>420.75</v>
      </c>
      <c r="AC331">
        <f t="shared" si="130"/>
        <v>-464572618.25</v>
      </c>
      <c r="AD331">
        <f t="shared" si="143"/>
        <v>1967633498.6571677</v>
      </c>
      <c r="AE331" t="str">
        <f t="shared" si="131"/>
        <v>Dec</v>
      </c>
      <c r="AF331">
        <f>_xlfn.IFNA(VLOOKUP(A331,Gold!$A$2:$E$1307,5, FALSE),AF330)</f>
        <v>25235</v>
      </c>
      <c r="AG331">
        <f>_xlfn.IFNA(VLOOKUP(A331,Gold!$A$2:$G$1307,7, FALSE),AG330)</f>
        <v>-1</v>
      </c>
      <c r="AH331">
        <f>_xlfn.IFNA(VLOOKUP(A331,Oil!$A$2:$E$1345,5, FALSE),AH330)</f>
        <v>2783</v>
      </c>
      <c r="AI331">
        <f>_xlfn.IFNA(VLOOKUP(A331,Oil!$A$2:$G$1345,7, FALSE),AI330)</f>
        <v>-1</v>
      </c>
      <c r="AJ331">
        <f t="shared" si="134"/>
        <v>-2</v>
      </c>
      <c r="AK331">
        <f>_xlfn.IFNA(VLOOKUP(A331,InterestRate!$A$2:$G$1334,3, FALSE),AK330)</f>
        <v>7.72</v>
      </c>
      <c r="AL331">
        <f>_xlfn.IFNA(VLOOKUP(A331,InterestRate!$A$2:$G$1334,4,FALSE),AL330)</f>
        <v>7.72</v>
      </c>
      <c r="AM331">
        <f>_xlfn.IFNA(VLOOKUP(A331,InterestRate!$A$2:$G$1334,5, FALSE),AM330)</f>
        <v>7.72</v>
      </c>
      <c r="AN331">
        <f>_xlfn.IFNA(VLOOKUP(A331,InterestRate!$A$2:$G$1334,6, FALSE),AN330)</f>
        <v>7.72</v>
      </c>
      <c r="AO331">
        <f>_xlfn.IFNA(VLOOKUP(A331,InterestRate!$A$2:$G$1334,7, FALSE),AO330)</f>
        <v>-8.5000000000000006E-3</v>
      </c>
      <c r="AP331">
        <f t="shared" si="135"/>
        <v>-1</v>
      </c>
      <c r="AQ331">
        <f t="shared" si="136"/>
        <v>-3</v>
      </c>
    </row>
    <row r="332" spans="1:43" x14ac:dyDescent="0.2">
      <c r="A332" s="1">
        <v>42340</v>
      </c>
      <c r="B332">
        <v>7976.7</v>
      </c>
      <c r="C332">
        <v>7979.3</v>
      </c>
      <c r="D332">
        <v>7910.8</v>
      </c>
      <c r="E332">
        <v>7931.35</v>
      </c>
      <c r="F332">
        <v>130207404</v>
      </c>
      <c r="G332">
        <v>6242.53</v>
      </c>
      <c r="H332">
        <f t="shared" si="126"/>
        <v>7852.9166666666652</v>
      </c>
      <c r="I332">
        <f t="shared" si="144"/>
        <v>78.433333333335213</v>
      </c>
      <c r="J332">
        <f t="shared" si="125"/>
        <v>0</v>
      </c>
      <c r="K332">
        <f t="shared" si="132"/>
        <v>7610.45</v>
      </c>
      <c r="L332">
        <f t="shared" si="145"/>
        <v>167075328.7142857</v>
      </c>
      <c r="M332">
        <f t="shared" si="146"/>
        <v>-36867924.714285702</v>
      </c>
      <c r="N332" s="10">
        <f t="shared" si="133"/>
        <v>-4.0459694755621749</v>
      </c>
      <c r="O332">
        <f t="shared" si="141"/>
        <v>74.800000000000182</v>
      </c>
      <c r="P332">
        <f t="shared" si="127"/>
        <v>1.6000000000003638</v>
      </c>
      <c r="Q332">
        <f t="shared" si="128"/>
        <v>55.69874859669725</v>
      </c>
      <c r="R332">
        <f t="shared" si="129"/>
        <v>73.199999999999818</v>
      </c>
      <c r="S332">
        <f t="shared" si="137"/>
        <v>-23.549999999999272</v>
      </c>
      <c r="T332">
        <f t="shared" si="138"/>
        <v>23.549999999999272</v>
      </c>
      <c r="U332">
        <f t="shared" si="139"/>
        <v>0</v>
      </c>
      <c r="V332">
        <f t="shared" si="140"/>
        <v>23.549999999999272</v>
      </c>
      <c r="W332">
        <f t="shared" si="147"/>
        <v>18.678571428571299</v>
      </c>
      <c r="X332">
        <f t="shared" si="142"/>
        <v>7.9928571428569866</v>
      </c>
      <c r="Y332">
        <f t="shared" si="148"/>
        <v>67.501290655653293</v>
      </c>
      <c r="Z332">
        <f t="shared" si="149"/>
        <v>0</v>
      </c>
      <c r="AA332">
        <f t="shared" si="150"/>
        <v>0</v>
      </c>
      <c r="AB332">
        <v>390.4</v>
      </c>
      <c r="AC332">
        <f t="shared" si="130"/>
        <v>-5904905771.399929</v>
      </c>
      <c r="AD332">
        <f t="shared" si="143"/>
        <v>796312267.96430862</v>
      </c>
      <c r="AE332" t="str">
        <f t="shared" si="131"/>
        <v>Dec</v>
      </c>
      <c r="AF332">
        <f>_xlfn.IFNA(VLOOKUP(A332,Gold!$A$2:$E$1307,5, FALSE),AF331)</f>
        <v>25164</v>
      </c>
      <c r="AG332">
        <f>_xlfn.IFNA(VLOOKUP(A332,Gold!$A$2:$G$1307,7, FALSE),AG331)</f>
        <v>-1</v>
      </c>
      <c r="AH332">
        <f>_xlfn.IFNA(VLOOKUP(A332,Oil!$A$2:$E$1345,5, FALSE),AH331)</f>
        <v>2784</v>
      </c>
      <c r="AI332">
        <f>_xlfn.IFNA(VLOOKUP(A332,Oil!$A$2:$G$1345,7, FALSE),AI331)</f>
        <v>1</v>
      </c>
      <c r="AJ332">
        <f t="shared" si="134"/>
        <v>0</v>
      </c>
      <c r="AK332">
        <f>_xlfn.IFNA(VLOOKUP(A332,InterestRate!$A$2:$G$1334,3, FALSE),AK331)</f>
        <v>7.7389999999999999</v>
      </c>
      <c r="AL332">
        <f>_xlfn.IFNA(VLOOKUP(A332,InterestRate!$A$2:$G$1334,4,FALSE),AL331)</f>
        <v>7.7389999999999999</v>
      </c>
      <c r="AM332">
        <f>_xlfn.IFNA(VLOOKUP(A332,InterestRate!$A$2:$G$1334,5, FALSE),AM331)</f>
        <v>7.7389999999999999</v>
      </c>
      <c r="AN332">
        <f>_xlfn.IFNA(VLOOKUP(A332,InterestRate!$A$2:$G$1334,6, FALSE),AN331)</f>
        <v>7.7389999999999999</v>
      </c>
      <c r="AO332">
        <f>_xlfn.IFNA(VLOOKUP(A332,InterestRate!$A$2:$G$1334,7, FALSE),AO331)</f>
        <v>2.5000000000000001E-3</v>
      </c>
      <c r="AP332">
        <f t="shared" si="135"/>
        <v>1</v>
      </c>
      <c r="AQ332">
        <f t="shared" si="136"/>
        <v>1</v>
      </c>
    </row>
    <row r="333" spans="1:43" x14ac:dyDescent="0.2">
      <c r="A333" s="1">
        <v>42341</v>
      </c>
      <c r="B333">
        <v>7902.3</v>
      </c>
      <c r="C333">
        <v>7912.3</v>
      </c>
      <c r="D333">
        <v>7853.3</v>
      </c>
      <c r="E333">
        <v>7864.15</v>
      </c>
      <c r="F333">
        <v>129628400</v>
      </c>
      <c r="G333">
        <v>5636.41</v>
      </c>
      <c r="H333">
        <f t="shared" si="126"/>
        <v>7867.0083333333341</v>
      </c>
      <c r="I333">
        <f t="shared" si="144"/>
        <v>-2.8583333333344854</v>
      </c>
      <c r="J333">
        <f t="shared" si="125"/>
        <v>-1</v>
      </c>
      <c r="K333">
        <f t="shared" si="132"/>
        <v>7650.05</v>
      </c>
      <c r="L333">
        <f t="shared" si="145"/>
        <v>163303467.42857143</v>
      </c>
      <c r="M333">
        <f t="shared" si="146"/>
        <v>-33675067.428571433</v>
      </c>
      <c r="N333" s="10">
        <f t="shared" si="133"/>
        <v>-2.7224811327352541</v>
      </c>
      <c r="O333">
        <f t="shared" si="141"/>
        <v>14.899999999999636</v>
      </c>
      <c r="P333">
        <f t="shared" si="127"/>
        <v>-9.3500000000003638</v>
      </c>
      <c r="Q333">
        <f t="shared" si="128"/>
        <v>55.597739976335163</v>
      </c>
      <c r="R333">
        <f t="shared" si="129"/>
        <v>24.25</v>
      </c>
      <c r="S333">
        <f t="shared" si="137"/>
        <v>-67.200000000000728</v>
      </c>
      <c r="T333">
        <f t="shared" si="138"/>
        <v>67.200000000000728</v>
      </c>
      <c r="U333">
        <f t="shared" si="139"/>
        <v>0</v>
      </c>
      <c r="V333">
        <f t="shared" si="140"/>
        <v>67.200000000000728</v>
      </c>
      <c r="W333">
        <f t="shared" si="147"/>
        <v>18.678571428571299</v>
      </c>
      <c r="X333">
        <f t="shared" si="142"/>
        <v>16.549999999999923</v>
      </c>
      <c r="Y333">
        <f t="shared" si="148"/>
        <v>51.557570977917919</v>
      </c>
      <c r="Z333">
        <f t="shared" si="149"/>
        <v>0</v>
      </c>
      <c r="AA333">
        <f t="shared" si="150"/>
        <v>0</v>
      </c>
      <c r="AB333">
        <v>201.85</v>
      </c>
      <c r="AC333">
        <f t="shared" si="130"/>
        <v>-4945323460.0000706</v>
      </c>
      <c r="AD333">
        <f t="shared" si="143"/>
        <v>468430339.50001281</v>
      </c>
      <c r="AE333" t="str">
        <f t="shared" si="131"/>
        <v>Dec</v>
      </c>
      <c r="AF333">
        <f>_xlfn.IFNA(VLOOKUP(A333,Gold!$A$2:$E$1307,5, FALSE),AF332)</f>
        <v>24887</v>
      </c>
      <c r="AG333">
        <f>_xlfn.IFNA(VLOOKUP(A333,Gold!$A$2:$G$1307,7, FALSE),AG332)</f>
        <v>-1</v>
      </c>
      <c r="AH333">
        <f>_xlfn.IFNA(VLOOKUP(A333,Oil!$A$2:$E$1345,5, FALSE),AH332)</f>
        <v>2661</v>
      </c>
      <c r="AI333">
        <f>_xlfn.IFNA(VLOOKUP(A333,Oil!$A$2:$G$1345,7, FALSE),AI332)</f>
        <v>-1</v>
      </c>
      <c r="AJ333">
        <f t="shared" si="134"/>
        <v>-2</v>
      </c>
      <c r="AK333">
        <f>_xlfn.IFNA(VLOOKUP(A333,InterestRate!$A$2:$G$1334,3, FALSE),AK332)</f>
        <v>7.7140000000000004</v>
      </c>
      <c r="AL333">
        <f>_xlfn.IFNA(VLOOKUP(A333,InterestRate!$A$2:$G$1334,4,FALSE),AL332)</f>
        <v>7.7140000000000004</v>
      </c>
      <c r="AM333">
        <f>_xlfn.IFNA(VLOOKUP(A333,InterestRate!$A$2:$G$1334,5, FALSE),AM332)</f>
        <v>7.7140000000000004</v>
      </c>
      <c r="AN333">
        <f>_xlfn.IFNA(VLOOKUP(A333,InterestRate!$A$2:$G$1334,6, FALSE),AN332)</f>
        <v>7.7140000000000004</v>
      </c>
      <c r="AO333">
        <f>_xlfn.IFNA(VLOOKUP(A333,InterestRate!$A$2:$G$1334,7, FALSE),AO332)</f>
        <v>-3.2000000000000002E-3</v>
      </c>
      <c r="AP333">
        <f t="shared" si="135"/>
        <v>-1</v>
      </c>
      <c r="AQ333">
        <f t="shared" si="136"/>
        <v>-3</v>
      </c>
    </row>
    <row r="334" spans="1:43" x14ac:dyDescent="0.2">
      <c r="A334" s="1">
        <v>42342</v>
      </c>
      <c r="B334">
        <v>7817.6</v>
      </c>
      <c r="C334">
        <v>7821.4</v>
      </c>
      <c r="D334">
        <v>7775.7</v>
      </c>
      <c r="E334">
        <v>7781.9</v>
      </c>
      <c r="F334">
        <v>157231681</v>
      </c>
      <c r="G334">
        <v>7758.36</v>
      </c>
      <c r="H334">
        <f t="shared" si="126"/>
        <v>7871.8041666666659</v>
      </c>
      <c r="I334">
        <f t="shared" si="144"/>
        <v>-89.904166666666242</v>
      </c>
      <c r="J334">
        <f t="shared" si="125"/>
        <v>0</v>
      </c>
      <c r="K334">
        <f t="shared" si="132"/>
        <v>7700.9</v>
      </c>
      <c r="L334">
        <f t="shared" si="145"/>
        <v>163125867</v>
      </c>
      <c r="M334">
        <f t="shared" si="146"/>
        <v>-5894186</v>
      </c>
      <c r="N334" s="10">
        <f t="shared" si="133"/>
        <v>-1.0408769066680374</v>
      </c>
      <c r="O334">
        <f t="shared" si="141"/>
        <v>-49.700000000000728</v>
      </c>
      <c r="P334">
        <f t="shared" si="127"/>
        <v>-119.05000000000109</v>
      </c>
      <c r="Q334">
        <f t="shared" si="128"/>
        <v>57.66023636044909</v>
      </c>
      <c r="R334">
        <f t="shared" si="129"/>
        <v>69.350000000000364</v>
      </c>
      <c r="S334">
        <f t="shared" si="137"/>
        <v>-82.25</v>
      </c>
      <c r="T334">
        <f t="shared" si="138"/>
        <v>82.25</v>
      </c>
      <c r="U334">
        <f t="shared" si="139"/>
        <v>0</v>
      </c>
      <c r="V334">
        <f t="shared" si="140"/>
        <v>82.25</v>
      </c>
      <c r="W334">
        <f t="shared" si="147"/>
        <v>18.678571428571299</v>
      </c>
      <c r="X334">
        <f t="shared" si="142"/>
        <v>25.778571428571404</v>
      </c>
      <c r="Y334">
        <f t="shared" si="148"/>
        <v>41.090509113764789</v>
      </c>
      <c r="Z334">
        <f t="shared" si="149"/>
        <v>0</v>
      </c>
      <c r="AA334">
        <f t="shared" si="150"/>
        <v>0</v>
      </c>
      <c r="AB334">
        <v>40</v>
      </c>
      <c r="AC334">
        <f t="shared" si="130"/>
        <v>-5613171011.7001143</v>
      </c>
      <c r="AD334">
        <f t="shared" si="143"/>
        <v>-229645564.02858204</v>
      </c>
      <c r="AE334" t="str">
        <f t="shared" si="131"/>
        <v>Dec</v>
      </c>
      <c r="AF334">
        <f>_xlfn.IFNA(VLOOKUP(A334,Gold!$A$2:$E$1307,5, FALSE),AF333)</f>
        <v>25143</v>
      </c>
      <c r="AG334">
        <f>_xlfn.IFNA(VLOOKUP(A334,Gold!$A$2:$G$1307,7, FALSE),AG333)</f>
        <v>1</v>
      </c>
      <c r="AH334">
        <f>_xlfn.IFNA(VLOOKUP(A334,Oil!$A$2:$E$1345,5, FALSE),AH333)</f>
        <v>2742</v>
      </c>
      <c r="AI334">
        <f>_xlfn.IFNA(VLOOKUP(A334,Oil!$A$2:$G$1345,7, FALSE),AI333)</f>
        <v>1</v>
      </c>
      <c r="AJ334">
        <f t="shared" si="134"/>
        <v>2</v>
      </c>
      <c r="AK334">
        <f>_xlfn.IFNA(VLOOKUP(A334,InterestRate!$A$2:$G$1334,3, FALSE),AK333)</f>
        <v>7.7590000000000003</v>
      </c>
      <c r="AL334">
        <f>_xlfn.IFNA(VLOOKUP(A334,InterestRate!$A$2:$G$1334,4,FALSE),AL333)</f>
        <v>7.7590000000000003</v>
      </c>
      <c r="AM334">
        <f>_xlfn.IFNA(VLOOKUP(A334,InterestRate!$A$2:$G$1334,5, FALSE),AM333)</f>
        <v>7.7590000000000003</v>
      </c>
      <c r="AN334">
        <f>_xlfn.IFNA(VLOOKUP(A334,InterestRate!$A$2:$G$1334,6, FALSE),AN333)</f>
        <v>7.7590000000000003</v>
      </c>
      <c r="AO334">
        <f>_xlfn.IFNA(VLOOKUP(A334,InterestRate!$A$2:$G$1334,7, FALSE),AO333)</f>
        <v>5.7999999999999996E-3</v>
      </c>
      <c r="AP334">
        <f t="shared" si="135"/>
        <v>1</v>
      </c>
      <c r="AQ334">
        <f t="shared" si="136"/>
        <v>3</v>
      </c>
    </row>
    <row r="335" spans="1:43" x14ac:dyDescent="0.2">
      <c r="A335" s="1">
        <v>42345</v>
      </c>
      <c r="B335">
        <v>7816.55</v>
      </c>
      <c r="C335">
        <v>7825.4</v>
      </c>
      <c r="D335">
        <v>7746.05</v>
      </c>
      <c r="E335">
        <v>7765.4</v>
      </c>
      <c r="F335">
        <v>141893279</v>
      </c>
      <c r="G335">
        <v>6403.97</v>
      </c>
      <c r="H335">
        <f t="shared" si="126"/>
        <v>7867.1666666666652</v>
      </c>
      <c r="I335">
        <f t="shared" si="144"/>
        <v>-101.76666666666551</v>
      </c>
      <c r="J335">
        <f t="shared" ref="J335:J398" si="151">IF(I335*I334&lt;0,IF(I335&lt;0,-1,1),0)</f>
        <v>0</v>
      </c>
      <c r="K335">
        <f t="shared" si="132"/>
        <v>7750.9</v>
      </c>
      <c r="L335">
        <f t="shared" si="145"/>
        <v>166364263.57142857</v>
      </c>
      <c r="M335">
        <f t="shared" si="146"/>
        <v>-24470984.571428567</v>
      </c>
      <c r="N335" s="10">
        <f t="shared" si="133"/>
        <v>-0.18672573209364618</v>
      </c>
      <c r="O335">
        <f t="shared" si="141"/>
        <v>-118.40000000000055</v>
      </c>
      <c r="P335">
        <f t="shared" si="127"/>
        <v>-195.60000000000036</v>
      </c>
      <c r="Q335">
        <f t="shared" si="128"/>
        <v>79.51055485489556</v>
      </c>
      <c r="R335">
        <f t="shared" si="129"/>
        <v>77.199999999999818</v>
      </c>
      <c r="S335">
        <f t="shared" si="137"/>
        <v>-16.5</v>
      </c>
      <c r="T335">
        <f t="shared" si="138"/>
        <v>16.5</v>
      </c>
      <c r="U335">
        <f t="shared" si="139"/>
        <v>0</v>
      </c>
      <c r="V335">
        <f t="shared" si="140"/>
        <v>16.5</v>
      </c>
      <c r="W335">
        <f t="shared" si="147"/>
        <v>11.221428571428467</v>
      </c>
      <c r="X335">
        <f t="shared" si="142"/>
        <v>28.135714285714261</v>
      </c>
      <c r="Y335">
        <f t="shared" si="148"/>
        <v>27.805309734513102</v>
      </c>
      <c r="Z335">
        <f t="shared" si="149"/>
        <v>0</v>
      </c>
      <c r="AA335">
        <f t="shared" si="150"/>
        <v>0</v>
      </c>
      <c r="AB335">
        <v>-153.19999999999999</v>
      </c>
      <c r="AC335">
        <f t="shared" si="130"/>
        <v>-7257841220.8500776</v>
      </c>
      <c r="AD335">
        <f t="shared" si="143"/>
        <v>-2776821710.357182</v>
      </c>
      <c r="AE335" t="str">
        <f t="shared" si="131"/>
        <v>Dec</v>
      </c>
      <c r="AF335">
        <f>_xlfn.IFNA(VLOOKUP(A335,Gold!$A$2:$E$1307,5, FALSE),AF334)</f>
        <v>25547</v>
      </c>
      <c r="AG335">
        <f>_xlfn.IFNA(VLOOKUP(A335,Gold!$A$2:$G$1307,7, FALSE),AG334)</f>
        <v>1</v>
      </c>
      <c r="AH335">
        <f>_xlfn.IFNA(VLOOKUP(A335,Oil!$A$2:$E$1345,5, FALSE),AH334)</f>
        <v>2671</v>
      </c>
      <c r="AI335">
        <f>_xlfn.IFNA(VLOOKUP(A335,Oil!$A$2:$G$1345,7, FALSE),AI334)</f>
        <v>-1</v>
      </c>
      <c r="AJ335">
        <f t="shared" si="134"/>
        <v>0</v>
      </c>
      <c r="AK335">
        <f>_xlfn.IFNA(VLOOKUP(A335,InterestRate!$A$2:$G$1334,3, FALSE),AK334)</f>
        <v>7.7549999999999999</v>
      </c>
      <c r="AL335">
        <f>_xlfn.IFNA(VLOOKUP(A335,InterestRate!$A$2:$G$1334,4,FALSE),AL334)</f>
        <v>7.7549999999999999</v>
      </c>
      <c r="AM335">
        <f>_xlfn.IFNA(VLOOKUP(A335,InterestRate!$A$2:$G$1334,5, FALSE),AM334)</f>
        <v>7.7549999999999999</v>
      </c>
      <c r="AN335">
        <f>_xlfn.IFNA(VLOOKUP(A335,InterestRate!$A$2:$G$1334,6, FALSE),AN334)</f>
        <v>7.7549999999999999</v>
      </c>
      <c r="AO335">
        <f>_xlfn.IFNA(VLOOKUP(A335,InterestRate!$A$2:$G$1334,7, FALSE),AO334)</f>
        <v>-5.0000000000000001E-4</v>
      </c>
      <c r="AP335">
        <f t="shared" si="135"/>
        <v>-1</v>
      </c>
      <c r="AQ335">
        <f t="shared" si="136"/>
        <v>-1</v>
      </c>
    </row>
    <row r="336" spans="1:43" x14ac:dyDescent="0.2">
      <c r="A336" s="1">
        <v>42346</v>
      </c>
      <c r="B336">
        <v>7738.5</v>
      </c>
      <c r="C336">
        <v>7771.25</v>
      </c>
      <c r="D336">
        <v>7685.45</v>
      </c>
      <c r="E336">
        <v>7701.7</v>
      </c>
      <c r="F336">
        <v>139318392</v>
      </c>
      <c r="G336">
        <v>5986.06</v>
      </c>
      <c r="H336">
        <f t="shared" ref="H336:H399" si="152">AVERAGE(E324:E335)</f>
        <v>7869.9666666666662</v>
      </c>
      <c r="I336">
        <f t="shared" si="144"/>
        <v>-168.26666666666642</v>
      </c>
      <c r="J336">
        <f t="shared" si="151"/>
        <v>0</v>
      </c>
      <c r="K336">
        <f t="shared" si="132"/>
        <v>7844.35</v>
      </c>
      <c r="L336">
        <f t="shared" si="145"/>
        <v>154258704.42857143</v>
      </c>
      <c r="M336">
        <f t="shared" si="146"/>
        <v>-14940312.428571433</v>
      </c>
      <c r="N336" s="10">
        <f t="shared" si="133"/>
        <v>1.8521884778685296</v>
      </c>
      <c r="O336">
        <f t="shared" si="141"/>
        <v>-241</v>
      </c>
      <c r="P336">
        <f t="shared" si="127"/>
        <v>-346.14999999999964</v>
      </c>
      <c r="Q336">
        <f t="shared" si="128"/>
        <v>108.46534557394922</v>
      </c>
      <c r="R336">
        <f t="shared" si="129"/>
        <v>105.14999999999964</v>
      </c>
      <c r="S336">
        <f t="shared" si="137"/>
        <v>-63.699999999999818</v>
      </c>
      <c r="T336">
        <f t="shared" si="138"/>
        <v>63.699999999999818</v>
      </c>
      <c r="U336">
        <f t="shared" si="139"/>
        <v>0</v>
      </c>
      <c r="V336">
        <f t="shared" si="140"/>
        <v>63.699999999999818</v>
      </c>
      <c r="W336">
        <f t="shared" si="147"/>
        <v>2.807142857142805</v>
      </c>
      <c r="X336">
        <f t="shared" si="142"/>
        <v>37.235714285714231</v>
      </c>
      <c r="Y336">
        <f t="shared" si="148"/>
        <v>6.8395405499476851</v>
      </c>
      <c r="Z336">
        <f t="shared" si="149"/>
        <v>1</v>
      </c>
      <c r="AA336">
        <f t="shared" si="150"/>
        <v>0</v>
      </c>
      <c r="AB336">
        <v>-409.1</v>
      </c>
      <c r="AC336">
        <f t="shared" si="130"/>
        <v>-5126916825.6000252</v>
      </c>
      <c r="AD336">
        <f t="shared" si="143"/>
        <v>-4219396086.6857452</v>
      </c>
      <c r="AE336" t="str">
        <f t="shared" si="131"/>
        <v>Dec</v>
      </c>
      <c r="AF336">
        <f>_xlfn.IFNA(VLOOKUP(A336,Gold!$A$2:$E$1307,5, FALSE),AF335)</f>
        <v>25315</v>
      </c>
      <c r="AG336">
        <f>_xlfn.IFNA(VLOOKUP(A336,Gold!$A$2:$G$1307,7, FALSE),AG335)</f>
        <v>-1</v>
      </c>
      <c r="AH336">
        <f>_xlfn.IFNA(VLOOKUP(A336,Oil!$A$2:$E$1345,5, FALSE),AH335)</f>
        <v>2508</v>
      </c>
      <c r="AI336">
        <f>_xlfn.IFNA(VLOOKUP(A336,Oil!$A$2:$G$1345,7, FALSE),AI335)</f>
        <v>-1</v>
      </c>
      <c r="AJ336">
        <f t="shared" si="134"/>
        <v>-2</v>
      </c>
      <c r="AK336">
        <f>_xlfn.IFNA(VLOOKUP(A336,InterestRate!$A$2:$G$1334,3, FALSE),AK335)</f>
        <v>7.7949999999999999</v>
      </c>
      <c r="AL336">
        <f>_xlfn.IFNA(VLOOKUP(A336,InterestRate!$A$2:$G$1334,4,FALSE),AL335)</f>
        <v>7.7949999999999999</v>
      </c>
      <c r="AM336">
        <f>_xlfn.IFNA(VLOOKUP(A336,InterestRate!$A$2:$G$1334,5, FALSE),AM335)</f>
        <v>7.7949999999999999</v>
      </c>
      <c r="AN336">
        <f>_xlfn.IFNA(VLOOKUP(A336,InterestRate!$A$2:$G$1334,6, FALSE),AN335)</f>
        <v>7.7949999999999999</v>
      </c>
      <c r="AO336">
        <f>_xlfn.IFNA(VLOOKUP(A336,InterestRate!$A$2:$G$1334,7, FALSE),AO335)</f>
        <v>5.1999999999999998E-3</v>
      </c>
      <c r="AP336">
        <f t="shared" si="135"/>
        <v>1</v>
      </c>
      <c r="AQ336">
        <f t="shared" si="136"/>
        <v>-1</v>
      </c>
    </row>
    <row r="337" spans="1:43" x14ac:dyDescent="0.2">
      <c r="A337" s="1">
        <v>42347</v>
      </c>
      <c r="B337">
        <v>7695.5</v>
      </c>
      <c r="C337">
        <v>7702.85</v>
      </c>
      <c r="D337">
        <v>7606.9</v>
      </c>
      <c r="E337">
        <v>7612.5</v>
      </c>
      <c r="F337">
        <v>144315690</v>
      </c>
      <c r="G337">
        <v>6599.6</v>
      </c>
      <c r="H337">
        <f t="shared" si="152"/>
        <v>7858.2124999999987</v>
      </c>
      <c r="I337">
        <f t="shared" si="144"/>
        <v>-245.71249999999873</v>
      </c>
      <c r="J337">
        <f t="shared" si="151"/>
        <v>0</v>
      </c>
      <c r="K337">
        <f t="shared" si="132"/>
        <v>7761.95</v>
      </c>
      <c r="L337">
        <f t="shared" si="145"/>
        <v>152038039.42857143</v>
      </c>
      <c r="M337">
        <f t="shared" si="146"/>
        <v>-7722349.4285714328</v>
      </c>
      <c r="N337" s="10">
        <f t="shared" si="133"/>
        <v>1.9632183908045953</v>
      </c>
      <c r="O337">
        <f t="shared" si="141"/>
        <v>-322.75</v>
      </c>
      <c r="P337">
        <f t="shared" ref="P337:P400" si="153">O337-O330</f>
        <v>-526.19999999999982</v>
      </c>
      <c r="Q337">
        <f t="shared" ref="Q337:Q400" si="154">STDEV(O330:O336)</f>
        <v>149.64077103898813</v>
      </c>
      <c r="R337">
        <f t="shared" ref="R337:R400" si="155">O330</f>
        <v>203.44999999999982</v>
      </c>
      <c r="S337">
        <f t="shared" si="137"/>
        <v>-89.199999999999818</v>
      </c>
      <c r="T337">
        <f t="shared" si="138"/>
        <v>89.199999999999818</v>
      </c>
      <c r="U337">
        <f t="shared" si="139"/>
        <v>0</v>
      </c>
      <c r="V337">
        <f t="shared" si="140"/>
        <v>89.199999999999818</v>
      </c>
      <c r="W337">
        <f t="shared" si="147"/>
        <v>2.807142857142805</v>
      </c>
      <c r="X337">
        <f t="shared" si="142"/>
        <v>48.914285714285661</v>
      </c>
      <c r="Y337">
        <f t="shared" si="148"/>
        <v>5.3244817775368318</v>
      </c>
      <c r="Z337">
        <f t="shared" si="149"/>
        <v>1</v>
      </c>
      <c r="AA337">
        <f t="shared" si="150"/>
        <v>0</v>
      </c>
      <c r="AB337">
        <v>-682.15</v>
      </c>
      <c r="AC337">
        <f t="shared" si="130"/>
        <v>-11978202270</v>
      </c>
      <c r="AD337">
        <f t="shared" si="143"/>
        <v>-5898704739.6857452</v>
      </c>
      <c r="AE337" t="str">
        <f t="shared" si="131"/>
        <v>Dec</v>
      </c>
      <c r="AF337">
        <f>_xlfn.IFNA(VLOOKUP(A337,Gold!$A$2:$E$1307,5, FALSE),AF336)</f>
        <v>25505</v>
      </c>
      <c r="AG337">
        <f>_xlfn.IFNA(VLOOKUP(A337,Gold!$A$2:$G$1307,7, FALSE),AG336)</f>
        <v>1</v>
      </c>
      <c r="AH337">
        <f>_xlfn.IFNA(VLOOKUP(A337,Oil!$A$2:$E$1345,5, FALSE),AH336)</f>
        <v>2506</v>
      </c>
      <c r="AI337">
        <f>_xlfn.IFNA(VLOOKUP(A337,Oil!$A$2:$G$1345,7, FALSE),AI336)</f>
        <v>-1</v>
      </c>
      <c r="AJ337">
        <f t="shared" si="134"/>
        <v>0</v>
      </c>
      <c r="AK337">
        <f>_xlfn.IFNA(VLOOKUP(A337,InterestRate!$A$2:$G$1334,3, FALSE),AK336)</f>
        <v>7.7779999999999996</v>
      </c>
      <c r="AL337">
        <f>_xlfn.IFNA(VLOOKUP(A337,InterestRate!$A$2:$G$1334,4,FALSE),AL336)</f>
        <v>7.7779999999999996</v>
      </c>
      <c r="AM337">
        <f>_xlfn.IFNA(VLOOKUP(A337,InterestRate!$A$2:$G$1334,5, FALSE),AM336)</f>
        <v>7.7779999999999996</v>
      </c>
      <c r="AN337">
        <f>_xlfn.IFNA(VLOOKUP(A337,InterestRate!$A$2:$G$1334,6, FALSE),AN336)</f>
        <v>7.7779999999999996</v>
      </c>
      <c r="AO337">
        <f>_xlfn.IFNA(VLOOKUP(A337,InterestRate!$A$2:$G$1334,7, FALSE),AO336)</f>
        <v>-2.2000000000000001E-3</v>
      </c>
      <c r="AP337">
        <f t="shared" si="135"/>
        <v>-1</v>
      </c>
      <c r="AQ337">
        <f t="shared" si="136"/>
        <v>-1</v>
      </c>
    </row>
    <row r="338" spans="1:43" x14ac:dyDescent="0.2">
      <c r="A338" s="1">
        <v>42348</v>
      </c>
      <c r="B338">
        <v>7643.3</v>
      </c>
      <c r="C338">
        <v>7691.95</v>
      </c>
      <c r="D338">
        <v>7610</v>
      </c>
      <c r="E338">
        <v>7683.3</v>
      </c>
      <c r="F338">
        <v>145249292</v>
      </c>
      <c r="G338">
        <v>6492.02</v>
      </c>
      <c r="H338">
        <f t="shared" si="152"/>
        <v>7837.875</v>
      </c>
      <c r="I338">
        <f t="shared" si="144"/>
        <v>-154.57499999999982</v>
      </c>
      <c r="J338">
        <f t="shared" si="151"/>
        <v>0</v>
      </c>
      <c r="K338">
        <f t="shared" si="132"/>
        <v>7834.45</v>
      </c>
      <c r="L338">
        <f t="shared" si="145"/>
        <v>140791466.7142857</v>
      </c>
      <c r="M338">
        <f t="shared" si="146"/>
        <v>4457825.2857142985</v>
      </c>
      <c r="N338" s="10">
        <f t="shared" si="133"/>
        <v>1.967253654028863</v>
      </c>
      <c r="O338">
        <f t="shared" si="141"/>
        <v>-271.59999999999945</v>
      </c>
      <c r="P338">
        <f t="shared" si="153"/>
        <v>-383.74999999999909</v>
      </c>
      <c r="Q338">
        <f t="shared" si="154"/>
        <v>161.762847800635</v>
      </c>
      <c r="R338">
        <f t="shared" si="155"/>
        <v>112.14999999999964</v>
      </c>
      <c r="S338">
        <f t="shared" si="137"/>
        <v>70.800000000000182</v>
      </c>
      <c r="T338">
        <f t="shared" si="138"/>
        <v>-70.800000000000182</v>
      </c>
      <c r="U338">
        <f t="shared" si="139"/>
        <v>70.800000000000182</v>
      </c>
      <c r="V338">
        <f t="shared" si="140"/>
        <v>0</v>
      </c>
      <c r="W338">
        <f t="shared" si="147"/>
        <v>10.114285714285741</v>
      </c>
      <c r="X338">
        <f t="shared" si="142"/>
        <v>48.914285714285661</v>
      </c>
      <c r="Y338">
        <f t="shared" si="148"/>
        <v>16.849119466920556</v>
      </c>
      <c r="Z338">
        <f t="shared" si="149"/>
        <v>1</v>
      </c>
      <c r="AA338">
        <f t="shared" si="150"/>
        <v>0</v>
      </c>
      <c r="AB338">
        <v>-835.35</v>
      </c>
      <c r="AC338">
        <f t="shared" si="130"/>
        <v>5809971680</v>
      </c>
      <c r="AD338">
        <f t="shared" si="143"/>
        <v>-5002341268.5071735</v>
      </c>
      <c r="AE338" t="str">
        <f t="shared" si="131"/>
        <v>Dec</v>
      </c>
      <c r="AF338">
        <f>_xlfn.IFNA(VLOOKUP(A338,Gold!$A$2:$E$1307,5, FALSE),AF337)</f>
        <v>25324</v>
      </c>
      <c r="AG338">
        <f>_xlfn.IFNA(VLOOKUP(A338,Gold!$A$2:$G$1307,7, FALSE),AG337)</f>
        <v>-1</v>
      </c>
      <c r="AH338">
        <f>_xlfn.IFNA(VLOOKUP(A338,Oil!$A$2:$E$1345,5, FALSE),AH337)</f>
        <v>2480</v>
      </c>
      <c r="AI338">
        <f>_xlfn.IFNA(VLOOKUP(A338,Oil!$A$2:$G$1345,7, FALSE),AI337)</f>
        <v>-1</v>
      </c>
      <c r="AJ338">
        <f t="shared" si="134"/>
        <v>-2</v>
      </c>
      <c r="AK338">
        <f>_xlfn.IFNA(VLOOKUP(A338,InterestRate!$A$2:$G$1334,3, FALSE),AK337)</f>
        <v>7.78</v>
      </c>
      <c r="AL338">
        <f>_xlfn.IFNA(VLOOKUP(A338,InterestRate!$A$2:$G$1334,4,FALSE),AL337)</f>
        <v>7.78</v>
      </c>
      <c r="AM338">
        <f>_xlfn.IFNA(VLOOKUP(A338,InterestRate!$A$2:$G$1334,5, FALSE),AM337)</f>
        <v>7.78</v>
      </c>
      <c r="AN338">
        <f>_xlfn.IFNA(VLOOKUP(A338,InterestRate!$A$2:$G$1334,6, FALSE),AN337)</f>
        <v>7.78</v>
      </c>
      <c r="AO338">
        <f>_xlfn.IFNA(VLOOKUP(A338,InterestRate!$A$2:$G$1334,7, FALSE),AO337)</f>
        <v>2.9999999999999997E-4</v>
      </c>
      <c r="AP338">
        <f t="shared" si="135"/>
        <v>1</v>
      </c>
      <c r="AQ338">
        <f t="shared" si="136"/>
        <v>-1</v>
      </c>
    </row>
    <row r="339" spans="1:43" x14ac:dyDescent="0.2">
      <c r="A339" s="1">
        <v>42349</v>
      </c>
      <c r="B339">
        <v>7699.6</v>
      </c>
      <c r="C339">
        <v>7703.05</v>
      </c>
      <c r="D339">
        <v>7575.3</v>
      </c>
      <c r="E339">
        <v>7610.45</v>
      </c>
      <c r="F339">
        <v>172996480</v>
      </c>
      <c r="G339">
        <v>6894.44</v>
      </c>
      <c r="H339">
        <f t="shared" si="152"/>
        <v>7824.0458333333336</v>
      </c>
      <c r="I339">
        <f t="shared" si="144"/>
        <v>-213.59583333333376</v>
      </c>
      <c r="J339">
        <f t="shared" si="151"/>
        <v>0</v>
      </c>
      <c r="K339">
        <f t="shared" si="132"/>
        <v>7786.1</v>
      </c>
      <c r="L339">
        <f t="shared" si="145"/>
        <v>141120591.14285713</v>
      </c>
      <c r="M339">
        <f t="shared" si="146"/>
        <v>31875888.857142866</v>
      </c>
      <c r="N339" s="10">
        <f t="shared" si="133"/>
        <v>2.3080106958195712</v>
      </c>
      <c r="O339">
        <f t="shared" si="141"/>
        <v>-320.90000000000055</v>
      </c>
      <c r="P339">
        <f t="shared" si="153"/>
        <v>-395.70000000000073</v>
      </c>
      <c r="Q339">
        <f t="shared" si="154"/>
        <v>152.22998695582737</v>
      </c>
      <c r="R339">
        <f t="shared" si="155"/>
        <v>74.800000000000182</v>
      </c>
      <c r="S339">
        <f t="shared" si="137"/>
        <v>-72.850000000000364</v>
      </c>
      <c r="T339">
        <f t="shared" si="138"/>
        <v>72.850000000000364</v>
      </c>
      <c r="U339">
        <f t="shared" si="139"/>
        <v>0</v>
      </c>
      <c r="V339">
        <f t="shared" si="140"/>
        <v>72.850000000000364</v>
      </c>
      <c r="W339">
        <f t="shared" si="147"/>
        <v>10.114285714285741</v>
      </c>
      <c r="X339">
        <f t="shared" si="142"/>
        <v>55.957142857142962</v>
      </c>
      <c r="Y339">
        <f t="shared" si="148"/>
        <v>15.079872204472849</v>
      </c>
      <c r="Z339">
        <f t="shared" si="149"/>
        <v>1</v>
      </c>
      <c r="AA339">
        <f t="shared" si="150"/>
        <v>0</v>
      </c>
      <c r="AB339">
        <v>-915.25</v>
      </c>
      <c r="AC339">
        <f t="shared" si="130"/>
        <v>-15422636192.000093</v>
      </c>
      <c r="AD339">
        <f t="shared" si="143"/>
        <v>-6362017042.8786249</v>
      </c>
      <c r="AE339" t="str">
        <f t="shared" si="131"/>
        <v>Dec</v>
      </c>
      <c r="AF339">
        <f>_xlfn.IFNA(VLOOKUP(A339,Gold!$A$2:$E$1307,5, FALSE),AF338)</f>
        <v>25231</v>
      </c>
      <c r="AG339">
        <f>_xlfn.IFNA(VLOOKUP(A339,Gold!$A$2:$G$1307,7, FALSE),AG338)</f>
        <v>-1</v>
      </c>
      <c r="AH339">
        <f>_xlfn.IFNA(VLOOKUP(A339,Oil!$A$2:$E$1345,5, FALSE),AH338)</f>
        <v>2455</v>
      </c>
      <c r="AI339">
        <f>_xlfn.IFNA(VLOOKUP(A339,Oil!$A$2:$G$1345,7, FALSE),AI338)</f>
        <v>-1</v>
      </c>
      <c r="AJ339">
        <f t="shared" si="134"/>
        <v>-2</v>
      </c>
      <c r="AK339">
        <f>_xlfn.IFNA(VLOOKUP(A339,InterestRate!$A$2:$G$1334,3, FALSE),AK338)</f>
        <v>7.7729999999999997</v>
      </c>
      <c r="AL339">
        <f>_xlfn.IFNA(VLOOKUP(A339,InterestRate!$A$2:$G$1334,4,FALSE),AL338)</f>
        <v>7.7729999999999997</v>
      </c>
      <c r="AM339">
        <f>_xlfn.IFNA(VLOOKUP(A339,InterestRate!$A$2:$G$1334,5, FALSE),AM338)</f>
        <v>7.7729999999999997</v>
      </c>
      <c r="AN339">
        <f>_xlfn.IFNA(VLOOKUP(A339,InterestRate!$A$2:$G$1334,6, FALSE),AN338)</f>
        <v>7.7729999999999997</v>
      </c>
      <c r="AO339">
        <f>_xlfn.IFNA(VLOOKUP(A339,InterestRate!$A$2:$G$1334,7, FALSE),AO338)</f>
        <v>-8.9999999999999998E-4</v>
      </c>
      <c r="AP339">
        <f t="shared" si="135"/>
        <v>-1</v>
      </c>
      <c r="AQ339">
        <f t="shared" si="136"/>
        <v>-3</v>
      </c>
    </row>
    <row r="340" spans="1:43" x14ac:dyDescent="0.2">
      <c r="A340" s="1">
        <v>42352</v>
      </c>
      <c r="B340">
        <v>7558.2</v>
      </c>
      <c r="C340">
        <v>7663.95</v>
      </c>
      <c r="D340">
        <v>7551.05</v>
      </c>
      <c r="E340">
        <v>7650.05</v>
      </c>
      <c r="F340">
        <v>153492615</v>
      </c>
      <c r="G340">
        <v>6290.42</v>
      </c>
      <c r="H340">
        <f t="shared" si="152"/>
        <v>7805.6166666666677</v>
      </c>
      <c r="I340">
        <f t="shared" si="144"/>
        <v>-155.56666666666752</v>
      </c>
      <c r="J340">
        <f t="shared" si="151"/>
        <v>0</v>
      </c>
      <c r="K340">
        <f t="shared" si="132"/>
        <v>7865.95</v>
      </c>
      <c r="L340">
        <f t="shared" si="145"/>
        <v>147233316.2857143</v>
      </c>
      <c r="M340">
        <f t="shared" si="146"/>
        <v>6259298.7142857015</v>
      </c>
      <c r="N340" s="10">
        <f t="shared" si="133"/>
        <v>2.8222037764459009</v>
      </c>
      <c r="O340">
        <f t="shared" si="141"/>
        <v>-214.09999999999945</v>
      </c>
      <c r="P340">
        <f t="shared" si="153"/>
        <v>-228.99999999999909</v>
      </c>
      <c r="Q340">
        <f t="shared" si="154"/>
        <v>135.86222406751395</v>
      </c>
      <c r="R340">
        <f t="shared" si="155"/>
        <v>14.899999999999636</v>
      </c>
      <c r="S340">
        <f t="shared" si="137"/>
        <v>39.600000000000364</v>
      </c>
      <c r="T340">
        <f t="shared" si="138"/>
        <v>-39.600000000000364</v>
      </c>
      <c r="U340">
        <f t="shared" si="139"/>
        <v>39.600000000000364</v>
      </c>
      <c r="V340">
        <f t="shared" si="140"/>
        <v>0</v>
      </c>
      <c r="W340">
        <f t="shared" si="147"/>
        <v>15.771428571428649</v>
      </c>
      <c r="X340">
        <f t="shared" si="142"/>
        <v>46.357142857142854</v>
      </c>
      <c r="Y340">
        <f t="shared" si="148"/>
        <v>24.983027834351759</v>
      </c>
      <c r="Z340">
        <f t="shared" si="149"/>
        <v>0</v>
      </c>
      <c r="AA340">
        <f t="shared" si="150"/>
        <v>0</v>
      </c>
      <c r="AB340">
        <v>-806.6</v>
      </c>
      <c r="AC340">
        <f t="shared" si="130"/>
        <v>14098296687.750055</v>
      </c>
      <c r="AD340">
        <f t="shared" si="143"/>
        <v>-3641499878.9143219</v>
      </c>
      <c r="AE340" t="str">
        <f t="shared" si="131"/>
        <v>Dec</v>
      </c>
      <c r="AF340">
        <f>_xlfn.IFNA(VLOOKUP(A340,Gold!$A$2:$E$1307,5, FALSE),AF339)</f>
        <v>25344</v>
      </c>
      <c r="AG340">
        <f>_xlfn.IFNA(VLOOKUP(A340,Gold!$A$2:$G$1307,7, FALSE),AG339)</f>
        <v>-1</v>
      </c>
      <c r="AH340">
        <f>_xlfn.IFNA(VLOOKUP(A340,Oil!$A$2:$E$1345,5, FALSE),AH339)</f>
        <v>2379</v>
      </c>
      <c r="AI340">
        <f>_xlfn.IFNA(VLOOKUP(A340,Oil!$A$2:$G$1345,7, FALSE),AI339)</f>
        <v>-1</v>
      </c>
      <c r="AJ340">
        <f t="shared" si="134"/>
        <v>-2</v>
      </c>
      <c r="AK340">
        <f>_xlfn.IFNA(VLOOKUP(A340,InterestRate!$A$2:$G$1334,3, FALSE),AK339)</f>
        <v>7.8159999999999998</v>
      </c>
      <c r="AL340">
        <f>_xlfn.IFNA(VLOOKUP(A340,InterestRate!$A$2:$G$1334,4,FALSE),AL339)</f>
        <v>7.8159999999999998</v>
      </c>
      <c r="AM340">
        <f>_xlfn.IFNA(VLOOKUP(A340,InterestRate!$A$2:$G$1334,5, FALSE),AM339)</f>
        <v>7.8159999999999998</v>
      </c>
      <c r="AN340">
        <f>_xlfn.IFNA(VLOOKUP(A340,InterestRate!$A$2:$G$1334,6, FALSE),AN339)</f>
        <v>7.8159999999999998</v>
      </c>
      <c r="AO340">
        <f>_xlfn.IFNA(VLOOKUP(A340,InterestRate!$A$2:$G$1334,7, FALSE),AO339)</f>
        <v>5.4999999999999997E-3</v>
      </c>
      <c r="AP340">
        <f t="shared" si="135"/>
        <v>1</v>
      </c>
      <c r="AQ340">
        <f t="shared" si="136"/>
        <v>-1</v>
      </c>
    </row>
    <row r="341" spans="1:43" x14ac:dyDescent="0.2">
      <c r="A341" s="1">
        <v>42353</v>
      </c>
      <c r="B341">
        <v>7659.15</v>
      </c>
      <c r="C341">
        <v>7705</v>
      </c>
      <c r="D341">
        <v>7625.1</v>
      </c>
      <c r="E341">
        <v>7700.9</v>
      </c>
      <c r="F341">
        <v>138479057</v>
      </c>
      <c r="G341">
        <v>6152.14</v>
      </c>
      <c r="H341">
        <f t="shared" si="152"/>
        <v>7786.1375000000007</v>
      </c>
      <c r="I341">
        <f t="shared" si="144"/>
        <v>-85.237500000001091</v>
      </c>
      <c r="J341">
        <f t="shared" si="151"/>
        <v>0</v>
      </c>
      <c r="K341">
        <f t="shared" si="132"/>
        <v>7861.05</v>
      </c>
      <c r="L341">
        <f t="shared" si="145"/>
        <v>150642489.85714287</v>
      </c>
      <c r="M341">
        <f t="shared" si="146"/>
        <v>-12163432.857142866</v>
      </c>
      <c r="N341" s="10">
        <f t="shared" si="133"/>
        <v>2.0796270565778099</v>
      </c>
      <c r="O341">
        <f t="shared" si="141"/>
        <v>-81</v>
      </c>
      <c r="P341">
        <f t="shared" si="153"/>
        <v>-31.299999999999272</v>
      </c>
      <c r="Q341">
        <f t="shared" si="154"/>
        <v>102.63288076579389</v>
      </c>
      <c r="R341">
        <f t="shared" si="155"/>
        <v>-49.700000000000728</v>
      </c>
      <c r="S341">
        <f t="shared" si="137"/>
        <v>50.849999999999454</v>
      </c>
      <c r="T341">
        <f t="shared" si="138"/>
        <v>-50.849999999999454</v>
      </c>
      <c r="U341">
        <f t="shared" si="139"/>
        <v>50.849999999999454</v>
      </c>
      <c r="V341">
        <f t="shared" si="140"/>
        <v>0</v>
      </c>
      <c r="W341">
        <f t="shared" si="147"/>
        <v>23.035714285714285</v>
      </c>
      <c r="X341">
        <f t="shared" si="142"/>
        <v>34.607142857142854</v>
      </c>
      <c r="Y341">
        <f t="shared" si="148"/>
        <v>39.281364190012184</v>
      </c>
      <c r="Z341">
        <f t="shared" si="149"/>
        <v>0</v>
      </c>
      <c r="AA341">
        <f t="shared" si="150"/>
        <v>0</v>
      </c>
      <c r="AB341">
        <v>-616</v>
      </c>
      <c r="AC341">
        <f t="shared" si="130"/>
        <v>5781500629.75</v>
      </c>
      <c r="AD341">
        <f t="shared" si="143"/>
        <v>-2013689644.4214489</v>
      </c>
      <c r="AE341" t="str">
        <f t="shared" si="131"/>
        <v>Dec</v>
      </c>
      <c r="AF341">
        <f>_xlfn.IFNA(VLOOKUP(A341,Gold!$A$2:$E$1307,5, FALSE),AF340)</f>
        <v>25250</v>
      </c>
      <c r="AG341">
        <f>_xlfn.IFNA(VLOOKUP(A341,Gold!$A$2:$G$1307,7, FALSE),AG340)</f>
        <v>-1</v>
      </c>
      <c r="AH341">
        <f>_xlfn.IFNA(VLOOKUP(A341,Oil!$A$2:$E$1345,5, FALSE),AH340)</f>
        <v>2433</v>
      </c>
      <c r="AI341">
        <f>_xlfn.IFNA(VLOOKUP(A341,Oil!$A$2:$G$1345,7, FALSE),AI340)</f>
        <v>1</v>
      </c>
      <c r="AJ341">
        <f t="shared" si="134"/>
        <v>0</v>
      </c>
      <c r="AK341">
        <f>_xlfn.IFNA(VLOOKUP(A341,InterestRate!$A$2:$G$1334,3, FALSE),AK340)</f>
        <v>7.7869999999999999</v>
      </c>
      <c r="AL341">
        <f>_xlfn.IFNA(VLOOKUP(A341,InterestRate!$A$2:$G$1334,4,FALSE),AL340)</f>
        <v>7.7869999999999999</v>
      </c>
      <c r="AM341">
        <f>_xlfn.IFNA(VLOOKUP(A341,InterestRate!$A$2:$G$1334,5, FALSE),AM340)</f>
        <v>7.7869999999999999</v>
      </c>
      <c r="AN341">
        <f>_xlfn.IFNA(VLOOKUP(A341,InterestRate!$A$2:$G$1334,6, FALSE),AN340)</f>
        <v>7.7869999999999999</v>
      </c>
      <c r="AO341">
        <f>_xlfn.IFNA(VLOOKUP(A341,InterestRate!$A$2:$G$1334,7, FALSE),AO340)</f>
        <v>-3.7000000000000002E-3</v>
      </c>
      <c r="AP341">
        <f t="shared" si="135"/>
        <v>-1</v>
      </c>
      <c r="AQ341">
        <f t="shared" si="136"/>
        <v>-1</v>
      </c>
    </row>
    <row r="342" spans="1:43" x14ac:dyDescent="0.2">
      <c r="A342" s="1">
        <v>42354</v>
      </c>
      <c r="B342">
        <v>7725.25</v>
      </c>
      <c r="C342">
        <v>7776.6</v>
      </c>
      <c r="D342">
        <v>7715.75</v>
      </c>
      <c r="E342">
        <v>7750.9</v>
      </c>
      <c r="F342">
        <v>159149338</v>
      </c>
      <c r="G342">
        <v>6703.76</v>
      </c>
      <c r="H342">
        <f t="shared" si="152"/>
        <v>7765.9874999999993</v>
      </c>
      <c r="I342">
        <f t="shared" si="144"/>
        <v>-15.087499999999636</v>
      </c>
      <c r="J342">
        <f t="shared" si="151"/>
        <v>0</v>
      </c>
      <c r="K342">
        <f t="shared" si="132"/>
        <v>7925.15</v>
      </c>
      <c r="L342">
        <f t="shared" si="145"/>
        <v>147963543.57142857</v>
      </c>
      <c r="M342">
        <f t="shared" si="146"/>
        <v>11185794.428571433</v>
      </c>
      <c r="N342" s="10">
        <f t="shared" si="133"/>
        <v>2.2481260240746237</v>
      </c>
      <c r="O342">
        <f t="shared" si="141"/>
        <v>-14.5</v>
      </c>
      <c r="P342">
        <f t="shared" si="153"/>
        <v>103.90000000000055</v>
      </c>
      <c r="Q342">
        <f t="shared" si="154"/>
        <v>94.334391925744598</v>
      </c>
      <c r="R342">
        <f t="shared" si="155"/>
        <v>-118.40000000000055</v>
      </c>
      <c r="S342">
        <f t="shared" si="137"/>
        <v>50</v>
      </c>
      <c r="T342">
        <f t="shared" si="138"/>
        <v>-50</v>
      </c>
      <c r="U342">
        <f t="shared" si="139"/>
        <v>50</v>
      </c>
      <c r="V342">
        <f t="shared" si="140"/>
        <v>0</v>
      </c>
      <c r="W342">
        <f t="shared" si="147"/>
        <v>30.178571428571427</v>
      </c>
      <c r="X342">
        <f t="shared" si="142"/>
        <v>32.25</v>
      </c>
      <c r="Y342">
        <f t="shared" si="148"/>
        <v>47.578828828828833</v>
      </c>
      <c r="Z342">
        <f t="shared" si="149"/>
        <v>0</v>
      </c>
      <c r="AA342">
        <f t="shared" si="150"/>
        <v>0</v>
      </c>
      <c r="AB342">
        <v>-309.60000000000002</v>
      </c>
      <c r="AC342">
        <f t="shared" si="130"/>
        <v>4082180519.6999421</v>
      </c>
      <c r="AD342">
        <f t="shared" si="143"/>
        <v>-393686538.62858903</v>
      </c>
      <c r="AE342" t="str">
        <f t="shared" si="131"/>
        <v>Dec</v>
      </c>
      <c r="AF342">
        <f>_xlfn.IFNA(VLOOKUP(A342,Gold!$A$2:$E$1307,5, FALSE),AF341)</f>
        <v>25193</v>
      </c>
      <c r="AG342">
        <f>_xlfn.IFNA(VLOOKUP(A342,Gold!$A$2:$G$1307,7, FALSE),AG341)</f>
        <v>-1</v>
      </c>
      <c r="AH342">
        <f>_xlfn.IFNA(VLOOKUP(A342,Oil!$A$2:$E$1345,5, FALSE),AH341)</f>
        <v>2504</v>
      </c>
      <c r="AI342">
        <f>_xlfn.IFNA(VLOOKUP(A342,Oil!$A$2:$G$1345,7, FALSE),AI341)</f>
        <v>1</v>
      </c>
      <c r="AJ342">
        <f t="shared" si="134"/>
        <v>0</v>
      </c>
      <c r="AK342">
        <f>_xlfn.IFNA(VLOOKUP(A342,InterestRate!$A$2:$G$1334,3, FALSE),AK341)</f>
        <v>7.7389999999999999</v>
      </c>
      <c r="AL342">
        <f>_xlfn.IFNA(VLOOKUP(A342,InterestRate!$A$2:$G$1334,4,FALSE),AL341)</f>
        <v>7.7389999999999999</v>
      </c>
      <c r="AM342">
        <f>_xlfn.IFNA(VLOOKUP(A342,InterestRate!$A$2:$G$1334,5, FALSE),AM341)</f>
        <v>7.7389999999999999</v>
      </c>
      <c r="AN342">
        <f>_xlfn.IFNA(VLOOKUP(A342,InterestRate!$A$2:$G$1334,6, FALSE),AN341)</f>
        <v>7.7389999999999999</v>
      </c>
      <c r="AO342">
        <f>_xlfn.IFNA(VLOOKUP(A342,InterestRate!$A$2:$G$1334,7, FALSE),AO341)</f>
        <v>-6.1999999999999998E-3</v>
      </c>
      <c r="AP342">
        <f t="shared" si="135"/>
        <v>-1</v>
      </c>
      <c r="AQ342">
        <f t="shared" si="136"/>
        <v>-1</v>
      </c>
    </row>
    <row r="343" spans="1:43" x14ac:dyDescent="0.2">
      <c r="A343" s="1">
        <v>42355</v>
      </c>
      <c r="B343">
        <v>7783.05</v>
      </c>
      <c r="C343">
        <v>7852.9</v>
      </c>
      <c r="D343">
        <v>7737.55</v>
      </c>
      <c r="E343">
        <v>7844.35</v>
      </c>
      <c r="F343">
        <v>181256780</v>
      </c>
      <c r="G343">
        <v>7367.15</v>
      </c>
      <c r="H343">
        <f t="shared" si="152"/>
        <v>7750.625</v>
      </c>
      <c r="I343">
        <f t="shared" si="144"/>
        <v>93.725000000000364</v>
      </c>
      <c r="J343">
        <f t="shared" si="151"/>
        <v>1</v>
      </c>
      <c r="K343">
        <f t="shared" si="132"/>
        <v>7928.95</v>
      </c>
      <c r="L343">
        <f t="shared" si="145"/>
        <v>150428694.85714287</v>
      </c>
      <c r="M343">
        <f t="shared" si="146"/>
        <v>30828085.142857134</v>
      </c>
      <c r="N343" s="10">
        <f t="shared" si="133"/>
        <v>1.0784832395290809</v>
      </c>
      <c r="O343">
        <f t="shared" si="141"/>
        <v>142.65000000000055</v>
      </c>
      <c r="P343">
        <f t="shared" si="153"/>
        <v>383.65000000000055</v>
      </c>
      <c r="Q343">
        <f t="shared" si="154"/>
        <v>118.77326589126108</v>
      </c>
      <c r="R343">
        <f t="shared" si="155"/>
        <v>-241</v>
      </c>
      <c r="S343">
        <f t="shared" si="137"/>
        <v>93.450000000000728</v>
      </c>
      <c r="T343">
        <f t="shared" si="138"/>
        <v>-93.450000000000728</v>
      </c>
      <c r="U343">
        <f t="shared" si="139"/>
        <v>93.450000000000728</v>
      </c>
      <c r="V343">
        <f t="shared" si="140"/>
        <v>0</v>
      </c>
      <c r="W343">
        <f t="shared" si="147"/>
        <v>43.528571428571531</v>
      </c>
      <c r="X343">
        <f t="shared" si="142"/>
        <v>23.150000000000027</v>
      </c>
      <c r="Y343">
        <f t="shared" si="148"/>
        <v>64.316622691292906</v>
      </c>
      <c r="Z343">
        <f t="shared" si="149"/>
        <v>0</v>
      </c>
      <c r="AA343">
        <f t="shared" si="150"/>
        <v>0</v>
      </c>
      <c r="AB343">
        <v>47.15</v>
      </c>
      <c r="AC343">
        <f t="shared" si="130"/>
        <v>11111040614.000032</v>
      </c>
      <c r="AD343">
        <f t="shared" si="143"/>
        <v>1926021667.0285625</v>
      </c>
      <c r="AE343" t="str">
        <f t="shared" si="131"/>
        <v>Dec</v>
      </c>
      <c r="AF343">
        <f>_xlfn.IFNA(VLOOKUP(A343,Gold!$A$2:$E$1307,5, FALSE),AF342)</f>
        <v>25136</v>
      </c>
      <c r="AG343">
        <f>_xlfn.IFNA(VLOOKUP(A343,Gold!$A$2:$G$1307,7, FALSE),AG342)</f>
        <v>-1</v>
      </c>
      <c r="AH343">
        <f>_xlfn.IFNA(VLOOKUP(A343,Oil!$A$2:$E$1345,5, FALSE),AH342)</f>
        <v>2374</v>
      </c>
      <c r="AI343">
        <f>_xlfn.IFNA(VLOOKUP(A343,Oil!$A$2:$G$1345,7, FALSE),AI342)</f>
        <v>-1</v>
      </c>
      <c r="AJ343">
        <f t="shared" si="134"/>
        <v>-2</v>
      </c>
      <c r="AK343">
        <f>_xlfn.IFNA(VLOOKUP(A343,InterestRate!$A$2:$G$1334,3, FALSE),AK342)</f>
        <v>7.71</v>
      </c>
      <c r="AL343">
        <f>_xlfn.IFNA(VLOOKUP(A343,InterestRate!$A$2:$G$1334,4,FALSE),AL342)</f>
        <v>7.71</v>
      </c>
      <c r="AM343">
        <f>_xlfn.IFNA(VLOOKUP(A343,InterestRate!$A$2:$G$1334,5, FALSE),AM342)</f>
        <v>7.71</v>
      </c>
      <c r="AN343">
        <f>_xlfn.IFNA(VLOOKUP(A343,InterestRate!$A$2:$G$1334,6, FALSE),AN342)</f>
        <v>7.71</v>
      </c>
      <c r="AO343">
        <f>_xlfn.IFNA(VLOOKUP(A343,InterestRate!$A$2:$G$1334,7, FALSE),AO342)</f>
        <v>-3.7000000000000002E-3</v>
      </c>
      <c r="AP343">
        <f t="shared" si="135"/>
        <v>-1</v>
      </c>
      <c r="AQ343">
        <f t="shared" si="136"/>
        <v>-3</v>
      </c>
    </row>
    <row r="344" spans="1:43" x14ac:dyDescent="0.2">
      <c r="A344" s="1">
        <v>42356</v>
      </c>
      <c r="B344">
        <v>7828.9</v>
      </c>
      <c r="C344">
        <v>7836.15</v>
      </c>
      <c r="D344">
        <v>7753.35</v>
      </c>
      <c r="E344">
        <v>7761.95</v>
      </c>
      <c r="F344">
        <v>197319843</v>
      </c>
      <c r="G344">
        <v>8074.5</v>
      </c>
      <c r="H344">
        <f t="shared" si="152"/>
        <v>7741.4124999999995</v>
      </c>
      <c r="I344">
        <f t="shared" si="144"/>
        <v>20.537500000000364</v>
      </c>
      <c r="J344">
        <f t="shared" si="151"/>
        <v>0</v>
      </c>
      <c r="K344">
        <f t="shared" si="132"/>
        <v>7896.25</v>
      </c>
      <c r="L344">
        <f t="shared" si="145"/>
        <v>156419893.14285713</v>
      </c>
      <c r="M344">
        <f t="shared" si="146"/>
        <v>40899949.857142866</v>
      </c>
      <c r="N344" s="10">
        <f t="shared" si="133"/>
        <v>1.7302353145794573</v>
      </c>
      <c r="O344">
        <f t="shared" si="141"/>
        <v>149.44999999999982</v>
      </c>
      <c r="P344">
        <f t="shared" si="153"/>
        <v>472.19999999999982</v>
      </c>
      <c r="Q344">
        <f t="shared" si="154"/>
        <v>176.33391383017255</v>
      </c>
      <c r="R344">
        <f t="shared" si="155"/>
        <v>-322.75</v>
      </c>
      <c r="S344">
        <f t="shared" si="137"/>
        <v>-82.400000000000546</v>
      </c>
      <c r="T344">
        <f t="shared" si="138"/>
        <v>82.400000000000546</v>
      </c>
      <c r="U344">
        <f t="shared" si="139"/>
        <v>0</v>
      </c>
      <c r="V344">
        <f t="shared" si="140"/>
        <v>82.400000000000546</v>
      </c>
      <c r="W344">
        <f t="shared" si="147"/>
        <v>43.528571428571531</v>
      </c>
      <c r="X344">
        <f t="shared" si="142"/>
        <v>22.178571428571558</v>
      </c>
      <c r="Y344">
        <f t="shared" si="148"/>
        <v>65.253239104829134</v>
      </c>
      <c r="Z344">
        <f t="shared" si="149"/>
        <v>0</v>
      </c>
      <c r="AA344">
        <f t="shared" si="150"/>
        <v>0</v>
      </c>
      <c r="AB344">
        <v>277.60000000000002</v>
      </c>
      <c r="AC344">
        <f t="shared" si="130"/>
        <v>-13210563488.849964</v>
      </c>
      <c r="AD344">
        <f t="shared" si="143"/>
        <v>1749970064.3357103</v>
      </c>
      <c r="AE344" t="str">
        <f t="shared" si="131"/>
        <v>Dec</v>
      </c>
      <c r="AF344">
        <f>_xlfn.IFNA(VLOOKUP(A344,Gold!$A$2:$E$1307,5, FALSE),AF343)</f>
        <v>24954</v>
      </c>
      <c r="AG344">
        <f>_xlfn.IFNA(VLOOKUP(A344,Gold!$A$2:$G$1307,7, FALSE),AG343)</f>
        <v>-1</v>
      </c>
      <c r="AH344">
        <f>_xlfn.IFNA(VLOOKUP(A344,Oil!$A$2:$E$1345,5, FALSE),AH343)</f>
        <v>2329</v>
      </c>
      <c r="AI344">
        <f>_xlfn.IFNA(VLOOKUP(A344,Oil!$A$2:$G$1345,7, FALSE),AI343)</f>
        <v>-1</v>
      </c>
      <c r="AJ344">
        <f t="shared" si="134"/>
        <v>-2</v>
      </c>
      <c r="AK344">
        <f>_xlfn.IFNA(VLOOKUP(A344,InterestRate!$A$2:$G$1334,3, FALSE),AK343)</f>
        <v>7.7279999999999998</v>
      </c>
      <c r="AL344">
        <f>_xlfn.IFNA(VLOOKUP(A344,InterestRate!$A$2:$G$1334,4,FALSE),AL343)</f>
        <v>7.7279999999999998</v>
      </c>
      <c r="AM344">
        <f>_xlfn.IFNA(VLOOKUP(A344,InterestRate!$A$2:$G$1334,5, FALSE),AM343)</f>
        <v>7.7279999999999998</v>
      </c>
      <c r="AN344">
        <f>_xlfn.IFNA(VLOOKUP(A344,InterestRate!$A$2:$G$1334,6, FALSE),AN343)</f>
        <v>7.7279999999999998</v>
      </c>
      <c r="AO344">
        <f>_xlfn.IFNA(VLOOKUP(A344,InterestRate!$A$2:$G$1334,7, FALSE),AO343)</f>
        <v>2.3E-3</v>
      </c>
      <c r="AP344">
        <f t="shared" si="135"/>
        <v>1</v>
      </c>
      <c r="AQ344">
        <f t="shared" si="136"/>
        <v>-1</v>
      </c>
    </row>
    <row r="345" spans="1:43" x14ac:dyDescent="0.2">
      <c r="A345" s="1">
        <v>42359</v>
      </c>
      <c r="B345">
        <v>7745.65</v>
      </c>
      <c r="C345">
        <v>7840.75</v>
      </c>
      <c r="D345">
        <v>7733.45</v>
      </c>
      <c r="E345">
        <v>7834.45</v>
      </c>
      <c r="F345">
        <v>130174102</v>
      </c>
      <c r="G345">
        <v>5558.38</v>
      </c>
      <c r="H345">
        <f t="shared" si="152"/>
        <v>7727.2958333333327</v>
      </c>
      <c r="I345">
        <f t="shared" si="144"/>
        <v>107.15416666666715</v>
      </c>
      <c r="J345">
        <f t="shared" si="151"/>
        <v>0</v>
      </c>
      <c r="K345">
        <f t="shared" si="132"/>
        <v>7946.35</v>
      </c>
      <c r="L345">
        <f t="shared" si="145"/>
        <v>163991915</v>
      </c>
      <c r="M345">
        <f t="shared" si="146"/>
        <v>-33817813</v>
      </c>
      <c r="N345" s="10">
        <f t="shared" si="133"/>
        <v>1.4283070285725297</v>
      </c>
      <c r="O345">
        <f t="shared" si="141"/>
        <v>151.14999999999964</v>
      </c>
      <c r="P345">
        <f t="shared" si="153"/>
        <v>422.74999999999909</v>
      </c>
      <c r="Q345">
        <f t="shared" si="154"/>
        <v>190.99764926252246</v>
      </c>
      <c r="R345">
        <f t="shared" si="155"/>
        <v>-271.59999999999945</v>
      </c>
      <c r="S345">
        <f t="shared" si="137"/>
        <v>72.5</v>
      </c>
      <c r="T345">
        <f t="shared" si="138"/>
        <v>-72.5</v>
      </c>
      <c r="U345">
        <f t="shared" si="139"/>
        <v>72.5</v>
      </c>
      <c r="V345">
        <f t="shared" si="140"/>
        <v>0</v>
      </c>
      <c r="W345">
        <f t="shared" si="147"/>
        <v>43.77142857142865</v>
      </c>
      <c r="X345">
        <f t="shared" si="142"/>
        <v>22.178571428571558</v>
      </c>
      <c r="Y345">
        <f t="shared" si="148"/>
        <v>65.379280913261411</v>
      </c>
      <c r="Z345">
        <f t="shared" si="149"/>
        <v>0</v>
      </c>
      <c r="AA345">
        <f t="shared" si="150"/>
        <v>0</v>
      </c>
      <c r="AB345">
        <v>443.25</v>
      </c>
      <c r="AC345">
        <f t="shared" si="130"/>
        <v>11559460257.600023</v>
      </c>
      <c r="AD345">
        <f t="shared" si="143"/>
        <v>2571325575.4214282</v>
      </c>
      <c r="AE345" t="str">
        <f t="shared" si="131"/>
        <v>Dec</v>
      </c>
      <c r="AF345">
        <f>_xlfn.IFNA(VLOOKUP(A345,Gold!$A$2:$E$1307,5, FALSE),AF344)</f>
        <v>25221</v>
      </c>
      <c r="AG345">
        <f>_xlfn.IFNA(VLOOKUP(A345,Gold!$A$2:$G$1307,7, FALSE),AG344)</f>
        <v>1</v>
      </c>
      <c r="AH345">
        <f>_xlfn.IFNA(VLOOKUP(A345,Oil!$A$2:$E$1345,5, FALSE),AH344)</f>
        <v>2307</v>
      </c>
      <c r="AI345">
        <f>_xlfn.IFNA(VLOOKUP(A345,Oil!$A$2:$G$1345,7, FALSE),AI344)</f>
        <v>-1</v>
      </c>
      <c r="AJ345">
        <f t="shared" si="134"/>
        <v>0</v>
      </c>
      <c r="AK345">
        <f>_xlfn.IFNA(VLOOKUP(A345,InterestRate!$A$2:$G$1334,3, FALSE),AK344)</f>
        <v>7.7720000000000002</v>
      </c>
      <c r="AL345">
        <f>_xlfn.IFNA(VLOOKUP(A345,InterestRate!$A$2:$G$1334,4,FALSE),AL344)</f>
        <v>7.7720000000000002</v>
      </c>
      <c r="AM345">
        <f>_xlfn.IFNA(VLOOKUP(A345,InterestRate!$A$2:$G$1334,5, FALSE),AM344)</f>
        <v>7.7720000000000002</v>
      </c>
      <c r="AN345">
        <f>_xlfn.IFNA(VLOOKUP(A345,InterestRate!$A$2:$G$1334,6, FALSE),AN344)</f>
        <v>7.7720000000000002</v>
      </c>
      <c r="AO345">
        <f>_xlfn.IFNA(VLOOKUP(A345,InterestRate!$A$2:$G$1334,7, FALSE),AO344)</f>
        <v>5.7000000000000002E-3</v>
      </c>
      <c r="AP345">
        <f t="shared" si="135"/>
        <v>1</v>
      </c>
      <c r="AQ345">
        <f t="shared" si="136"/>
        <v>1</v>
      </c>
    </row>
    <row r="346" spans="1:43" x14ac:dyDescent="0.2">
      <c r="A346" s="1">
        <v>42360</v>
      </c>
      <c r="B346">
        <v>7829.4</v>
      </c>
      <c r="C346">
        <v>7846.3</v>
      </c>
      <c r="D346">
        <v>7776.85</v>
      </c>
      <c r="E346">
        <v>7786.1</v>
      </c>
      <c r="F346">
        <v>129633328</v>
      </c>
      <c r="G346">
        <v>5028.1099999999997</v>
      </c>
      <c r="H346">
        <f t="shared" si="152"/>
        <v>7724.8208333333341</v>
      </c>
      <c r="I346">
        <f t="shared" si="144"/>
        <v>61.279166666666242</v>
      </c>
      <c r="J346">
        <f t="shared" si="151"/>
        <v>0</v>
      </c>
      <c r="K346">
        <f t="shared" si="132"/>
        <v>7963.2</v>
      </c>
      <c r="L346">
        <f t="shared" si="145"/>
        <v>161838316.42857143</v>
      </c>
      <c r="M346">
        <f t="shared" si="146"/>
        <v>-32204988.428571433</v>
      </c>
      <c r="N346" s="10">
        <f t="shared" si="133"/>
        <v>2.2745662141508514</v>
      </c>
      <c r="O346">
        <f t="shared" si="141"/>
        <v>175.65000000000055</v>
      </c>
      <c r="P346">
        <f t="shared" si="153"/>
        <v>496.55000000000109</v>
      </c>
      <c r="Q346">
        <f t="shared" si="154"/>
        <v>189.78434252241854</v>
      </c>
      <c r="R346">
        <f t="shared" si="155"/>
        <v>-320.90000000000055</v>
      </c>
      <c r="S346">
        <f t="shared" si="137"/>
        <v>-48.349999999999454</v>
      </c>
      <c r="T346">
        <f t="shared" si="138"/>
        <v>48.349999999999454</v>
      </c>
      <c r="U346">
        <f t="shared" si="139"/>
        <v>0</v>
      </c>
      <c r="V346">
        <f t="shared" si="140"/>
        <v>48.349999999999454</v>
      </c>
      <c r="W346">
        <f t="shared" si="147"/>
        <v>43.77142857142865</v>
      </c>
      <c r="X346">
        <f t="shared" si="142"/>
        <v>18.678571428571427</v>
      </c>
      <c r="Y346">
        <f t="shared" si="148"/>
        <v>68.985703028256268</v>
      </c>
      <c r="Z346">
        <f t="shared" si="149"/>
        <v>0</v>
      </c>
      <c r="AA346">
        <f t="shared" si="150"/>
        <v>0</v>
      </c>
      <c r="AB346">
        <v>476.25</v>
      </c>
      <c r="AC346">
        <f t="shared" si="130"/>
        <v>-5613123102.3999052</v>
      </c>
      <c r="AD346">
        <f t="shared" si="143"/>
        <v>3972684588.2214546</v>
      </c>
      <c r="AE346" t="str">
        <f t="shared" si="131"/>
        <v>Dec</v>
      </c>
      <c r="AF346">
        <f>_xlfn.IFNA(VLOOKUP(A346,Gold!$A$2:$E$1307,5, FALSE),AF345)</f>
        <v>25307</v>
      </c>
      <c r="AG346">
        <f>_xlfn.IFNA(VLOOKUP(A346,Gold!$A$2:$G$1307,7, FALSE),AG345)</f>
        <v>1</v>
      </c>
      <c r="AH346">
        <f>_xlfn.IFNA(VLOOKUP(A346,Oil!$A$2:$E$1345,5, FALSE),AH345)</f>
        <v>2375</v>
      </c>
      <c r="AI346">
        <f>_xlfn.IFNA(VLOOKUP(A346,Oil!$A$2:$G$1345,7, FALSE),AI345)</f>
        <v>1</v>
      </c>
      <c r="AJ346">
        <f t="shared" si="134"/>
        <v>2</v>
      </c>
      <c r="AK346">
        <f>_xlfn.IFNA(VLOOKUP(A346,InterestRate!$A$2:$G$1334,3, FALSE),AK345)</f>
        <v>7.76</v>
      </c>
      <c r="AL346">
        <f>_xlfn.IFNA(VLOOKUP(A346,InterestRate!$A$2:$G$1334,4,FALSE),AL345)</f>
        <v>7.76</v>
      </c>
      <c r="AM346">
        <f>_xlfn.IFNA(VLOOKUP(A346,InterestRate!$A$2:$G$1334,5, FALSE),AM345)</f>
        <v>7.76</v>
      </c>
      <c r="AN346">
        <f>_xlfn.IFNA(VLOOKUP(A346,InterestRate!$A$2:$G$1334,6, FALSE),AN345)</f>
        <v>7.76</v>
      </c>
      <c r="AO346">
        <f>_xlfn.IFNA(VLOOKUP(A346,InterestRate!$A$2:$G$1334,7, FALSE),AO345)</f>
        <v>-1.5E-3</v>
      </c>
      <c r="AP346">
        <f t="shared" si="135"/>
        <v>-1</v>
      </c>
      <c r="AQ346">
        <f t="shared" si="136"/>
        <v>1</v>
      </c>
    </row>
    <row r="347" spans="1:43" x14ac:dyDescent="0.2">
      <c r="A347" s="1">
        <v>42361</v>
      </c>
      <c r="B347">
        <v>7830.45</v>
      </c>
      <c r="C347">
        <v>7871.45</v>
      </c>
      <c r="D347">
        <v>7826.1</v>
      </c>
      <c r="E347">
        <v>7865.95</v>
      </c>
      <c r="F347">
        <v>121480721</v>
      </c>
      <c r="G347">
        <v>4663.45</v>
      </c>
      <c r="H347">
        <f t="shared" si="152"/>
        <v>7725.1708333333336</v>
      </c>
      <c r="I347">
        <f t="shared" si="144"/>
        <v>140.77916666666624</v>
      </c>
      <c r="J347">
        <f t="shared" si="151"/>
        <v>0</v>
      </c>
      <c r="K347">
        <f t="shared" si="132"/>
        <v>7791.3</v>
      </c>
      <c r="L347">
        <f t="shared" si="145"/>
        <v>155643580.42857143</v>
      </c>
      <c r="M347">
        <f t="shared" si="146"/>
        <v>-34162859.428571433</v>
      </c>
      <c r="N347" s="10">
        <f t="shared" si="133"/>
        <v>-0.9490271359467024</v>
      </c>
      <c r="O347">
        <f t="shared" si="141"/>
        <v>215.89999999999964</v>
      </c>
      <c r="P347">
        <f t="shared" si="153"/>
        <v>429.99999999999909</v>
      </c>
      <c r="Q347">
        <f t="shared" si="154"/>
        <v>150.18155044890858</v>
      </c>
      <c r="R347">
        <f t="shared" si="155"/>
        <v>-214.09999999999945</v>
      </c>
      <c r="S347">
        <f t="shared" si="137"/>
        <v>79.849999999999454</v>
      </c>
      <c r="T347">
        <f t="shared" si="138"/>
        <v>-79.849999999999454</v>
      </c>
      <c r="U347">
        <f t="shared" si="139"/>
        <v>79.849999999999454</v>
      </c>
      <c r="V347">
        <f t="shared" si="140"/>
        <v>0</v>
      </c>
      <c r="W347">
        <f t="shared" si="147"/>
        <v>49.521428571428523</v>
      </c>
      <c r="X347">
        <f t="shared" si="142"/>
        <v>18.678571428571427</v>
      </c>
      <c r="Y347">
        <f t="shared" si="148"/>
        <v>71.562758051197335</v>
      </c>
      <c r="Z347">
        <f t="shared" si="149"/>
        <v>0</v>
      </c>
      <c r="AA347">
        <f t="shared" si="150"/>
        <v>0</v>
      </c>
      <c r="AB347">
        <v>542.70000000000005</v>
      </c>
      <c r="AC347">
        <f t="shared" si="130"/>
        <v>4312565595.5</v>
      </c>
      <c r="AD347">
        <f t="shared" si="143"/>
        <v>2574723003.6143041</v>
      </c>
      <c r="AE347" t="str">
        <f t="shared" si="131"/>
        <v>Dec</v>
      </c>
      <c r="AF347">
        <f>_xlfn.IFNA(VLOOKUP(A347,Gold!$A$2:$E$1307,5, FALSE),AF346)</f>
        <v>25148</v>
      </c>
      <c r="AG347">
        <f>_xlfn.IFNA(VLOOKUP(A347,Gold!$A$2:$G$1307,7, FALSE),AG346)</f>
        <v>-1</v>
      </c>
      <c r="AH347">
        <f>_xlfn.IFNA(VLOOKUP(A347,Oil!$A$2:$E$1345,5, FALSE),AH346)</f>
        <v>2396</v>
      </c>
      <c r="AI347">
        <f>_xlfn.IFNA(VLOOKUP(A347,Oil!$A$2:$G$1345,7, FALSE),AI346)</f>
        <v>1</v>
      </c>
      <c r="AJ347">
        <f t="shared" si="134"/>
        <v>0</v>
      </c>
      <c r="AK347">
        <f>_xlfn.IFNA(VLOOKUP(A347,InterestRate!$A$2:$G$1334,3, FALSE),AK346)</f>
        <v>7.7489999999999997</v>
      </c>
      <c r="AL347">
        <f>_xlfn.IFNA(VLOOKUP(A347,InterestRate!$A$2:$G$1334,4,FALSE),AL346)</f>
        <v>7.7489999999999997</v>
      </c>
      <c r="AM347">
        <f>_xlfn.IFNA(VLOOKUP(A347,InterestRate!$A$2:$G$1334,5, FALSE),AM346)</f>
        <v>7.7489999999999997</v>
      </c>
      <c r="AN347">
        <f>_xlfn.IFNA(VLOOKUP(A347,InterestRate!$A$2:$G$1334,6, FALSE),AN346)</f>
        <v>7.7489999999999997</v>
      </c>
      <c r="AO347">
        <f>_xlfn.IFNA(VLOOKUP(A347,InterestRate!$A$2:$G$1334,7, FALSE),AO346)</f>
        <v>-1.4E-3</v>
      </c>
      <c r="AP347">
        <f t="shared" si="135"/>
        <v>-1</v>
      </c>
      <c r="AQ347">
        <f t="shared" si="136"/>
        <v>-1</v>
      </c>
    </row>
    <row r="348" spans="1:43" x14ac:dyDescent="0.2">
      <c r="A348" s="1">
        <v>42362</v>
      </c>
      <c r="B348">
        <v>7888.75</v>
      </c>
      <c r="C348">
        <v>7888.75</v>
      </c>
      <c r="D348">
        <v>7835.5</v>
      </c>
      <c r="E348">
        <v>7861.05</v>
      </c>
      <c r="F348">
        <v>96374245</v>
      </c>
      <c r="G348">
        <v>3383.99</v>
      </c>
      <c r="H348">
        <f t="shared" si="152"/>
        <v>7733.55</v>
      </c>
      <c r="I348">
        <f t="shared" si="144"/>
        <v>127.5</v>
      </c>
      <c r="J348">
        <f t="shared" si="151"/>
        <v>0</v>
      </c>
      <c r="K348">
        <f t="shared" si="132"/>
        <v>7784.65</v>
      </c>
      <c r="L348">
        <f t="shared" si="145"/>
        <v>151070452.7142857</v>
      </c>
      <c r="M348">
        <f t="shared" si="146"/>
        <v>-54696207.714285702</v>
      </c>
      <c r="N348" s="10">
        <f t="shared" si="133"/>
        <v>-0.97188034677302071</v>
      </c>
      <c r="O348">
        <f t="shared" si="141"/>
        <v>160.15000000000055</v>
      </c>
      <c r="P348">
        <f t="shared" si="153"/>
        <v>241.15000000000055</v>
      </c>
      <c r="Q348">
        <f t="shared" si="154"/>
        <v>109.30613628050088</v>
      </c>
      <c r="R348">
        <f t="shared" si="155"/>
        <v>-81</v>
      </c>
      <c r="S348">
        <f t="shared" si="137"/>
        <v>-4.8999999999996362</v>
      </c>
      <c r="T348">
        <f t="shared" si="138"/>
        <v>4.8999999999996362</v>
      </c>
      <c r="U348">
        <f t="shared" si="139"/>
        <v>0</v>
      </c>
      <c r="V348">
        <f t="shared" si="140"/>
        <v>4.8999999999996362</v>
      </c>
      <c r="W348">
        <f t="shared" si="147"/>
        <v>42.257142857142881</v>
      </c>
      <c r="X348">
        <f t="shared" si="142"/>
        <v>19.378571428571377</v>
      </c>
      <c r="Y348">
        <f t="shared" si="148"/>
        <v>67.464933287718168</v>
      </c>
      <c r="Z348">
        <f t="shared" si="149"/>
        <v>0</v>
      </c>
      <c r="AA348">
        <f t="shared" si="150"/>
        <v>0</v>
      </c>
      <c r="AB348">
        <v>551.70000000000005</v>
      </c>
      <c r="AC348">
        <f t="shared" si="130"/>
        <v>-2669566586.4999824</v>
      </c>
      <c r="AD348">
        <f t="shared" si="143"/>
        <v>1367427687.0071638</v>
      </c>
      <c r="AE348" t="str">
        <f t="shared" si="131"/>
        <v>Dec</v>
      </c>
      <c r="AF348">
        <f>_xlfn.IFNA(VLOOKUP(A348,Gold!$A$2:$E$1307,5, FALSE),AF347)</f>
        <v>25148</v>
      </c>
      <c r="AG348">
        <f>_xlfn.IFNA(VLOOKUP(A348,Gold!$A$2:$G$1307,7, FALSE),AG347)</f>
        <v>-1</v>
      </c>
      <c r="AH348">
        <f>_xlfn.IFNA(VLOOKUP(A348,Oil!$A$2:$E$1345,5, FALSE),AH347)</f>
        <v>2483</v>
      </c>
      <c r="AI348">
        <f>_xlfn.IFNA(VLOOKUP(A348,Oil!$A$2:$G$1345,7, FALSE),AI347)</f>
        <v>1</v>
      </c>
      <c r="AJ348">
        <f t="shared" si="134"/>
        <v>0</v>
      </c>
      <c r="AK348">
        <f>_xlfn.IFNA(VLOOKUP(A348,InterestRate!$A$2:$G$1334,3, FALSE),AK347)</f>
        <v>7.7489999999999997</v>
      </c>
      <c r="AL348">
        <f>_xlfn.IFNA(VLOOKUP(A348,InterestRate!$A$2:$G$1334,4,FALSE),AL347)</f>
        <v>7.7489999999999997</v>
      </c>
      <c r="AM348">
        <f>_xlfn.IFNA(VLOOKUP(A348,InterestRate!$A$2:$G$1334,5, FALSE),AM347)</f>
        <v>7.7489999999999997</v>
      </c>
      <c r="AN348">
        <f>_xlfn.IFNA(VLOOKUP(A348,InterestRate!$A$2:$G$1334,6, FALSE),AN347)</f>
        <v>7.7489999999999997</v>
      </c>
      <c r="AO348">
        <f>_xlfn.IFNA(VLOOKUP(A348,InterestRate!$A$2:$G$1334,7, FALSE),AO347)</f>
        <v>-1.4E-3</v>
      </c>
      <c r="AP348">
        <f t="shared" si="135"/>
        <v>-1</v>
      </c>
      <c r="AQ348">
        <f t="shared" si="136"/>
        <v>-1</v>
      </c>
    </row>
    <row r="349" spans="1:43" x14ac:dyDescent="0.2">
      <c r="A349" s="1">
        <v>42366</v>
      </c>
      <c r="B349">
        <v>7863.2</v>
      </c>
      <c r="C349">
        <v>7937.2</v>
      </c>
      <c r="D349">
        <v>7863</v>
      </c>
      <c r="E349">
        <v>7925.15</v>
      </c>
      <c r="F349">
        <v>126737811</v>
      </c>
      <c r="G349">
        <v>5755.48</v>
      </c>
      <c r="H349">
        <f t="shared" si="152"/>
        <v>7746.8291666666664</v>
      </c>
      <c r="I349">
        <f t="shared" si="144"/>
        <v>178.32083333333321</v>
      </c>
      <c r="J349">
        <f t="shared" si="151"/>
        <v>0</v>
      </c>
      <c r="K349">
        <f t="shared" si="132"/>
        <v>7741</v>
      </c>
      <c r="L349">
        <f t="shared" si="145"/>
        <v>145055479.57142857</v>
      </c>
      <c r="M349">
        <f t="shared" si="146"/>
        <v>-18317668.571428567</v>
      </c>
      <c r="N349" s="10">
        <f t="shared" si="133"/>
        <v>-2.3236153258928809</v>
      </c>
      <c r="O349">
        <f t="shared" si="141"/>
        <v>174.25</v>
      </c>
      <c r="P349">
        <f t="shared" si="153"/>
        <v>188.75</v>
      </c>
      <c r="Q349">
        <f t="shared" si="154"/>
        <v>72.489796490527496</v>
      </c>
      <c r="R349">
        <f t="shared" si="155"/>
        <v>-14.5</v>
      </c>
      <c r="S349">
        <f t="shared" si="137"/>
        <v>64.099999999999454</v>
      </c>
      <c r="T349">
        <f t="shared" si="138"/>
        <v>-64.099999999999454</v>
      </c>
      <c r="U349">
        <f t="shared" si="139"/>
        <v>64.099999999999454</v>
      </c>
      <c r="V349">
        <f t="shared" si="140"/>
        <v>0</v>
      </c>
      <c r="W349">
        <f t="shared" si="147"/>
        <v>44.271428571428523</v>
      </c>
      <c r="X349">
        <f t="shared" si="142"/>
        <v>19.378571428571377</v>
      </c>
      <c r="Y349">
        <f t="shared" si="148"/>
        <v>68.478621146834627</v>
      </c>
      <c r="Z349">
        <f t="shared" si="149"/>
        <v>0</v>
      </c>
      <c r="AA349">
        <f t="shared" si="150"/>
        <v>0</v>
      </c>
      <c r="AB349">
        <v>550.29999999999995</v>
      </c>
      <c r="AC349">
        <f t="shared" si="130"/>
        <v>7851407391.4499769</v>
      </c>
      <c r="AD349">
        <f t="shared" si="143"/>
        <v>1905888668.6857402</v>
      </c>
      <c r="AE349" t="str">
        <f t="shared" si="131"/>
        <v>Dec</v>
      </c>
      <c r="AF349">
        <f>_xlfn.IFNA(VLOOKUP(A349,Gold!$A$2:$E$1307,5, FALSE),AF348)</f>
        <v>25153</v>
      </c>
      <c r="AG349">
        <f>_xlfn.IFNA(VLOOKUP(A349,Gold!$A$2:$G$1307,7, FALSE),AG348)</f>
        <v>-1</v>
      </c>
      <c r="AH349">
        <f>_xlfn.IFNA(VLOOKUP(A349,Oil!$A$2:$E$1345,5, FALSE),AH348)</f>
        <v>2522</v>
      </c>
      <c r="AI349">
        <f>_xlfn.IFNA(VLOOKUP(A349,Oil!$A$2:$G$1345,7, FALSE),AI348)</f>
        <v>1</v>
      </c>
      <c r="AJ349">
        <f t="shared" si="134"/>
        <v>0</v>
      </c>
      <c r="AK349">
        <f>_xlfn.IFNA(VLOOKUP(A349,InterestRate!$A$2:$G$1334,3, FALSE),AK348)</f>
        <v>7.7610000000000001</v>
      </c>
      <c r="AL349">
        <f>_xlfn.IFNA(VLOOKUP(A349,InterestRate!$A$2:$G$1334,4,FALSE),AL348)</f>
        <v>7.7610000000000001</v>
      </c>
      <c r="AM349">
        <f>_xlfn.IFNA(VLOOKUP(A349,InterestRate!$A$2:$G$1334,5, FALSE),AM348)</f>
        <v>7.7610000000000001</v>
      </c>
      <c r="AN349">
        <f>_xlfn.IFNA(VLOOKUP(A349,InterestRate!$A$2:$G$1334,6, FALSE),AN348)</f>
        <v>7.7610000000000001</v>
      </c>
      <c r="AO349">
        <f>_xlfn.IFNA(VLOOKUP(A349,InterestRate!$A$2:$G$1334,7, FALSE),AO348)</f>
        <v>1.5E-3</v>
      </c>
      <c r="AP349">
        <f t="shared" si="135"/>
        <v>1</v>
      </c>
      <c r="AQ349">
        <f t="shared" si="136"/>
        <v>1</v>
      </c>
    </row>
    <row r="350" spans="1:43" x14ac:dyDescent="0.2">
      <c r="A350" s="1">
        <v>42367</v>
      </c>
      <c r="B350">
        <v>7929.2</v>
      </c>
      <c r="C350">
        <v>7942.15</v>
      </c>
      <c r="D350">
        <v>7902.75</v>
      </c>
      <c r="E350">
        <v>7928.95</v>
      </c>
      <c r="F350">
        <v>116535971</v>
      </c>
      <c r="G350">
        <v>4950.3599999999997</v>
      </c>
      <c r="H350">
        <f t="shared" si="152"/>
        <v>7772.8833333333323</v>
      </c>
      <c r="I350">
        <f t="shared" si="144"/>
        <v>156.06666666666752</v>
      </c>
      <c r="J350">
        <f t="shared" si="151"/>
        <v>0</v>
      </c>
      <c r="K350">
        <f t="shared" si="132"/>
        <v>7568.3</v>
      </c>
      <c r="L350">
        <f t="shared" si="145"/>
        <v>140425261.42857143</v>
      </c>
      <c r="M350">
        <f t="shared" si="146"/>
        <v>-23889290.428571433</v>
      </c>
      <c r="N350" s="10">
        <f t="shared" si="133"/>
        <v>-4.5485215570788018</v>
      </c>
      <c r="O350">
        <f t="shared" si="141"/>
        <v>84.599999999999454</v>
      </c>
      <c r="P350">
        <f t="shared" si="153"/>
        <v>-58.050000000001091</v>
      </c>
      <c r="Q350">
        <f t="shared" si="154"/>
        <v>24.891964184297976</v>
      </c>
      <c r="R350">
        <f t="shared" si="155"/>
        <v>142.65000000000055</v>
      </c>
      <c r="S350">
        <f t="shared" si="137"/>
        <v>3.8000000000001819</v>
      </c>
      <c r="T350">
        <f t="shared" si="138"/>
        <v>-3.8000000000001819</v>
      </c>
      <c r="U350">
        <f t="shared" si="139"/>
        <v>3.8000000000001819</v>
      </c>
      <c r="V350">
        <f t="shared" si="140"/>
        <v>0</v>
      </c>
      <c r="W350">
        <f t="shared" si="147"/>
        <v>31.464285714285584</v>
      </c>
      <c r="X350">
        <f t="shared" si="142"/>
        <v>19.378571428571377</v>
      </c>
      <c r="Y350">
        <f t="shared" si="148"/>
        <v>60.691650592449669</v>
      </c>
      <c r="Z350">
        <f t="shared" si="149"/>
        <v>0</v>
      </c>
      <c r="AA350">
        <f t="shared" si="150"/>
        <v>0</v>
      </c>
      <c r="AB350">
        <v>419</v>
      </c>
      <c r="AC350">
        <f t="shared" si="130"/>
        <v>-29133992.75</v>
      </c>
      <c r="AD350">
        <f t="shared" si="143"/>
        <v>314435153.43573558</v>
      </c>
      <c r="AE350" t="str">
        <f t="shared" si="131"/>
        <v>Dec</v>
      </c>
      <c r="AF350">
        <f>_xlfn.IFNA(VLOOKUP(A350,Gold!$A$2:$E$1307,5, FALSE),AF349)</f>
        <v>25196</v>
      </c>
      <c r="AG350">
        <f>_xlfn.IFNA(VLOOKUP(A350,Gold!$A$2:$G$1307,7, FALSE),AG349)</f>
        <v>-1</v>
      </c>
      <c r="AH350">
        <f>_xlfn.IFNA(VLOOKUP(A350,Oil!$A$2:$E$1345,5, FALSE),AH349)</f>
        <v>2435</v>
      </c>
      <c r="AI350">
        <f>_xlfn.IFNA(VLOOKUP(A350,Oil!$A$2:$G$1345,7, FALSE),AI349)</f>
        <v>-1</v>
      </c>
      <c r="AJ350">
        <f t="shared" si="134"/>
        <v>-2</v>
      </c>
      <c r="AK350">
        <f>_xlfn.IFNA(VLOOKUP(A350,InterestRate!$A$2:$G$1334,3, FALSE),AK349)</f>
        <v>7.758</v>
      </c>
      <c r="AL350">
        <f>_xlfn.IFNA(VLOOKUP(A350,InterestRate!$A$2:$G$1334,4,FALSE),AL349)</f>
        <v>7.758</v>
      </c>
      <c r="AM350">
        <f>_xlfn.IFNA(VLOOKUP(A350,InterestRate!$A$2:$G$1334,5, FALSE),AM349)</f>
        <v>7.758</v>
      </c>
      <c r="AN350">
        <f>_xlfn.IFNA(VLOOKUP(A350,InterestRate!$A$2:$G$1334,6, FALSE),AN349)</f>
        <v>7.758</v>
      </c>
      <c r="AO350">
        <f>_xlfn.IFNA(VLOOKUP(A350,InterestRate!$A$2:$G$1334,7, FALSE),AO349)</f>
        <v>-4.0000000000000002E-4</v>
      </c>
      <c r="AP350">
        <f t="shared" si="135"/>
        <v>-1</v>
      </c>
      <c r="AQ350">
        <f t="shared" si="136"/>
        <v>-3</v>
      </c>
    </row>
    <row r="351" spans="1:43" x14ac:dyDescent="0.2">
      <c r="A351" s="1">
        <v>42368</v>
      </c>
      <c r="B351">
        <v>7938.6</v>
      </c>
      <c r="C351">
        <v>7944.75</v>
      </c>
      <c r="D351">
        <v>7889.85</v>
      </c>
      <c r="E351">
        <v>7896.25</v>
      </c>
      <c r="F351">
        <v>110145855</v>
      </c>
      <c r="G351">
        <v>4392.87</v>
      </c>
      <c r="H351">
        <f t="shared" si="152"/>
        <v>7793.3541666666652</v>
      </c>
      <c r="I351">
        <f t="shared" si="144"/>
        <v>102.89583333333485</v>
      </c>
      <c r="J351">
        <f t="shared" si="151"/>
        <v>0</v>
      </c>
      <c r="K351">
        <f t="shared" si="132"/>
        <v>7601.35</v>
      </c>
      <c r="L351">
        <f t="shared" si="145"/>
        <v>131179431.57142857</v>
      </c>
      <c r="M351">
        <f t="shared" si="146"/>
        <v>-21033576.571428567</v>
      </c>
      <c r="N351" s="10">
        <f t="shared" si="133"/>
        <v>-3.7346841855311022</v>
      </c>
      <c r="O351">
        <f t="shared" si="141"/>
        <v>134.30000000000018</v>
      </c>
      <c r="P351">
        <f t="shared" si="153"/>
        <v>-15.149999999999636</v>
      </c>
      <c r="Q351">
        <f t="shared" si="154"/>
        <v>39.657730586080049</v>
      </c>
      <c r="R351">
        <f t="shared" si="155"/>
        <v>149.44999999999982</v>
      </c>
      <c r="S351">
        <f t="shared" si="137"/>
        <v>-32.699999999999818</v>
      </c>
      <c r="T351">
        <f t="shared" si="138"/>
        <v>32.699999999999818</v>
      </c>
      <c r="U351">
        <f t="shared" si="139"/>
        <v>0</v>
      </c>
      <c r="V351">
        <f t="shared" si="140"/>
        <v>32.699999999999818</v>
      </c>
      <c r="W351">
        <f t="shared" si="147"/>
        <v>31.464285714285584</v>
      </c>
      <c r="X351">
        <f t="shared" si="142"/>
        <v>12.278571428571272</v>
      </c>
      <c r="Y351">
        <f t="shared" si="148"/>
        <v>70.322477650064016</v>
      </c>
      <c r="Z351">
        <f t="shared" si="149"/>
        <v>0</v>
      </c>
      <c r="AA351">
        <f t="shared" si="150"/>
        <v>0</v>
      </c>
      <c r="AB351">
        <v>393.15</v>
      </c>
      <c r="AC351">
        <f t="shared" si="130"/>
        <v>-4664676959.2500401</v>
      </c>
      <c r="AD351">
        <f t="shared" si="143"/>
        <v>1535276086.2357247</v>
      </c>
      <c r="AE351" t="str">
        <f t="shared" si="131"/>
        <v>Dec</v>
      </c>
      <c r="AF351">
        <f>_xlfn.IFNA(VLOOKUP(A351,Gold!$A$2:$E$1307,5, FALSE),AF350)</f>
        <v>25144</v>
      </c>
      <c r="AG351">
        <f>_xlfn.IFNA(VLOOKUP(A351,Gold!$A$2:$G$1307,7, FALSE),AG350)</f>
        <v>-1</v>
      </c>
      <c r="AH351">
        <f>_xlfn.IFNA(VLOOKUP(A351,Oil!$A$2:$E$1345,5, FALSE),AH350)</f>
        <v>2513</v>
      </c>
      <c r="AI351">
        <f>_xlfn.IFNA(VLOOKUP(A351,Oil!$A$2:$G$1345,7, FALSE),AI350)</f>
        <v>1</v>
      </c>
      <c r="AJ351">
        <f t="shared" si="134"/>
        <v>0</v>
      </c>
      <c r="AK351">
        <f>_xlfn.IFNA(VLOOKUP(A351,InterestRate!$A$2:$G$1334,3, FALSE),AK350)</f>
        <v>7.75</v>
      </c>
      <c r="AL351">
        <f>_xlfn.IFNA(VLOOKUP(A351,InterestRate!$A$2:$G$1334,4,FALSE),AL350)</f>
        <v>7.75</v>
      </c>
      <c r="AM351">
        <f>_xlfn.IFNA(VLOOKUP(A351,InterestRate!$A$2:$G$1334,5, FALSE),AM350)</f>
        <v>7.75</v>
      </c>
      <c r="AN351">
        <f>_xlfn.IFNA(VLOOKUP(A351,InterestRate!$A$2:$G$1334,6, FALSE),AN350)</f>
        <v>7.75</v>
      </c>
      <c r="AO351">
        <f>_xlfn.IFNA(VLOOKUP(A351,InterestRate!$A$2:$G$1334,7, FALSE),AO350)</f>
        <v>-1E-3</v>
      </c>
      <c r="AP351">
        <f t="shared" si="135"/>
        <v>-1</v>
      </c>
      <c r="AQ351">
        <f t="shared" si="136"/>
        <v>-1</v>
      </c>
    </row>
    <row r="352" spans="1:43" x14ac:dyDescent="0.2">
      <c r="A352" s="1">
        <v>42369</v>
      </c>
      <c r="B352">
        <v>7897.8</v>
      </c>
      <c r="C352">
        <v>7955.55</v>
      </c>
      <c r="D352">
        <v>7891.15</v>
      </c>
      <c r="E352">
        <v>7946.35</v>
      </c>
      <c r="F352">
        <v>155645098</v>
      </c>
      <c r="G352">
        <v>6780.85</v>
      </c>
      <c r="H352">
        <f t="shared" si="152"/>
        <v>7817.1708333333308</v>
      </c>
      <c r="I352">
        <f t="shared" si="144"/>
        <v>129.17916666666952</v>
      </c>
      <c r="J352">
        <f t="shared" si="151"/>
        <v>0</v>
      </c>
      <c r="K352">
        <f t="shared" si="132"/>
        <v>7563.85</v>
      </c>
      <c r="L352">
        <f t="shared" si="145"/>
        <v>118726004.71428572</v>
      </c>
      <c r="M352">
        <f t="shared" si="146"/>
        <v>36919093.285714284</v>
      </c>
      <c r="N352" s="10">
        <f t="shared" si="133"/>
        <v>-4.8135307405286705</v>
      </c>
      <c r="O352">
        <f t="shared" si="141"/>
        <v>111.90000000000055</v>
      </c>
      <c r="P352">
        <f t="shared" si="153"/>
        <v>-39.249999999999091</v>
      </c>
      <c r="Q352">
        <f t="shared" si="154"/>
        <v>40.649937035036018</v>
      </c>
      <c r="R352">
        <f t="shared" si="155"/>
        <v>151.14999999999964</v>
      </c>
      <c r="S352">
        <f t="shared" si="137"/>
        <v>50.100000000000364</v>
      </c>
      <c r="T352">
        <f t="shared" si="138"/>
        <v>-50.100000000000364</v>
      </c>
      <c r="U352">
        <f t="shared" si="139"/>
        <v>50.100000000000364</v>
      </c>
      <c r="V352">
        <f t="shared" si="140"/>
        <v>0</v>
      </c>
      <c r="W352">
        <f t="shared" si="147"/>
        <v>28.264285714285638</v>
      </c>
      <c r="X352">
        <f t="shared" si="142"/>
        <v>12.278571428571272</v>
      </c>
      <c r="Y352">
        <f t="shared" si="148"/>
        <v>68.036451169188638</v>
      </c>
      <c r="Z352">
        <f t="shared" si="149"/>
        <v>0</v>
      </c>
      <c r="AA352">
        <f t="shared" si="150"/>
        <v>0</v>
      </c>
      <c r="AB352">
        <v>330.8</v>
      </c>
      <c r="AC352">
        <f t="shared" si="130"/>
        <v>7556569507.9000282</v>
      </c>
      <c r="AD352">
        <f t="shared" si="143"/>
        <v>963434550.56429672</v>
      </c>
      <c r="AE352" t="str">
        <f t="shared" si="131"/>
        <v>Dec</v>
      </c>
      <c r="AF352">
        <f>_xlfn.IFNA(VLOOKUP(A352,Gold!$A$2:$E$1307,5, FALSE),AF351)</f>
        <v>24994</v>
      </c>
      <c r="AG352">
        <f>_xlfn.IFNA(VLOOKUP(A352,Gold!$A$2:$G$1307,7, FALSE),AG351)</f>
        <v>-1</v>
      </c>
      <c r="AH352">
        <f>_xlfn.IFNA(VLOOKUP(A352,Oil!$A$2:$E$1345,5, FALSE),AH351)</f>
        <v>2431</v>
      </c>
      <c r="AI352">
        <f>_xlfn.IFNA(VLOOKUP(A352,Oil!$A$2:$G$1345,7, FALSE),AI351)</f>
        <v>-1</v>
      </c>
      <c r="AJ352">
        <f t="shared" si="134"/>
        <v>-2</v>
      </c>
      <c r="AK352">
        <f>_xlfn.IFNA(VLOOKUP(A352,InterestRate!$A$2:$G$1334,3, FALSE),AK351)</f>
        <v>7.758</v>
      </c>
      <c r="AL352">
        <f>_xlfn.IFNA(VLOOKUP(A352,InterestRate!$A$2:$G$1334,4,FALSE),AL351)</f>
        <v>7.758</v>
      </c>
      <c r="AM352">
        <f>_xlfn.IFNA(VLOOKUP(A352,InterestRate!$A$2:$G$1334,5, FALSE),AM351)</f>
        <v>7.758</v>
      </c>
      <c r="AN352">
        <f>_xlfn.IFNA(VLOOKUP(A352,InterestRate!$A$2:$G$1334,6, FALSE),AN351)</f>
        <v>7.758</v>
      </c>
      <c r="AO352">
        <f>_xlfn.IFNA(VLOOKUP(A352,InterestRate!$A$2:$G$1334,7, FALSE),AO351)</f>
        <v>1E-3</v>
      </c>
      <c r="AP352">
        <f t="shared" si="135"/>
        <v>1</v>
      </c>
      <c r="AQ352">
        <f t="shared" si="136"/>
        <v>-1</v>
      </c>
    </row>
    <row r="353" spans="1:43" x14ac:dyDescent="0.2">
      <c r="A353" s="1">
        <v>42370</v>
      </c>
      <c r="B353">
        <v>7938.45</v>
      </c>
      <c r="C353">
        <v>7972.55</v>
      </c>
      <c r="D353">
        <v>7909.8</v>
      </c>
      <c r="E353">
        <v>7963.2</v>
      </c>
      <c r="F353">
        <v>64843836</v>
      </c>
      <c r="G353">
        <v>2613.91</v>
      </c>
      <c r="H353">
        <f t="shared" si="152"/>
        <v>7841.8625000000002</v>
      </c>
      <c r="I353">
        <f t="shared" si="144"/>
        <v>121.33749999999964</v>
      </c>
      <c r="J353">
        <f t="shared" si="151"/>
        <v>0</v>
      </c>
      <c r="K353">
        <f t="shared" si="132"/>
        <v>7510.3</v>
      </c>
      <c r="L353">
        <f t="shared" si="145"/>
        <v>122364718.42857143</v>
      </c>
      <c r="M353">
        <f t="shared" si="146"/>
        <v>-57520882.428571433</v>
      </c>
      <c r="N353" s="10">
        <f t="shared" si="133"/>
        <v>-5.6874120956399397</v>
      </c>
      <c r="O353">
        <f t="shared" si="141"/>
        <v>177.09999999999945</v>
      </c>
      <c r="P353">
        <f t="shared" si="153"/>
        <v>1.4499999999989086</v>
      </c>
      <c r="Q353">
        <f t="shared" si="154"/>
        <v>44.084329361328656</v>
      </c>
      <c r="R353">
        <f t="shared" si="155"/>
        <v>175.65000000000055</v>
      </c>
      <c r="S353">
        <f t="shared" si="137"/>
        <v>16.849999999999454</v>
      </c>
      <c r="T353">
        <f t="shared" si="138"/>
        <v>-16.849999999999454</v>
      </c>
      <c r="U353">
        <f t="shared" si="139"/>
        <v>16.849999999999454</v>
      </c>
      <c r="V353">
        <f t="shared" si="140"/>
        <v>0</v>
      </c>
      <c r="W353">
        <f t="shared" si="147"/>
        <v>30.671428571428415</v>
      </c>
      <c r="X353">
        <f t="shared" si="142"/>
        <v>5.3714285714284937</v>
      </c>
      <c r="Y353">
        <f t="shared" si="148"/>
        <v>82.799845738526898</v>
      </c>
      <c r="Z353">
        <f t="shared" si="149"/>
        <v>0</v>
      </c>
      <c r="AA353">
        <f t="shared" si="150"/>
        <v>1</v>
      </c>
      <c r="AB353">
        <v>423.3</v>
      </c>
      <c r="AC353">
        <f t="shared" si="130"/>
        <v>1604884941</v>
      </c>
      <c r="AD353">
        <f t="shared" si="143"/>
        <v>1994578556.7642834</v>
      </c>
      <c r="AE353" t="str">
        <f t="shared" si="131"/>
        <v>Jan</v>
      </c>
      <c r="AF353">
        <f>_xlfn.IFNA(VLOOKUP(A353,Gold!$A$2:$E$1307,5, FALSE),AF352)</f>
        <v>25042</v>
      </c>
      <c r="AG353">
        <f>_xlfn.IFNA(VLOOKUP(A353,Gold!$A$2:$G$1307,7, FALSE),AG352)</f>
        <v>1</v>
      </c>
      <c r="AH353">
        <f>_xlfn.IFNA(VLOOKUP(A353,Oil!$A$2:$E$1345,5, FALSE),AH352)</f>
        <v>2457</v>
      </c>
      <c r="AI353">
        <f>_xlfn.IFNA(VLOOKUP(A353,Oil!$A$2:$G$1345,7, FALSE),AI352)</f>
        <v>1</v>
      </c>
      <c r="AJ353">
        <f t="shared" si="134"/>
        <v>2</v>
      </c>
      <c r="AK353">
        <f>_xlfn.IFNA(VLOOKUP(A353,InterestRate!$A$2:$G$1334,3, FALSE),AK352)</f>
        <v>7.7320000000000002</v>
      </c>
      <c r="AL353">
        <f>_xlfn.IFNA(VLOOKUP(A353,InterestRate!$A$2:$G$1334,4,FALSE),AL352)</f>
        <v>7.7320000000000002</v>
      </c>
      <c r="AM353">
        <f>_xlfn.IFNA(VLOOKUP(A353,InterestRate!$A$2:$G$1334,5, FALSE),AM352)</f>
        <v>7.7320000000000002</v>
      </c>
      <c r="AN353">
        <f>_xlfn.IFNA(VLOOKUP(A353,InterestRate!$A$2:$G$1334,6, FALSE),AN352)</f>
        <v>7.7320000000000002</v>
      </c>
      <c r="AO353">
        <f>_xlfn.IFNA(VLOOKUP(A353,InterestRate!$A$2:$G$1334,7, FALSE),AO352)</f>
        <v>-3.3999999999999998E-3</v>
      </c>
      <c r="AP353">
        <f t="shared" si="135"/>
        <v>-1</v>
      </c>
      <c r="AQ353">
        <f t="shared" si="136"/>
        <v>1</v>
      </c>
    </row>
    <row r="354" spans="1:43" x14ac:dyDescent="0.2">
      <c r="A354" s="1">
        <v>42373</v>
      </c>
      <c r="B354">
        <v>7924.55</v>
      </c>
      <c r="C354">
        <v>7937.55</v>
      </c>
      <c r="D354">
        <v>7781.1</v>
      </c>
      <c r="E354">
        <v>7791.3</v>
      </c>
      <c r="F354">
        <v>138864905</v>
      </c>
      <c r="G354">
        <v>5897.08</v>
      </c>
      <c r="H354">
        <f t="shared" si="152"/>
        <v>7863.7208333333338</v>
      </c>
      <c r="I354">
        <f t="shared" si="144"/>
        <v>-72.420833333333576</v>
      </c>
      <c r="J354">
        <f t="shared" si="151"/>
        <v>-1</v>
      </c>
      <c r="K354">
        <f t="shared" si="132"/>
        <v>7562.4</v>
      </c>
      <c r="L354">
        <f t="shared" si="145"/>
        <v>113109076.71428572</v>
      </c>
      <c r="M354">
        <f t="shared" si="146"/>
        <v>25755828.285714284</v>
      </c>
      <c r="N354" s="10">
        <f t="shared" si="133"/>
        <v>-2.937892264448815</v>
      </c>
      <c r="O354">
        <f t="shared" si="141"/>
        <v>-74.649999999999636</v>
      </c>
      <c r="P354">
        <f t="shared" si="153"/>
        <v>-290.54999999999927</v>
      </c>
      <c r="Q354">
        <f t="shared" si="154"/>
        <v>44.222843429073748</v>
      </c>
      <c r="R354">
        <f t="shared" si="155"/>
        <v>215.89999999999964</v>
      </c>
      <c r="S354">
        <f t="shared" si="137"/>
        <v>-171.89999999999964</v>
      </c>
      <c r="T354">
        <f t="shared" si="138"/>
        <v>171.89999999999964</v>
      </c>
      <c r="U354">
        <f t="shared" si="139"/>
        <v>0</v>
      </c>
      <c r="V354">
        <f t="shared" si="140"/>
        <v>171.89999999999964</v>
      </c>
      <c r="W354">
        <f t="shared" si="147"/>
        <v>19.264285714285638</v>
      </c>
      <c r="X354">
        <f t="shared" si="142"/>
        <v>29.928571428571299</v>
      </c>
      <c r="Y354">
        <f t="shared" si="148"/>
        <v>38.380532232816293</v>
      </c>
      <c r="Z354">
        <f t="shared" si="149"/>
        <v>0</v>
      </c>
      <c r="AA354">
        <f t="shared" si="150"/>
        <v>0</v>
      </c>
      <c r="AB354">
        <v>214.35</v>
      </c>
      <c r="AC354">
        <f t="shared" si="130"/>
        <v>-18503748591.25</v>
      </c>
      <c r="AD354">
        <f t="shared" si="143"/>
        <v>-1264894898.4857166</v>
      </c>
      <c r="AE354" t="str">
        <f t="shared" si="131"/>
        <v>Jan</v>
      </c>
      <c r="AF354">
        <f>_xlfn.IFNA(VLOOKUP(A354,Gold!$A$2:$E$1307,5, FALSE),AF353)</f>
        <v>25292</v>
      </c>
      <c r="AG354">
        <f>_xlfn.IFNA(VLOOKUP(A354,Gold!$A$2:$G$1307,7, FALSE),AG353)</f>
        <v>1</v>
      </c>
      <c r="AH354">
        <f>_xlfn.IFNA(VLOOKUP(A354,Oil!$A$2:$E$1345,5, FALSE),AH353)</f>
        <v>2457</v>
      </c>
      <c r="AI354">
        <f>_xlfn.IFNA(VLOOKUP(A354,Oil!$A$2:$G$1345,7, FALSE),AI353)</f>
        <v>1</v>
      </c>
      <c r="AJ354">
        <f t="shared" si="134"/>
        <v>2</v>
      </c>
      <c r="AK354">
        <f>_xlfn.IFNA(VLOOKUP(A354,InterestRate!$A$2:$G$1334,3, FALSE),AK353)</f>
        <v>7.7229999999999999</v>
      </c>
      <c r="AL354">
        <f>_xlfn.IFNA(VLOOKUP(A354,InterestRate!$A$2:$G$1334,4,FALSE),AL353)</f>
        <v>7.7229999999999999</v>
      </c>
      <c r="AM354">
        <f>_xlfn.IFNA(VLOOKUP(A354,InterestRate!$A$2:$G$1334,5, FALSE),AM353)</f>
        <v>7.7229999999999999</v>
      </c>
      <c r="AN354">
        <f>_xlfn.IFNA(VLOOKUP(A354,InterestRate!$A$2:$G$1334,6, FALSE),AN353)</f>
        <v>7.7229999999999999</v>
      </c>
      <c r="AO354">
        <f>_xlfn.IFNA(VLOOKUP(A354,InterestRate!$A$2:$G$1334,7, FALSE),AO353)</f>
        <v>-1.1999999999999999E-3</v>
      </c>
      <c r="AP354">
        <f t="shared" si="135"/>
        <v>-1</v>
      </c>
      <c r="AQ354">
        <f t="shared" si="136"/>
        <v>1</v>
      </c>
    </row>
    <row r="355" spans="1:43" x14ac:dyDescent="0.2">
      <c r="A355" s="1">
        <v>42374</v>
      </c>
      <c r="B355">
        <v>7828.4</v>
      </c>
      <c r="C355">
        <v>7831.2</v>
      </c>
      <c r="D355">
        <v>7763.25</v>
      </c>
      <c r="E355">
        <v>7784.65</v>
      </c>
      <c r="F355">
        <v>149672973</v>
      </c>
      <c r="G355">
        <v>5948.51</v>
      </c>
      <c r="H355">
        <f t="shared" si="152"/>
        <v>7867.0875000000005</v>
      </c>
      <c r="I355">
        <f t="shared" si="144"/>
        <v>-82.437500000000909</v>
      </c>
      <c r="J355">
        <f t="shared" si="151"/>
        <v>0</v>
      </c>
      <c r="K355">
        <f t="shared" si="132"/>
        <v>7536.8</v>
      </c>
      <c r="L355">
        <f t="shared" si="145"/>
        <v>115592531.57142857</v>
      </c>
      <c r="M355">
        <f t="shared" si="146"/>
        <v>34080441.428571433</v>
      </c>
      <c r="N355" s="10">
        <f t="shared" si="133"/>
        <v>-3.183829716172204</v>
      </c>
      <c r="O355">
        <f t="shared" si="141"/>
        <v>-76.400000000000546</v>
      </c>
      <c r="P355">
        <f t="shared" si="153"/>
        <v>-236.55000000000109</v>
      </c>
      <c r="Q355">
        <f t="shared" si="154"/>
        <v>88.014760666822667</v>
      </c>
      <c r="R355">
        <f t="shared" si="155"/>
        <v>160.15000000000055</v>
      </c>
      <c r="S355">
        <f t="shared" si="137"/>
        <v>-6.6500000000005457</v>
      </c>
      <c r="T355">
        <f t="shared" si="138"/>
        <v>6.6500000000005457</v>
      </c>
      <c r="U355">
        <f t="shared" si="139"/>
        <v>0</v>
      </c>
      <c r="V355">
        <f t="shared" si="140"/>
        <v>6.6500000000005457</v>
      </c>
      <c r="W355">
        <f t="shared" si="147"/>
        <v>19.264285714285638</v>
      </c>
      <c r="X355">
        <f t="shared" si="142"/>
        <v>30.178571428571427</v>
      </c>
      <c r="Y355">
        <f t="shared" si="148"/>
        <v>38.190314358538565</v>
      </c>
      <c r="Z355">
        <f t="shared" si="149"/>
        <v>0</v>
      </c>
      <c r="AA355">
        <f t="shared" si="150"/>
        <v>0</v>
      </c>
      <c r="AB355">
        <v>26.05</v>
      </c>
      <c r="AC355">
        <f t="shared" si="130"/>
        <v>-6548192568.75</v>
      </c>
      <c r="AD355">
        <f t="shared" si="143"/>
        <v>-1818984324.5214336</v>
      </c>
      <c r="AE355" t="str">
        <f t="shared" si="131"/>
        <v>Jan</v>
      </c>
      <c r="AF355">
        <f>_xlfn.IFNA(VLOOKUP(A355,Gold!$A$2:$E$1307,5, FALSE),AF354)</f>
        <v>25419</v>
      </c>
      <c r="AG355">
        <f>_xlfn.IFNA(VLOOKUP(A355,Gold!$A$2:$G$1307,7, FALSE),AG354)</f>
        <v>-1</v>
      </c>
      <c r="AH355">
        <f>_xlfn.IFNA(VLOOKUP(A355,Oil!$A$2:$E$1345,5, FALSE),AH354)</f>
        <v>2443</v>
      </c>
      <c r="AI355">
        <f>_xlfn.IFNA(VLOOKUP(A355,Oil!$A$2:$G$1345,7, FALSE),AI354)</f>
        <v>-1</v>
      </c>
      <c r="AJ355">
        <f t="shared" si="134"/>
        <v>-2</v>
      </c>
      <c r="AK355">
        <f>_xlfn.IFNA(VLOOKUP(A355,InterestRate!$A$2:$G$1334,3, FALSE),AK354)</f>
        <v>7.7389999999999999</v>
      </c>
      <c r="AL355">
        <f>_xlfn.IFNA(VLOOKUP(A355,InterestRate!$A$2:$G$1334,4,FALSE),AL354)</f>
        <v>7.7389999999999999</v>
      </c>
      <c r="AM355">
        <f>_xlfn.IFNA(VLOOKUP(A355,InterestRate!$A$2:$G$1334,5, FALSE),AM354)</f>
        <v>7.7389999999999999</v>
      </c>
      <c r="AN355">
        <f>_xlfn.IFNA(VLOOKUP(A355,InterestRate!$A$2:$G$1334,6, FALSE),AN354)</f>
        <v>7.7389999999999999</v>
      </c>
      <c r="AO355">
        <f>_xlfn.IFNA(VLOOKUP(A355,InterestRate!$A$2:$G$1334,7, FALSE),AO354)</f>
        <v>2.0999999999999999E-3</v>
      </c>
      <c r="AP355">
        <f t="shared" si="135"/>
        <v>1</v>
      </c>
      <c r="AQ355">
        <f t="shared" si="136"/>
        <v>-1</v>
      </c>
    </row>
    <row r="356" spans="1:43" x14ac:dyDescent="0.2">
      <c r="A356" s="1">
        <v>42375</v>
      </c>
      <c r="B356">
        <v>7788.05</v>
      </c>
      <c r="C356">
        <v>7800.95</v>
      </c>
      <c r="D356">
        <v>7721.2</v>
      </c>
      <c r="E356">
        <v>7741</v>
      </c>
      <c r="F356">
        <v>151715828</v>
      </c>
      <c r="G356">
        <v>6722.17</v>
      </c>
      <c r="H356">
        <f t="shared" si="152"/>
        <v>7862.1124999999993</v>
      </c>
      <c r="I356">
        <f t="shared" si="144"/>
        <v>-121.11249999999927</v>
      </c>
      <c r="J356">
        <f t="shared" si="151"/>
        <v>0</v>
      </c>
      <c r="K356">
        <f t="shared" si="132"/>
        <v>7437.8</v>
      </c>
      <c r="L356">
        <f t="shared" si="145"/>
        <v>123206635.57142857</v>
      </c>
      <c r="M356">
        <f t="shared" si="146"/>
        <v>28509192.428571433</v>
      </c>
      <c r="N356" s="10">
        <f t="shared" si="133"/>
        <v>-3.9168066141325388</v>
      </c>
      <c r="O356">
        <f t="shared" si="141"/>
        <v>-184.14999999999964</v>
      </c>
      <c r="P356">
        <f t="shared" si="153"/>
        <v>-358.39999999999964</v>
      </c>
      <c r="Q356">
        <f t="shared" si="154"/>
        <v>108.44122777316927</v>
      </c>
      <c r="R356">
        <f t="shared" si="155"/>
        <v>174.25</v>
      </c>
      <c r="S356">
        <f t="shared" si="137"/>
        <v>-43.649999999999636</v>
      </c>
      <c r="T356">
        <f t="shared" si="138"/>
        <v>43.649999999999636</v>
      </c>
      <c r="U356">
        <f t="shared" si="139"/>
        <v>0</v>
      </c>
      <c r="V356">
        <f t="shared" si="140"/>
        <v>43.649999999999636</v>
      </c>
      <c r="W356">
        <f t="shared" si="147"/>
        <v>10.107142857142858</v>
      </c>
      <c r="X356">
        <f t="shared" si="142"/>
        <v>36.414285714285661</v>
      </c>
      <c r="Y356">
        <f t="shared" si="148"/>
        <v>21.268600631294177</v>
      </c>
      <c r="Z356">
        <f t="shared" si="149"/>
        <v>0</v>
      </c>
      <c r="AA356">
        <f t="shared" si="150"/>
        <v>0</v>
      </c>
      <c r="AB356">
        <v>-335.2</v>
      </c>
      <c r="AC356">
        <f t="shared" si="130"/>
        <v>-7138229707.4000273</v>
      </c>
      <c r="AD356">
        <f t="shared" si="143"/>
        <v>-3960361052.9285774</v>
      </c>
      <c r="AE356" t="str">
        <f t="shared" si="131"/>
        <v>Jan</v>
      </c>
      <c r="AF356">
        <f>_xlfn.IFNA(VLOOKUP(A356,Gold!$A$2:$E$1307,5, FALSE),AF355)</f>
        <v>25648</v>
      </c>
      <c r="AG356">
        <f>_xlfn.IFNA(VLOOKUP(A356,Gold!$A$2:$G$1307,7, FALSE),AG355)</f>
        <v>1</v>
      </c>
      <c r="AH356">
        <f>_xlfn.IFNA(VLOOKUP(A356,Oil!$A$2:$E$1345,5, FALSE),AH355)</f>
        <v>2394</v>
      </c>
      <c r="AI356">
        <f>_xlfn.IFNA(VLOOKUP(A356,Oil!$A$2:$G$1345,7, FALSE),AI355)</f>
        <v>-1</v>
      </c>
      <c r="AJ356">
        <f t="shared" si="134"/>
        <v>0</v>
      </c>
      <c r="AK356">
        <f>_xlfn.IFNA(VLOOKUP(A356,InterestRate!$A$2:$G$1334,3, FALSE),AK355)</f>
        <v>7.7380000000000004</v>
      </c>
      <c r="AL356">
        <f>_xlfn.IFNA(VLOOKUP(A356,InterestRate!$A$2:$G$1334,4,FALSE),AL355)</f>
        <v>7.7380000000000004</v>
      </c>
      <c r="AM356">
        <f>_xlfn.IFNA(VLOOKUP(A356,InterestRate!$A$2:$G$1334,5, FALSE),AM355)</f>
        <v>7.7380000000000004</v>
      </c>
      <c r="AN356">
        <f>_xlfn.IFNA(VLOOKUP(A356,InterestRate!$A$2:$G$1334,6, FALSE),AN355)</f>
        <v>7.7380000000000004</v>
      </c>
      <c r="AO356">
        <f>_xlfn.IFNA(VLOOKUP(A356,InterestRate!$A$2:$G$1334,7, FALSE),AO355)</f>
        <v>-1E-4</v>
      </c>
      <c r="AP356">
        <f t="shared" si="135"/>
        <v>-1</v>
      </c>
      <c r="AQ356">
        <f t="shared" si="136"/>
        <v>-1</v>
      </c>
    </row>
    <row r="357" spans="1:43" x14ac:dyDescent="0.2">
      <c r="A357" s="1">
        <v>42376</v>
      </c>
      <c r="B357">
        <v>7673.35</v>
      </c>
      <c r="C357">
        <v>7674.95</v>
      </c>
      <c r="D357">
        <v>7556.6</v>
      </c>
      <c r="E357">
        <v>7568.3</v>
      </c>
      <c r="F357">
        <v>194732861</v>
      </c>
      <c r="G357">
        <v>7803.21</v>
      </c>
      <c r="H357">
        <f t="shared" si="152"/>
        <v>7860.3666666666659</v>
      </c>
      <c r="I357">
        <f t="shared" si="144"/>
        <v>-292.0666666666657</v>
      </c>
      <c r="J357">
        <f t="shared" si="151"/>
        <v>0</v>
      </c>
      <c r="K357">
        <f t="shared" si="132"/>
        <v>7351</v>
      </c>
      <c r="L357">
        <f t="shared" si="145"/>
        <v>126774923.71428572</v>
      </c>
      <c r="M357">
        <f t="shared" si="146"/>
        <v>67957937.285714284</v>
      </c>
      <c r="N357" s="10">
        <f t="shared" si="133"/>
        <v>-2.8711863958881145</v>
      </c>
      <c r="O357">
        <f t="shared" si="141"/>
        <v>-360.64999999999964</v>
      </c>
      <c r="P357">
        <f t="shared" si="153"/>
        <v>-445.24999999999909</v>
      </c>
      <c r="Q357">
        <f t="shared" si="154"/>
        <v>135.48660406458029</v>
      </c>
      <c r="R357">
        <f t="shared" si="155"/>
        <v>84.599999999999454</v>
      </c>
      <c r="S357">
        <f t="shared" si="137"/>
        <v>-172.69999999999982</v>
      </c>
      <c r="T357">
        <f t="shared" si="138"/>
        <v>172.69999999999982</v>
      </c>
      <c r="U357">
        <f t="shared" si="139"/>
        <v>0</v>
      </c>
      <c r="V357">
        <f t="shared" si="140"/>
        <v>172.69999999999982</v>
      </c>
      <c r="W357">
        <f t="shared" si="147"/>
        <v>9.5642857142856883</v>
      </c>
      <c r="X357">
        <f t="shared" si="142"/>
        <v>61.085714285714211</v>
      </c>
      <c r="Y357">
        <f t="shared" si="148"/>
        <v>13.348619280231276</v>
      </c>
      <c r="Z357">
        <f t="shared" si="149"/>
        <v>1</v>
      </c>
      <c r="AA357">
        <f t="shared" si="150"/>
        <v>0</v>
      </c>
      <c r="AB357">
        <v>-621.20000000000005</v>
      </c>
      <c r="AC357">
        <f t="shared" si="130"/>
        <v>-20456687048.050034</v>
      </c>
      <c r="AD357">
        <f t="shared" si="143"/>
        <v>-6878582917.9714403</v>
      </c>
      <c r="AE357" t="str">
        <f t="shared" si="131"/>
        <v>Jan</v>
      </c>
      <c r="AF357">
        <f>_xlfn.IFNA(VLOOKUP(A357,Gold!$A$2:$E$1307,5, FALSE),AF356)</f>
        <v>25887</v>
      </c>
      <c r="AG357">
        <f>_xlfn.IFNA(VLOOKUP(A357,Gold!$A$2:$G$1307,7, FALSE),AG356)</f>
        <v>-1</v>
      </c>
      <c r="AH357">
        <f>_xlfn.IFNA(VLOOKUP(A357,Oil!$A$2:$E$1345,5, FALSE),AH356)</f>
        <v>2266</v>
      </c>
      <c r="AI357">
        <f>_xlfn.IFNA(VLOOKUP(A357,Oil!$A$2:$G$1345,7, FALSE),AI356)</f>
        <v>-1</v>
      </c>
      <c r="AJ357">
        <f t="shared" si="134"/>
        <v>-2</v>
      </c>
      <c r="AK357">
        <f>_xlfn.IFNA(VLOOKUP(A357,InterestRate!$A$2:$G$1334,3, FALSE),AK356)</f>
        <v>7.7359999999999998</v>
      </c>
      <c r="AL357">
        <f>_xlfn.IFNA(VLOOKUP(A357,InterestRate!$A$2:$G$1334,4,FALSE),AL356)</f>
        <v>7.7359999999999998</v>
      </c>
      <c r="AM357">
        <f>_xlfn.IFNA(VLOOKUP(A357,InterestRate!$A$2:$G$1334,5, FALSE),AM356)</f>
        <v>7.7359999999999998</v>
      </c>
      <c r="AN357">
        <f>_xlfn.IFNA(VLOOKUP(A357,InterestRate!$A$2:$G$1334,6, FALSE),AN356)</f>
        <v>7.7359999999999998</v>
      </c>
      <c r="AO357">
        <f>_xlfn.IFNA(VLOOKUP(A357,InterestRate!$A$2:$G$1334,7, FALSE),AO356)</f>
        <v>-2.9999999999999997E-4</v>
      </c>
      <c r="AP357">
        <f t="shared" si="135"/>
        <v>-1</v>
      </c>
      <c r="AQ357">
        <f t="shared" si="136"/>
        <v>-3</v>
      </c>
    </row>
    <row r="358" spans="1:43" x14ac:dyDescent="0.2">
      <c r="A358" s="1">
        <v>42377</v>
      </c>
      <c r="B358">
        <v>7611.65</v>
      </c>
      <c r="C358">
        <v>7634.1</v>
      </c>
      <c r="D358">
        <v>7581.05</v>
      </c>
      <c r="E358">
        <v>7601.35</v>
      </c>
      <c r="F358">
        <v>162348690</v>
      </c>
      <c r="G358">
        <v>6753.57</v>
      </c>
      <c r="H358">
        <f t="shared" si="152"/>
        <v>7838.1874999999991</v>
      </c>
      <c r="I358">
        <f t="shared" si="144"/>
        <v>-236.83749999999873</v>
      </c>
      <c r="J358">
        <f t="shared" si="151"/>
        <v>0</v>
      </c>
      <c r="K358">
        <f t="shared" si="132"/>
        <v>7435.1</v>
      </c>
      <c r="L358">
        <f t="shared" si="145"/>
        <v>137945908</v>
      </c>
      <c r="M358">
        <f t="shared" si="146"/>
        <v>24402782</v>
      </c>
      <c r="N358" s="10">
        <f t="shared" si="133"/>
        <v>-2.1871114999309333</v>
      </c>
      <c r="O358">
        <f t="shared" si="141"/>
        <v>-294.89999999999964</v>
      </c>
      <c r="P358">
        <f t="shared" si="153"/>
        <v>-429.19999999999982</v>
      </c>
      <c r="Q358">
        <f t="shared" si="154"/>
        <v>194.37927211657976</v>
      </c>
      <c r="R358">
        <f t="shared" si="155"/>
        <v>134.30000000000018</v>
      </c>
      <c r="S358">
        <f t="shared" si="137"/>
        <v>33.050000000000182</v>
      </c>
      <c r="T358">
        <f t="shared" si="138"/>
        <v>-33.050000000000182</v>
      </c>
      <c r="U358">
        <f t="shared" si="139"/>
        <v>33.050000000000182</v>
      </c>
      <c r="V358">
        <f t="shared" si="140"/>
        <v>0</v>
      </c>
      <c r="W358">
        <f t="shared" si="147"/>
        <v>14.285714285714286</v>
      </c>
      <c r="X358">
        <f t="shared" si="142"/>
        <v>56.414285714285661</v>
      </c>
      <c r="Y358">
        <f t="shared" si="148"/>
        <v>19.924287706714509</v>
      </c>
      <c r="Z358">
        <f t="shared" si="149"/>
        <v>1</v>
      </c>
      <c r="AA358">
        <f t="shared" si="150"/>
        <v>0</v>
      </c>
      <c r="AB358">
        <v>-839.7</v>
      </c>
      <c r="AC358">
        <f t="shared" si="130"/>
        <v>-1672191506.999882</v>
      </c>
      <c r="AD358">
        <f t="shared" si="143"/>
        <v>-6451084996.2214174</v>
      </c>
      <c r="AE358" t="str">
        <f t="shared" si="131"/>
        <v>Jan</v>
      </c>
      <c r="AF358">
        <f>_xlfn.IFNA(VLOOKUP(A358,Gold!$A$2:$E$1307,5, FALSE),AF357)</f>
        <v>25858</v>
      </c>
      <c r="AG358">
        <f>_xlfn.IFNA(VLOOKUP(A358,Gold!$A$2:$G$1307,7, FALSE),AG357)</f>
        <v>-1</v>
      </c>
      <c r="AH358">
        <f>_xlfn.IFNA(VLOOKUP(A358,Oil!$A$2:$E$1345,5, FALSE),AH357)</f>
        <v>2226</v>
      </c>
      <c r="AI358">
        <f>_xlfn.IFNA(VLOOKUP(A358,Oil!$A$2:$G$1345,7, FALSE),AI357)</f>
        <v>-1</v>
      </c>
      <c r="AJ358">
        <f t="shared" si="134"/>
        <v>-2</v>
      </c>
      <c r="AK358">
        <f>_xlfn.IFNA(VLOOKUP(A358,InterestRate!$A$2:$G$1334,3, FALSE),AK357)</f>
        <v>7.7409999999999997</v>
      </c>
      <c r="AL358">
        <f>_xlfn.IFNA(VLOOKUP(A358,InterestRate!$A$2:$G$1334,4,FALSE),AL357)</f>
        <v>7.7409999999999997</v>
      </c>
      <c r="AM358">
        <f>_xlfn.IFNA(VLOOKUP(A358,InterestRate!$A$2:$G$1334,5, FALSE),AM357)</f>
        <v>7.7409999999999997</v>
      </c>
      <c r="AN358">
        <f>_xlfn.IFNA(VLOOKUP(A358,InterestRate!$A$2:$G$1334,6, FALSE),AN357)</f>
        <v>7.7409999999999997</v>
      </c>
      <c r="AO358">
        <f>_xlfn.IFNA(VLOOKUP(A358,InterestRate!$A$2:$G$1334,7, FALSE),AO357)</f>
        <v>5.9999999999999995E-4</v>
      </c>
      <c r="AP358">
        <f t="shared" si="135"/>
        <v>1</v>
      </c>
      <c r="AQ358">
        <f t="shared" si="136"/>
        <v>-1</v>
      </c>
    </row>
    <row r="359" spans="1:43" x14ac:dyDescent="0.2">
      <c r="A359" s="1">
        <v>42380</v>
      </c>
      <c r="B359">
        <v>7527.45</v>
      </c>
      <c r="C359">
        <v>7605.1</v>
      </c>
      <c r="D359">
        <v>7494.35</v>
      </c>
      <c r="E359">
        <v>7563.85</v>
      </c>
      <c r="F359">
        <v>194836791</v>
      </c>
      <c r="G359">
        <v>7327.15</v>
      </c>
      <c r="H359">
        <f t="shared" si="152"/>
        <v>7822.7916666666679</v>
      </c>
      <c r="I359">
        <f t="shared" si="144"/>
        <v>-258.94166666666752</v>
      </c>
      <c r="J359">
        <f t="shared" si="151"/>
        <v>0</v>
      </c>
      <c r="K359">
        <f t="shared" si="132"/>
        <v>7309.3</v>
      </c>
      <c r="L359">
        <f t="shared" si="145"/>
        <v>145403455.85714287</v>
      </c>
      <c r="M359">
        <f t="shared" si="146"/>
        <v>49433335.142857134</v>
      </c>
      <c r="N359" s="10">
        <f t="shared" si="133"/>
        <v>-3.3653496565902308</v>
      </c>
      <c r="O359">
        <f t="shared" si="141"/>
        <v>-382.5</v>
      </c>
      <c r="P359">
        <f t="shared" si="153"/>
        <v>-494.40000000000055</v>
      </c>
      <c r="Q359">
        <f t="shared" si="154"/>
        <v>198.28044953213768</v>
      </c>
      <c r="R359">
        <f t="shared" si="155"/>
        <v>111.90000000000055</v>
      </c>
      <c r="S359">
        <f t="shared" si="137"/>
        <v>-37.5</v>
      </c>
      <c r="T359">
        <f t="shared" si="138"/>
        <v>37.5</v>
      </c>
      <c r="U359">
        <f t="shared" si="139"/>
        <v>0</v>
      </c>
      <c r="V359">
        <f t="shared" si="140"/>
        <v>37.5</v>
      </c>
      <c r="W359">
        <f t="shared" si="147"/>
        <v>7.1285714285713766</v>
      </c>
      <c r="X359">
        <f t="shared" si="142"/>
        <v>61.771428571428523</v>
      </c>
      <c r="Y359">
        <f t="shared" si="148"/>
        <v>10.198242387083539</v>
      </c>
      <c r="Z359">
        <f t="shared" si="149"/>
        <v>1</v>
      </c>
      <c r="AA359">
        <f t="shared" si="150"/>
        <v>0</v>
      </c>
      <c r="AB359">
        <v>-1038.05</v>
      </c>
      <c r="AC359">
        <f t="shared" si="130"/>
        <v>7092059192.4001064</v>
      </c>
      <c r="AD359">
        <f t="shared" si="143"/>
        <v>-6517443612.721405</v>
      </c>
      <c r="AE359" t="str">
        <f t="shared" si="131"/>
        <v>Jan</v>
      </c>
      <c r="AF359">
        <f>_xlfn.IFNA(VLOOKUP(A359,Gold!$A$2:$E$1307,5, FALSE),AF358)</f>
        <v>26003</v>
      </c>
      <c r="AG359">
        <f>_xlfn.IFNA(VLOOKUP(A359,Gold!$A$2:$G$1307,7, FALSE),AG358)</f>
        <v>-1</v>
      </c>
      <c r="AH359">
        <f>_xlfn.IFNA(VLOOKUP(A359,Oil!$A$2:$E$1345,5, FALSE),AH358)</f>
        <v>2211</v>
      </c>
      <c r="AI359">
        <f>_xlfn.IFNA(VLOOKUP(A359,Oil!$A$2:$G$1345,7, FALSE),AI358)</f>
        <v>-1</v>
      </c>
      <c r="AJ359">
        <f t="shared" si="134"/>
        <v>-2</v>
      </c>
      <c r="AK359">
        <f>_xlfn.IFNA(VLOOKUP(A359,InterestRate!$A$2:$G$1334,3, FALSE),AK358)</f>
        <v>7.7539999999999996</v>
      </c>
      <c r="AL359">
        <f>_xlfn.IFNA(VLOOKUP(A359,InterestRate!$A$2:$G$1334,4,FALSE),AL358)</f>
        <v>7.7539999999999996</v>
      </c>
      <c r="AM359">
        <f>_xlfn.IFNA(VLOOKUP(A359,InterestRate!$A$2:$G$1334,5, FALSE),AM358)</f>
        <v>7.7539999999999996</v>
      </c>
      <c r="AN359">
        <f>_xlfn.IFNA(VLOOKUP(A359,InterestRate!$A$2:$G$1334,6, FALSE),AN358)</f>
        <v>7.7539999999999996</v>
      </c>
      <c r="AO359">
        <f>_xlfn.IFNA(VLOOKUP(A359,InterestRate!$A$2:$G$1334,7, FALSE),AO358)</f>
        <v>1.6999999999999999E-3</v>
      </c>
      <c r="AP359">
        <f t="shared" si="135"/>
        <v>1</v>
      </c>
      <c r="AQ359">
        <f t="shared" si="136"/>
        <v>-1</v>
      </c>
    </row>
    <row r="360" spans="1:43" x14ac:dyDescent="0.2">
      <c r="A360" s="1">
        <v>42381</v>
      </c>
      <c r="B360">
        <v>7587.2</v>
      </c>
      <c r="C360">
        <v>7588.3</v>
      </c>
      <c r="D360">
        <v>7487.8</v>
      </c>
      <c r="E360">
        <v>7510.3</v>
      </c>
      <c r="F360">
        <v>168975973</v>
      </c>
      <c r="G360">
        <v>7071.48</v>
      </c>
      <c r="H360">
        <f t="shared" si="152"/>
        <v>7797.6166666666677</v>
      </c>
      <c r="I360">
        <f t="shared" si="144"/>
        <v>-287.31666666666752</v>
      </c>
      <c r="J360">
        <f t="shared" si="151"/>
        <v>0</v>
      </c>
      <c r="K360">
        <f t="shared" si="132"/>
        <v>7276.8</v>
      </c>
      <c r="L360">
        <f t="shared" si="145"/>
        <v>151002269.14285713</v>
      </c>
      <c r="M360">
        <f t="shared" si="146"/>
        <v>17973703.857142866</v>
      </c>
      <c r="N360" s="10">
        <f t="shared" si="133"/>
        <v>-3.1090635527209298</v>
      </c>
      <c r="O360">
        <f t="shared" si="141"/>
        <v>-452.89999999999964</v>
      </c>
      <c r="P360">
        <f t="shared" si="153"/>
        <v>-629.99999999999909</v>
      </c>
      <c r="Q360">
        <f t="shared" si="154"/>
        <v>198.17058909170217</v>
      </c>
      <c r="R360">
        <f t="shared" si="155"/>
        <v>177.09999999999945</v>
      </c>
      <c r="S360">
        <f t="shared" si="137"/>
        <v>-53.550000000000182</v>
      </c>
      <c r="T360">
        <f t="shared" si="138"/>
        <v>53.550000000000182</v>
      </c>
      <c r="U360">
        <f t="shared" si="139"/>
        <v>0</v>
      </c>
      <c r="V360">
        <f t="shared" si="140"/>
        <v>53.550000000000182</v>
      </c>
      <c r="W360">
        <f t="shared" si="147"/>
        <v>4.7214285714285973</v>
      </c>
      <c r="X360">
        <f t="shared" si="142"/>
        <v>69.42142857142855</v>
      </c>
      <c r="Y360">
        <f t="shared" si="148"/>
        <v>6.2832699619772256</v>
      </c>
      <c r="Z360">
        <f t="shared" si="149"/>
        <v>1</v>
      </c>
      <c r="AA360">
        <f t="shared" si="150"/>
        <v>0</v>
      </c>
      <c r="AB360">
        <v>-1130.3</v>
      </c>
      <c r="AC360">
        <f t="shared" si="130"/>
        <v>-12994252323.699938</v>
      </c>
      <c r="AD360">
        <f t="shared" si="143"/>
        <v>-8603034650.5356808</v>
      </c>
      <c r="AE360" t="str">
        <f t="shared" si="131"/>
        <v>Jan</v>
      </c>
      <c r="AF360">
        <f>_xlfn.IFNA(VLOOKUP(A360,Gold!$A$2:$E$1307,5, FALSE),AF359)</f>
        <v>25828</v>
      </c>
      <c r="AG360">
        <f>_xlfn.IFNA(VLOOKUP(A360,Gold!$A$2:$G$1307,7, FALSE),AG359)</f>
        <v>-1</v>
      </c>
      <c r="AH360">
        <f>_xlfn.IFNA(VLOOKUP(A360,Oil!$A$2:$E$1345,5, FALSE),AH359)</f>
        <v>2098</v>
      </c>
      <c r="AI360">
        <f>_xlfn.IFNA(VLOOKUP(A360,Oil!$A$2:$G$1345,7, FALSE),AI359)</f>
        <v>-1</v>
      </c>
      <c r="AJ360">
        <f t="shared" si="134"/>
        <v>-2</v>
      </c>
      <c r="AK360">
        <f>_xlfn.IFNA(VLOOKUP(A360,InterestRate!$A$2:$G$1334,3, FALSE),AK359)</f>
        <v>7.7590000000000003</v>
      </c>
      <c r="AL360">
        <f>_xlfn.IFNA(VLOOKUP(A360,InterestRate!$A$2:$G$1334,4,FALSE),AL359)</f>
        <v>7.7590000000000003</v>
      </c>
      <c r="AM360">
        <f>_xlfn.IFNA(VLOOKUP(A360,InterestRate!$A$2:$G$1334,5, FALSE),AM359)</f>
        <v>7.7590000000000003</v>
      </c>
      <c r="AN360">
        <f>_xlfn.IFNA(VLOOKUP(A360,InterestRate!$A$2:$G$1334,6, FALSE),AN359)</f>
        <v>7.7590000000000003</v>
      </c>
      <c r="AO360">
        <f>_xlfn.IFNA(VLOOKUP(A360,InterestRate!$A$2:$G$1334,7, FALSE),AO359)</f>
        <v>5.9999999999999995E-4</v>
      </c>
      <c r="AP360">
        <f t="shared" si="135"/>
        <v>1</v>
      </c>
      <c r="AQ360">
        <f t="shared" si="136"/>
        <v>-1</v>
      </c>
    </row>
    <row r="361" spans="1:43" x14ac:dyDescent="0.2">
      <c r="A361" s="1">
        <v>42382</v>
      </c>
      <c r="B361">
        <v>7557.9</v>
      </c>
      <c r="C361">
        <v>7590.95</v>
      </c>
      <c r="D361">
        <v>7425.8</v>
      </c>
      <c r="E361">
        <v>7562.4</v>
      </c>
      <c r="F361">
        <v>221908258</v>
      </c>
      <c r="G361">
        <v>9585.17</v>
      </c>
      <c r="H361">
        <f t="shared" si="152"/>
        <v>7768.3875000000007</v>
      </c>
      <c r="I361">
        <f t="shared" si="144"/>
        <v>-205.98750000000109</v>
      </c>
      <c r="J361">
        <f t="shared" si="151"/>
        <v>0</v>
      </c>
      <c r="K361">
        <f t="shared" si="132"/>
        <v>7422.45</v>
      </c>
      <c r="L361">
        <f t="shared" si="145"/>
        <v>165878288.7142857</v>
      </c>
      <c r="M361">
        <f t="shared" si="146"/>
        <v>56029969.285714298</v>
      </c>
      <c r="N361" s="10">
        <f t="shared" si="133"/>
        <v>-1.8506029831799407</v>
      </c>
      <c r="O361">
        <f t="shared" si="141"/>
        <v>-228.90000000000055</v>
      </c>
      <c r="P361">
        <f t="shared" si="153"/>
        <v>-154.25000000000091</v>
      </c>
      <c r="Q361">
        <f t="shared" si="154"/>
        <v>151.3145147728807</v>
      </c>
      <c r="R361">
        <f t="shared" si="155"/>
        <v>-74.649999999999636</v>
      </c>
      <c r="S361">
        <f t="shared" si="137"/>
        <v>52.099999999999454</v>
      </c>
      <c r="T361">
        <f t="shared" si="138"/>
        <v>-52.099999999999454</v>
      </c>
      <c r="U361">
        <f t="shared" si="139"/>
        <v>52.099999999999454</v>
      </c>
      <c r="V361">
        <f t="shared" si="140"/>
        <v>0</v>
      </c>
      <c r="W361">
        <f t="shared" si="147"/>
        <v>12.164285714285663</v>
      </c>
      <c r="X361">
        <f t="shared" si="142"/>
        <v>44.864285714285742</v>
      </c>
      <c r="Y361">
        <f t="shared" si="148"/>
        <v>20.962580009847287</v>
      </c>
      <c r="Z361">
        <f t="shared" si="149"/>
        <v>0</v>
      </c>
      <c r="AA361">
        <f t="shared" si="150"/>
        <v>0</v>
      </c>
      <c r="AB361">
        <v>-1064.3</v>
      </c>
      <c r="AC361">
        <f t="shared" si="130"/>
        <v>998587161</v>
      </c>
      <c r="AD361">
        <f t="shared" si="143"/>
        <v>-5816986685.9285383</v>
      </c>
      <c r="AE361" t="str">
        <f t="shared" si="131"/>
        <v>Jan</v>
      </c>
      <c r="AF361">
        <f>_xlfn.IFNA(VLOOKUP(A361,Gold!$A$2:$E$1307,5, FALSE),AF360)</f>
        <v>25576</v>
      </c>
      <c r="AG361">
        <f>_xlfn.IFNA(VLOOKUP(A361,Gold!$A$2:$G$1307,7, FALSE),AG360)</f>
        <v>-1</v>
      </c>
      <c r="AH361">
        <f>_xlfn.IFNA(VLOOKUP(A361,Oil!$A$2:$E$1345,5, FALSE),AH360)</f>
        <v>2036</v>
      </c>
      <c r="AI361">
        <f>_xlfn.IFNA(VLOOKUP(A361,Oil!$A$2:$G$1345,7, FALSE),AI360)</f>
        <v>1</v>
      </c>
      <c r="AJ361">
        <f t="shared" si="134"/>
        <v>0</v>
      </c>
      <c r="AK361">
        <f>_xlfn.IFNA(VLOOKUP(A361,InterestRate!$A$2:$G$1334,3, FALSE),AK360)</f>
        <v>7.766</v>
      </c>
      <c r="AL361">
        <f>_xlfn.IFNA(VLOOKUP(A361,InterestRate!$A$2:$G$1334,4,FALSE),AL360)</f>
        <v>7.766</v>
      </c>
      <c r="AM361">
        <f>_xlfn.IFNA(VLOOKUP(A361,InterestRate!$A$2:$G$1334,5, FALSE),AM360)</f>
        <v>7.766</v>
      </c>
      <c r="AN361">
        <f>_xlfn.IFNA(VLOOKUP(A361,InterestRate!$A$2:$G$1334,6, FALSE),AN360)</f>
        <v>7.766</v>
      </c>
      <c r="AO361">
        <f>_xlfn.IFNA(VLOOKUP(A361,InterestRate!$A$2:$G$1334,7, FALSE),AO360)</f>
        <v>8.9999999999999998E-4</v>
      </c>
      <c r="AP361">
        <f t="shared" si="135"/>
        <v>1</v>
      </c>
      <c r="AQ361">
        <f t="shared" si="136"/>
        <v>1</v>
      </c>
    </row>
    <row r="362" spans="1:43" x14ac:dyDescent="0.2">
      <c r="A362" s="1">
        <v>42383</v>
      </c>
      <c r="B362">
        <v>7467.4</v>
      </c>
      <c r="C362">
        <v>7604.8</v>
      </c>
      <c r="D362">
        <v>7443.8</v>
      </c>
      <c r="E362">
        <v>7536.8</v>
      </c>
      <c r="F362">
        <v>206988549</v>
      </c>
      <c r="G362">
        <v>9246.75</v>
      </c>
      <c r="H362">
        <f t="shared" si="152"/>
        <v>7738.1583333333338</v>
      </c>
      <c r="I362">
        <f t="shared" si="144"/>
        <v>-201.35833333333358</v>
      </c>
      <c r="J362">
        <f t="shared" si="151"/>
        <v>0</v>
      </c>
      <c r="K362">
        <f t="shared" si="132"/>
        <v>7436.15</v>
      </c>
      <c r="L362">
        <f t="shared" si="145"/>
        <v>177741624.85714287</v>
      </c>
      <c r="M362">
        <f t="shared" si="146"/>
        <v>29246924.142857134</v>
      </c>
      <c r="N362" s="10">
        <f t="shared" si="133"/>
        <v>-1.3354474047341118</v>
      </c>
      <c r="O362">
        <f t="shared" si="141"/>
        <v>-247.84999999999945</v>
      </c>
      <c r="P362">
        <f t="shared" si="153"/>
        <v>-171.44999999999891</v>
      </c>
      <c r="Q362">
        <f t="shared" si="154"/>
        <v>129.30521616923022</v>
      </c>
      <c r="R362">
        <f t="shared" si="155"/>
        <v>-76.400000000000546</v>
      </c>
      <c r="S362">
        <f t="shared" si="137"/>
        <v>-25.599999999999454</v>
      </c>
      <c r="T362">
        <f t="shared" si="138"/>
        <v>25.599999999999454</v>
      </c>
      <c r="U362">
        <f t="shared" si="139"/>
        <v>0</v>
      </c>
      <c r="V362">
        <f t="shared" si="140"/>
        <v>25.599999999999454</v>
      </c>
      <c r="W362">
        <f t="shared" si="147"/>
        <v>12.164285714285663</v>
      </c>
      <c r="X362">
        <f t="shared" si="142"/>
        <v>47.571428571428442</v>
      </c>
      <c r="Y362">
        <f t="shared" si="148"/>
        <v>20.02822533223565</v>
      </c>
      <c r="Z362">
        <f t="shared" si="149"/>
        <v>0</v>
      </c>
      <c r="AA362">
        <f t="shared" si="150"/>
        <v>0</v>
      </c>
      <c r="AB362">
        <v>-929.65</v>
      </c>
      <c r="AC362">
        <f t="shared" si="130"/>
        <v>14365005300.600113</v>
      </c>
      <c r="AD362">
        <f t="shared" si="143"/>
        <v>-2829386990.3070941</v>
      </c>
      <c r="AE362" t="str">
        <f t="shared" si="131"/>
        <v>Jan</v>
      </c>
      <c r="AF362">
        <f>_xlfn.IFNA(VLOOKUP(A362,Gold!$A$2:$E$1307,5, FALSE),AF361)</f>
        <v>25576</v>
      </c>
      <c r="AG362">
        <f>_xlfn.IFNA(VLOOKUP(A362,Gold!$A$2:$G$1307,7, FALSE),AG361)</f>
        <v>1</v>
      </c>
      <c r="AH362">
        <f>_xlfn.IFNA(VLOOKUP(A362,Oil!$A$2:$E$1345,5, FALSE),AH361)</f>
        <v>2037</v>
      </c>
      <c r="AI362">
        <f>_xlfn.IFNA(VLOOKUP(A362,Oil!$A$2:$G$1345,7, FALSE),AI361)</f>
        <v>1</v>
      </c>
      <c r="AJ362">
        <f t="shared" si="134"/>
        <v>2</v>
      </c>
      <c r="AK362">
        <f>_xlfn.IFNA(VLOOKUP(A362,InterestRate!$A$2:$G$1334,3, FALSE),AK361)</f>
        <v>7.7889999999999997</v>
      </c>
      <c r="AL362">
        <f>_xlfn.IFNA(VLOOKUP(A362,InterestRate!$A$2:$G$1334,4,FALSE),AL361)</f>
        <v>7.7889999999999997</v>
      </c>
      <c r="AM362">
        <f>_xlfn.IFNA(VLOOKUP(A362,InterestRate!$A$2:$G$1334,5, FALSE),AM361)</f>
        <v>7.7889999999999997</v>
      </c>
      <c r="AN362">
        <f>_xlfn.IFNA(VLOOKUP(A362,InterestRate!$A$2:$G$1334,6, FALSE),AN361)</f>
        <v>7.7889999999999997</v>
      </c>
      <c r="AO362">
        <f>_xlfn.IFNA(VLOOKUP(A362,InterestRate!$A$2:$G$1334,7, FALSE),AO361)</f>
        <v>3.0000000000000001E-3</v>
      </c>
      <c r="AP362">
        <f t="shared" si="135"/>
        <v>1</v>
      </c>
      <c r="AQ362">
        <f t="shared" si="136"/>
        <v>3</v>
      </c>
    </row>
    <row r="363" spans="1:43" x14ac:dyDescent="0.2">
      <c r="A363" s="1">
        <v>42384</v>
      </c>
      <c r="B363">
        <v>7561.65</v>
      </c>
      <c r="C363">
        <v>7566.5</v>
      </c>
      <c r="D363">
        <v>7427.3</v>
      </c>
      <c r="E363">
        <v>7437.8</v>
      </c>
      <c r="F363">
        <v>203643071</v>
      </c>
      <c r="G363">
        <v>8279.07</v>
      </c>
      <c r="H363">
        <f t="shared" si="152"/>
        <v>7705.479166666667</v>
      </c>
      <c r="I363">
        <f t="shared" si="144"/>
        <v>-267.67916666666679</v>
      </c>
      <c r="J363">
        <f t="shared" si="151"/>
        <v>0</v>
      </c>
      <c r="K363">
        <f t="shared" si="132"/>
        <v>7437.75</v>
      </c>
      <c r="L363">
        <f t="shared" si="145"/>
        <v>185929564.2857143</v>
      </c>
      <c r="M363">
        <f t="shared" si="146"/>
        <v>17713506.714285702</v>
      </c>
      <c r="N363" s="10">
        <f t="shared" si="133"/>
        <v>-6.7224179193016616E-4</v>
      </c>
      <c r="O363">
        <f t="shared" si="141"/>
        <v>-303.19999999999982</v>
      </c>
      <c r="P363">
        <f t="shared" si="153"/>
        <v>-119.05000000000018</v>
      </c>
      <c r="Q363">
        <f t="shared" si="154"/>
        <v>95.482186072286908</v>
      </c>
      <c r="R363">
        <f t="shared" si="155"/>
        <v>-184.14999999999964</v>
      </c>
      <c r="S363">
        <f t="shared" si="137"/>
        <v>-99</v>
      </c>
      <c r="T363">
        <f t="shared" si="138"/>
        <v>99</v>
      </c>
      <c r="U363">
        <f t="shared" si="139"/>
        <v>0</v>
      </c>
      <c r="V363">
        <f t="shared" si="140"/>
        <v>99</v>
      </c>
      <c r="W363">
        <f t="shared" si="147"/>
        <v>12.164285714285663</v>
      </c>
      <c r="X363">
        <f t="shared" si="142"/>
        <v>55.47857142857135</v>
      </c>
      <c r="Y363">
        <f t="shared" si="148"/>
        <v>17.721123829344393</v>
      </c>
      <c r="Z363">
        <f t="shared" si="149"/>
        <v>1</v>
      </c>
      <c r="AA363">
        <f t="shared" si="150"/>
        <v>0</v>
      </c>
      <c r="AB363">
        <v>-779.95</v>
      </c>
      <c r="AC363">
        <f t="shared" si="130"/>
        <v>-25221194343.349888</v>
      </c>
      <c r="AD363">
        <f t="shared" si="143"/>
        <v>-5412667652.5856457</v>
      </c>
      <c r="AE363" t="str">
        <f t="shared" si="131"/>
        <v>Jan</v>
      </c>
      <c r="AF363">
        <f>_xlfn.IFNA(VLOOKUP(A363,Gold!$A$2:$E$1307,5, FALSE),AF362)</f>
        <v>25576</v>
      </c>
      <c r="AG363">
        <f>_xlfn.IFNA(VLOOKUP(A363,Gold!$A$2:$G$1307,7, FALSE),AG362)</f>
        <v>1</v>
      </c>
      <c r="AH363">
        <f>_xlfn.IFNA(VLOOKUP(A363,Oil!$A$2:$E$1345,5, FALSE),AH362)</f>
        <v>2093</v>
      </c>
      <c r="AI363">
        <f>_xlfn.IFNA(VLOOKUP(A363,Oil!$A$2:$G$1345,7, FALSE),AI362)</f>
        <v>1</v>
      </c>
      <c r="AJ363">
        <f t="shared" si="134"/>
        <v>2</v>
      </c>
      <c r="AK363">
        <f>_xlfn.IFNA(VLOOKUP(A363,InterestRate!$A$2:$G$1334,3, FALSE),AK362)</f>
        <v>7.8090000000000002</v>
      </c>
      <c r="AL363">
        <f>_xlfn.IFNA(VLOOKUP(A363,InterestRate!$A$2:$G$1334,4,FALSE),AL362)</f>
        <v>7.8090000000000002</v>
      </c>
      <c r="AM363">
        <f>_xlfn.IFNA(VLOOKUP(A363,InterestRate!$A$2:$G$1334,5, FALSE),AM362)</f>
        <v>7.8090000000000002</v>
      </c>
      <c r="AN363">
        <f>_xlfn.IFNA(VLOOKUP(A363,InterestRate!$A$2:$G$1334,6, FALSE),AN362)</f>
        <v>7.8090000000000002</v>
      </c>
      <c r="AO363">
        <f>_xlfn.IFNA(VLOOKUP(A363,InterestRate!$A$2:$G$1334,7, FALSE),AO362)</f>
        <v>2.5999999999999999E-3</v>
      </c>
      <c r="AP363">
        <f t="shared" si="135"/>
        <v>1</v>
      </c>
      <c r="AQ363">
        <f t="shared" si="136"/>
        <v>3</v>
      </c>
    </row>
    <row r="364" spans="1:43" x14ac:dyDescent="0.2">
      <c r="A364" s="1">
        <v>42387</v>
      </c>
      <c r="B364">
        <v>7420.35</v>
      </c>
      <c r="C364">
        <v>7463.65</v>
      </c>
      <c r="D364">
        <v>7336.4</v>
      </c>
      <c r="E364">
        <v>7351</v>
      </c>
      <c r="F364">
        <v>240798183</v>
      </c>
      <c r="G364">
        <v>8431.56</v>
      </c>
      <c r="H364">
        <f t="shared" si="152"/>
        <v>7667.2750000000005</v>
      </c>
      <c r="I364">
        <f t="shared" si="144"/>
        <v>-316.27500000000055</v>
      </c>
      <c r="J364">
        <f t="shared" si="151"/>
        <v>0</v>
      </c>
      <c r="K364">
        <f t="shared" si="132"/>
        <v>7424.65</v>
      </c>
      <c r="L364">
        <f t="shared" si="145"/>
        <v>193347741.85714287</v>
      </c>
      <c r="M364">
        <f t="shared" si="146"/>
        <v>47450441.142857134</v>
      </c>
      <c r="N364" s="10">
        <f t="shared" si="133"/>
        <v>1.0019045027887312</v>
      </c>
      <c r="O364">
        <f t="shared" si="141"/>
        <v>-217.30000000000018</v>
      </c>
      <c r="P364">
        <f t="shared" si="153"/>
        <v>143.34999999999945</v>
      </c>
      <c r="Q364">
        <f t="shared" si="154"/>
        <v>79.058800449863867</v>
      </c>
      <c r="R364">
        <f t="shared" si="155"/>
        <v>-360.64999999999964</v>
      </c>
      <c r="S364">
        <f t="shared" si="137"/>
        <v>-86.800000000000182</v>
      </c>
      <c r="T364">
        <f t="shared" si="138"/>
        <v>86.800000000000182</v>
      </c>
      <c r="U364">
        <f t="shared" si="139"/>
        <v>0</v>
      </c>
      <c r="V364">
        <f t="shared" si="140"/>
        <v>86.800000000000182</v>
      </c>
      <c r="W364">
        <f t="shared" si="147"/>
        <v>12.164285714285663</v>
      </c>
      <c r="X364">
        <f t="shared" si="142"/>
        <v>43.207142857142834</v>
      </c>
      <c r="Y364">
        <f t="shared" si="148"/>
        <v>21.578813988849404</v>
      </c>
      <c r="Z364">
        <f t="shared" si="149"/>
        <v>0</v>
      </c>
      <c r="AA364">
        <f t="shared" si="150"/>
        <v>0</v>
      </c>
      <c r="AB364">
        <v>-768.35</v>
      </c>
      <c r="AC364">
        <f t="shared" si="130"/>
        <v>-16699353991.050087</v>
      </c>
      <c r="AD364">
        <f t="shared" si="143"/>
        <v>-4875905787.2999392</v>
      </c>
      <c r="AE364" t="str">
        <f t="shared" si="131"/>
        <v>Jan</v>
      </c>
      <c r="AF364">
        <f>_xlfn.IFNA(VLOOKUP(A364,Gold!$A$2:$E$1307,5, FALSE),AF363)</f>
        <v>26056</v>
      </c>
      <c r="AG364">
        <f>_xlfn.IFNA(VLOOKUP(A364,Gold!$A$2:$G$1307,7, FALSE),AG363)</f>
        <v>1</v>
      </c>
      <c r="AH364">
        <f>_xlfn.IFNA(VLOOKUP(A364,Oil!$A$2:$E$1345,5, FALSE),AH363)</f>
        <v>1984</v>
      </c>
      <c r="AI364">
        <f>_xlfn.IFNA(VLOOKUP(A364,Oil!$A$2:$G$1345,7, FALSE),AI363)</f>
        <v>-1</v>
      </c>
      <c r="AJ364">
        <f t="shared" si="134"/>
        <v>0</v>
      </c>
      <c r="AK364">
        <f>_xlfn.IFNA(VLOOKUP(A364,InterestRate!$A$2:$G$1334,3, FALSE),AK363)</f>
        <v>7.8120000000000003</v>
      </c>
      <c r="AL364">
        <f>_xlfn.IFNA(VLOOKUP(A364,InterestRate!$A$2:$G$1334,4,FALSE),AL363)</f>
        <v>7.8120000000000003</v>
      </c>
      <c r="AM364">
        <f>_xlfn.IFNA(VLOOKUP(A364,InterestRate!$A$2:$G$1334,5, FALSE),AM363)</f>
        <v>7.8120000000000003</v>
      </c>
      <c r="AN364">
        <f>_xlfn.IFNA(VLOOKUP(A364,InterestRate!$A$2:$G$1334,6, FALSE),AN363)</f>
        <v>7.8120000000000003</v>
      </c>
      <c r="AO364">
        <f>_xlfn.IFNA(VLOOKUP(A364,InterestRate!$A$2:$G$1334,7, FALSE),AO363)</f>
        <v>4.0000000000000002E-4</v>
      </c>
      <c r="AP364">
        <f t="shared" si="135"/>
        <v>1</v>
      </c>
      <c r="AQ364">
        <f t="shared" si="136"/>
        <v>1</v>
      </c>
    </row>
    <row r="365" spans="1:43" x14ac:dyDescent="0.2">
      <c r="A365" s="1">
        <v>42388</v>
      </c>
      <c r="B365">
        <v>7381.8</v>
      </c>
      <c r="C365">
        <v>7462.75</v>
      </c>
      <c r="D365">
        <v>7364.15</v>
      </c>
      <c r="E365">
        <v>7435.1</v>
      </c>
      <c r="F365">
        <v>194068339</v>
      </c>
      <c r="G365">
        <v>7038.84</v>
      </c>
      <c r="H365">
        <f t="shared" si="152"/>
        <v>7617.6625000000013</v>
      </c>
      <c r="I365">
        <f t="shared" si="144"/>
        <v>-182.56250000000091</v>
      </c>
      <c r="J365">
        <f t="shared" si="151"/>
        <v>0</v>
      </c>
      <c r="K365">
        <f t="shared" si="132"/>
        <v>7563.55</v>
      </c>
      <c r="L365">
        <f t="shared" si="145"/>
        <v>199928502.14285713</v>
      </c>
      <c r="M365">
        <f t="shared" si="146"/>
        <v>-5860163.1428571343</v>
      </c>
      <c r="N365" s="10">
        <f t="shared" si="133"/>
        <v>1.7276163064383776</v>
      </c>
      <c r="O365">
        <f t="shared" si="141"/>
        <v>-166.25</v>
      </c>
      <c r="P365">
        <f t="shared" si="153"/>
        <v>128.64999999999964</v>
      </c>
      <c r="Q365">
        <f t="shared" si="154"/>
        <v>86.339063746205909</v>
      </c>
      <c r="R365">
        <f t="shared" si="155"/>
        <v>-294.89999999999964</v>
      </c>
      <c r="S365">
        <f t="shared" si="137"/>
        <v>84.100000000000364</v>
      </c>
      <c r="T365">
        <f t="shared" si="138"/>
        <v>-84.100000000000364</v>
      </c>
      <c r="U365">
        <f t="shared" si="139"/>
        <v>84.100000000000364</v>
      </c>
      <c r="V365">
        <f t="shared" si="140"/>
        <v>0</v>
      </c>
      <c r="W365">
        <f t="shared" si="147"/>
        <v>19.457142857142831</v>
      </c>
      <c r="X365">
        <f t="shared" si="142"/>
        <v>43.207142857142834</v>
      </c>
      <c r="Y365">
        <f t="shared" si="148"/>
        <v>30.562100302928286</v>
      </c>
      <c r="Z365">
        <f t="shared" si="149"/>
        <v>0</v>
      </c>
      <c r="AA365">
        <f t="shared" si="150"/>
        <v>0</v>
      </c>
      <c r="AB365">
        <v>-686.75</v>
      </c>
      <c r="AC365">
        <f t="shared" si="130"/>
        <v>10343842468.700035</v>
      </c>
      <c r="AD365">
        <f t="shared" si="143"/>
        <v>-3159329505.0570941</v>
      </c>
      <c r="AE365" t="str">
        <f t="shared" si="131"/>
        <v>Jan</v>
      </c>
      <c r="AF365">
        <f>_xlfn.IFNA(VLOOKUP(A365,Gold!$A$2:$E$1307,5, FALSE),AF364)</f>
        <v>25976</v>
      </c>
      <c r="AG365">
        <f>_xlfn.IFNA(VLOOKUP(A365,Gold!$A$2:$G$1307,7, FALSE),AG364)</f>
        <v>-1</v>
      </c>
      <c r="AH365">
        <f>_xlfn.IFNA(VLOOKUP(A365,Oil!$A$2:$E$1345,5, FALSE),AH364)</f>
        <v>1984</v>
      </c>
      <c r="AI365">
        <f>_xlfn.IFNA(VLOOKUP(A365,Oil!$A$2:$G$1345,7, FALSE),AI364)</f>
        <v>1</v>
      </c>
      <c r="AJ365">
        <f t="shared" si="134"/>
        <v>0</v>
      </c>
      <c r="AK365">
        <f>_xlfn.IFNA(VLOOKUP(A365,InterestRate!$A$2:$G$1334,3, FALSE),AK364)</f>
        <v>7.78</v>
      </c>
      <c r="AL365">
        <f>_xlfn.IFNA(VLOOKUP(A365,InterestRate!$A$2:$G$1334,4,FALSE),AL364)</f>
        <v>7.78</v>
      </c>
      <c r="AM365">
        <f>_xlfn.IFNA(VLOOKUP(A365,InterestRate!$A$2:$G$1334,5, FALSE),AM364)</f>
        <v>7.78</v>
      </c>
      <c r="AN365">
        <f>_xlfn.IFNA(VLOOKUP(A365,InterestRate!$A$2:$G$1334,6, FALSE),AN364)</f>
        <v>7.78</v>
      </c>
      <c r="AO365">
        <f>_xlfn.IFNA(VLOOKUP(A365,InterestRate!$A$2:$G$1334,7, FALSE),AO364)</f>
        <v>-4.1000000000000003E-3</v>
      </c>
      <c r="AP365">
        <f t="shared" si="135"/>
        <v>-1</v>
      </c>
      <c r="AQ365">
        <f t="shared" si="136"/>
        <v>-1</v>
      </c>
    </row>
    <row r="366" spans="1:43" x14ac:dyDescent="0.2">
      <c r="A366" s="1">
        <v>42389</v>
      </c>
      <c r="B366">
        <v>7357</v>
      </c>
      <c r="C366">
        <v>7470.9</v>
      </c>
      <c r="D366">
        <v>7241.5</v>
      </c>
      <c r="E366">
        <v>7309.3</v>
      </c>
      <c r="F366">
        <v>232614141</v>
      </c>
      <c r="G366">
        <v>8794.16</v>
      </c>
      <c r="H366">
        <f t="shared" si="152"/>
        <v>7573.6541666666672</v>
      </c>
      <c r="I366">
        <f t="shared" si="144"/>
        <v>-264.35416666666697</v>
      </c>
      <c r="J366">
        <f t="shared" si="151"/>
        <v>0</v>
      </c>
      <c r="K366">
        <f t="shared" si="132"/>
        <v>7555.95</v>
      </c>
      <c r="L366">
        <f t="shared" si="145"/>
        <v>204459880.57142857</v>
      </c>
      <c r="M366">
        <f t="shared" si="146"/>
        <v>28154260.428571433</v>
      </c>
      <c r="N366" s="10">
        <f t="shared" si="133"/>
        <v>3.3744681433242532</v>
      </c>
      <c r="O366">
        <f t="shared" si="141"/>
        <v>-254.55000000000018</v>
      </c>
      <c r="P366">
        <f t="shared" si="153"/>
        <v>127.94999999999982</v>
      </c>
      <c r="Q366">
        <f t="shared" si="154"/>
        <v>101.02632671970294</v>
      </c>
      <c r="R366">
        <f t="shared" si="155"/>
        <v>-382.5</v>
      </c>
      <c r="S366">
        <f t="shared" si="137"/>
        <v>-125.80000000000018</v>
      </c>
      <c r="T366">
        <f t="shared" si="138"/>
        <v>125.80000000000018</v>
      </c>
      <c r="U366">
        <f t="shared" si="139"/>
        <v>0</v>
      </c>
      <c r="V366">
        <f t="shared" si="140"/>
        <v>125.80000000000018</v>
      </c>
      <c r="W366">
        <f t="shared" si="147"/>
        <v>19.457142857142831</v>
      </c>
      <c r="X366">
        <f t="shared" si="142"/>
        <v>55.821428571428569</v>
      </c>
      <c r="Y366">
        <f t="shared" si="148"/>
        <v>25.508006367637392</v>
      </c>
      <c r="Z366">
        <f t="shared" si="149"/>
        <v>0</v>
      </c>
      <c r="AA366">
        <f t="shared" si="150"/>
        <v>0</v>
      </c>
      <c r="AB366">
        <v>-638.1</v>
      </c>
      <c r="AC366">
        <f t="shared" si="130"/>
        <v>-11095694525.699957</v>
      </c>
      <c r="AD366">
        <f t="shared" si="143"/>
        <v>-5757580036.2142467</v>
      </c>
      <c r="AE366" t="str">
        <f t="shared" si="131"/>
        <v>Jan</v>
      </c>
      <c r="AF366">
        <f>_xlfn.IFNA(VLOOKUP(A366,Gold!$A$2:$E$1307,5, FALSE),AF365)</f>
        <v>26264</v>
      </c>
      <c r="AG366">
        <f>_xlfn.IFNA(VLOOKUP(A366,Gold!$A$2:$G$1307,7, FALSE),AG365)</f>
        <v>1</v>
      </c>
      <c r="AH366">
        <f>_xlfn.IFNA(VLOOKUP(A366,Oil!$A$2:$E$1345,5, FALSE),AH365)</f>
        <v>1923</v>
      </c>
      <c r="AI366">
        <f>_xlfn.IFNA(VLOOKUP(A366,Oil!$A$2:$G$1345,7, FALSE),AI365)</f>
        <v>-1</v>
      </c>
      <c r="AJ366">
        <f t="shared" si="134"/>
        <v>0</v>
      </c>
      <c r="AK366">
        <f>_xlfn.IFNA(VLOOKUP(A366,InterestRate!$A$2:$G$1334,3, FALSE),AK365)</f>
        <v>7.7590000000000003</v>
      </c>
      <c r="AL366">
        <f>_xlfn.IFNA(VLOOKUP(A366,InterestRate!$A$2:$G$1334,4,FALSE),AL365)</f>
        <v>7.7590000000000003</v>
      </c>
      <c r="AM366">
        <f>_xlfn.IFNA(VLOOKUP(A366,InterestRate!$A$2:$G$1334,5, FALSE),AM365)</f>
        <v>7.7590000000000003</v>
      </c>
      <c r="AN366">
        <f>_xlfn.IFNA(VLOOKUP(A366,InterestRate!$A$2:$G$1334,6, FALSE),AN365)</f>
        <v>7.7590000000000003</v>
      </c>
      <c r="AO366">
        <f>_xlfn.IFNA(VLOOKUP(A366,InterestRate!$A$2:$G$1334,7, FALSE),AO365)</f>
        <v>-2.7000000000000001E-3</v>
      </c>
      <c r="AP366">
        <f t="shared" si="135"/>
        <v>-1</v>
      </c>
      <c r="AQ366">
        <f t="shared" si="136"/>
        <v>-1</v>
      </c>
    </row>
    <row r="367" spans="1:43" x14ac:dyDescent="0.2">
      <c r="A367" s="1">
        <v>42390</v>
      </c>
      <c r="B367">
        <v>7376.65</v>
      </c>
      <c r="C367">
        <v>7398.7</v>
      </c>
      <c r="D367">
        <v>7250</v>
      </c>
      <c r="E367">
        <v>7276.8</v>
      </c>
      <c r="F367">
        <v>248113284</v>
      </c>
      <c r="G367">
        <v>9401.16</v>
      </c>
      <c r="H367">
        <f t="shared" si="152"/>
        <v>7533.487500000002</v>
      </c>
      <c r="I367">
        <f t="shared" si="144"/>
        <v>-256.68750000000182</v>
      </c>
      <c r="J367">
        <f t="shared" si="151"/>
        <v>0</v>
      </c>
      <c r="K367">
        <f t="shared" si="132"/>
        <v>7455.55</v>
      </c>
      <c r="L367">
        <f t="shared" si="145"/>
        <v>209856644.85714287</v>
      </c>
      <c r="M367">
        <f t="shared" si="146"/>
        <v>38256639.142857134</v>
      </c>
      <c r="N367" s="10">
        <f t="shared" si="133"/>
        <v>2.4564368953386104</v>
      </c>
      <c r="O367">
        <f t="shared" si="141"/>
        <v>-233.5</v>
      </c>
      <c r="P367">
        <f t="shared" si="153"/>
        <v>219.39999999999964</v>
      </c>
      <c r="Q367">
        <f t="shared" si="154"/>
        <v>91.708500410916216</v>
      </c>
      <c r="R367">
        <f t="shared" si="155"/>
        <v>-452.89999999999964</v>
      </c>
      <c r="S367">
        <f t="shared" si="137"/>
        <v>-32.5</v>
      </c>
      <c r="T367">
        <f t="shared" si="138"/>
        <v>32.5</v>
      </c>
      <c r="U367">
        <f t="shared" si="139"/>
        <v>0</v>
      </c>
      <c r="V367">
        <f t="shared" si="140"/>
        <v>32.5</v>
      </c>
      <c r="W367">
        <f t="shared" si="147"/>
        <v>19.457142857142831</v>
      </c>
      <c r="X367">
        <f t="shared" si="142"/>
        <v>52.814285714285688</v>
      </c>
      <c r="Y367">
        <f t="shared" si="148"/>
        <v>26.554883992981061</v>
      </c>
      <c r="Z367">
        <f t="shared" si="149"/>
        <v>0</v>
      </c>
      <c r="AA367">
        <f t="shared" si="150"/>
        <v>0</v>
      </c>
      <c r="AB367">
        <v>-654.29999999999995</v>
      </c>
      <c r="AC367">
        <f t="shared" si="130"/>
        <v>-24774111407.399864</v>
      </c>
      <c r="AD367">
        <f t="shared" si="143"/>
        <v>-7440417048.1713781</v>
      </c>
      <c r="AE367" t="str">
        <f t="shared" si="131"/>
        <v>Jan</v>
      </c>
      <c r="AF367">
        <f>_xlfn.IFNA(VLOOKUP(A367,Gold!$A$2:$E$1307,5, FALSE),AF366)</f>
        <v>26334</v>
      </c>
      <c r="AG367">
        <f>_xlfn.IFNA(VLOOKUP(A367,Gold!$A$2:$G$1307,7, FALSE),AG366)</f>
        <v>-1</v>
      </c>
      <c r="AH367">
        <f>_xlfn.IFNA(VLOOKUP(A367,Oil!$A$2:$E$1345,5, FALSE),AH366)</f>
        <v>1794</v>
      </c>
      <c r="AI367">
        <f>_xlfn.IFNA(VLOOKUP(A367,Oil!$A$2:$G$1345,7, FALSE),AI366)</f>
        <v>-1</v>
      </c>
      <c r="AJ367">
        <f t="shared" si="134"/>
        <v>-2</v>
      </c>
      <c r="AK367">
        <f>_xlfn.IFNA(VLOOKUP(A367,InterestRate!$A$2:$G$1334,3, FALSE),AK366)</f>
        <v>7.7480000000000002</v>
      </c>
      <c r="AL367">
        <f>_xlfn.IFNA(VLOOKUP(A367,InterestRate!$A$2:$G$1334,4,FALSE),AL366)</f>
        <v>7.7480000000000002</v>
      </c>
      <c r="AM367">
        <f>_xlfn.IFNA(VLOOKUP(A367,InterestRate!$A$2:$G$1334,5, FALSE),AM366)</f>
        <v>7.7480000000000002</v>
      </c>
      <c r="AN367">
        <f>_xlfn.IFNA(VLOOKUP(A367,InterestRate!$A$2:$G$1334,6, FALSE),AN366)</f>
        <v>7.7480000000000002</v>
      </c>
      <c r="AO367">
        <f>_xlfn.IFNA(VLOOKUP(A367,InterestRate!$A$2:$G$1334,7, FALSE),AO366)</f>
        <v>-1.4E-3</v>
      </c>
      <c r="AP367">
        <f t="shared" si="135"/>
        <v>-1</v>
      </c>
      <c r="AQ367">
        <f t="shared" si="136"/>
        <v>-3</v>
      </c>
    </row>
    <row r="368" spans="1:43" x14ac:dyDescent="0.2">
      <c r="A368" s="1">
        <v>42391</v>
      </c>
      <c r="B368">
        <v>7355.7</v>
      </c>
      <c r="C368">
        <v>7433.4</v>
      </c>
      <c r="D368">
        <v>7327.6</v>
      </c>
      <c r="E368">
        <v>7422.45</v>
      </c>
      <c r="F368">
        <v>236282061</v>
      </c>
      <c r="G368">
        <v>7666.39</v>
      </c>
      <c r="H368">
        <f t="shared" si="152"/>
        <v>7491.1666666666688</v>
      </c>
      <c r="I368">
        <f t="shared" si="144"/>
        <v>-68.716666666668971</v>
      </c>
      <c r="J368">
        <f t="shared" si="151"/>
        <v>0</v>
      </c>
      <c r="K368">
        <f t="shared" si="132"/>
        <v>7361.8</v>
      </c>
      <c r="L368">
        <f t="shared" si="145"/>
        <v>221161975</v>
      </c>
      <c r="M368">
        <f t="shared" si="146"/>
        <v>15120086</v>
      </c>
      <c r="N368" s="10">
        <f t="shared" si="133"/>
        <v>-0.81711564240917267</v>
      </c>
      <c r="O368">
        <f t="shared" si="141"/>
        <v>-139.94999999999982</v>
      </c>
      <c r="P368">
        <f t="shared" si="153"/>
        <v>88.950000000000728</v>
      </c>
      <c r="Q368">
        <f t="shared" si="154"/>
        <v>41.375815342275473</v>
      </c>
      <c r="R368">
        <f t="shared" si="155"/>
        <v>-228.90000000000055</v>
      </c>
      <c r="S368">
        <f t="shared" si="137"/>
        <v>145.64999999999964</v>
      </c>
      <c r="T368">
        <f t="shared" si="138"/>
        <v>-145.64999999999964</v>
      </c>
      <c r="U368">
        <f t="shared" si="139"/>
        <v>145.64999999999964</v>
      </c>
      <c r="V368">
        <f t="shared" si="140"/>
        <v>0</v>
      </c>
      <c r="W368">
        <f t="shared" si="147"/>
        <v>32.821428571428569</v>
      </c>
      <c r="X368">
        <f t="shared" si="142"/>
        <v>52.814285714285688</v>
      </c>
      <c r="Y368">
        <f t="shared" si="148"/>
        <v>37.884409267045932</v>
      </c>
      <c r="Z368">
        <f t="shared" si="149"/>
        <v>0</v>
      </c>
      <c r="AA368">
        <f t="shared" si="150"/>
        <v>0</v>
      </c>
      <c r="AB368">
        <v>-628</v>
      </c>
      <c r="AC368">
        <f t="shared" si="130"/>
        <v>15771827571.75</v>
      </c>
      <c r="AD368">
        <f t="shared" si="143"/>
        <v>-5329954132.3499498</v>
      </c>
      <c r="AE368" t="str">
        <f t="shared" si="131"/>
        <v>Jan</v>
      </c>
      <c r="AF368">
        <f>_xlfn.IFNA(VLOOKUP(A368,Gold!$A$2:$E$1307,5, FALSE),AF367)</f>
        <v>26186</v>
      </c>
      <c r="AG368">
        <f>_xlfn.IFNA(VLOOKUP(A368,Gold!$A$2:$G$1307,7, FALSE),AG367)</f>
        <v>-1</v>
      </c>
      <c r="AH368">
        <f>_xlfn.IFNA(VLOOKUP(A368,Oil!$A$2:$E$1345,5, FALSE),AH367)</f>
        <v>2010</v>
      </c>
      <c r="AI368">
        <f>_xlfn.IFNA(VLOOKUP(A368,Oil!$A$2:$G$1345,7, FALSE),AI367)</f>
        <v>1</v>
      </c>
      <c r="AJ368">
        <f t="shared" si="134"/>
        <v>0</v>
      </c>
      <c r="AK368">
        <f>_xlfn.IFNA(VLOOKUP(A368,InterestRate!$A$2:$G$1334,3, FALSE),AK367)</f>
        <v>7.7789999999999999</v>
      </c>
      <c r="AL368">
        <f>_xlfn.IFNA(VLOOKUP(A368,InterestRate!$A$2:$G$1334,4,FALSE),AL367)</f>
        <v>7.7789999999999999</v>
      </c>
      <c r="AM368">
        <f>_xlfn.IFNA(VLOOKUP(A368,InterestRate!$A$2:$G$1334,5, FALSE),AM367)</f>
        <v>7.7789999999999999</v>
      </c>
      <c r="AN368">
        <f>_xlfn.IFNA(VLOOKUP(A368,InterestRate!$A$2:$G$1334,6, FALSE),AN367)</f>
        <v>7.7789999999999999</v>
      </c>
      <c r="AO368">
        <f>_xlfn.IFNA(VLOOKUP(A368,InterestRate!$A$2:$G$1334,7, FALSE),AO367)</f>
        <v>4.0000000000000001E-3</v>
      </c>
      <c r="AP368">
        <f t="shared" si="135"/>
        <v>1</v>
      </c>
      <c r="AQ368">
        <f t="shared" si="136"/>
        <v>1</v>
      </c>
    </row>
    <row r="369" spans="1:43" x14ac:dyDescent="0.2">
      <c r="A369" s="1">
        <v>42394</v>
      </c>
      <c r="B369">
        <v>7468.75</v>
      </c>
      <c r="C369">
        <v>7487.15</v>
      </c>
      <c r="D369">
        <v>7421.2</v>
      </c>
      <c r="E369">
        <v>7436.15</v>
      </c>
      <c r="F369">
        <v>168202502</v>
      </c>
      <c r="G369">
        <v>5910.99</v>
      </c>
      <c r="H369">
        <f t="shared" si="152"/>
        <v>7464.6208333333343</v>
      </c>
      <c r="I369">
        <f t="shared" si="144"/>
        <v>-28.470833333334667</v>
      </c>
      <c r="J369">
        <f t="shared" si="151"/>
        <v>0</v>
      </c>
      <c r="K369">
        <f t="shared" si="132"/>
        <v>7404</v>
      </c>
      <c r="L369">
        <f t="shared" si="145"/>
        <v>223215375.42857143</v>
      </c>
      <c r="M369">
        <f t="shared" si="146"/>
        <v>-55012873.428571433</v>
      </c>
      <c r="N369" s="10">
        <f t="shared" si="133"/>
        <v>-0.43234738406298473</v>
      </c>
      <c r="O369">
        <f t="shared" si="141"/>
        <v>-100.65000000000055</v>
      </c>
      <c r="P369">
        <f t="shared" si="153"/>
        <v>147.19999999999891</v>
      </c>
      <c r="Q369">
        <f t="shared" si="154"/>
        <v>55.234657425862302</v>
      </c>
      <c r="R369">
        <f t="shared" si="155"/>
        <v>-247.84999999999945</v>
      </c>
      <c r="S369">
        <f t="shared" si="137"/>
        <v>13.699999999999818</v>
      </c>
      <c r="T369">
        <f t="shared" si="138"/>
        <v>-13.699999999999818</v>
      </c>
      <c r="U369">
        <f t="shared" si="139"/>
        <v>13.699999999999818</v>
      </c>
      <c r="V369">
        <f t="shared" si="140"/>
        <v>0</v>
      </c>
      <c r="W369">
        <f t="shared" si="147"/>
        <v>34.778571428571404</v>
      </c>
      <c r="X369">
        <f t="shared" si="142"/>
        <v>49.157142857142908</v>
      </c>
      <c r="Y369">
        <f t="shared" si="148"/>
        <v>40.94693465646283</v>
      </c>
      <c r="Z369">
        <f t="shared" si="149"/>
        <v>0</v>
      </c>
      <c r="AA369">
        <f t="shared" si="150"/>
        <v>0</v>
      </c>
      <c r="AB369">
        <v>-474.1</v>
      </c>
      <c r="AC369">
        <f t="shared" si="130"/>
        <v>-5483401565.2000608</v>
      </c>
      <c r="AD369">
        <f t="shared" si="143"/>
        <v>-8165440827.4642611</v>
      </c>
      <c r="AE369" t="str">
        <f t="shared" si="131"/>
        <v>Jan</v>
      </c>
      <c r="AF369">
        <f>_xlfn.IFNA(VLOOKUP(A369,Gold!$A$2:$E$1307,5, FALSE),AF368)</f>
        <v>26373</v>
      </c>
      <c r="AG369">
        <f>_xlfn.IFNA(VLOOKUP(A369,Gold!$A$2:$G$1307,7, FALSE),AG368)</f>
        <v>1</v>
      </c>
      <c r="AH369">
        <f>_xlfn.IFNA(VLOOKUP(A369,Oil!$A$2:$E$1345,5, FALSE),AH368)</f>
        <v>2181</v>
      </c>
      <c r="AI369">
        <f>_xlfn.IFNA(VLOOKUP(A369,Oil!$A$2:$G$1345,7, FALSE),AI368)</f>
        <v>1</v>
      </c>
      <c r="AJ369">
        <f t="shared" si="134"/>
        <v>2</v>
      </c>
      <c r="AK369">
        <f>_xlfn.IFNA(VLOOKUP(A369,InterestRate!$A$2:$G$1334,3, FALSE),AK368)</f>
        <v>7.806</v>
      </c>
      <c r="AL369">
        <f>_xlfn.IFNA(VLOOKUP(A369,InterestRate!$A$2:$G$1334,4,FALSE),AL368)</f>
        <v>7.806</v>
      </c>
      <c r="AM369">
        <f>_xlfn.IFNA(VLOOKUP(A369,InterestRate!$A$2:$G$1334,5, FALSE),AM368)</f>
        <v>7.806</v>
      </c>
      <c r="AN369">
        <f>_xlfn.IFNA(VLOOKUP(A369,InterestRate!$A$2:$G$1334,6, FALSE),AN368)</f>
        <v>7.806</v>
      </c>
      <c r="AO369">
        <f>_xlfn.IFNA(VLOOKUP(A369,InterestRate!$A$2:$G$1334,7, FALSE),AO368)</f>
        <v>3.5000000000000001E-3</v>
      </c>
      <c r="AP369">
        <f t="shared" si="135"/>
        <v>1</v>
      </c>
      <c r="AQ369">
        <f t="shared" si="136"/>
        <v>3</v>
      </c>
    </row>
    <row r="370" spans="1:43" x14ac:dyDescent="0.2">
      <c r="A370" s="1">
        <v>42396</v>
      </c>
      <c r="B370">
        <v>7469.6</v>
      </c>
      <c r="C370">
        <v>7477.9</v>
      </c>
      <c r="D370">
        <v>7419.7</v>
      </c>
      <c r="E370">
        <v>7437.75</v>
      </c>
      <c r="F370">
        <v>193389891</v>
      </c>
      <c r="G370">
        <v>6834.77</v>
      </c>
      <c r="H370">
        <f t="shared" si="152"/>
        <v>7453.6083333333336</v>
      </c>
      <c r="I370">
        <f t="shared" si="144"/>
        <v>-15.858333333333576</v>
      </c>
      <c r="J370">
        <f t="shared" si="151"/>
        <v>0</v>
      </c>
      <c r="K370">
        <f t="shared" si="132"/>
        <v>7489.1</v>
      </c>
      <c r="L370">
        <f t="shared" si="145"/>
        <v>217674511.57142857</v>
      </c>
      <c r="M370">
        <f t="shared" si="146"/>
        <v>-24284620.571428567</v>
      </c>
      <c r="N370" s="10">
        <f t="shared" si="133"/>
        <v>0.69039696144667895</v>
      </c>
      <c r="O370">
        <f t="shared" si="141"/>
        <v>-5.0000000000181899E-2</v>
      </c>
      <c r="P370">
        <f t="shared" si="153"/>
        <v>303.14999999999964</v>
      </c>
      <c r="Q370">
        <f t="shared" si="154"/>
        <v>70.272196967695848</v>
      </c>
      <c r="R370">
        <f t="shared" si="155"/>
        <v>-303.19999999999982</v>
      </c>
      <c r="S370">
        <f t="shared" si="137"/>
        <v>1.6000000000003638</v>
      </c>
      <c r="T370">
        <f t="shared" si="138"/>
        <v>-1.6000000000003638</v>
      </c>
      <c r="U370">
        <f t="shared" si="139"/>
        <v>1.6000000000003638</v>
      </c>
      <c r="V370">
        <f t="shared" si="140"/>
        <v>0</v>
      </c>
      <c r="W370">
        <f t="shared" si="147"/>
        <v>35.007142857142881</v>
      </c>
      <c r="X370">
        <f t="shared" si="142"/>
        <v>35.014285714285769</v>
      </c>
      <c r="Y370">
        <f t="shared" si="148"/>
        <v>49.29095846324045</v>
      </c>
      <c r="Z370">
        <f t="shared" si="149"/>
        <v>0</v>
      </c>
      <c r="AA370">
        <f t="shared" si="150"/>
        <v>0</v>
      </c>
      <c r="AB370">
        <v>-240.65</v>
      </c>
      <c r="AC370">
        <f t="shared" si="130"/>
        <v>-6159468028.35007</v>
      </c>
      <c r="AD370">
        <f t="shared" si="143"/>
        <v>-5442337068.1785727</v>
      </c>
      <c r="AE370" t="str">
        <f t="shared" si="131"/>
        <v>Jan</v>
      </c>
      <c r="AF370">
        <f>_xlfn.IFNA(VLOOKUP(A370,Gold!$A$2:$E$1307,5, FALSE),AF369)</f>
        <v>26731</v>
      </c>
      <c r="AG370">
        <f>_xlfn.IFNA(VLOOKUP(A370,Gold!$A$2:$G$1307,7, FALSE),AG369)</f>
        <v>-1</v>
      </c>
      <c r="AH370">
        <f>_xlfn.IFNA(VLOOKUP(A370,Oil!$A$2:$E$1345,5, FALSE),AH369)</f>
        <v>2052</v>
      </c>
      <c r="AI370">
        <f>_xlfn.IFNA(VLOOKUP(A370,Oil!$A$2:$G$1345,7, FALSE),AI369)</f>
        <v>-1</v>
      </c>
      <c r="AJ370">
        <f t="shared" si="134"/>
        <v>-2</v>
      </c>
      <c r="AK370">
        <f>_xlfn.IFNA(VLOOKUP(A370,InterestRate!$A$2:$G$1334,3, FALSE),AK369)</f>
        <v>7.7880000000000003</v>
      </c>
      <c r="AL370">
        <f>_xlfn.IFNA(VLOOKUP(A370,InterestRate!$A$2:$G$1334,4,FALSE),AL369)</f>
        <v>7.7880000000000003</v>
      </c>
      <c r="AM370">
        <f>_xlfn.IFNA(VLOOKUP(A370,InterestRate!$A$2:$G$1334,5, FALSE),AM369)</f>
        <v>7.7880000000000003</v>
      </c>
      <c r="AN370">
        <f>_xlfn.IFNA(VLOOKUP(A370,InterestRate!$A$2:$G$1334,6, FALSE),AN369)</f>
        <v>7.7880000000000003</v>
      </c>
      <c r="AO370">
        <f>_xlfn.IFNA(VLOOKUP(A370,InterestRate!$A$2:$G$1334,7, FALSE),AO369)</f>
        <v>-2.3E-3</v>
      </c>
      <c r="AP370">
        <f t="shared" si="135"/>
        <v>-1</v>
      </c>
      <c r="AQ370">
        <f t="shared" si="136"/>
        <v>-3</v>
      </c>
    </row>
    <row r="371" spans="1:43" x14ac:dyDescent="0.2">
      <c r="A371" s="1">
        <v>42397</v>
      </c>
      <c r="B371">
        <v>7426.5</v>
      </c>
      <c r="C371">
        <v>7468.85</v>
      </c>
      <c r="D371">
        <v>7409.6</v>
      </c>
      <c r="E371">
        <v>7424.65</v>
      </c>
      <c r="F371">
        <v>283036298</v>
      </c>
      <c r="G371">
        <v>10049.879999999999</v>
      </c>
      <c r="H371">
        <f t="shared" si="152"/>
        <v>7439.9749999999995</v>
      </c>
      <c r="I371">
        <f t="shared" si="144"/>
        <v>-15.324999999999818</v>
      </c>
      <c r="J371">
        <f t="shared" si="151"/>
        <v>0</v>
      </c>
      <c r="K371">
        <f t="shared" si="132"/>
        <v>7387.25</v>
      </c>
      <c r="L371">
        <f t="shared" si="145"/>
        <v>216209771.57142857</v>
      </c>
      <c r="M371">
        <f t="shared" si="146"/>
        <v>66826526.428571433</v>
      </c>
      <c r="N371" s="10">
        <f t="shared" si="133"/>
        <v>-0.50372744843190775</v>
      </c>
      <c r="O371">
        <f t="shared" si="141"/>
        <v>73.649999999999636</v>
      </c>
      <c r="P371">
        <f t="shared" si="153"/>
        <v>290.94999999999982</v>
      </c>
      <c r="Q371">
        <f t="shared" si="154"/>
        <v>88.66054378250513</v>
      </c>
      <c r="R371">
        <f t="shared" si="155"/>
        <v>-217.30000000000018</v>
      </c>
      <c r="S371">
        <f t="shared" si="137"/>
        <v>-13.100000000000364</v>
      </c>
      <c r="T371">
        <f t="shared" si="138"/>
        <v>13.100000000000364</v>
      </c>
      <c r="U371">
        <f t="shared" si="139"/>
        <v>0</v>
      </c>
      <c r="V371">
        <f t="shared" si="140"/>
        <v>13.100000000000364</v>
      </c>
      <c r="W371">
        <f t="shared" si="147"/>
        <v>35.007142857142881</v>
      </c>
      <c r="X371">
        <f t="shared" si="142"/>
        <v>24.485714285714362</v>
      </c>
      <c r="Y371">
        <f t="shared" si="148"/>
        <v>57.869878379973969</v>
      </c>
      <c r="Z371">
        <f t="shared" si="149"/>
        <v>0</v>
      </c>
      <c r="AA371">
        <f t="shared" si="150"/>
        <v>0</v>
      </c>
      <c r="AB371">
        <v>-27.05</v>
      </c>
      <c r="AC371">
        <f t="shared" si="130"/>
        <v>-523617151.30010295</v>
      </c>
      <c r="AD371">
        <f t="shared" si="143"/>
        <v>-3131517519.6428604</v>
      </c>
      <c r="AE371" t="str">
        <f t="shared" si="131"/>
        <v>Jan</v>
      </c>
      <c r="AF371">
        <f>_xlfn.IFNA(VLOOKUP(A371,Gold!$A$2:$E$1307,5, FALSE),AF370)</f>
        <v>26808</v>
      </c>
      <c r="AG371">
        <f>_xlfn.IFNA(VLOOKUP(A371,Gold!$A$2:$G$1307,7, FALSE),AG370)</f>
        <v>1</v>
      </c>
      <c r="AH371">
        <f>_xlfn.IFNA(VLOOKUP(A371,Oil!$A$2:$E$1345,5, FALSE),AH370)</f>
        <v>2196</v>
      </c>
      <c r="AI371">
        <f>_xlfn.IFNA(VLOOKUP(A371,Oil!$A$2:$G$1345,7, FALSE),AI370)</f>
        <v>1</v>
      </c>
      <c r="AJ371">
        <f t="shared" si="134"/>
        <v>2</v>
      </c>
      <c r="AK371">
        <f>_xlfn.IFNA(VLOOKUP(A371,InterestRate!$A$2:$G$1334,3, FALSE),AK370)</f>
        <v>7.8029999999999999</v>
      </c>
      <c r="AL371">
        <f>_xlfn.IFNA(VLOOKUP(A371,InterestRate!$A$2:$G$1334,4,FALSE),AL370)</f>
        <v>7.8029999999999999</v>
      </c>
      <c r="AM371">
        <f>_xlfn.IFNA(VLOOKUP(A371,InterestRate!$A$2:$G$1334,5, FALSE),AM370)</f>
        <v>7.8029999999999999</v>
      </c>
      <c r="AN371">
        <f>_xlfn.IFNA(VLOOKUP(A371,InterestRate!$A$2:$G$1334,6, FALSE),AN370)</f>
        <v>7.8029999999999999</v>
      </c>
      <c r="AO371">
        <f>_xlfn.IFNA(VLOOKUP(A371,InterestRate!$A$2:$G$1334,7, FALSE),AO370)</f>
        <v>1.9E-3</v>
      </c>
      <c r="AP371">
        <f t="shared" si="135"/>
        <v>1</v>
      </c>
      <c r="AQ371">
        <f t="shared" si="136"/>
        <v>3</v>
      </c>
    </row>
    <row r="372" spans="1:43" x14ac:dyDescent="0.2">
      <c r="A372" s="1">
        <v>42398</v>
      </c>
      <c r="B372">
        <v>7413.35</v>
      </c>
      <c r="C372">
        <v>7575.65</v>
      </c>
      <c r="D372">
        <v>7402.8</v>
      </c>
      <c r="E372">
        <v>7563.55</v>
      </c>
      <c r="F372">
        <v>307934042</v>
      </c>
      <c r="G372">
        <v>11277.33</v>
      </c>
      <c r="H372">
        <f t="shared" si="152"/>
        <v>7428.375</v>
      </c>
      <c r="I372">
        <f t="shared" si="144"/>
        <v>135.17500000000018</v>
      </c>
      <c r="J372">
        <f t="shared" si="151"/>
        <v>1</v>
      </c>
      <c r="K372">
        <f t="shared" si="132"/>
        <v>7298.2</v>
      </c>
      <c r="L372">
        <f t="shared" si="145"/>
        <v>222243788</v>
      </c>
      <c r="M372">
        <f t="shared" si="146"/>
        <v>85690254</v>
      </c>
      <c r="N372" s="10">
        <f t="shared" si="133"/>
        <v>-3.5082732314852199</v>
      </c>
      <c r="O372">
        <f t="shared" si="141"/>
        <v>128.44999999999982</v>
      </c>
      <c r="P372">
        <f t="shared" si="153"/>
        <v>294.69999999999982</v>
      </c>
      <c r="Q372">
        <f t="shared" si="154"/>
        <v>119.53786658468948</v>
      </c>
      <c r="R372">
        <f t="shared" si="155"/>
        <v>-166.25</v>
      </c>
      <c r="S372">
        <f t="shared" si="137"/>
        <v>138.90000000000055</v>
      </c>
      <c r="T372">
        <f t="shared" si="138"/>
        <v>-138.90000000000055</v>
      </c>
      <c r="U372">
        <f t="shared" si="139"/>
        <v>138.90000000000055</v>
      </c>
      <c r="V372">
        <f t="shared" si="140"/>
        <v>0</v>
      </c>
      <c r="W372">
        <f t="shared" si="147"/>
        <v>42.835714285714339</v>
      </c>
      <c r="X372">
        <f t="shared" si="142"/>
        <v>24.485714285714362</v>
      </c>
      <c r="Y372">
        <f t="shared" si="148"/>
        <v>62.697334030318828</v>
      </c>
      <c r="Z372">
        <f t="shared" si="149"/>
        <v>0</v>
      </c>
      <c r="AA372">
        <f t="shared" si="150"/>
        <v>0</v>
      </c>
      <c r="AB372">
        <v>202.05</v>
      </c>
      <c r="AC372">
        <f t="shared" si="130"/>
        <v>46251693108.39994</v>
      </c>
      <c r="AD372">
        <f t="shared" si="143"/>
        <v>1998175428.8856976</v>
      </c>
      <c r="AE372" t="str">
        <f t="shared" si="131"/>
        <v>Jan</v>
      </c>
      <c r="AF372">
        <f>_xlfn.IFNA(VLOOKUP(A372,Gold!$A$2:$E$1307,5, FALSE),AF371)</f>
        <v>26575</v>
      </c>
      <c r="AG372">
        <f>_xlfn.IFNA(VLOOKUP(A372,Gold!$A$2:$G$1307,7, FALSE),AG371)</f>
        <v>-1</v>
      </c>
      <c r="AH372">
        <f>_xlfn.IFNA(VLOOKUP(A372,Oil!$A$2:$E$1345,5, FALSE),AH371)</f>
        <v>2262</v>
      </c>
      <c r="AI372">
        <f>_xlfn.IFNA(VLOOKUP(A372,Oil!$A$2:$G$1345,7, FALSE),AI371)</f>
        <v>1</v>
      </c>
      <c r="AJ372">
        <f t="shared" si="134"/>
        <v>0</v>
      </c>
      <c r="AK372">
        <f>_xlfn.IFNA(VLOOKUP(A372,InterestRate!$A$2:$G$1334,3, FALSE),AK371)</f>
        <v>7.7830000000000004</v>
      </c>
      <c r="AL372">
        <f>_xlfn.IFNA(VLOOKUP(A372,InterestRate!$A$2:$G$1334,4,FALSE),AL371)</f>
        <v>7.7830000000000004</v>
      </c>
      <c r="AM372">
        <f>_xlfn.IFNA(VLOOKUP(A372,InterestRate!$A$2:$G$1334,5, FALSE),AM371)</f>
        <v>7.7830000000000004</v>
      </c>
      <c r="AN372">
        <f>_xlfn.IFNA(VLOOKUP(A372,InterestRate!$A$2:$G$1334,6, FALSE),AN371)</f>
        <v>7.7830000000000004</v>
      </c>
      <c r="AO372">
        <f>_xlfn.IFNA(VLOOKUP(A372,InterestRate!$A$2:$G$1334,7, FALSE),AO371)</f>
        <v>-2.5999999999999999E-3</v>
      </c>
      <c r="AP372">
        <f t="shared" si="135"/>
        <v>-1</v>
      </c>
      <c r="AQ372">
        <f t="shared" si="136"/>
        <v>-1</v>
      </c>
    </row>
    <row r="373" spans="1:43" x14ac:dyDescent="0.2">
      <c r="A373" s="1">
        <v>42401</v>
      </c>
      <c r="B373">
        <v>7589.5</v>
      </c>
      <c r="C373">
        <v>7600.45</v>
      </c>
      <c r="D373">
        <v>7541.25</v>
      </c>
      <c r="E373">
        <v>7555.95</v>
      </c>
      <c r="F373">
        <v>206645021</v>
      </c>
      <c r="G373">
        <v>8209.5</v>
      </c>
      <c r="H373">
        <f t="shared" si="152"/>
        <v>7432.8125</v>
      </c>
      <c r="I373">
        <f t="shared" si="144"/>
        <v>123.13749999999982</v>
      </c>
      <c r="J373">
        <f t="shared" si="151"/>
        <v>0</v>
      </c>
      <c r="K373">
        <f t="shared" si="132"/>
        <v>7215.7</v>
      </c>
      <c r="L373">
        <f t="shared" si="145"/>
        <v>238510317</v>
      </c>
      <c r="M373">
        <f t="shared" si="146"/>
        <v>-31865296</v>
      </c>
      <c r="N373" s="10">
        <f t="shared" si="133"/>
        <v>-4.5030737365916931</v>
      </c>
      <c r="O373">
        <f t="shared" si="141"/>
        <v>246.64999999999964</v>
      </c>
      <c r="P373">
        <f t="shared" si="153"/>
        <v>501.19999999999982</v>
      </c>
      <c r="Q373">
        <f t="shared" si="154"/>
        <v>147.95423801844618</v>
      </c>
      <c r="R373">
        <f t="shared" si="155"/>
        <v>-254.55000000000018</v>
      </c>
      <c r="S373">
        <f t="shared" si="137"/>
        <v>-7.6000000000003638</v>
      </c>
      <c r="T373">
        <f t="shared" si="138"/>
        <v>7.6000000000003638</v>
      </c>
      <c r="U373">
        <f t="shared" si="139"/>
        <v>0</v>
      </c>
      <c r="V373">
        <f t="shared" si="140"/>
        <v>7.6000000000003638</v>
      </c>
      <c r="W373">
        <f t="shared" si="147"/>
        <v>42.835714285714339</v>
      </c>
      <c r="X373">
        <f t="shared" si="142"/>
        <v>7.6000000000001036</v>
      </c>
      <c r="Y373">
        <f t="shared" si="148"/>
        <v>83.280099986112887</v>
      </c>
      <c r="Z373">
        <f t="shared" si="149"/>
        <v>0</v>
      </c>
      <c r="AA373">
        <f t="shared" si="150"/>
        <v>1</v>
      </c>
      <c r="AB373">
        <v>448.75</v>
      </c>
      <c r="AC373">
        <f t="shared" si="130"/>
        <v>-6932940454.5500374</v>
      </c>
      <c r="AD373">
        <f t="shared" si="143"/>
        <v>2592854581.907115</v>
      </c>
      <c r="AE373" t="str">
        <f t="shared" si="131"/>
        <v>Feb</v>
      </c>
      <c r="AF373">
        <f>_xlfn.IFNA(VLOOKUP(A373,Gold!$A$2:$E$1307,5, FALSE),AF372)</f>
        <v>26778</v>
      </c>
      <c r="AG373">
        <f>_xlfn.IFNA(VLOOKUP(A373,Gold!$A$2:$G$1307,7, FALSE),AG372)</f>
        <v>1</v>
      </c>
      <c r="AH373">
        <f>_xlfn.IFNA(VLOOKUP(A373,Oil!$A$2:$E$1345,5, FALSE),AH372)</f>
        <v>2282</v>
      </c>
      <c r="AI373">
        <f>_xlfn.IFNA(VLOOKUP(A373,Oil!$A$2:$G$1345,7, FALSE),AI372)</f>
        <v>1</v>
      </c>
      <c r="AJ373">
        <f t="shared" si="134"/>
        <v>2</v>
      </c>
      <c r="AK373">
        <f>_xlfn.IFNA(VLOOKUP(A373,InterestRate!$A$2:$G$1334,3, FALSE),AK372)</f>
        <v>7.7919999999999998</v>
      </c>
      <c r="AL373">
        <f>_xlfn.IFNA(VLOOKUP(A373,InterestRate!$A$2:$G$1334,4,FALSE),AL372)</f>
        <v>7.7919999999999998</v>
      </c>
      <c r="AM373">
        <f>_xlfn.IFNA(VLOOKUP(A373,InterestRate!$A$2:$G$1334,5, FALSE),AM372)</f>
        <v>7.7919999999999998</v>
      </c>
      <c r="AN373">
        <f>_xlfn.IFNA(VLOOKUP(A373,InterestRate!$A$2:$G$1334,6, FALSE),AN372)</f>
        <v>7.7919999999999998</v>
      </c>
      <c r="AO373">
        <f>_xlfn.IFNA(VLOOKUP(A373,InterestRate!$A$2:$G$1334,7, FALSE),AO372)</f>
        <v>1.1999999999999999E-3</v>
      </c>
      <c r="AP373">
        <f t="shared" si="135"/>
        <v>1</v>
      </c>
      <c r="AQ373">
        <f t="shared" si="136"/>
        <v>3</v>
      </c>
    </row>
    <row r="374" spans="1:43" x14ac:dyDescent="0.2">
      <c r="A374" s="1">
        <v>42402</v>
      </c>
      <c r="B374">
        <v>7566.65</v>
      </c>
      <c r="C374">
        <v>7576.3</v>
      </c>
      <c r="D374">
        <v>7428.05</v>
      </c>
      <c r="E374">
        <v>7455.55</v>
      </c>
      <c r="F374">
        <v>237338907</v>
      </c>
      <c r="G374">
        <v>8030.99</v>
      </c>
      <c r="H374">
        <f t="shared" si="152"/>
        <v>7432.2749999999987</v>
      </c>
      <c r="I374">
        <f t="shared" si="144"/>
        <v>23.275000000001455</v>
      </c>
      <c r="J374">
        <f t="shared" si="151"/>
        <v>0</v>
      </c>
      <c r="K374">
        <f t="shared" si="132"/>
        <v>6976.35</v>
      </c>
      <c r="L374">
        <f t="shared" si="145"/>
        <v>234800442.7142857</v>
      </c>
      <c r="M374">
        <f t="shared" si="146"/>
        <v>2538464.2857142985</v>
      </c>
      <c r="N374" s="10">
        <f t="shared" si="133"/>
        <v>-6.4274265480078574</v>
      </c>
      <c r="O374">
        <f t="shared" si="141"/>
        <v>178.75</v>
      </c>
      <c r="P374">
        <f t="shared" si="153"/>
        <v>412.25</v>
      </c>
      <c r="Q374">
        <f t="shared" si="154"/>
        <v>166.78651988181082</v>
      </c>
      <c r="R374">
        <f t="shared" si="155"/>
        <v>-233.5</v>
      </c>
      <c r="S374">
        <f t="shared" si="137"/>
        <v>-100.39999999999964</v>
      </c>
      <c r="T374">
        <f t="shared" si="138"/>
        <v>100.39999999999964</v>
      </c>
      <c r="U374">
        <f t="shared" si="139"/>
        <v>0</v>
      </c>
      <c r="V374">
        <f t="shared" si="140"/>
        <v>100.39999999999964</v>
      </c>
      <c r="W374">
        <f t="shared" si="147"/>
        <v>42.835714285714339</v>
      </c>
      <c r="X374">
        <f t="shared" si="142"/>
        <v>17.30000000000005</v>
      </c>
      <c r="Y374">
        <f t="shared" si="148"/>
        <v>70.066596565019239</v>
      </c>
      <c r="Z374">
        <f t="shared" si="149"/>
        <v>0</v>
      </c>
      <c r="AA374">
        <f t="shared" si="150"/>
        <v>0</v>
      </c>
      <c r="AB374">
        <v>553.85</v>
      </c>
      <c r="AC374">
        <f t="shared" si="130"/>
        <v>-26368352567.699871</v>
      </c>
      <c r="AD374">
        <f t="shared" si="143"/>
        <v>2365105844.7213988</v>
      </c>
      <c r="AE374" t="str">
        <f t="shared" si="131"/>
        <v>Feb</v>
      </c>
      <c r="AF374">
        <f>_xlfn.IFNA(VLOOKUP(A374,Gold!$A$2:$E$1307,5, FALSE),AF373)</f>
        <v>26867</v>
      </c>
      <c r="AG374">
        <f>_xlfn.IFNA(VLOOKUP(A374,Gold!$A$2:$G$1307,7, FALSE),AG373)</f>
        <v>1</v>
      </c>
      <c r="AH374">
        <f>_xlfn.IFNA(VLOOKUP(A374,Oil!$A$2:$E$1345,5, FALSE),AH373)</f>
        <v>2146</v>
      </c>
      <c r="AI374">
        <f>_xlfn.IFNA(VLOOKUP(A374,Oil!$A$2:$G$1345,7, FALSE),AI373)</f>
        <v>-1</v>
      </c>
      <c r="AJ374">
        <f t="shared" si="134"/>
        <v>0</v>
      </c>
      <c r="AK374">
        <f>_xlfn.IFNA(VLOOKUP(A374,InterestRate!$A$2:$G$1334,3, FALSE),AK373)</f>
        <v>7.8490000000000002</v>
      </c>
      <c r="AL374">
        <f>_xlfn.IFNA(VLOOKUP(A374,InterestRate!$A$2:$G$1334,4,FALSE),AL373)</f>
        <v>7.8490000000000002</v>
      </c>
      <c r="AM374">
        <f>_xlfn.IFNA(VLOOKUP(A374,InterestRate!$A$2:$G$1334,5, FALSE),AM373)</f>
        <v>7.8490000000000002</v>
      </c>
      <c r="AN374">
        <f>_xlfn.IFNA(VLOOKUP(A374,InterestRate!$A$2:$G$1334,6, FALSE),AN373)</f>
        <v>7.8490000000000002</v>
      </c>
      <c r="AO374">
        <f>_xlfn.IFNA(VLOOKUP(A374,InterestRate!$A$2:$G$1334,7, FALSE),AO373)</f>
        <v>7.3000000000000001E-3</v>
      </c>
      <c r="AP374">
        <f t="shared" si="135"/>
        <v>1</v>
      </c>
      <c r="AQ374">
        <f t="shared" si="136"/>
        <v>1</v>
      </c>
    </row>
    <row r="375" spans="1:43" x14ac:dyDescent="0.2">
      <c r="A375" s="1">
        <v>42403</v>
      </c>
      <c r="B375">
        <v>7392.45</v>
      </c>
      <c r="C375">
        <v>7419.4</v>
      </c>
      <c r="D375">
        <v>7350.3</v>
      </c>
      <c r="E375">
        <v>7361.8</v>
      </c>
      <c r="F375">
        <v>197863301</v>
      </c>
      <c r="G375">
        <v>6748.17</v>
      </c>
      <c r="H375">
        <f t="shared" si="152"/>
        <v>7425.5041666666666</v>
      </c>
      <c r="I375">
        <f t="shared" si="144"/>
        <v>-63.704166666666424</v>
      </c>
      <c r="J375">
        <f t="shared" si="151"/>
        <v>-1</v>
      </c>
      <c r="K375">
        <f t="shared" si="132"/>
        <v>6980.95</v>
      </c>
      <c r="L375">
        <f t="shared" si="145"/>
        <v>233261246</v>
      </c>
      <c r="M375">
        <f t="shared" si="146"/>
        <v>-35397945</v>
      </c>
      <c r="N375" s="10">
        <f t="shared" si="133"/>
        <v>-5.1733271754190602</v>
      </c>
      <c r="O375">
        <f t="shared" si="141"/>
        <v>-60.649999999999636</v>
      </c>
      <c r="P375">
        <f t="shared" si="153"/>
        <v>79.300000000000182</v>
      </c>
      <c r="Q375">
        <f t="shared" si="154"/>
        <v>143.20669710330617</v>
      </c>
      <c r="R375">
        <f t="shared" si="155"/>
        <v>-139.94999999999982</v>
      </c>
      <c r="S375">
        <f t="shared" si="137"/>
        <v>-93.75</v>
      </c>
      <c r="T375">
        <f t="shared" si="138"/>
        <v>93.75</v>
      </c>
      <c r="U375">
        <f t="shared" si="139"/>
        <v>0</v>
      </c>
      <c r="V375">
        <f t="shared" si="140"/>
        <v>93.75</v>
      </c>
      <c r="W375">
        <f t="shared" si="147"/>
        <v>22.028571428571531</v>
      </c>
      <c r="X375">
        <f t="shared" si="142"/>
        <v>30.692857142857196</v>
      </c>
      <c r="Y375">
        <f t="shared" si="148"/>
        <v>41.005185480654241</v>
      </c>
      <c r="Z375">
        <f t="shared" si="149"/>
        <v>0</v>
      </c>
      <c r="AA375">
        <f t="shared" si="150"/>
        <v>0</v>
      </c>
      <c r="AB375">
        <v>364.75</v>
      </c>
      <c r="AC375">
        <f t="shared" si="130"/>
        <v>-6064510175.6499281</v>
      </c>
      <c r="AD375">
        <f t="shared" si="143"/>
        <v>-754370976.33573306</v>
      </c>
      <c r="AE375" t="str">
        <f t="shared" si="131"/>
        <v>Feb</v>
      </c>
      <c r="AF375">
        <f>_xlfn.IFNA(VLOOKUP(A375,Gold!$A$2:$E$1307,5, FALSE),AF374)</f>
        <v>27052</v>
      </c>
      <c r="AG375">
        <f>_xlfn.IFNA(VLOOKUP(A375,Gold!$A$2:$G$1307,7, FALSE),AG374)</f>
        <v>1</v>
      </c>
      <c r="AH375">
        <f>_xlfn.IFNA(VLOOKUP(A375,Oil!$A$2:$E$1345,5, FALSE),AH374)</f>
        <v>2027</v>
      </c>
      <c r="AI375">
        <f>_xlfn.IFNA(VLOOKUP(A375,Oil!$A$2:$G$1345,7, FALSE),AI374)</f>
        <v>-1</v>
      </c>
      <c r="AJ375">
        <f t="shared" si="134"/>
        <v>0</v>
      </c>
      <c r="AK375">
        <f>_xlfn.IFNA(VLOOKUP(A375,InterestRate!$A$2:$G$1334,3, FALSE),AK374)</f>
        <v>7.8520000000000003</v>
      </c>
      <c r="AL375">
        <f>_xlfn.IFNA(VLOOKUP(A375,InterestRate!$A$2:$G$1334,4,FALSE),AL374)</f>
        <v>7.8520000000000003</v>
      </c>
      <c r="AM375">
        <f>_xlfn.IFNA(VLOOKUP(A375,InterestRate!$A$2:$G$1334,5, FALSE),AM374)</f>
        <v>7.8520000000000003</v>
      </c>
      <c r="AN375">
        <f>_xlfn.IFNA(VLOOKUP(A375,InterestRate!$A$2:$G$1334,6, FALSE),AN374)</f>
        <v>7.8520000000000003</v>
      </c>
      <c r="AO375">
        <f>_xlfn.IFNA(VLOOKUP(A375,InterestRate!$A$2:$G$1334,7, FALSE),AO374)</f>
        <v>4.0000000000000002E-4</v>
      </c>
      <c r="AP375">
        <f t="shared" si="135"/>
        <v>1</v>
      </c>
      <c r="AQ375">
        <f t="shared" si="136"/>
        <v>1</v>
      </c>
    </row>
    <row r="376" spans="1:43" x14ac:dyDescent="0.2">
      <c r="A376" s="1">
        <v>42404</v>
      </c>
      <c r="B376">
        <v>7411.45</v>
      </c>
      <c r="C376">
        <v>7457.05</v>
      </c>
      <c r="D376">
        <v>7365.95</v>
      </c>
      <c r="E376">
        <v>7404</v>
      </c>
      <c r="F376">
        <v>229563364</v>
      </c>
      <c r="G376">
        <v>7465.35</v>
      </c>
      <c r="H376">
        <f t="shared" si="152"/>
        <v>7419.1708333333336</v>
      </c>
      <c r="I376">
        <f t="shared" si="144"/>
        <v>-15.170833333333576</v>
      </c>
      <c r="J376">
        <f t="shared" si="151"/>
        <v>0</v>
      </c>
      <c r="K376">
        <f t="shared" si="132"/>
        <v>7162.95</v>
      </c>
      <c r="L376">
        <f t="shared" si="145"/>
        <v>227772851.7142857</v>
      </c>
      <c r="M376">
        <f t="shared" si="146"/>
        <v>1790512.2857142985</v>
      </c>
      <c r="N376" s="10">
        <f t="shared" si="133"/>
        <v>-3.2556726094003268</v>
      </c>
      <c r="O376">
        <f t="shared" si="141"/>
        <v>-32.149999999999636</v>
      </c>
      <c r="P376">
        <f t="shared" si="153"/>
        <v>68.500000000000909</v>
      </c>
      <c r="Q376">
        <f t="shared" si="154"/>
        <v>127.46116868995637</v>
      </c>
      <c r="R376">
        <f t="shared" si="155"/>
        <v>-100.65000000000055</v>
      </c>
      <c r="S376">
        <f t="shared" si="137"/>
        <v>42.199999999999818</v>
      </c>
      <c r="T376">
        <f t="shared" si="138"/>
        <v>-42.199999999999818</v>
      </c>
      <c r="U376">
        <f t="shared" si="139"/>
        <v>42.199999999999818</v>
      </c>
      <c r="V376">
        <f t="shared" si="140"/>
        <v>0</v>
      </c>
      <c r="W376">
        <f t="shared" si="147"/>
        <v>26.100000000000104</v>
      </c>
      <c r="X376">
        <f t="shared" si="142"/>
        <v>30.692857142857196</v>
      </c>
      <c r="Y376">
        <f t="shared" si="148"/>
        <v>45.161290322580705</v>
      </c>
      <c r="Z376">
        <f t="shared" si="149"/>
        <v>0</v>
      </c>
      <c r="AA376">
        <f t="shared" si="150"/>
        <v>0</v>
      </c>
      <c r="AB376">
        <v>85.95</v>
      </c>
      <c r="AC376">
        <f t="shared" si="130"/>
        <v>-1710247061.7999582</v>
      </c>
      <c r="AD376">
        <f t="shared" si="143"/>
        <v>-215348904.42143196</v>
      </c>
      <c r="AE376" t="str">
        <f t="shared" si="131"/>
        <v>Feb</v>
      </c>
      <c r="AF376">
        <f>_xlfn.IFNA(VLOOKUP(A376,Gold!$A$2:$E$1307,5, FALSE),AF375)</f>
        <v>27221</v>
      </c>
      <c r="AG376">
        <f>_xlfn.IFNA(VLOOKUP(A376,Gold!$A$2:$G$1307,7, FALSE),AG375)</f>
        <v>-1</v>
      </c>
      <c r="AH376">
        <f>_xlfn.IFNA(VLOOKUP(A376,Oil!$A$2:$E$1345,5, FALSE),AH375)</f>
        <v>2201</v>
      </c>
      <c r="AI376">
        <f>_xlfn.IFNA(VLOOKUP(A376,Oil!$A$2:$G$1345,7, FALSE),AI375)</f>
        <v>1</v>
      </c>
      <c r="AJ376">
        <f t="shared" si="134"/>
        <v>0</v>
      </c>
      <c r="AK376">
        <f>_xlfn.IFNA(VLOOKUP(A376,InterestRate!$A$2:$G$1334,3, FALSE),AK375)</f>
        <v>7.8369999999999997</v>
      </c>
      <c r="AL376">
        <f>_xlfn.IFNA(VLOOKUP(A376,InterestRate!$A$2:$G$1334,4,FALSE),AL375)</f>
        <v>7.8369999999999997</v>
      </c>
      <c r="AM376">
        <f>_xlfn.IFNA(VLOOKUP(A376,InterestRate!$A$2:$G$1334,5, FALSE),AM375)</f>
        <v>7.8369999999999997</v>
      </c>
      <c r="AN376">
        <f>_xlfn.IFNA(VLOOKUP(A376,InterestRate!$A$2:$G$1334,6, FALSE),AN375)</f>
        <v>7.8369999999999997</v>
      </c>
      <c r="AO376">
        <f>_xlfn.IFNA(VLOOKUP(A376,InterestRate!$A$2:$G$1334,7, FALSE),AO375)</f>
        <v>-1.9E-3</v>
      </c>
      <c r="AP376">
        <f t="shared" si="135"/>
        <v>-1</v>
      </c>
      <c r="AQ376">
        <f t="shared" si="136"/>
        <v>-1</v>
      </c>
    </row>
    <row r="377" spans="1:43" x14ac:dyDescent="0.2">
      <c r="A377" s="1">
        <v>42405</v>
      </c>
      <c r="B377">
        <v>7418.25</v>
      </c>
      <c r="C377">
        <v>7503.15</v>
      </c>
      <c r="D377">
        <v>7406.65</v>
      </c>
      <c r="E377">
        <v>7489.1</v>
      </c>
      <c r="F377">
        <v>257518899</v>
      </c>
      <c r="G377">
        <v>8628.24</v>
      </c>
      <c r="H377">
        <f t="shared" si="152"/>
        <v>7423.5875000000015</v>
      </c>
      <c r="I377">
        <f t="shared" si="144"/>
        <v>65.512499999998909</v>
      </c>
      <c r="J377">
        <f t="shared" si="151"/>
        <v>1</v>
      </c>
      <c r="K377">
        <f t="shared" si="132"/>
        <v>7048.25</v>
      </c>
      <c r="L377">
        <f t="shared" si="145"/>
        <v>236538689.14285713</v>
      </c>
      <c r="M377">
        <f t="shared" si="146"/>
        <v>20980209.857142866</v>
      </c>
      <c r="N377" s="10">
        <f t="shared" si="133"/>
        <v>-5.8865551267842644</v>
      </c>
      <c r="O377">
        <f t="shared" si="141"/>
        <v>51.350000000000364</v>
      </c>
      <c r="P377">
        <f t="shared" si="153"/>
        <v>51.400000000000546</v>
      </c>
      <c r="Q377">
        <f t="shared" si="154"/>
        <v>114.44631513342402</v>
      </c>
      <c r="R377">
        <f t="shared" si="155"/>
        <v>-5.0000000000181899E-2</v>
      </c>
      <c r="S377">
        <f t="shared" si="137"/>
        <v>85.100000000000364</v>
      </c>
      <c r="T377">
        <f t="shared" si="138"/>
        <v>-85.100000000000364</v>
      </c>
      <c r="U377">
        <f t="shared" si="139"/>
        <v>85.100000000000364</v>
      </c>
      <c r="V377">
        <f t="shared" si="140"/>
        <v>0</v>
      </c>
      <c r="W377">
        <f t="shared" si="147"/>
        <v>38.028571428571531</v>
      </c>
      <c r="X377">
        <f t="shared" si="142"/>
        <v>30.692857142857196</v>
      </c>
      <c r="Y377">
        <f t="shared" si="148"/>
        <v>54.543591845097865</v>
      </c>
      <c r="Z377">
        <f t="shared" si="149"/>
        <v>0</v>
      </c>
      <c r="AA377">
        <f t="shared" si="150"/>
        <v>0</v>
      </c>
      <c r="AB377">
        <v>-41.45</v>
      </c>
      <c r="AC377">
        <f t="shared" si="130"/>
        <v>18245213994.150093</v>
      </c>
      <c r="AD377">
        <f t="shared" si="143"/>
        <v>3271034241.6500201</v>
      </c>
      <c r="AE377" t="str">
        <f t="shared" si="131"/>
        <v>Feb</v>
      </c>
      <c r="AF377">
        <f>_xlfn.IFNA(VLOOKUP(A377,Gold!$A$2:$E$1307,5, FALSE),AF376)</f>
        <v>27486</v>
      </c>
      <c r="AG377">
        <f>_xlfn.IFNA(VLOOKUP(A377,Gold!$A$2:$G$1307,7, FALSE),AG376)</f>
        <v>1</v>
      </c>
      <c r="AH377">
        <f>_xlfn.IFNA(VLOOKUP(A377,Oil!$A$2:$E$1345,5, FALSE),AH376)</f>
        <v>2151</v>
      </c>
      <c r="AI377">
        <f>_xlfn.IFNA(VLOOKUP(A377,Oil!$A$2:$G$1345,7, FALSE),AI376)</f>
        <v>-1</v>
      </c>
      <c r="AJ377">
        <f t="shared" si="134"/>
        <v>0</v>
      </c>
      <c r="AK377">
        <f>_xlfn.IFNA(VLOOKUP(A377,InterestRate!$A$2:$G$1334,3, FALSE),AK376)</f>
        <v>7.8220000000000001</v>
      </c>
      <c r="AL377">
        <f>_xlfn.IFNA(VLOOKUP(A377,InterestRate!$A$2:$G$1334,4,FALSE),AL376)</f>
        <v>7.8220000000000001</v>
      </c>
      <c r="AM377">
        <f>_xlfn.IFNA(VLOOKUP(A377,InterestRate!$A$2:$G$1334,5, FALSE),AM376)</f>
        <v>7.8220000000000001</v>
      </c>
      <c r="AN377">
        <f>_xlfn.IFNA(VLOOKUP(A377,InterestRate!$A$2:$G$1334,6, FALSE),AN376)</f>
        <v>7.8220000000000001</v>
      </c>
      <c r="AO377">
        <f>_xlfn.IFNA(VLOOKUP(A377,InterestRate!$A$2:$G$1334,7, FALSE),AO376)</f>
        <v>-1.9E-3</v>
      </c>
      <c r="AP377">
        <f t="shared" si="135"/>
        <v>-1</v>
      </c>
      <c r="AQ377">
        <f t="shared" si="136"/>
        <v>-1</v>
      </c>
    </row>
    <row r="378" spans="1:43" x14ac:dyDescent="0.2">
      <c r="A378" s="1">
        <v>42408</v>
      </c>
      <c r="B378">
        <v>7489.7</v>
      </c>
      <c r="C378">
        <v>7512.55</v>
      </c>
      <c r="D378">
        <v>7363.2</v>
      </c>
      <c r="E378">
        <v>7387.25</v>
      </c>
      <c r="F378">
        <v>176758985</v>
      </c>
      <c r="G378">
        <v>5746.45</v>
      </c>
      <c r="H378">
        <f t="shared" si="152"/>
        <v>7428.0875000000005</v>
      </c>
      <c r="I378">
        <f t="shared" si="144"/>
        <v>-40.837500000000546</v>
      </c>
      <c r="J378">
        <f t="shared" si="151"/>
        <v>-1</v>
      </c>
      <c r="K378">
        <f t="shared" si="132"/>
        <v>7108.45</v>
      </c>
      <c r="L378">
        <f t="shared" si="145"/>
        <v>245699976</v>
      </c>
      <c r="M378">
        <f t="shared" si="146"/>
        <v>-68940991</v>
      </c>
      <c r="N378" s="10">
        <f t="shared" si="133"/>
        <v>-3.7740701885004593</v>
      </c>
      <c r="O378">
        <f t="shared" si="141"/>
        <v>-37.399999999999636</v>
      </c>
      <c r="P378">
        <f t="shared" si="153"/>
        <v>-111.04999999999927</v>
      </c>
      <c r="Q378">
        <f t="shared" si="154"/>
        <v>110.2991646128186</v>
      </c>
      <c r="R378">
        <f t="shared" si="155"/>
        <v>73.649999999999636</v>
      </c>
      <c r="S378">
        <f t="shared" si="137"/>
        <v>-101.85000000000036</v>
      </c>
      <c r="T378">
        <f t="shared" si="138"/>
        <v>101.85000000000036</v>
      </c>
      <c r="U378">
        <f t="shared" si="139"/>
        <v>0</v>
      </c>
      <c r="V378">
        <f t="shared" si="140"/>
        <v>101.85000000000036</v>
      </c>
      <c r="W378">
        <f t="shared" si="147"/>
        <v>38.028571428571531</v>
      </c>
      <c r="X378">
        <f t="shared" si="142"/>
        <v>43.371428571428623</v>
      </c>
      <c r="Y378">
        <f t="shared" si="148"/>
        <v>46.151178918169244</v>
      </c>
      <c r="Z378">
        <f t="shared" si="149"/>
        <v>0</v>
      </c>
      <c r="AA378">
        <f t="shared" si="150"/>
        <v>0</v>
      </c>
      <c r="AB378">
        <v>-18.2</v>
      </c>
      <c r="AC378">
        <f t="shared" si="130"/>
        <v>-18108958013.249969</v>
      </c>
      <c r="AD378">
        <f t="shared" si="143"/>
        <v>758842689.94289505</v>
      </c>
      <c r="AE378" t="str">
        <f t="shared" si="131"/>
        <v>Feb</v>
      </c>
      <c r="AF378">
        <f>_xlfn.IFNA(VLOOKUP(A378,Gold!$A$2:$E$1307,5, FALSE),AF377)</f>
        <v>27789</v>
      </c>
      <c r="AG378">
        <f>_xlfn.IFNA(VLOOKUP(A378,Gold!$A$2:$G$1307,7, FALSE),AG377)</f>
        <v>1</v>
      </c>
      <c r="AH378">
        <f>_xlfn.IFNA(VLOOKUP(A378,Oil!$A$2:$E$1345,5, FALSE),AH377)</f>
        <v>2089</v>
      </c>
      <c r="AI378">
        <f>_xlfn.IFNA(VLOOKUP(A378,Oil!$A$2:$G$1345,7, FALSE),AI377)</f>
        <v>-1</v>
      </c>
      <c r="AJ378">
        <f t="shared" si="134"/>
        <v>0</v>
      </c>
      <c r="AK378">
        <f>_xlfn.IFNA(VLOOKUP(A378,InterestRate!$A$2:$G$1334,3, FALSE),AK377)</f>
        <v>7.7290000000000001</v>
      </c>
      <c r="AL378">
        <f>_xlfn.IFNA(VLOOKUP(A378,InterestRate!$A$2:$G$1334,4,FALSE),AL377)</f>
        <v>7.7290000000000001</v>
      </c>
      <c r="AM378">
        <f>_xlfn.IFNA(VLOOKUP(A378,InterestRate!$A$2:$G$1334,5, FALSE),AM377)</f>
        <v>7.7290000000000001</v>
      </c>
      <c r="AN378">
        <f>_xlfn.IFNA(VLOOKUP(A378,InterestRate!$A$2:$G$1334,6, FALSE),AN377)</f>
        <v>7.7290000000000001</v>
      </c>
      <c r="AO378">
        <f>_xlfn.IFNA(VLOOKUP(A378,InterestRate!$A$2:$G$1334,7, FALSE),AO377)</f>
        <v>-1.1900000000000001E-2</v>
      </c>
      <c r="AP378">
        <f t="shared" si="135"/>
        <v>-1</v>
      </c>
      <c r="AQ378">
        <f t="shared" si="136"/>
        <v>-1</v>
      </c>
    </row>
    <row r="379" spans="1:43" x14ac:dyDescent="0.2">
      <c r="A379" s="1">
        <v>42409</v>
      </c>
      <c r="B379">
        <v>7303.95</v>
      </c>
      <c r="C379">
        <v>7323.45</v>
      </c>
      <c r="D379">
        <v>7275.15</v>
      </c>
      <c r="E379">
        <v>7298.2</v>
      </c>
      <c r="F379">
        <v>218730280</v>
      </c>
      <c r="G379">
        <v>7415.13</v>
      </c>
      <c r="H379">
        <f t="shared" si="152"/>
        <v>7434.5833333333348</v>
      </c>
      <c r="I379">
        <f t="shared" si="144"/>
        <v>-136.38333333333503</v>
      </c>
      <c r="J379">
        <f t="shared" si="151"/>
        <v>0</v>
      </c>
      <c r="K379">
        <f t="shared" si="132"/>
        <v>7191.75</v>
      </c>
      <c r="L379">
        <f t="shared" si="145"/>
        <v>230517502.7142857</v>
      </c>
      <c r="M379">
        <f t="shared" si="146"/>
        <v>-11787222.714285702</v>
      </c>
      <c r="N379" s="10">
        <f t="shared" si="133"/>
        <v>-1.458578827656132</v>
      </c>
      <c r="O379">
        <f t="shared" si="141"/>
        <v>-265.35000000000036</v>
      </c>
      <c r="P379">
        <f t="shared" si="153"/>
        <v>-393.80000000000018</v>
      </c>
      <c r="Q379">
        <f t="shared" si="154"/>
        <v>119.584469548277</v>
      </c>
      <c r="R379">
        <f t="shared" si="155"/>
        <v>128.44999999999982</v>
      </c>
      <c r="S379">
        <f t="shared" si="137"/>
        <v>-89.050000000000182</v>
      </c>
      <c r="T379">
        <f t="shared" si="138"/>
        <v>89.050000000000182</v>
      </c>
      <c r="U379">
        <f t="shared" si="139"/>
        <v>0</v>
      </c>
      <c r="V379">
        <f t="shared" si="140"/>
        <v>89.050000000000182</v>
      </c>
      <c r="W379">
        <f t="shared" si="147"/>
        <v>18.185714285714312</v>
      </c>
      <c r="X379">
        <f t="shared" si="142"/>
        <v>56.09285714285722</v>
      </c>
      <c r="Y379">
        <f t="shared" si="148"/>
        <v>24.157889742859851</v>
      </c>
      <c r="Z379">
        <f t="shared" si="149"/>
        <v>0</v>
      </c>
      <c r="AA379">
        <f t="shared" si="150"/>
        <v>0</v>
      </c>
      <c r="AB379">
        <v>-251.4</v>
      </c>
      <c r="AC379">
        <f t="shared" si="130"/>
        <v>-1257699110</v>
      </c>
      <c r="AD379">
        <f t="shared" si="143"/>
        <v>-6028213341.2570953</v>
      </c>
      <c r="AE379" t="str">
        <f t="shared" si="131"/>
        <v>Feb</v>
      </c>
      <c r="AF379">
        <f>_xlfn.IFNA(VLOOKUP(A379,Gold!$A$2:$E$1307,5, FALSE),AF378)</f>
        <v>28199</v>
      </c>
      <c r="AG379">
        <f>_xlfn.IFNA(VLOOKUP(A379,Gold!$A$2:$G$1307,7, FALSE),AG378)</f>
        <v>-1</v>
      </c>
      <c r="AH379">
        <f>_xlfn.IFNA(VLOOKUP(A379,Oil!$A$2:$E$1345,5, FALSE),AH378)</f>
        <v>2014</v>
      </c>
      <c r="AI379">
        <f>_xlfn.IFNA(VLOOKUP(A379,Oil!$A$2:$G$1345,7, FALSE),AI378)</f>
        <v>-1</v>
      </c>
      <c r="AJ379">
        <f t="shared" si="134"/>
        <v>-2</v>
      </c>
      <c r="AK379">
        <f>_xlfn.IFNA(VLOOKUP(A379,InterestRate!$A$2:$G$1334,3, FALSE),AK378)</f>
        <v>7.7409999999999997</v>
      </c>
      <c r="AL379">
        <f>_xlfn.IFNA(VLOOKUP(A379,InterestRate!$A$2:$G$1334,4,FALSE),AL378)</f>
        <v>7.7409999999999997</v>
      </c>
      <c r="AM379">
        <f>_xlfn.IFNA(VLOOKUP(A379,InterestRate!$A$2:$G$1334,5, FALSE),AM378)</f>
        <v>7.7409999999999997</v>
      </c>
      <c r="AN379">
        <f>_xlfn.IFNA(VLOOKUP(A379,InterestRate!$A$2:$G$1334,6, FALSE),AN378)</f>
        <v>7.7409999999999997</v>
      </c>
      <c r="AO379">
        <f>_xlfn.IFNA(VLOOKUP(A379,InterestRate!$A$2:$G$1334,7, FALSE),AO378)</f>
        <v>1.6000000000000001E-3</v>
      </c>
      <c r="AP379">
        <f t="shared" si="135"/>
        <v>1</v>
      </c>
      <c r="AQ379">
        <f t="shared" si="136"/>
        <v>-1</v>
      </c>
    </row>
    <row r="380" spans="1:43" x14ac:dyDescent="0.2">
      <c r="A380" s="1">
        <v>42410</v>
      </c>
      <c r="B380">
        <v>7264.3</v>
      </c>
      <c r="C380">
        <v>7271.85</v>
      </c>
      <c r="D380">
        <v>7177.75</v>
      </c>
      <c r="E380">
        <v>7215.7</v>
      </c>
      <c r="F380">
        <v>254481339</v>
      </c>
      <c r="G380">
        <v>8129.65</v>
      </c>
      <c r="H380">
        <f t="shared" si="152"/>
        <v>7436.3666666666677</v>
      </c>
      <c r="I380">
        <f t="shared" si="144"/>
        <v>-220.66666666666788</v>
      </c>
      <c r="J380">
        <f t="shared" si="151"/>
        <v>0</v>
      </c>
      <c r="K380">
        <f t="shared" si="132"/>
        <v>7210.75</v>
      </c>
      <c r="L380">
        <f t="shared" si="145"/>
        <v>217774108.14285713</v>
      </c>
      <c r="M380">
        <f t="shared" si="146"/>
        <v>36707230.857142866</v>
      </c>
      <c r="N380" s="10">
        <f t="shared" si="133"/>
        <v>-6.8600412988342338E-2</v>
      </c>
      <c r="O380">
        <f t="shared" si="141"/>
        <v>-340.25</v>
      </c>
      <c r="P380">
        <f t="shared" si="153"/>
        <v>-586.89999999999964</v>
      </c>
      <c r="Q380">
        <f t="shared" si="154"/>
        <v>168.82146141214784</v>
      </c>
      <c r="R380">
        <f t="shared" si="155"/>
        <v>246.64999999999964</v>
      </c>
      <c r="S380">
        <f t="shared" si="137"/>
        <v>-82.5</v>
      </c>
      <c r="T380">
        <f t="shared" si="138"/>
        <v>82.5</v>
      </c>
      <c r="U380">
        <f t="shared" si="139"/>
        <v>0</v>
      </c>
      <c r="V380">
        <f t="shared" si="140"/>
        <v>82.5</v>
      </c>
      <c r="W380">
        <f t="shared" si="147"/>
        <v>18.185714285714312</v>
      </c>
      <c r="X380">
        <f t="shared" si="142"/>
        <v>66.792857142857173</v>
      </c>
      <c r="Y380">
        <f t="shared" si="148"/>
        <v>21.15144969676831</v>
      </c>
      <c r="Z380">
        <f t="shared" si="149"/>
        <v>0</v>
      </c>
      <c r="AA380">
        <f t="shared" si="150"/>
        <v>0</v>
      </c>
      <c r="AB380">
        <v>-643</v>
      </c>
      <c r="AC380">
        <f t="shared" si="130"/>
        <v>-12367793075.400093</v>
      </c>
      <c r="AD380">
        <f t="shared" si="143"/>
        <v>-6804620858.52139</v>
      </c>
      <c r="AE380" t="str">
        <f t="shared" si="131"/>
        <v>Feb</v>
      </c>
      <c r="AF380">
        <f>_xlfn.IFNA(VLOOKUP(A380,Gold!$A$2:$E$1307,5, FALSE),AF379)</f>
        <v>28199</v>
      </c>
      <c r="AG380">
        <f>_xlfn.IFNA(VLOOKUP(A380,Gold!$A$2:$G$1307,7, FALSE),AG379)</f>
        <v>1</v>
      </c>
      <c r="AH380">
        <f>_xlfn.IFNA(VLOOKUP(A380,Oil!$A$2:$E$1345,5, FALSE),AH379)</f>
        <v>1904</v>
      </c>
      <c r="AI380">
        <f>_xlfn.IFNA(VLOOKUP(A380,Oil!$A$2:$G$1345,7, FALSE),AI379)</f>
        <v>-1</v>
      </c>
      <c r="AJ380">
        <f t="shared" si="134"/>
        <v>0</v>
      </c>
      <c r="AK380">
        <f>_xlfn.IFNA(VLOOKUP(A380,InterestRate!$A$2:$G$1334,3, FALSE),AK379)</f>
        <v>7.7229999999999999</v>
      </c>
      <c r="AL380">
        <f>_xlfn.IFNA(VLOOKUP(A380,InterestRate!$A$2:$G$1334,4,FALSE),AL379)</f>
        <v>7.7229999999999999</v>
      </c>
      <c r="AM380">
        <f>_xlfn.IFNA(VLOOKUP(A380,InterestRate!$A$2:$G$1334,5, FALSE),AM379)</f>
        <v>7.7229999999999999</v>
      </c>
      <c r="AN380">
        <f>_xlfn.IFNA(VLOOKUP(A380,InterestRate!$A$2:$G$1334,6, FALSE),AN379)</f>
        <v>7.7229999999999999</v>
      </c>
      <c r="AO380">
        <f>_xlfn.IFNA(VLOOKUP(A380,InterestRate!$A$2:$G$1334,7, FALSE),AO379)</f>
        <v>-2.3E-3</v>
      </c>
      <c r="AP380">
        <f t="shared" si="135"/>
        <v>-1</v>
      </c>
      <c r="AQ380">
        <f t="shared" si="136"/>
        <v>-1</v>
      </c>
    </row>
    <row r="381" spans="1:43" x14ac:dyDescent="0.2">
      <c r="A381" s="1">
        <v>42411</v>
      </c>
      <c r="B381">
        <v>7203.6</v>
      </c>
      <c r="C381">
        <v>7208.65</v>
      </c>
      <c r="D381">
        <v>6959.95</v>
      </c>
      <c r="E381">
        <v>6976.35</v>
      </c>
      <c r="F381">
        <v>301302956</v>
      </c>
      <c r="G381">
        <v>9250.27</v>
      </c>
      <c r="H381">
        <f t="shared" si="152"/>
        <v>7419.1374999999998</v>
      </c>
      <c r="I381">
        <f t="shared" si="144"/>
        <v>-442.78749999999945</v>
      </c>
      <c r="J381">
        <f t="shared" si="151"/>
        <v>0</v>
      </c>
      <c r="K381">
        <f t="shared" si="132"/>
        <v>7234.55</v>
      </c>
      <c r="L381">
        <f t="shared" si="145"/>
        <v>224607867.85714287</v>
      </c>
      <c r="M381">
        <f t="shared" si="146"/>
        <v>76695088.142857134</v>
      </c>
      <c r="N381" s="10">
        <f t="shared" si="133"/>
        <v>3.7010757774480898</v>
      </c>
      <c r="O381">
        <f t="shared" si="141"/>
        <v>-479.19999999999982</v>
      </c>
      <c r="P381">
        <f t="shared" si="153"/>
        <v>-657.94999999999982</v>
      </c>
      <c r="Q381">
        <f t="shared" si="154"/>
        <v>178.11356964160882</v>
      </c>
      <c r="R381">
        <f t="shared" si="155"/>
        <v>178.75</v>
      </c>
      <c r="S381">
        <f t="shared" si="137"/>
        <v>-239.34999999999945</v>
      </c>
      <c r="T381">
        <f t="shared" si="138"/>
        <v>239.34999999999945</v>
      </c>
      <c r="U381">
        <f t="shared" si="139"/>
        <v>0</v>
      </c>
      <c r="V381">
        <f t="shared" si="140"/>
        <v>239.34999999999945</v>
      </c>
      <c r="W381">
        <f t="shared" si="147"/>
        <v>18.185714285714312</v>
      </c>
      <c r="X381">
        <f t="shared" si="142"/>
        <v>86.642857142857139</v>
      </c>
      <c r="Y381">
        <f t="shared" si="148"/>
        <v>17.184125269978423</v>
      </c>
      <c r="Z381">
        <f t="shared" si="149"/>
        <v>1</v>
      </c>
      <c r="AA381">
        <f t="shared" si="150"/>
        <v>0</v>
      </c>
      <c r="AB381">
        <v>-1084.8</v>
      </c>
      <c r="AC381">
        <f t="shared" si="130"/>
        <v>-68471096751</v>
      </c>
      <c r="AD381">
        <f t="shared" si="143"/>
        <v>-12819298598.992838</v>
      </c>
      <c r="AE381" t="str">
        <f t="shared" si="131"/>
        <v>Feb</v>
      </c>
      <c r="AF381">
        <f>_xlfn.IFNA(VLOOKUP(A381,Gold!$A$2:$E$1307,5, FALSE),AF380)</f>
        <v>28934</v>
      </c>
      <c r="AG381">
        <f>_xlfn.IFNA(VLOOKUP(A381,Gold!$A$2:$G$1307,7, FALSE),AG380)</f>
        <v>1</v>
      </c>
      <c r="AH381">
        <f>_xlfn.IFNA(VLOOKUP(A381,Oil!$A$2:$E$1345,5, FALSE),AH380)</f>
        <v>1863</v>
      </c>
      <c r="AI381">
        <f>_xlfn.IFNA(VLOOKUP(A381,Oil!$A$2:$G$1345,7, FALSE),AI380)</f>
        <v>-1</v>
      </c>
      <c r="AJ381">
        <f t="shared" si="134"/>
        <v>0</v>
      </c>
      <c r="AK381">
        <f>_xlfn.IFNA(VLOOKUP(A381,InterestRate!$A$2:$G$1334,3, FALSE),AK380)</f>
        <v>7.72</v>
      </c>
      <c r="AL381">
        <f>_xlfn.IFNA(VLOOKUP(A381,InterestRate!$A$2:$G$1334,4,FALSE),AL380)</f>
        <v>7.72</v>
      </c>
      <c r="AM381">
        <f>_xlfn.IFNA(VLOOKUP(A381,InterestRate!$A$2:$G$1334,5, FALSE),AM380)</f>
        <v>7.72</v>
      </c>
      <c r="AN381">
        <f>_xlfn.IFNA(VLOOKUP(A381,InterestRate!$A$2:$G$1334,6, FALSE),AN380)</f>
        <v>7.72</v>
      </c>
      <c r="AO381">
        <f>_xlfn.IFNA(VLOOKUP(A381,InterestRate!$A$2:$G$1334,7, FALSE),AO380)</f>
        <v>-4.0000000000000002E-4</v>
      </c>
      <c r="AP381">
        <f t="shared" si="135"/>
        <v>-1</v>
      </c>
      <c r="AQ381">
        <f t="shared" si="136"/>
        <v>-1</v>
      </c>
    </row>
    <row r="382" spans="1:43" x14ac:dyDescent="0.2">
      <c r="A382" s="1">
        <v>42412</v>
      </c>
      <c r="B382">
        <v>7023.65</v>
      </c>
      <c r="C382">
        <v>7034.8</v>
      </c>
      <c r="D382">
        <v>6869</v>
      </c>
      <c r="E382">
        <v>6980.95</v>
      </c>
      <c r="F382">
        <v>344210729</v>
      </c>
      <c r="G382">
        <v>11062.63</v>
      </c>
      <c r="H382">
        <f t="shared" si="152"/>
        <v>7380.8208333333341</v>
      </c>
      <c r="I382">
        <f t="shared" si="144"/>
        <v>-399.8708333333343</v>
      </c>
      <c r="J382">
        <f t="shared" si="151"/>
        <v>0</v>
      </c>
      <c r="K382">
        <f t="shared" si="132"/>
        <v>7109.55</v>
      </c>
      <c r="L382">
        <f t="shared" si="145"/>
        <v>233745589.14285713</v>
      </c>
      <c r="M382">
        <f t="shared" si="146"/>
        <v>110465139.85714287</v>
      </c>
      <c r="N382" s="10">
        <f t="shared" si="133"/>
        <v>1.8421561535321176</v>
      </c>
      <c r="O382">
        <f t="shared" si="141"/>
        <v>-380.85000000000036</v>
      </c>
      <c r="P382">
        <f t="shared" si="153"/>
        <v>-320.20000000000073</v>
      </c>
      <c r="Q382">
        <f t="shared" si="154"/>
        <v>196.26545101444836</v>
      </c>
      <c r="R382">
        <f t="shared" si="155"/>
        <v>-60.649999999999636</v>
      </c>
      <c r="S382">
        <f t="shared" si="137"/>
        <v>4.5999999999994543</v>
      </c>
      <c r="T382">
        <f t="shared" si="138"/>
        <v>-4.5999999999994543</v>
      </c>
      <c r="U382">
        <f t="shared" si="139"/>
        <v>4.5999999999994543</v>
      </c>
      <c r="V382">
        <f t="shared" si="140"/>
        <v>0</v>
      </c>
      <c r="W382">
        <f t="shared" si="147"/>
        <v>18.842857142857092</v>
      </c>
      <c r="X382">
        <f t="shared" si="142"/>
        <v>73.25</v>
      </c>
      <c r="Y382">
        <f t="shared" si="148"/>
        <v>20.240926877925233</v>
      </c>
      <c r="Z382">
        <f t="shared" si="149"/>
        <v>0</v>
      </c>
      <c r="AA382">
        <f t="shared" si="150"/>
        <v>0</v>
      </c>
      <c r="AB382">
        <v>-1200.3</v>
      </c>
      <c r="AC382">
        <f t="shared" si="130"/>
        <v>-14697798128.299938</v>
      </c>
      <c r="AD382">
        <f t="shared" si="143"/>
        <v>-14052625449.37141</v>
      </c>
      <c r="AE382" t="str">
        <f t="shared" si="131"/>
        <v>Feb</v>
      </c>
      <c r="AF382">
        <f>_xlfn.IFNA(VLOOKUP(A382,Gold!$A$2:$E$1307,5, FALSE),AF381)</f>
        <v>29305</v>
      </c>
      <c r="AG382">
        <f>_xlfn.IFNA(VLOOKUP(A382,Gold!$A$2:$G$1307,7, FALSE),AG381)</f>
        <v>-1</v>
      </c>
      <c r="AH382">
        <f>_xlfn.IFNA(VLOOKUP(A382,Oil!$A$2:$E$1345,5, FALSE),AH381)</f>
        <v>1783</v>
      </c>
      <c r="AI382">
        <f>_xlfn.IFNA(VLOOKUP(A382,Oil!$A$2:$G$1345,7, FALSE),AI381)</f>
        <v>-1</v>
      </c>
      <c r="AJ382">
        <f t="shared" si="134"/>
        <v>-2</v>
      </c>
      <c r="AK382">
        <f>_xlfn.IFNA(VLOOKUP(A382,InterestRate!$A$2:$G$1334,3, FALSE),AK381)</f>
        <v>7.7229999999999999</v>
      </c>
      <c r="AL382">
        <f>_xlfn.IFNA(VLOOKUP(A382,InterestRate!$A$2:$G$1334,4,FALSE),AL381)</f>
        <v>7.7229999999999999</v>
      </c>
      <c r="AM382">
        <f>_xlfn.IFNA(VLOOKUP(A382,InterestRate!$A$2:$G$1334,5, FALSE),AM381)</f>
        <v>7.7229999999999999</v>
      </c>
      <c r="AN382">
        <f>_xlfn.IFNA(VLOOKUP(A382,InterestRate!$A$2:$G$1334,6, FALSE),AN381)</f>
        <v>7.7229999999999999</v>
      </c>
      <c r="AO382">
        <f>_xlfn.IFNA(VLOOKUP(A382,InterestRate!$A$2:$G$1334,7, FALSE),AO381)</f>
        <v>4.0000000000000002E-4</v>
      </c>
      <c r="AP382">
        <f t="shared" si="135"/>
        <v>1</v>
      </c>
      <c r="AQ382">
        <f t="shared" si="136"/>
        <v>-1</v>
      </c>
    </row>
    <row r="383" spans="1:43" x14ac:dyDescent="0.2">
      <c r="A383" s="1">
        <v>42415</v>
      </c>
      <c r="B383">
        <v>7057.35</v>
      </c>
      <c r="C383">
        <v>7182.8</v>
      </c>
      <c r="D383">
        <v>7056.8</v>
      </c>
      <c r="E383">
        <v>7162.95</v>
      </c>
      <c r="F383">
        <v>365217073</v>
      </c>
      <c r="G383">
        <v>10204.34</v>
      </c>
      <c r="H383">
        <f t="shared" si="152"/>
        <v>7342.7541666666666</v>
      </c>
      <c r="I383">
        <f t="shared" si="144"/>
        <v>-179.80416666666679</v>
      </c>
      <c r="J383">
        <f t="shared" si="151"/>
        <v>0</v>
      </c>
      <c r="K383">
        <f t="shared" si="132"/>
        <v>7018.7</v>
      </c>
      <c r="L383">
        <f t="shared" si="145"/>
        <v>254652364.57142857</v>
      </c>
      <c r="M383">
        <f t="shared" si="146"/>
        <v>110564708.42857143</v>
      </c>
      <c r="N383" s="10">
        <f t="shared" si="133"/>
        <v>-2.0138350819145745</v>
      </c>
      <c r="O383">
        <f t="shared" si="141"/>
        <v>-241.05000000000018</v>
      </c>
      <c r="P383">
        <f t="shared" si="153"/>
        <v>-208.90000000000055</v>
      </c>
      <c r="Q383">
        <f t="shared" si="154"/>
        <v>204.68872680475704</v>
      </c>
      <c r="R383">
        <f t="shared" si="155"/>
        <v>-32.149999999999636</v>
      </c>
      <c r="S383">
        <f t="shared" si="137"/>
        <v>182</v>
      </c>
      <c r="T383">
        <f t="shared" si="138"/>
        <v>-182</v>
      </c>
      <c r="U383">
        <f t="shared" si="139"/>
        <v>182</v>
      </c>
      <c r="V383">
        <f t="shared" si="140"/>
        <v>0</v>
      </c>
      <c r="W383">
        <f t="shared" si="147"/>
        <v>38.814285714285688</v>
      </c>
      <c r="X383">
        <f t="shared" si="142"/>
        <v>73.25</v>
      </c>
      <c r="Y383">
        <f t="shared" si="148"/>
        <v>34.329395413481578</v>
      </c>
      <c r="Z383">
        <f t="shared" si="149"/>
        <v>0</v>
      </c>
      <c r="AA383">
        <f t="shared" si="150"/>
        <v>0</v>
      </c>
      <c r="AB383">
        <v>-1101.0999999999999</v>
      </c>
      <c r="AC383">
        <f t="shared" si="130"/>
        <v>38566922908.799797</v>
      </c>
      <c r="AD383">
        <f t="shared" si="143"/>
        <v>-8298744025.0000162</v>
      </c>
      <c r="AE383" t="str">
        <f t="shared" si="131"/>
        <v>Feb</v>
      </c>
      <c r="AF383">
        <f>_xlfn.IFNA(VLOOKUP(A383,Gold!$A$2:$E$1307,5, FALSE),AF382)</f>
        <v>28459</v>
      </c>
      <c r="AG383">
        <f>_xlfn.IFNA(VLOOKUP(A383,Gold!$A$2:$G$1307,7, FALSE),AG382)</f>
        <v>-1</v>
      </c>
      <c r="AH383">
        <f>_xlfn.IFNA(VLOOKUP(A383,Oil!$A$2:$E$1345,5, FALSE),AH382)</f>
        <v>2015</v>
      </c>
      <c r="AI383">
        <f>_xlfn.IFNA(VLOOKUP(A383,Oil!$A$2:$G$1345,7, FALSE),AI382)</f>
        <v>1</v>
      </c>
      <c r="AJ383">
        <f t="shared" si="134"/>
        <v>0</v>
      </c>
      <c r="AK383">
        <f>_xlfn.IFNA(VLOOKUP(A383,InterestRate!$A$2:$G$1334,3, FALSE),AK382)</f>
        <v>7.7539999999999996</v>
      </c>
      <c r="AL383">
        <f>_xlfn.IFNA(VLOOKUP(A383,InterestRate!$A$2:$G$1334,4,FALSE),AL382)</f>
        <v>7.7539999999999996</v>
      </c>
      <c r="AM383">
        <f>_xlfn.IFNA(VLOOKUP(A383,InterestRate!$A$2:$G$1334,5, FALSE),AM382)</f>
        <v>7.7539999999999996</v>
      </c>
      <c r="AN383">
        <f>_xlfn.IFNA(VLOOKUP(A383,InterestRate!$A$2:$G$1334,6, FALSE),AN382)</f>
        <v>7.7539999999999996</v>
      </c>
      <c r="AO383">
        <f>_xlfn.IFNA(VLOOKUP(A383,InterestRate!$A$2:$G$1334,7, FALSE),AO382)</f>
        <v>4.0000000000000001E-3</v>
      </c>
      <c r="AP383">
        <f t="shared" si="135"/>
        <v>1</v>
      </c>
      <c r="AQ383">
        <f t="shared" si="136"/>
        <v>1</v>
      </c>
    </row>
    <row r="384" spans="1:43" x14ac:dyDescent="0.2">
      <c r="A384" s="1">
        <v>42416</v>
      </c>
      <c r="B384">
        <v>7201.25</v>
      </c>
      <c r="C384">
        <v>7204.65</v>
      </c>
      <c r="D384">
        <v>7037.7</v>
      </c>
      <c r="E384">
        <v>7048.25</v>
      </c>
      <c r="F384">
        <v>261607451</v>
      </c>
      <c r="G384">
        <v>7638.39</v>
      </c>
      <c r="H384">
        <f t="shared" si="152"/>
        <v>7320.9458333333323</v>
      </c>
      <c r="I384">
        <f t="shared" si="144"/>
        <v>-272.6958333333323</v>
      </c>
      <c r="J384">
        <f t="shared" si="151"/>
        <v>0</v>
      </c>
      <c r="K384">
        <f t="shared" si="132"/>
        <v>6970.6</v>
      </c>
      <c r="L384">
        <f t="shared" si="145"/>
        <v>274031465.85714287</v>
      </c>
      <c r="M384">
        <f t="shared" si="146"/>
        <v>-12424014.857142866</v>
      </c>
      <c r="N384" s="10">
        <f t="shared" si="133"/>
        <v>-1.1016919093391926</v>
      </c>
      <c r="O384">
        <f t="shared" si="141"/>
        <v>-440.85000000000036</v>
      </c>
      <c r="P384">
        <f t="shared" si="153"/>
        <v>-492.20000000000073</v>
      </c>
      <c r="Q384">
        <f t="shared" si="154"/>
        <v>188.70502081543151</v>
      </c>
      <c r="R384">
        <f t="shared" si="155"/>
        <v>51.350000000000364</v>
      </c>
      <c r="S384">
        <f t="shared" si="137"/>
        <v>-114.69999999999982</v>
      </c>
      <c r="T384">
        <f t="shared" si="138"/>
        <v>114.69999999999982</v>
      </c>
      <c r="U384">
        <f t="shared" si="139"/>
        <v>0</v>
      </c>
      <c r="V384">
        <f t="shared" si="140"/>
        <v>114.69999999999982</v>
      </c>
      <c r="W384">
        <f t="shared" si="147"/>
        <v>26.65714285714278</v>
      </c>
      <c r="X384">
        <f t="shared" si="142"/>
        <v>89.635714285714258</v>
      </c>
      <c r="Y384">
        <f t="shared" si="148"/>
        <v>22.72699591985868</v>
      </c>
      <c r="Z384">
        <f t="shared" si="149"/>
        <v>0</v>
      </c>
      <c r="AA384">
        <f t="shared" si="150"/>
        <v>0</v>
      </c>
      <c r="AB384">
        <v>-1062.75</v>
      </c>
      <c r="AC384">
        <f t="shared" si="130"/>
        <v>-40025940003</v>
      </c>
      <c r="AD384">
        <f t="shared" si="143"/>
        <v>-16623194596.021458</v>
      </c>
      <c r="AE384" t="str">
        <f t="shared" si="131"/>
        <v>Feb</v>
      </c>
      <c r="AF384">
        <f>_xlfn.IFNA(VLOOKUP(A384,Gold!$A$2:$E$1307,5, FALSE),AF383)</f>
        <v>28654</v>
      </c>
      <c r="AG384">
        <f>_xlfn.IFNA(VLOOKUP(A384,Gold!$A$2:$G$1307,7, FALSE),AG383)</f>
        <v>1</v>
      </c>
      <c r="AH384">
        <f>_xlfn.IFNA(VLOOKUP(A384,Oil!$A$2:$E$1345,5, FALSE),AH383)</f>
        <v>2015</v>
      </c>
      <c r="AI384">
        <f>_xlfn.IFNA(VLOOKUP(A384,Oil!$A$2:$G$1345,7, FALSE),AI383)</f>
        <v>1</v>
      </c>
      <c r="AJ384">
        <f t="shared" si="134"/>
        <v>2</v>
      </c>
      <c r="AK384">
        <f>_xlfn.IFNA(VLOOKUP(A384,InterestRate!$A$2:$G$1334,3, FALSE),AK383)</f>
        <v>7.782</v>
      </c>
      <c r="AL384">
        <f>_xlfn.IFNA(VLOOKUP(A384,InterestRate!$A$2:$G$1334,4,FALSE),AL383)</f>
        <v>7.782</v>
      </c>
      <c r="AM384">
        <f>_xlfn.IFNA(VLOOKUP(A384,InterestRate!$A$2:$G$1334,5, FALSE),AM383)</f>
        <v>7.782</v>
      </c>
      <c r="AN384">
        <f>_xlfn.IFNA(VLOOKUP(A384,InterestRate!$A$2:$G$1334,6, FALSE),AN383)</f>
        <v>7.782</v>
      </c>
      <c r="AO384">
        <f>_xlfn.IFNA(VLOOKUP(A384,InterestRate!$A$2:$G$1334,7, FALSE),AO383)</f>
        <v>3.5999999999999999E-3</v>
      </c>
      <c r="AP384">
        <f t="shared" si="135"/>
        <v>1</v>
      </c>
      <c r="AQ384">
        <f t="shared" si="136"/>
        <v>3</v>
      </c>
    </row>
    <row r="385" spans="1:43" x14ac:dyDescent="0.2">
      <c r="A385" s="1">
        <v>42417</v>
      </c>
      <c r="B385">
        <v>7058.85</v>
      </c>
      <c r="C385">
        <v>7123.7</v>
      </c>
      <c r="D385">
        <v>6960.65</v>
      </c>
      <c r="E385">
        <v>7108.45</v>
      </c>
      <c r="F385">
        <v>268017961</v>
      </c>
      <c r="G385">
        <v>7686.32</v>
      </c>
      <c r="H385">
        <f t="shared" si="152"/>
        <v>7278.0041666666657</v>
      </c>
      <c r="I385">
        <f t="shared" si="144"/>
        <v>-169.55416666666588</v>
      </c>
      <c r="J385">
        <f t="shared" si="151"/>
        <v>0</v>
      </c>
      <c r="K385">
        <f t="shared" si="132"/>
        <v>7029.75</v>
      </c>
      <c r="L385">
        <f t="shared" si="145"/>
        <v>274615544.71428573</v>
      </c>
      <c r="M385">
        <f t="shared" si="146"/>
        <v>-6597583.7142857313</v>
      </c>
      <c r="N385" s="10">
        <f t="shared" si="133"/>
        <v>-1.1071330599497755</v>
      </c>
      <c r="O385">
        <f t="shared" si="141"/>
        <v>-278.80000000000018</v>
      </c>
      <c r="P385">
        <f t="shared" si="153"/>
        <v>-241.40000000000055</v>
      </c>
      <c r="Q385">
        <f t="shared" si="154"/>
        <v>148.72329091942788</v>
      </c>
      <c r="R385">
        <f t="shared" si="155"/>
        <v>-37.399999999999636</v>
      </c>
      <c r="S385">
        <f t="shared" si="137"/>
        <v>60.199999999999818</v>
      </c>
      <c r="T385">
        <f t="shared" si="138"/>
        <v>-60.199999999999818</v>
      </c>
      <c r="U385">
        <f t="shared" si="139"/>
        <v>60.199999999999818</v>
      </c>
      <c r="V385">
        <f t="shared" si="140"/>
        <v>0</v>
      </c>
      <c r="W385">
        <f t="shared" si="147"/>
        <v>35.257142857142753</v>
      </c>
      <c r="X385">
        <f t="shared" si="142"/>
        <v>75.085714285714204</v>
      </c>
      <c r="Y385">
        <f t="shared" si="148"/>
        <v>31.665383628432082</v>
      </c>
      <c r="Z385">
        <f t="shared" si="149"/>
        <v>0</v>
      </c>
      <c r="AA385">
        <f t="shared" si="150"/>
        <v>0</v>
      </c>
      <c r="AB385">
        <v>-960.7</v>
      </c>
      <c r="AC385">
        <f t="shared" si="130"/>
        <v>13293690865.599854</v>
      </c>
      <c r="AD385">
        <f t="shared" si="143"/>
        <v>-12137101899.042912</v>
      </c>
      <c r="AE385" t="str">
        <f t="shared" si="131"/>
        <v>Feb</v>
      </c>
      <c r="AF385">
        <f>_xlfn.IFNA(VLOOKUP(A385,Gold!$A$2:$E$1307,5, FALSE),AF384)</f>
        <v>28473</v>
      </c>
      <c r="AG385">
        <f>_xlfn.IFNA(VLOOKUP(A385,Gold!$A$2:$G$1307,7, FALSE),AG384)</f>
        <v>-1</v>
      </c>
      <c r="AH385">
        <f>_xlfn.IFNA(VLOOKUP(A385,Oil!$A$2:$E$1345,5, FALSE),AH384)</f>
        <v>1984</v>
      </c>
      <c r="AI385">
        <f>_xlfn.IFNA(VLOOKUP(A385,Oil!$A$2:$G$1345,7, FALSE),AI384)</f>
        <v>-1</v>
      </c>
      <c r="AJ385">
        <f t="shared" si="134"/>
        <v>-2</v>
      </c>
      <c r="AK385">
        <f>_xlfn.IFNA(VLOOKUP(A385,InterestRate!$A$2:$G$1334,3, FALSE),AK384)</f>
        <v>7.7889999999999997</v>
      </c>
      <c r="AL385">
        <f>_xlfn.IFNA(VLOOKUP(A385,InterestRate!$A$2:$G$1334,4,FALSE),AL384)</f>
        <v>7.7889999999999997</v>
      </c>
      <c r="AM385">
        <f>_xlfn.IFNA(VLOOKUP(A385,InterestRate!$A$2:$G$1334,5, FALSE),AM384)</f>
        <v>7.7889999999999997</v>
      </c>
      <c r="AN385">
        <f>_xlfn.IFNA(VLOOKUP(A385,InterestRate!$A$2:$G$1334,6, FALSE),AN384)</f>
        <v>7.7889999999999997</v>
      </c>
      <c r="AO385">
        <f>_xlfn.IFNA(VLOOKUP(A385,InterestRate!$A$2:$G$1334,7, FALSE),AO384)</f>
        <v>8.9999999999999998E-4</v>
      </c>
      <c r="AP385">
        <f t="shared" si="135"/>
        <v>1</v>
      </c>
      <c r="AQ385">
        <f t="shared" si="136"/>
        <v>-1</v>
      </c>
    </row>
    <row r="386" spans="1:43" x14ac:dyDescent="0.2">
      <c r="A386" s="1">
        <v>42418</v>
      </c>
      <c r="B386">
        <v>7177.4</v>
      </c>
      <c r="C386">
        <v>7215.1</v>
      </c>
      <c r="D386">
        <v>7127.85</v>
      </c>
      <c r="E386">
        <v>7191.75</v>
      </c>
      <c r="F386">
        <v>254331498</v>
      </c>
      <c r="G386">
        <v>8051.51</v>
      </c>
      <c r="H386">
        <f t="shared" si="152"/>
        <v>7240.7124999999987</v>
      </c>
      <c r="I386">
        <f t="shared" si="144"/>
        <v>-48.962499999998727</v>
      </c>
      <c r="J386">
        <f t="shared" si="151"/>
        <v>0</v>
      </c>
      <c r="K386">
        <f t="shared" si="132"/>
        <v>6987.05</v>
      </c>
      <c r="L386">
        <f t="shared" si="145"/>
        <v>287652541.28571427</v>
      </c>
      <c r="M386">
        <f t="shared" si="146"/>
        <v>-33321043.285714269</v>
      </c>
      <c r="N386" s="10">
        <f t="shared" si="133"/>
        <v>-2.8463169604060181</v>
      </c>
      <c r="O386">
        <f t="shared" si="141"/>
        <v>-106.44999999999982</v>
      </c>
      <c r="P386">
        <f t="shared" si="153"/>
        <v>158.90000000000055</v>
      </c>
      <c r="Q386">
        <f t="shared" si="154"/>
        <v>91.303896672699707</v>
      </c>
      <c r="R386">
        <f t="shared" si="155"/>
        <v>-265.35000000000036</v>
      </c>
      <c r="S386">
        <f t="shared" si="137"/>
        <v>83.300000000000182</v>
      </c>
      <c r="T386">
        <f t="shared" si="138"/>
        <v>-83.300000000000182</v>
      </c>
      <c r="U386">
        <f t="shared" si="139"/>
        <v>83.300000000000182</v>
      </c>
      <c r="V386">
        <f t="shared" si="140"/>
        <v>0</v>
      </c>
      <c r="W386">
        <f t="shared" si="147"/>
        <v>47.15714285714278</v>
      </c>
      <c r="X386">
        <f t="shared" si="142"/>
        <v>62.364285714285607</v>
      </c>
      <c r="Y386">
        <f t="shared" si="148"/>
        <v>42.66787306921735</v>
      </c>
      <c r="Z386">
        <f t="shared" si="149"/>
        <v>0</v>
      </c>
      <c r="AA386">
        <f t="shared" si="150"/>
        <v>0</v>
      </c>
      <c r="AB386">
        <v>-826.1</v>
      </c>
      <c r="AC386">
        <f t="shared" ref="AC386:AC449" si="156">(E386-B386)*F386</f>
        <v>3649656996.3000927</v>
      </c>
      <c r="AD386">
        <f t="shared" si="143"/>
        <v>-11436051026.714327</v>
      </c>
      <c r="AE386" t="str">
        <f t="shared" ref="AE386:AE449" si="157">TEXT(A386, "mmm")</f>
        <v>Feb</v>
      </c>
      <c r="AF386">
        <f>_xlfn.IFNA(VLOOKUP(A386,Gold!$A$2:$E$1307,5, FALSE),AF385)</f>
        <v>28560</v>
      </c>
      <c r="AG386">
        <f>_xlfn.IFNA(VLOOKUP(A386,Gold!$A$2:$G$1307,7, FALSE),AG385)</f>
        <v>1</v>
      </c>
      <c r="AH386">
        <f>_xlfn.IFNA(VLOOKUP(A386,Oil!$A$2:$E$1345,5, FALSE),AH385)</f>
        <v>2103</v>
      </c>
      <c r="AI386">
        <f>_xlfn.IFNA(VLOOKUP(A386,Oil!$A$2:$G$1345,7, FALSE),AI385)</f>
        <v>1</v>
      </c>
      <c r="AJ386">
        <f t="shared" si="134"/>
        <v>2</v>
      </c>
      <c r="AK386">
        <f>_xlfn.IFNA(VLOOKUP(A386,InterestRate!$A$2:$G$1334,3, FALSE),AK385)</f>
        <v>7.7389999999999999</v>
      </c>
      <c r="AL386">
        <f>_xlfn.IFNA(VLOOKUP(A386,InterestRate!$A$2:$G$1334,4,FALSE),AL385)</f>
        <v>7.7389999999999999</v>
      </c>
      <c r="AM386">
        <f>_xlfn.IFNA(VLOOKUP(A386,InterestRate!$A$2:$G$1334,5, FALSE),AM385)</f>
        <v>7.7389999999999999</v>
      </c>
      <c r="AN386">
        <f>_xlfn.IFNA(VLOOKUP(A386,InterestRate!$A$2:$G$1334,6, FALSE),AN385)</f>
        <v>7.7389999999999999</v>
      </c>
      <c r="AO386">
        <f>_xlfn.IFNA(VLOOKUP(A386,InterestRate!$A$2:$G$1334,7, FALSE),AO385)</f>
        <v>-6.4000000000000003E-3</v>
      </c>
      <c r="AP386">
        <f t="shared" si="135"/>
        <v>-1</v>
      </c>
      <c r="AQ386">
        <f t="shared" si="136"/>
        <v>1</v>
      </c>
    </row>
    <row r="387" spans="1:43" x14ac:dyDescent="0.2">
      <c r="A387" s="1">
        <v>42419</v>
      </c>
      <c r="B387">
        <v>7170.55</v>
      </c>
      <c r="C387">
        <v>7226.85</v>
      </c>
      <c r="D387">
        <v>7145.95</v>
      </c>
      <c r="E387">
        <v>7210.75</v>
      </c>
      <c r="F387">
        <v>198206480</v>
      </c>
      <c r="G387">
        <v>6156.58</v>
      </c>
      <c r="H387">
        <f t="shared" si="152"/>
        <v>7218.7291666666652</v>
      </c>
      <c r="I387">
        <f t="shared" si="144"/>
        <v>-7.9791666666651508</v>
      </c>
      <c r="J387">
        <f t="shared" si="151"/>
        <v>0</v>
      </c>
      <c r="K387">
        <f t="shared" ref="K387:K450" si="158">E394</f>
        <v>7222.3</v>
      </c>
      <c r="L387">
        <f t="shared" si="145"/>
        <v>292738429.5714286</v>
      </c>
      <c r="M387">
        <f t="shared" si="146"/>
        <v>-94531949.571428597</v>
      </c>
      <c r="N387" s="10">
        <f t="shared" ref="N387:N450" si="159">(K387-E387)*100/E387</f>
        <v>0.16017751274139558</v>
      </c>
      <c r="O387">
        <f t="shared" si="141"/>
        <v>-4.9499999999998181</v>
      </c>
      <c r="P387">
        <f t="shared" si="153"/>
        <v>335.30000000000018</v>
      </c>
      <c r="Q387">
        <f t="shared" si="154"/>
        <v>127.46806742979086</v>
      </c>
      <c r="R387">
        <f t="shared" si="155"/>
        <v>-340.25</v>
      </c>
      <c r="S387">
        <f t="shared" si="137"/>
        <v>19</v>
      </c>
      <c r="T387">
        <f t="shared" si="138"/>
        <v>-19</v>
      </c>
      <c r="U387">
        <f t="shared" si="139"/>
        <v>19</v>
      </c>
      <c r="V387">
        <f t="shared" si="140"/>
        <v>0</v>
      </c>
      <c r="W387">
        <f t="shared" si="147"/>
        <v>49.871428571428496</v>
      </c>
      <c r="X387">
        <f t="shared" si="142"/>
        <v>50.578571428571323</v>
      </c>
      <c r="Y387">
        <f t="shared" si="148"/>
        <v>49.158628458776327</v>
      </c>
      <c r="Z387">
        <f t="shared" si="149"/>
        <v>0</v>
      </c>
      <c r="AA387">
        <f t="shared" si="150"/>
        <v>0</v>
      </c>
      <c r="AB387">
        <v>-390.2</v>
      </c>
      <c r="AC387">
        <f t="shared" si="156"/>
        <v>7967900495.9999638</v>
      </c>
      <c r="AD387">
        <f t="shared" si="143"/>
        <v>-8530951945.0857487</v>
      </c>
      <c r="AE387" t="str">
        <f t="shared" si="157"/>
        <v>Feb</v>
      </c>
      <c r="AF387">
        <f>_xlfn.IFNA(VLOOKUP(A387,Gold!$A$2:$E$1307,5, FALSE),AF386)</f>
        <v>28918</v>
      </c>
      <c r="AG387">
        <f>_xlfn.IFNA(VLOOKUP(A387,Gold!$A$2:$G$1307,7, FALSE),AG386)</f>
        <v>1</v>
      </c>
      <c r="AH387">
        <f>_xlfn.IFNA(VLOOKUP(A387,Oil!$A$2:$E$1345,5, FALSE),AH386)</f>
        <v>2108</v>
      </c>
      <c r="AI387">
        <f>_xlfn.IFNA(VLOOKUP(A387,Oil!$A$2:$G$1345,7, FALSE),AI386)</f>
        <v>1</v>
      </c>
      <c r="AJ387">
        <f t="shared" ref="AJ387:AJ450" si="160">AG387+AI387</f>
        <v>2</v>
      </c>
      <c r="AK387">
        <f>_xlfn.IFNA(VLOOKUP(A387,InterestRate!$A$2:$G$1334,3, FALSE),AK386)</f>
        <v>7.7389999999999999</v>
      </c>
      <c r="AL387">
        <f>_xlfn.IFNA(VLOOKUP(A387,InterestRate!$A$2:$G$1334,4,FALSE),AL386)</f>
        <v>7.7389999999999999</v>
      </c>
      <c r="AM387">
        <f>_xlfn.IFNA(VLOOKUP(A387,InterestRate!$A$2:$G$1334,5, FALSE),AM386)</f>
        <v>7.7389999999999999</v>
      </c>
      <c r="AN387">
        <f>_xlfn.IFNA(VLOOKUP(A387,InterestRate!$A$2:$G$1334,6, FALSE),AN386)</f>
        <v>7.7389999999999999</v>
      </c>
      <c r="AO387">
        <f>_xlfn.IFNA(VLOOKUP(A387,InterestRate!$A$2:$G$1334,7, FALSE),AO386)</f>
        <v>-6.4000000000000003E-3</v>
      </c>
      <c r="AP387">
        <f t="shared" ref="AP387:AP450" si="161">IF(AO387&gt;0,1,-1)</f>
        <v>-1</v>
      </c>
      <c r="AQ387">
        <f t="shared" ref="AQ387:AQ450" si="162">AG387+AI387+AP387</f>
        <v>1</v>
      </c>
    </row>
    <row r="388" spans="1:43" x14ac:dyDescent="0.2">
      <c r="A388" s="1">
        <v>42422</v>
      </c>
      <c r="B388">
        <v>7208.85</v>
      </c>
      <c r="C388">
        <v>7252.4</v>
      </c>
      <c r="D388">
        <v>7200.7</v>
      </c>
      <c r="E388">
        <v>7234.55</v>
      </c>
      <c r="F388">
        <v>159162842</v>
      </c>
      <c r="G388">
        <v>5832.89</v>
      </c>
      <c r="H388">
        <f t="shared" si="152"/>
        <v>7206.1416666666664</v>
      </c>
      <c r="I388">
        <f t="shared" si="144"/>
        <v>28.408333333333758</v>
      </c>
      <c r="J388">
        <f t="shared" si="151"/>
        <v>1</v>
      </c>
      <c r="K388">
        <f t="shared" si="158"/>
        <v>7368.85</v>
      </c>
      <c r="L388">
        <f t="shared" si="145"/>
        <v>284699164</v>
      </c>
      <c r="M388">
        <f t="shared" si="146"/>
        <v>-125536322</v>
      </c>
      <c r="N388" s="10">
        <f t="shared" si="159"/>
        <v>1.8563697811197681</v>
      </c>
      <c r="O388">
        <f t="shared" si="141"/>
        <v>258.19999999999982</v>
      </c>
      <c r="P388">
        <f t="shared" si="153"/>
        <v>737.39999999999964</v>
      </c>
      <c r="Q388">
        <f t="shared" si="154"/>
        <v>174.59664433856034</v>
      </c>
      <c r="R388">
        <f t="shared" si="155"/>
        <v>-479.19999999999982</v>
      </c>
      <c r="S388">
        <f t="shared" ref="S388:S451" si="163">E388-E387</f>
        <v>23.800000000000182</v>
      </c>
      <c r="T388">
        <f t="shared" ref="T388:T451" si="164">E387-E388</f>
        <v>-23.800000000000182</v>
      </c>
      <c r="U388">
        <f t="shared" ref="U388:U451" si="165">IF(S388&gt;0,S388,0)</f>
        <v>23.800000000000182</v>
      </c>
      <c r="V388">
        <f t="shared" ref="V388:V451" si="166">IF(T388&gt;0,T388,0)</f>
        <v>0</v>
      </c>
      <c r="W388">
        <f t="shared" si="147"/>
        <v>53.271428571428523</v>
      </c>
      <c r="X388">
        <f t="shared" si="142"/>
        <v>16.385714285714261</v>
      </c>
      <c r="Y388">
        <f t="shared" si="148"/>
        <v>75.394257986251517</v>
      </c>
      <c r="Z388">
        <f t="shared" si="149"/>
        <v>0</v>
      </c>
      <c r="AA388">
        <f t="shared" si="150"/>
        <v>0</v>
      </c>
      <c r="AB388">
        <v>146.80000000000001</v>
      </c>
      <c r="AC388">
        <f t="shared" si="156"/>
        <v>4090485039.399971</v>
      </c>
      <c r="AD388">
        <f t="shared" si="143"/>
        <v>1834988310.6856771</v>
      </c>
      <c r="AE388" t="str">
        <f t="shared" si="157"/>
        <v>Feb</v>
      </c>
      <c r="AF388">
        <f>_xlfn.IFNA(VLOOKUP(A388,Gold!$A$2:$E$1307,5, FALSE),AF387)</f>
        <v>28598</v>
      </c>
      <c r="AG388">
        <f>_xlfn.IFNA(VLOOKUP(A388,Gold!$A$2:$G$1307,7, FALSE),AG387)</f>
        <v>-1</v>
      </c>
      <c r="AH388">
        <f>_xlfn.IFNA(VLOOKUP(A388,Oil!$A$2:$E$1345,5, FALSE),AH387)</f>
        <v>2030</v>
      </c>
      <c r="AI388">
        <f>_xlfn.IFNA(VLOOKUP(A388,Oil!$A$2:$G$1345,7, FALSE),AI387)</f>
        <v>-1</v>
      </c>
      <c r="AJ388">
        <f t="shared" si="160"/>
        <v>-2</v>
      </c>
      <c r="AK388">
        <f>_xlfn.IFNA(VLOOKUP(A388,InterestRate!$A$2:$G$1334,3, FALSE),AK387)</f>
        <v>7.7729999999999997</v>
      </c>
      <c r="AL388">
        <f>_xlfn.IFNA(VLOOKUP(A388,InterestRate!$A$2:$G$1334,4,FALSE),AL387)</f>
        <v>7.7729999999999997</v>
      </c>
      <c r="AM388">
        <f>_xlfn.IFNA(VLOOKUP(A388,InterestRate!$A$2:$G$1334,5, FALSE),AM387)</f>
        <v>7.7729999999999997</v>
      </c>
      <c r="AN388">
        <f>_xlfn.IFNA(VLOOKUP(A388,InterestRate!$A$2:$G$1334,6, FALSE),AN387)</f>
        <v>7.7729999999999997</v>
      </c>
      <c r="AO388">
        <f>_xlfn.IFNA(VLOOKUP(A388,InterestRate!$A$2:$G$1334,7, FALSE),AO387)</f>
        <v>4.4000000000000003E-3</v>
      </c>
      <c r="AP388">
        <f t="shared" si="161"/>
        <v>1</v>
      </c>
      <c r="AQ388">
        <f t="shared" si="162"/>
        <v>-1</v>
      </c>
    </row>
    <row r="389" spans="1:43" x14ac:dyDescent="0.2">
      <c r="A389" s="1">
        <v>42423</v>
      </c>
      <c r="B389">
        <v>7240.3</v>
      </c>
      <c r="C389">
        <v>7241.7</v>
      </c>
      <c r="D389">
        <v>7090.7</v>
      </c>
      <c r="E389">
        <v>7109.55</v>
      </c>
      <c r="F389">
        <v>200396978</v>
      </c>
      <c r="G389">
        <v>6433.16</v>
      </c>
      <c r="H389">
        <f t="shared" si="152"/>
        <v>7192.0208333333321</v>
      </c>
      <c r="I389">
        <f t="shared" si="144"/>
        <v>-82.470833333331939</v>
      </c>
      <c r="J389">
        <f t="shared" si="151"/>
        <v>-1</v>
      </c>
      <c r="K389">
        <f t="shared" si="158"/>
        <v>7475.6</v>
      </c>
      <c r="L389">
        <f t="shared" si="145"/>
        <v>264393433.42857143</v>
      </c>
      <c r="M389">
        <f t="shared" si="146"/>
        <v>-63996455.428571433</v>
      </c>
      <c r="N389" s="10">
        <f t="shared" si="159"/>
        <v>5.1487084273969543</v>
      </c>
      <c r="O389">
        <f t="shared" si="141"/>
        <v>128.60000000000036</v>
      </c>
      <c r="P389">
        <f t="shared" si="153"/>
        <v>509.45000000000073</v>
      </c>
      <c r="Q389">
        <f t="shared" si="154"/>
        <v>241.29342762347628</v>
      </c>
      <c r="R389">
        <f t="shared" si="155"/>
        <v>-380.85000000000036</v>
      </c>
      <c r="S389">
        <f t="shared" si="163"/>
        <v>-125</v>
      </c>
      <c r="T389">
        <f t="shared" si="164"/>
        <v>125</v>
      </c>
      <c r="U389">
        <f t="shared" si="165"/>
        <v>0</v>
      </c>
      <c r="V389">
        <f t="shared" si="166"/>
        <v>125</v>
      </c>
      <c r="W389">
        <f t="shared" si="147"/>
        <v>52.614285714285742</v>
      </c>
      <c r="X389">
        <f t="shared" si="142"/>
        <v>34.242857142857119</v>
      </c>
      <c r="Y389">
        <f t="shared" si="148"/>
        <v>59.886178861788643</v>
      </c>
      <c r="Z389">
        <f t="shared" si="149"/>
        <v>0</v>
      </c>
      <c r="AA389">
        <f t="shared" si="150"/>
        <v>0</v>
      </c>
      <c r="AB389">
        <v>381.85</v>
      </c>
      <c r="AC389">
        <f t="shared" si="156"/>
        <v>-26201904873.5</v>
      </c>
      <c r="AD389">
        <f t="shared" si="143"/>
        <v>191544489.94281116</v>
      </c>
      <c r="AE389" t="str">
        <f t="shared" si="157"/>
        <v>Feb</v>
      </c>
      <c r="AF389">
        <f>_xlfn.IFNA(VLOOKUP(A389,Gold!$A$2:$E$1307,5, FALSE),AF388)</f>
        <v>28840</v>
      </c>
      <c r="AG389">
        <f>_xlfn.IFNA(VLOOKUP(A389,Gold!$A$2:$G$1307,7, FALSE),AG388)</f>
        <v>-1</v>
      </c>
      <c r="AH389">
        <f>_xlfn.IFNA(VLOOKUP(A389,Oil!$A$2:$E$1345,5, FALSE),AH388)</f>
        <v>2289</v>
      </c>
      <c r="AI389">
        <f>_xlfn.IFNA(VLOOKUP(A389,Oil!$A$2:$G$1345,7, FALSE),AI388)</f>
        <v>1</v>
      </c>
      <c r="AJ389">
        <f t="shared" si="160"/>
        <v>0</v>
      </c>
      <c r="AK389">
        <f>_xlfn.IFNA(VLOOKUP(A389,InterestRate!$A$2:$G$1334,3, FALSE),AK388)</f>
        <v>7.8220000000000001</v>
      </c>
      <c r="AL389">
        <f>_xlfn.IFNA(VLOOKUP(A389,InterestRate!$A$2:$G$1334,4,FALSE),AL388)</f>
        <v>7.8220000000000001</v>
      </c>
      <c r="AM389">
        <f>_xlfn.IFNA(VLOOKUP(A389,InterestRate!$A$2:$G$1334,5, FALSE),AM388)</f>
        <v>7.8220000000000001</v>
      </c>
      <c r="AN389">
        <f>_xlfn.IFNA(VLOOKUP(A389,InterestRate!$A$2:$G$1334,6, FALSE),AN388)</f>
        <v>7.8220000000000001</v>
      </c>
      <c r="AO389">
        <f>_xlfn.IFNA(VLOOKUP(A389,InterestRate!$A$2:$G$1334,7, FALSE),AO388)</f>
        <v>6.3E-3</v>
      </c>
      <c r="AP389">
        <f t="shared" si="161"/>
        <v>1</v>
      </c>
      <c r="AQ389">
        <f t="shared" si="162"/>
        <v>1</v>
      </c>
    </row>
    <row r="390" spans="1:43" x14ac:dyDescent="0.2">
      <c r="A390" s="1">
        <v>42424</v>
      </c>
      <c r="B390">
        <v>7075</v>
      </c>
      <c r="C390">
        <v>7090.8</v>
      </c>
      <c r="D390">
        <v>7009.75</v>
      </c>
      <c r="E390">
        <v>7018.7</v>
      </c>
      <c r="F390">
        <v>205898417</v>
      </c>
      <c r="G390">
        <v>6497.18</v>
      </c>
      <c r="H390">
        <f t="shared" si="152"/>
        <v>7160.3916666666664</v>
      </c>
      <c r="I390">
        <f t="shared" si="144"/>
        <v>-141.69166666666661</v>
      </c>
      <c r="J390">
        <f t="shared" si="151"/>
        <v>0</v>
      </c>
      <c r="K390">
        <f t="shared" si="158"/>
        <v>7485.35</v>
      </c>
      <c r="L390">
        <f t="shared" si="145"/>
        <v>243848611.85714287</v>
      </c>
      <c r="M390">
        <f t="shared" si="146"/>
        <v>-37950194.857142866</v>
      </c>
      <c r="N390" s="10">
        <f t="shared" si="159"/>
        <v>6.6486671320899964</v>
      </c>
      <c r="O390">
        <f t="shared" si="141"/>
        <v>-144.25</v>
      </c>
      <c r="P390">
        <f t="shared" si="153"/>
        <v>96.800000000000182</v>
      </c>
      <c r="Q390">
        <f t="shared" si="154"/>
        <v>244.14944194079183</v>
      </c>
      <c r="R390">
        <f t="shared" si="155"/>
        <v>-241.05000000000018</v>
      </c>
      <c r="S390">
        <f t="shared" si="163"/>
        <v>-90.850000000000364</v>
      </c>
      <c r="T390">
        <f t="shared" si="164"/>
        <v>90.850000000000364</v>
      </c>
      <c r="U390">
        <f t="shared" si="165"/>
        <v>0</v>
      </c>
      <c r="V390">
        <f t="shared" si="166"/>
        <v>90.850000000000364</v>
      </c>
      <c r="W390">
        <f t="shared" si="147"/>
        <v>26.614285714285739</v>
      </c>
      <c r="X390">
        <f t="shared" si="142"/>
        <v>47.221428571428596</v>
      </c>
      <c r="Y390">
        <f t="shared" si="148"/>
        <v>35.563615538799283</v>
      </c>
      <c r="Z390">
        <f t="shared" si="149"/>
        <v>0</v>
      </c>
      <c r="AA390">
        <f t="shared" si="150"/>
        <v>0</v>
      </c>
      <c r="AB390">
        <v>242.55</v>
      </c>
      <c r="AC390">
        <f t="shared" si="156"/>
        <v>-11592080877.100037</v>
      </c>
      <c r="AD390">
        <f t="shared" si="143"/>
        <v>-6974027479.4714508</v>
      </c>
      <c r="AE390" t="str">
        <f t="shared" si="157"/>
        <v>Feb</v>
      </c>
      <c r="AF390">
        <f>_xlfn.IFNA(VLOOKUP(A390,Gold!$A$2:$E$1307,5, FALSE),AF389)</f>
        <v>29154</v>
      </c>
      <c r="AG390">
        <f>_xlfn.IFNA(VLOOKUP(A390,Gold!$A$2:$G$1307,7, FALSE),AG389)</f>
        <v>1</v>
      </c>
      <c r="AH390">
        <f>_xlfn.IFNA(VLOOKUP(A390,Oil!$A$2:$E$1345,5, FALSE),AH389)</f>
        <v>2188</v>
      </c>
      <c r="AI390">
        <f>_xlfn.IFNA(VLOOKUP(A390,Oil!$A$2:$G$1345,7, FALSE),AI389)</f>
        <v>-1</v>
      </c>
      <c r="AJ390">
        <f t="shared" si="160"/>
        <v>0</v>
      </c>
      <c r="AK390">
        <f>_xlfn.IFNA(VLOOKUP(A390,InterestRate!$A$2:$G$1334,3, FALSE),AK389)</f>
        <v>7.827</v>
      </c>
      <c r="AL390">
        <f>_xlfn.IFNA(VLOOKUP(A390,InterestRate!$A$2:$G$1334,4,FALSE),AL389)</f>
        <v>7.827</v>
      </c>
      <c r="AM390">
        <f>_xlfn.IFNA(VLOOKUP(A390,InterestRate!$A$2:$G$1334,5, FALSE),AM389)</f>
        <v>7.827</v>
      </c>
      <c r="AN390">
        <f>_xlfn.IFNA(VLOOKUP(A390,InterestRate!$A$2:$G$1334,6, FALSE),AN389)</f>
        <v>7.827</v>
      </c>
      <c r="AO390">
        <f>_xlfn.IFNA(VLOOKUP(A390,InterestRate!$A$2:$G$1334,7, FALSE),AO389)</f>
        <v>5.9999999999999995E-4</v>
      </c>
      <c r="AP390">
        <f t="shared" si="161"/>
        <v>1</v>
      </c>
      <c r="AQ390">
        <f t="shared" si="162"/>
        <v>1</v>
      </c>
    </row>
    <row r="391" spans="1:43" x14ac:dyDescent="0.2">
      <c r="A391" s="1">
        <v>42425</v>
      </c>
      <c r="B391">
        <v>7029.85</v>
      </c>
      <c r="C391">
        <v>7034.2</v>
      </c>
      <c r="D391">
        <v>6961.4</v>
      </c>
      <c r="E391">
        <v>6970.6</v>
      </c>
      <c r="F391">
        <v>291932544</v>
      </c>
      <c r="G391">
        <v>9090.16</v>
      </c>
      <c r="H391">
        <f t="shared" si="152"/>
        <v>7129.6791666666659</v>
      </c>
      <c r="I391">
        <f t="shared" si="144"/>
        <v>-159.07916666666551</v>
      </c>
      <c r="J391">
        <f t="shared" si="151"/>
        <v>0</v>
      </c>
      <c r="K391">
        <f t="shared" si="158"/>
        <v>7485.3</v>
      </c>
      <c r="L391">
        <f t="shared" si="145"/>
        <v>221088803.85714287</v>
      </c>
      <c r="M391">
        <f t="shared" si="146"/>
        <v>70843740.142857134</v>
      </c>
      <c r="N391" s="10">
        <f t="shared" si="159"/>
        <v>7.3838693943132565</v>
      </c>
      <c r="O391">
        <f t="shared" si="141"/>
        <v>-77.649999999999636</v>
      </c>
      <c r="P391">
        <f t="shared" si="153"/>
        <v>363.20000000000073</v>
      </c>
      <c r="Q391">
        <f t="shared" si="154"/>
        <v>237.33643289843309</v>
      </c>
      <c r="R391">
        <f t="shared" si="155"/>
        <v>-440.85000000000036</v>
      </c>
      <c r="S391">
        <f t="shared" si="163"/>
        <v>-48.099999999999454</v>
      </c>
      <c r="T391">
        <f t="shared" si="164"/>
        <v>48.099999999999454</v>
      </c>
      <c r="U391">
        <f t="shared" si="165"/>
        <v>0</v>
      </c>
      <c r="V391">
        <f t="shared" si="166"/>
        <v>48.099999999999454</v>
      </c>
      <c r="W391">
        <f t="shared" si="147"/>
        <v>26.614285714285739</v>
      </c>
      <c r="X391">
        <f t="shared" si="142"/>
        <v>37.707142857142834</v>
      </c>
      <c r="Y391">
        <f t="shared" si="148"/>
        <v>40.743575724439623</v>
      </c>
      <c r="Z391">
        <f t="shared" si="149"/>
        <v>0</v>
      </c>
      <c r="AA391">
        <f t="shared" si="150"/>
        <v>0</v>
      </c>
      <c r="AB391">
        <v>-93.3</v>
      </c>
      <c r="AC391">
        <f t="shared" si="156"/>
        <v>-17297003232</v>
      </c>
      <c r="AD391">
        <f t="shared" si="143"/>
        <v>-3727036512.1857367</v>
      </c>
      <c r="AE391" t="str">
        <f t="shared" si="157"/>
        <v>Feb</v>
      </c>
      <c r="AF391">
        <f>_xlfn.IFNA(VLOOKUP(A391,Gold!$A$2:$E$1307,5, FALSE),AF390)</f>
        <v>29177</v>
      </c>
      <c r="AG391">
        <f>_xlfn.IFNA(VLOOKUP(A391,Gold!$A$2:$G$1307,7, FALSE),AG390)</f>
        <v>1</v>
      </c>
      <c r="AH391">
        <f>_xlfn.IFNA(VLOOKUP(A391,Oil!$A$2:$E$1345,5, FALSE),AH390)</f>
        <v>2204</v>
      </c>
      <c r="AI391">
        <f>_xlfn.IFNA(VLOOKUP(A391,Oil!$A$2:$G$1345,7, FALSE),AI390)</f>
        <v>1</v>
      </c>
      <c r="AJ391">
        <f t="shared" si="160"/>
        <v>2</v>
      </c>
      <c r="AK391">
        <f>_xlfn.IFNA(VLOOKUP(A391,InterestRate!$A$2:$G$1334,3, FALSE),AK390)</f>
        <v>7.8650000000000002</v>
      </c>
      <c r="AL391">
        <f>_xlfn.IFNA(VLOOKUP(A391,InterestRate!$A$2:$G$1334,4,FALSE),AL390)</f>
        <v>7.8650000000000002</v>
      </c>
      <c r="AM391">
        <f>_xlfn.IFNA(VLOOKUP(A391,InterestRate!$A$2:$G$1334,5, FALSE),AM390)</f>
        <v>7.8650000000000002</v>
      </c>
      <c r="AN391">
        <f>_xlfn.IFNA(VLOOKUP(A391,InterestRate!$A$2:$G$1334,6, FALSE),AN390)</f>
        <v>7.8650000000000002</v>
      </c>
      <c r="AO391">
        <f>_xlfn.IFNA(VLOOKUP(A391,InterestRate!$A$2:$G$1334,7, FALSE),AO390)</f>
        <v>4.8999999999999998E-3</v>
      </c>
      <c r="AP391">
        <f t="shared" si="161"/>
        <v>1</v>
      </c>
      <c r="AQ391">
        <f t="shared" si="162"/>
        <v>3</v>
      </c>
    </row>
    <row r="392" spans="1:43" x14ac:dyDescent="0.2">
      <c r="A392" s="1">
        <v>42426</v>
      </c>
      <c r="B392">
        <v>7039.3</v>
      </c>
      <c r="C392">
        <v>7052.9</v>
      </c>
      <c r="D392">
        <v>6985.1</v>
      </c>
      <c r="E392">
        <v>7029.75</v>
      </c>
      <c r="F392">
        <v>213142575</v>
      </c>
      <c r="G392">
        <v>6880.96</v>
      </c>
      <c r="H392">
        <f t="shared" si="152"/>
        <v>7102.3791666666666</v>
      </c>
      <c r="I392">
        <f t="shared" si="144"/>
        <v>-72.629166666666606</v>
      </c>
      <c r="J392">
        <f t="shared" si="151"/>
        <v>0</v>
      </c>
      <c r="K392">
        <f t="shared" si="158"/>
        <v>7531.8</v>
      </c>
      <c r="L392">
        <f t="shared" si="145"/>
        <v>225420960</v>
      </c>
      <c r="M392">
        <f t="shared" si="146"/>
        <v>-12278385</v>
      </c>
      <c r="N392" s="10">
        <f t="shared" si="159"/>
        <v>7.1417902485863669</v>
      </c>
      <c r="O392">
        <f t="shared" si="141"/>
        <v>-78.699999999999818</v>
      </c>
      <c r="P392">
        <f t="shared" si="153"/>
        <v>200.10000000000036</v>
      </c>
      <c r="Q392">
        <f t="shared" si="154"/>
        <v>178.82807785292397</v>
      </c>
      <c r="R392">
        <f t="shared" si="155"/>
        <v>-278.80000000000018</v>
      </c>
      <c r="S392">
        <f t="shared" si="163"/>
        <v>59.149999999999636</v>
      </c>
      <c r="T392">
        <f t="shared" si="164"/>
        <v>-59.149999999999636</v>
      </c>
      <c r="U392">
        <f t="shared" si="165"/>
        <v>59.149999999999636</v>
      </c>
      <c r="V392">
        <f t="shared" si="166"/>
        <v>0</v>
      </c>
      <c r="W392">
        <f t="shared" si="147"/>
        <v>26.464285714285715</v>
      </c>
      <c r="X392">
        <f t="shared" si="142"/>
        <v>37.707142857142834</v>
      </c>
      <c r="Y392">
        <f t="shared" si="148"/>
        <v>40.607189829022374</v>
      </c>
      <c r="Z392">
        <f t="shared" si="149"/>
        <v>0</v>
      </c>
      <c r="AA392">
        <f t="shared" si="150"/>
        <v>0</v>
      </c>
      <c r="AB392">
        <v>-300.60000000000002</v>
      </c>
      <c r="AC392">
        <f t="shared" si="156"/>
        <v>-2035511591.2500389</v>
      </c>
      <c r="AD392">
        <f t="shared" si="143"/>
        <v>-5916922577.4500065</v>
      </c>
      <c r="AE392" t="str">
        <f t="shared" si="157"/>
        <v>Feb</v>
      </c>
      <c r="AF392">
        <f>_xlfn.IFNA(VLOOKUP(A392,Gold!$A$2:$E$1307,5, FALSE),AF391)</f>
        <v>29187</v>
      </c>
      <c r="AG392">
        <f>_xlfn.IFNA(VLOOKUP(A392,Gold!$A$2:$G$1307,7, FALSE),AG391)</f>
        <v>1</v>
      </c>
      <c r="AH392">
        <f>_xlfn.IFNA(VLOOKUP(A392,Oil!$A$2:$E$1345,5, FALSE),AH391)</f>
        <v>2269</v>
      </c>
      <c r="AI392">
        <f>_xlfn.IFNA(VLOOKUP(A392,Oil!$A$2:$G$1345,7, FALSE),AI391)</f>
        <v>1</v>
      </c>
      <c r="AJ392">
        <f t="shared" si="160"/>
        <v>2</v>
      </c>
      <c r="AK392">
        <f>_xlfn.IFNA(VLOOKUP(A392,InterestRate!$A$2:$G$1334,3, FALSE),AK391)</f>
        <v>7.7839999999999998</v>
      </c>
      <c r="AL392">
        <f>_xlfn.IFNA(VLOOKUP(A392,InterestRate!$A$2:$G$1334,4,FALSE),AL391)</f>
        <v>7.7839999999999998</v>
      </c>
      <c r="AM392">
        <f>_xlfn.IFNA(VLOOKUP(A392,InterestRate!$A$2:$G$1334,5, FALSE),AM391)</f>
        <v>7.7839999999999998</v>
      </c>
      <c r="AN392">
        <f>_xlfn.IFNA(VLOOKUP(A392,InterestRate!$A$2:$G$1334,6, FALSE),AN391)</f>
        <v>7.7839999999999998</v>
      </c>
      <c r="AO392">
        <f>_xlfn.IFNA(VLOOKUP(A392,InterestRate!$A$2:$G$1334,7, FALSE),AO391)</f>
        <v>-1.03E-2</v>
      </c>
      <c r="AP392">
        <f t="shared" si="161"/>
        <v>-1</v>
      </c>
      <c r="AQ392">
        <f t="shared" si="162"/>
        <v>1</v>
      </c>
    </row>
    <row r="393" spans="1:43" x14ac:dyDescent="0.2">
      <c r="A393" s="1">
        <v>42429</v>
      </c>
      <c r="B393">
        <v>7050.45</v>
      </c>
      <c r="C393">
        <v>7094.6</v>
      </c>
      <c r="D393">
        <v>6825.8</v>
      </c>
      <c r="E393">
        <v>6987.05</v>
      </c>
      <c r="F393">
        <v>487969285</v>
      </c>
      <c r="G393">
        <v>15992.15</v>
      </c>
      <c r="H393">
        <f t="shared" si="152"/>
        <v>7086.8833333333341</v>
      </c>
      <c r="I393">
        <f t="shared" si="144"/>
        <v>-99.83333333333394</v>
      </c>
      <c r="J393">
        <f t="shared" si="151"/>
        <v>0</v>
      </c>
      <c r="K393">
        <f t="shared" si="158"/>
        <v>7486.15</v>
      </c>
      <c r="L393">
        <f t="shared" si="145"/>
        <v>217581619.14285713</v>
      </c>
      <c r="M393">
        <f t="shared" si="146"/>
        <v>270387665.85714287</v>
      </c>
      <c r="N393" s="10">
        <f t="shared" si="159"/>
        <v>7.1432149476531501</v>
      </c>
      <c r="O393">
        <f t="shared" ref="O393:O456" si="167">E393-E386</f>
        <v>-204.69999999999982</v>
      </c>
      <c r="P393">
        <f t="shared" si="153"/>
        <v>-98.25</v>
      </c>
      <c r="Q393">
        <f t="shared" si="154"/>
        <v>145.77486065848248</v>
      </c>
      <c r="R393">
        <f t="shared" si="155"/>
        <v>-106.44999999999982</v>
      </c>
      <c r="S393">
        <f t="shared" si="163"/>
        <v>-42.699999999999818</v>
      </c>
      <c r="T393">
        <f t="shared" si="164"/>
        <v>42.699999999999818</v>
      </c>
      <c r="U393">
        <f t="shared" si="165"/>
        <v>0</v>
      </c>
      <c r="V393">
        <f t="shared" si="166"/>
        <v>42.699999999999818</v>
      </c>
      <c r="W393">
        <f t="shared" si="147"/>
        <v>14.564285714285688</v>
      </c>
      <c r="X393">
        <f t="shared" ref="X393:X456" si="168">AVERAGE(V387:V393)</f>
        <v>43.807142857142807</v>
      </c>
      <c r="Y393">
        <f t="shared" si="148"/>
        <v>24.530798845043307</v>
      </c>
      <c r="Z393">
        <f t="shared" si="149"/>
        <v>0</v>
      </c>
      <c r="AA393">
        <f t="shared" si="150"/>
        <v>0</v>
      </c>
      <c r="AB393">
        <v>-361.05</v>
      </c>
      <c r="AC393">
        <f t="shared" si="156"/>
        <v>-30937252668.999821</v>
      </c>
      <c r="AD393">
        <f t="shared" ref="AD393:AD456" si="169">AVERAGE(AC387:AC393)</f>
        <v>-10857909672.492853</v>
      </c>
      <c r="AE393" t="str">
        <f t="shared" si="157"/>
        <v>Feb</v>
      </c>
      <c r="AF393">
        <f>_xlfn.IFNA(VLOOKUP(A393,Gold!$A$2:$E$1307,5, FALSE),AF392)</f>
        <v>29181</v>
      </c>
      <c r="AG393">
        <f>_xlfn.IFNA(VLOOKUP(A393,Gold!$A$2:$G$1307,7, FALSE),AG392)</f>
        <v>1</v>
      </c>
      <c r="AH393">
        <f>_xlfn.IFNA(VLOOKUP(A393,Oil!$A$2:$E$1345,5, FALSE),AH392)</f>
        <v>2255</v>
      </c>
      <c r="AI393">
        <f>_xlfn.IFNA(VLOOKUP(A393,Oil!$A$2:$G$1345,7, FALSE),AI392)</f>
        <v>-1</v>
      </c>
      <c r="AJ393">
        <f t="shared" si="160"/>
        <v>0</v>
      </c>
      <c r="AK393">
        <f>_xlfn.IFNA(VLOOKUP(A393,InterestRate!$A$2:$G$1334,3, FALSE),AK392)</f>
        <v>7.6260000000000003</v>
      </c>
      <c r="AL393">
        <f>_xlfn.IFNA(VLOOKUP(A393,InterestRate!$A$2:$G$1334,4,FALSE),AL392)</f>
        <v>7.6260000000000003</v>
      </c>
      <c r="AM393">
        <f>_xlfn.IFNA(VLOOKUP(A393,InterestRate!$A$2:$G$1334,5, FALSE),AM392)</f>
        <v>7.6260000000000003</v>
      </c>
      <c r="AN393">
        <f>_xlfn.IFNA(VLOOKUP(A393,InterestRate!$A$2:$G$1334,6, FALSE),AN392)</f>
        <v>7.6260000000000003</v>
      </c>
      <c r="AO393">
        <f>_xlfn.IFNA(VLOOKUP(A393,InterestRate!$A$2:$G$1334,7, FALSE),AO392)</f>
        <v>-2.0299999999999999E-2</v>
      </c>
      <c r="AP393">
        <f t="shared" si="161"/>
        <v>-1</v>
      </c>
      <c r="AQ393">
        <f t="shared" si="162"/>
        <v>-1</v>
      </c>
    </row>
    <row r="394" spans="1:43" x14ac:dyDescent="0.2">
      <c r="A394" s="1">
        <v>42430</v>
      </c>
      <c r="B394">
        <v>7038.25</v>
      </c>
      <c r="C394">
        <v>7235.5</v>
      </c>
      <c r="D394">
        <v>7035.1</v>
      </c>
      <c r="E394">
        <v>7222.3</v>
      </c>
      <c r="F394">
        <v>283561570</v>
      </c>
      <c r="G394">
        <v>9896.58</v>
      </c>
      <c r="H394">
        <f t="shared" si="152"/>
        <v>7087.7750000000015</v>
      </c>
      <c r="I394">
        <f t="shared" ref="I394:I457" si="170">E394-H394</f>
        <v>134.52499999999873</v>
      </c>
      <c r="J394">
        <f t="shared" si="151"/>
        <v>1</v>
      </c>
      <c r="K394">
        <f t="shared" si="158"/>
        <v>7510.2</v>
      </c>
      <c r="L394">
        <f t="shared" ref="L394:L457" si="171">AVERAGE(F387:F393)</f>
        <v>250958445.85714287</v>
      </c>
      <c r="M394">
        <f t="shared" ref="M394:M457" si="172">F394-L394</f>
        <v>32603124.142857134</v>
      </c>
      <c r="N394" s="10">
        <f t="shared" si="159"/>
        <v>3.9862647633025441</v>
      </c>
      <c r="O394">
        <f t="shared" si="167"/>
        <v>11.550000000000182</v>
      </c>
      <c r="P394">
        <f t="shared" si="153"/>
        <v>16.5</v>
      </c>
      <c r="Q394">
        <f t="shared" si="154"/>
        <v>161.23788769570075</v>
      </c>
      <c r="R394">
        <f t="shared" si="155"/>
        <v>-4.9499999999998181</v>
      </c>
      <c r="S394">
        <f t="shared" si="163"/>
        <v>235.25</v>
      </c>
      <c r="T394">
        <f t="shared" si="164"/>
        <v>-235.25</v>
      </c>
      <c r="U394">
        <f t="shared" si="165"/>
        <v>235.25</v>
      </c>
      <c r="V394">
        <f t="shared" si="166"/>
        <v>0</v>
      </c>
      <c r="W394">
        <f t="shared" si="147"/>
        <v>45.457142857142834</v>
      </c>
      <c r="X394">
        <f t="shared" si="168"/>
        <v>43.807142857142807</v>
      </c>
      <c r="Y394">
        <f t="shared" si="148"/>
        <v>50.360053810239783</v>
      </c>
      <c r="Z394">
        <f t="shared" si="149"/>
        <v>0</v>
      </c>
      <c r="AA394">
        <f t="shared" si="150"/>
        <v>0</v>
      </c>
      <c r="AB394">
        <v>-271.85000000000002</v>
      </c>
      <c r="AC394">
        <f t="shared" si="156"/>
        <v>52189506958.500053</v>
      </c>
      <c r="AD394">
        <f t="shared" si="169"/>
        <v>-4540537320.7071238</v>
      </c>
      <c r="AE394" t="str">
        <f t="shared" si="157"/>
        <v>Mar</v>
      </c>
      <c r="AF394">
        <f>_xlfn.IFNA(VLOOKUP(A394,Gold!$A$2:$E$1307,5, FALSE),AF393)</f>
        <v>29184</v>
      </c>
      <c r="AG394">
        <f>_xlfn.IFNA(VLOOKUP(A394,Gold!$A$2:$G$1307,7, FALSE),AG393)</f>
        <v>1</v>
      </c>
      <c r="AH394">
        <f>_xlfn.IFNA(VLOOKUP(A394,Oil!$A$2:$E$1345,5, FALSE),AH393)</f>
        <v>2316</v>
      </c>
      <c r="AI394">
        <f>_xlfn.IFNA(VLOOKUP(A394,Oil!$A$2:$G$1345,7, FALSE),AI393)</f>
        <v>1</v>
      </c>
      <c r="AJ394">
        <f t="shared" si="160"/>
        <v>2</v>
      </c>
      <c r="AK394">
        <f>_xlfn.IFNA(VLOOKUP(A394,InterestRate!$A$2:$G$1334,3, FALSE),AK393)</f>
        <v>7.6050000000000004</v>
      </c>
      <c r="AL394">
        <f>_xlfn.IFNA(VLOOKUP(A394,InterestRate!$A$2:$G$1334,4,FALSE),AL393)</f>
        <v>7.6050000000000004</v>
      </c>
      <c r="AM394">
        <f>_xlfn.IFNA(VLOOKUP(A394,InterestRate!$A$2:$G$1334,5, FALSE),AM393)</f>
        <v>7.6050000000000004</v>
      </c>
      <c r="AN394">
        <f>_xlfn.IFNA(VLOOKUP(A394,InterestRate!$A$2:$G$1334,6, FALSE),AN393)</f>
        <v>7.6050000000000004</v>
      </c>
      <c r="AO394">
        <f>_xlfn.IFNA(VLOOKUP(A394,InterestRate!$A$2:$G$1334,7, FALSE),AO393)</f>
        <v>-2.8E-3</v>
      </c>
      <c r="AP394">
        <f t="shared" si="161"/>
        <v>-1</v>
      </c>
      <c r="AQ394">
        <f t="shared" si="162"/>
        <v>1</v>
      </c>
    </row>
    <row r="395" spans="1:43" x14ac:dyDescent="0.2">
      <c r="A395" s="1">
        <v>42431</v>
      </c>
      <c r="B395">
        <v>7321.7</v>
      </c>
      <c r="C395">
        <v>7380.35</v>
      </c>
      <c r="D395">
        <v>7308.15</v>
      </c>
      <c r="E395">
        <v>7368.85</v>
      </c>
      <c r="F395">
        <v>348965708</v>
      </c>
      <c r="G395">
        <v>10983.06</v>
      </c>
      <c r="H395">
        <f t="shared" si="152"/>
        <v>7107.8875000000007</v>
      </c>
      <c r="I395">
        <f t="shared" si="170"/>
        <v>260.96249999999964</v>
      </c>
      <c r="J395">
        <f t="shared" si="151"/>
        <v>0</v>
      </c>
      <c r="K395">
        <f t="shared" si="158"/>
        <v>7538.75</v>
      </c>
      <c r="L395">
        <f t="shared" si="171"/>
        <v>263152030.14285713</v>
      </c>
      <c r="M395">
        <f t="shared" si="172"/>
        <v>85813677.857142866</v>
      </c>
      <c r="N395" s="10">
        <f t="shared" si="159"/>
        <v>2.3056514924309712</v>
      </c>
      <c r="O395">
        <f t="shared" si="167"/>
        <v>134.30000000000018</v>
      </c>
      <c r="P395">
        <f t="shared" si="153"/>
        <v>-123.89999999999964</v>
      </c>
      <c r="Q395">
        <f t="shared" si="154"/>
        <v>161.57450514943775</v>
      </c>
      <c r="R395">
        <f t="shared" si="155"/>
        <v>258.19999999999982</v>
      </c>
      <c r="S395">
        <f t="shared" si="163"/>
        <v>146.55000000000018</v>
      </c>
      <c r="T395">
        <f t="shared" si="164"/>
        <v>-146.55000000000018</v>
      </c>
      <c r="U395">
        <f t="shared" si="165"/>
        <v>146.55000000000018</v>
      </c>
      <c r="V395">
        <f t="shared" si="166"/>
        <v>0</v>
      </c>
      <c r="W395">
        <f t="shared" ref="W395:W458" si="173">AVERAGE(U389:U395)</f>
        <v>62.992857142857119</v>
      </c>
      <c r="X395">
        <f t="shared" si="168"/>
        <v>43.807142857142807</v>
      </c>
      <c r="Y395">
        <f t="shared" ref="Y395:Y458" si="174">100-(100/(1+(W395/(X395+1))))</f>
        <v>58.434932414524269</v>
      </c>
      <c r="Z395">
        <f t="shared" ref="Z395:Z458" si="175">IF(Y395&lt;20,1,0)</f>
        <v>0</v>
      </c>
      <c r="AA395">
        <f t="shared" ref="AA395:AA458" si="176">IF(Y395&gt;80,1,0)</f>
        <v>0</v>
      </c>
      <c r="AB395">
        <v>-58.85</v>
      </c>
      <c r="AC395">
        <f t="shared" si="156"/>
        <v>16453733132.20019</v>
      </c>
      <c r="AD395">
        <f t="shared" si="169"/>
        <v>-2774359021.7356653</v>
      </c>
      <c r="AE395" t="str">
        <f t="shared" si="157"/>
        <v>Mar</v>
      </c>
      <c r="AF395">
        <f>_xlfn.IFNA(VLOOKUP(A395,Gold!$A$2:$E$1307,5, FALSE),AF394)</f>
        <v>28800</v>
      </c>
      <c r="AG395">
        <f>_xlfn.IFNA(VLOOKUP(A395,Gold!$A$2:$G$1307,7, FALSE),AG394)</f>
        <v>-1</v>
      </c>
      <c r="AH395">
        <f>_xlfn.IFNA(VLOOKUP(A395,Oil!$A$2:$E$1345,5, FALSE),AH394)</f>
        <v>2345</v>
      </c>
      <c r="AI395">
        <f>_xlfn.IFNA(VLOOKUP(A395,Oil!$A$2:$G$1345,7, FALSE),AI394)</f>
        <v>1</v>
      </c>
      <c r="AJ395">
        <f t="shared" si="160"/>
        <v>0</v>
      </c>
      <c r="AK395">
        <f>_xlfn.IFNA(VLOOKUP(A395,InterestRate!$A$2:$G$1334,3, FALSE),AK394)</f>
        <v>7.6230000000000002</v>
      </c>
      <c r="AL395">
        <f>_xlfn.IFNA(VLOOKUP(A395,InterestRate!$A$2:$G$1334,4,FALSE),AL394)</f>
        <v>7.6230000000000002</v>
      </c>
      <c r="AM395">
        <f>_xlfn.IFNA(VLOOKUP(A395,InterestRate!$A$2:$G$1334,5, FALSE),AM394)</f>
        <v>7.6230000000000002</v>
      </c>
      <c r="AN395">
        <f>_xlfn.IFNA(VLOOKUP(A395,InterestRate!$A$2:$G$1334,6, FALSE),AN394)</f>
        <v>7.6230000000000002</v>
      </c>
      <c r="AO395">
        <f>_xlfn.IFNA(VLOOKUP(A395,InterestRate!$A$2:$G$1334,7, FALSE),AO394)</f>
        <v>2.3999999999999998E-3</v>
      </c>
      <c r="AP395">
        <f t="shared" si="161"/>
        <v>1</v>
      </c>
      <c r="AQ395">
        <f t="shared" si="162"/>
        <v>1</v>
      </c>
    </row>
    <row r="396" spans="1:43" x14ac:dyDescent="0.2">
      <c r="A396" s="1">
        <v>42432</v>
      </c>
      <c r="B396">
        <v>7429.55</v>
      </c>
      <c r="C396">
        <v>7483.95</v>
      </c>
      <c r="D396">
        <v>7406.05</v>
      </c>
      <c r="E396">
        <v>7475.6</v>
      </c>
      <c r="F396">
        <v>287248532</v>
      </c>
      <c r="G396">
        <v>9255.43</v>
      </c>
      <c r="H396">
        <f t="shared" si="152"/>
        <v>7125.0458333333336</v>
      </c>
      <c r="I396">
        <f t="shared" si="170"/>
        <v>350.55416666666679</v>
      </c>
      <c r="J396">
        <f t="shared" si="151"/>
        <v>0</v>
      </c>
      <c r="K396">
        <f t="shared" si="158"/>
        <v>7460.6</v>
      </c>
      <c r="L396">
        <f t="shared" si="171"/>
        <v>290266725.28571427</v>
      </c>
      <c r="M396">
        <f t="shared" si="172"/>
        <v>-3018193.2857142687</v>
      </c>
      <c r="N396" s="10">
        <f t="shared" si="159"/>
        <v>-0.20065279041147199</v>
      </c>
      <c r="O396">
        <f t="shared" si="167"/>
        <v>366.05000000000018</v>
      </c>
      <c r="P396">
        <f t="shared" si="153"/>
        <v>237.44999999999982</v>
      </c>
      <c r="Q396">
        <f t="shared" si="154"/>
        <v>130.40201576005538</v>
      </c>
      <c r="R396">
        <f t="shared" si="155"/>
        <v>128.60000000000036</v>
      </c>
      <c r="S396">
        <f t="shared" si="163"/>
        <v>106.75</v>
      </c>
      <c r="T396">
        <f t="shared" si="164"/>
        <v>-106.75</v>
      </c>
      <c r="U396">
        <f t="shared" si="165"/>
        <v>106.75</v>
      </c>
      <c r="V396">
        <f t="shared" si="166"/>
        <v>0</v>
      </c>
      <c r="W396">
        <f t="shared" si="173"/>
        <v>78.242857142857119</v>
      </c>
      <c r="X396">
        <f t="shared" si="168"/>
        <v>25.94999999999995</v>
      </c>
      <c r="Y396">
        <f t="shared" si="174"/>
        <v>74.38038976030424</v>
      </c>
      <c r="Z396">
        <f t="shared" si="175"/>
        <v>0</v>
      </c>
      <c r="AA396">
        <f t="shared" si="176"/>
        <v>0</v>
      </c>
      <c r="AB396">
        <v>511.9</v>
      </c>
      <c r="AC396">
        <f t="shared" si="156"/>
        <v>13227794898.600052</v>
      </c>
      <c r="AD396">
        <f t="shared" si="169"/>
        <v>2858455231.4214849</v>
      </c>
      <c r="AE396" t="str">
        <f t="shared" si="157"/>
        <v>Mar</v>
      </c>
      <c r="AF396">
        <f>_xlfn.IFNA(VLOOKUP(A396,Gold!$A$2:$E$1307,5, FALSE),AF395)</f>
        <v>28977</v>
      </c>
      <c r="AG396">
        <f>_xlfn.IFNA(VLOOKUP(A396,Gold!$A$2:$G$1307,7, FALSE),AG395)</f>
        <v>1</v>
      </c>
      <c r="AH396">
        <f>_xlfn.IFNA(VLOOKUP(A396,Oil!$A$2:$E$1345,5, FALSE),AH395)</f>
        <v>2347</v>
      </c>
      <c r="AI396">
        <f>_xlfn.IFNA(VLOOKUP(A396,Oil!$A$2:$G$1345,7, FALSE),AI395)</f>
        <v>1</v>
      </c>
      <c r="AJ396">
        <f t="shared" si="160"/>
        <v>2</v>
      </c>
      <c r="AK396">
        <f>_xlfn.IFNA(VLOOKUP(A396,InterestRate!$A$2:$G$1334,3, FALSE),AK395)</f>
        <v>7.66</v>
      </c>
      <c r="AL396">
        <f>_xlfn.IFNA(VLOOKUP(A396,InterestRate!$A$2:$G$1334,4,FALSE),AL395)</f>
        <v>7.66</v>
      </c>
      <c r="AM396">
        <f>_xlfn.IFNA(VLOOKUP(A396,InterestRate!$A$2:$G$1334,5, FALSE),AM395)</f>
        <v>7.66</v>
      </c>
      <c r="AN396">
        <f>_xlfn.IFNA(VLOOKUP(A396,InterestRate!$A$2:$G$1334,6, FALSE),AN395)</f>
        <v>7.66</v>
      </c>
      <c r="AO396">
        <f>_xlfn.IFNA(VLOOKUP(A396,InterestRate!$A$2:$G$1334,7, FALSE),AO395)</f>
        <v>4.8999999999999998E-3</v>
      </c>
      <c r="AP396">
        <f t="shared" si="161"/>
        <v>1</v>
      </c>
      <c r="AQ396">
        <f t="shared" si="162"/>
        <v>3</v>
      </c>
    </row>
    <row r="397" spans="1:43" x14ac:dyDescent="0.2">
      <c r="A397" s="1">
        <v>42433</v>
      </c>
      <c r="B397">
        <v>7505.4</v>
      </c>
      <c r="C397">
        <v>7505.9</v>
      </c>
      <c r="D397">
        <v>7444.1</v>
      </c>
      <c r="E397">
        <v>7485.35</v>
      </c>
      <c r="F397">
        <v>290441230</v>
      </c>
      <c r="G397">
        <v>8135.06</v>
      </c>
      <c r="H397">
        <f t="shared" si="152"/>
        <v>7160.6583333333338</v>
      </c>
      <c r="I397">
        <f t="shared" si="170"/>
        <v>324.69166666666661</v>
      </c>
      <c r="J397">
        <f t="shared" si="151"/>
        <v>0</v>
      </c>
      <c r="K397">
        <f t="shared" si="158"/>
        <v>7498.75</v>
      </c>
      <c r="L397">
        <f t="shared" si="171"/>
        <v>302674090.14285713</v>
      </c>
      <c r="M397">
        <f t="shared" si="172"/>
        <v>-12232860.142857134</v>
      </c>
      <c r="N397" s="10">
        <f t="shared" si="159"/>
        <v>0.17901634526107177</v>
      </c>
      <c r="O397">
        <f t="shared" si="167"/>
        <v>466.65000000000055</v>
      </c>
      <c r="P397">
        <f t="shared" si="153"/>
        <v>610.90000000000055</v>
      </c>
      <c r="Q397">
        <f t="shared" si="154"/>
        <v>194.54632573539615</v>
      </c>
      <c r="R397">
        <f t="shared" si="155"/>
        <v>-144.25</v>
      </c>
      <c r="S397">
        <f t="shared" si="163"/>
        <v>9.75</v>
      </c>
      <c r="T397">
        <f t="shared" si="164"/>
        <v>-9.75</v>
      </c>
      <c r="U397">
        <f t="shared" si="165"/>
        <v>9.75</v>
      </c>
      <c r="V397">
        <f t="shared" si="166"/>
        <v>0</v>
      </c>
      <c r="W397">
        <f t="shared" si="173"/>
        <v>79.635714285714258</v>
      </c>
      <c r="X397">
        <f t="shared" si="168"/>
        <v>12.971428571428467</v>
      </c>
      <c r="Y397">
        <f t="shared" si="174"/>
        <v>85.074399084319055</v>
      </c>
      <c r="Z397">
        <f t="shared" si="175"/>
        <v>0</v>
      </c>
      <c r="AA397">
        <f t="shared" si="176"/>
        <v>1</v>
      </c>
      <c r="AB397">
        <v>967</v>
      </c>
      <c r="AC397">
        <f t="shared" si="156"/>
        <v>-5823346661.4997883</v>
      </c>
      <c r="AD397">
        <f t="shared" si="169"/>
        <v>3682560119.3643775</v>
      </c>
      <c r="AE397" t="str">
        <f t="shared" si="157"/>
        <v>Mar</v>
      </c>
      <c r="AF397">
        <f>_xlfn.IFNA(VLOOKUP(A397,Gold!$A$2:$E$1307,5, FALSE),AF396)</f>
        <v>29450</v>
      </c>
      <c r="AG397">
        <f>_xlfn.IFNA(VLOOKUP(A397,Gold!$A$2:$G$1307,7, FALSE),AG396)</f>
        <v>1</v>
      </c>
      <c r="AH397">
        <f>_xlfn.IFNA(VLOOKUP(A397,Oil!$A$2:$E$1345,5, FALSE),AH396)</f>
        <v>2329</v>
      </c>
      <c r="AI397">
        <f>_xlfn.IFNA(VLOOKUP(A397,Oil!$A$2:$G$1345,7, FALSE),AI396)</f>
        <v>-1</v>
      </c>
      <c r="AJ397">
        <f t="shared" si="160"/>
        <v>0</v>
      </c>
      <c r="AK397">
        <f>_xlfn.IFNA(VLOOKUP(A397,InterestRate!$A$2:$G$1334,3, FALSE),AK396)</f>
        <v>7.6369999999999996</v>
      </c>
      <c r="AL397">
        <f>_xlfn.IFNA(VLOOKUP(A397,InterestRate!$A$2:$G$1334,4,FALSE),AL396)</f>
        <v>7.6369999999999996</v>
      </c>
      <c r="AM397">
        <f>_xlfn.IFNA(VLOOKUP(A397,InterestRate!$A$2:$G$1334,5, FALSE),AM396)</f>
        <v>7.6369999999999996</v>
      </c>
      <c r="AN397">
        <f>_xlfn.IFNA(VLOOKUP(A397,InterestRate!$A$2:$G$1334,6, FALSE),AN396)</f>
        <v>7.6369999999999996</v>
      </c>
      <c r="AO397">
        <f>_xlfn.IFNA(VLOOKUP(A397,InterestRate!$A$2:$G$1334,7, FALSE),AO396)</f>
        <v>-3.0000000000000001E-3</v>
      </c>
      <c r="AP397">
        <f t="shared" si="161"/>
        <v>-1</v>
      </c>
      <c r="AQ397">
        <f t="shared" si="162"/>
        <v>-1</v>
      </c>
    </row>
    <row r="398" spans="1:43" x14ac:dyDescent="0.2">
      <c r="A398" s="1">
        <v>42437</v>
      </c>
      <c r="B398">
        <v>7486.4</v>
      </c>
      <c r="C398">
        <v>7527.15</v>
      </c>
      <c r="D398">
        <v>7442.15</v>
      </c>
      <c r="E398">
        <v>7485.3</v>
      </c>
      <c r="F398">
        <v>264945393</v>
      </c>
      <c r="G398">
        <v>8417.86</v>
      </c>
      <c r="H398">
        <f t="shared" si="152"/>
        <v>7192.0666666666684</v>
      </c>
      <c r="I398">
        <f t="shared" si="170"/>
        <v>293.23333333333176</v>
      </c>
      <c r="J398">
        <f t="shared" si="151"/>
        <v>0</v>
      </c>
      <c r="K398">
        <f t="shared" si="158"/>
        <v>7512.55</v>
      </c>
      <c r="L398">
        <f t="shared" si="171"/>
        <v>314751634.85714287</v>
      </c>
      <c r="M398">
        <f t="shared" si="172"/>
        <v>-49806241.857142866</v>
      </c>
      <c r="N398" s="10">
        <f t="shared" si="159"/>
        <v>0.36404686518910395</v>
      </c>
      <c r="O398">
        <f t="shared" si="167"/>
        <v>514.69999999999982</v>
      </c>
      <c r="P398">
        <f t="shared" si="153"/>
        <v>592.34999999999945</v>
      </c>
      <c r="Q398">
        <f t="shared" si="154"/>
        <v>248.18598488882913</v>
      </c>
      <c r="R398">
        <f t="shared" si="155"/>
        <v>-77.649999999999636</v>
      </c>
      <c r="S398">
        <f t="shared" si="163"/>
        <v>-5.0000000000181899E-2</v>
      </c>
      <c r="T398">
        <f t="shared" si="164"/>
        <v>5.0000000000181899E-2</v>
      </c>
      <c r="U398">
        <f t="shared" si="165"/>
        <v>0</v>
      </c>
      <c r="V398">
        <f t="shared" si="166"/>
        <v>5.0000000000181899E-2</v>
      </c>
      <c r="W398">
        <f t="shared" si="173"/>
        <v>79.635714285714258</v>
      </c>
      <c r="X398">
        <f t="shared" si="168"/>
        <v>6.1071428571428568</v>
      </c>
      <c r="Y398">
        <f t="shared" si="174"/>
        <v>91.806653491436094</v>
      </c>
      <c r="Z398">
        <f t="shared" si="175"/>
        <v>0</v>
      </c>
      <c r="AA398">
        <f t="shared" si="176"/>
        <v>1</v>
      </c>
      <c r="AB398">
        <v>1347.4</v>
      </c>
      <c r="AC398">
        <f t="shared" si="156"/>
        <v>-291439932.29985541</v>
      </c>
      <c r="AD398">
        <f t="shared" si="169"/>
        <v>6111926305.0358276</v>
      </c>
      <c r="AE398" t="str">
        <f t="shared" si="157"/>
        <v>Mar</v>
      </c>
      <c r="AF398">
        <f>_xlfn.IFNA(VLOOKUP(A398,Gold!$A$2:$E$1307,5, FALSE),AF397)</f>
        <v>29455</v>
      </c>
      <c r="AG398">
        <f>_xlfn.IFNA(VLOOKUP(A398,Gold!$A$2:$G$1307,7, FALSE),AG397)</f>
        <v>1</v>
      </c>
      <c r="AH398">
        <f>_xlfn.IFNA(VLOOKUP(A398,Oil!$A$2:$E$1345,5, FALSE),AH397)</f>
        <v>2550</v>
      </c>
      <c r="AI398">
        <f>_xlfn.IFNA(VLOOKUP(A398,Oil!$A$2:$G$1345,7, FALSE),AI397)</f>
        <v>1</v>
      </c>
      <c r="AJ398">
        <f t="shared" si="160"/>
        <v>2</v>
      </c>
      <c r="AK398">
        <f>_xlfn.IFNA(VLOOKUP(A398,InterestRate!$A$2:$G$1334,3, FALSE),AK397)</f>
        <v>7.64</v>
      </c>
      <c r="AL398">
        <f>_xlfn.IFNA(VLOOKUP(A398,InterestRate!$A$2:$G$1334,4,FALSE),AL397)</f>
        <v>7.64</v>
      </c>
      <c r="AM398">
        <f>_xlfn.IFNA(VLOOKUP(A398,InterestRate!$A$2:$G$1334,5, FALSE),AM397)</f>
        <v>7.64</v>
      </c>
      <c r="AN398">
        <f>_xlfn.IFNA(VLOOKUP(A398,InterestRate!$A$2:$G$1334,6, FALSE),AN397)</f>
        <v>7.64</v>
      </c>
      <c r="AO398">
        <f>_xlfn.IFNA(VLOOKUP(A398,InterestRate!$A$2:$G$1334,7, FALSE),AO397)</f>
        <v>4.0000000000000002E-4</v>
      </c>
      <c r="AP398">
        <f t="shared" si="161"/>
        <v>1</v>
      </c>
      <c r="AQ398">
        <f t="shared" si="162"/>
        <v>3</v>
      </c>
    </row>
    <row r="399" spans="1:43" x14ac:dyDescent="0.2">
      <c r="A399" s="1">
        <v>42438</v>
      </c>
      <c r="B399">
        <v>7436.1</v>
      </c>
      <c r="C399">
        <v>7539</v>
      </c>
      <c r="D399">
        <v>7424.3</v>
      </c>
      <c r="E399">
        <v>7531.8</v>
      </c>
      <c r="F399">
        <v>252709391</v>
      </c>
      <c r="G399">
        <v>9036.2900000000009</v>
      </c>
      <c r="H399">
        <f t="shared" si="152"/>
        <v>7216.5291666666681</v>
      </c>
      <c r="I399">
        <f t="shared" si="170"/>
        <v>315.27083333333212</v>
      </c>
      <c r="J399">
        <f t="shared" ref="J399:J462" si="177">IF(I399*I398&lt;0,IF(I399&lt;0,-1,1),0)</f>
        <v>0</v>
      </c>
      <c r="K399">
        <f t="shared" si="158"/>
        <v>7604.35</v>
      </c>
      <c r="L399">
        <f t="shared" si="171"/>
        <v>310896327.5714286</v>
      </c>
      <c r="M399">
        <f t="shared" si="172"/>
        <v>-58186936.571428597</v>
      </c>
      <c r="N399" s="10">
        <f t="shared" si="159"/>
        <v>0.96324915690804558</v>
      </c>
      <c r="O399">
        <f t="shared" si="167"/>
        <v>502.05000000000018</v>
      </c>
      <c r="P399">
        <f t="shared" si="153"/>
        <v>580.75</v>
      </c>
      <c r="Q399">
        <f t="shared" si="154"/>
        <v>281.01936427093079</v>
      </c>
      <c r="R399">
        <f t="shared" si="155"/>
        <v>-78.699999999999818</v>
      </c>
      <c r="S399">
        <f t="shared" si="163"/>
        <v>46.5</v>
      </c>
      <c r="T399">
        <f t="shared" si="164"/>
        <v>-46.5</v>
      </c>
      <c r="U399">
        <f t="shared" si="165"/>
        <v>46.5</v>
      </c>
      <c r="V399">
        <f t="shared" si="166"/>
        <v>0</v>
      </c>
      <c r="W399">
        <f t="shared" si="173"/>
        <v>77.82857142857145</v>
      </c>
      <c r="X399">
        <f t="shared" si="168"/>
        <v>6.1071428571428568</v>
      </c>
      <c r="Y399">
        <f t="shared" si="174"/>
        <v>91.632326969977299</v>
      </c>
      <c r="Z399">
        <f t="shared" si="175"/>
        <v>0</v>
      </c>
      <c r="AA399">
        <f t="shared" si="176"/>
        <v>1</v>
      </c>
      <c r="AB399">
        <v>1483.4</v>
      </c>
      <c r="AC399">
        <f t="shared" si="156"/>
        <v>24184288718.699955</v>
      </c>
      <c r="AD399">
        <f t="shared" si="169"/>
        <v>9857612063.6001129</v>
      </c>
      <c r="AE399" t="str">
        <f t="shared" si="157"/>
        <v>Mar</v>
      </c>
      <c r="AF399">
        <f>_xlfn.IFNA(VLOOKUP(A399,Gold!$A$2:$E$1307,5, FALSE),AF398)</f>
        <v>29080</v>
      </c>
      <c r="AG399">
        <f>_xlfn.IFNA(VLOOKUP(A399,Gold!$A$2:$G$1307,7, FALSE),AG398)</f>
        <v>-1</v>
      </c>
      <c r="AH399">
        <f>_xlfn.IFNA(VLOOKUP(A399,Oil!$A$2:$E$1345,5, FALSE),AH398)</f>
        <v>2458</v>
      </c>
      <c r="AI399">
        <f>_xlfn.IFNA(VLOOKUP(A399,Oil!$A$2:$G$1345,7, FALSE),AI398)</f>
        <v>-1</v>
      </c>
      <c r="AJ399">
        <f t="shared" si="160"/>
        <v>-2</v>
      </c>
      <c r="AK399">
        <f>_xlfn.IFNA(VLOOKUP(A399,InterestRate!$A$2:$G$1334,3, FALSE),AK398)</f>
        <v>7.6520000000000001</v>
      </c>
      <c r="AL399">
        <f>_xlfn.IFNA(VLOOKUP(A399,InterestRate!$A$2:$G$1334,4,FALSE),AL398)</f>
        <v>7.6520000000000001</v>
      </c>
      <c r="AM399">
        <f>_xlfn.IFNA(VLOOKUP(A399,InterestRate!$A$2:$G$1334,5, FALSE),AM398)</f>
        <v>7.6520000000000001</v>
      </c>
      <c r="AN399">
        <f>_xlfn.IFNA(VLOOKUP(A399,InterestRate!$A$2:$G$1334,6, FALSE),AN398)</f>
        <v>7.6520000000000001</v>
      </c>
      <c r="AO399">
        <f>_xlfn.IFNA(VLOOKUP(A399,InterestRate!$A$2:$G$1334,7, FALSE),AO398)</f>
        <v>1.6000000000000001E-3</v>
      </c>
      <c r="AP399">
        <f t="shared" si="161"/>
        <v>1</v>
      </c>
      <c r="AQ399">
        <f t="shared" si="162"/>
        <v>-1</v>
      </c>
    </row>
    <row r="400" spans="1:43" x14ac:dyDescent="0.2">
      <c r="A400" s="1">
        <v>42439</v>
      </c>
      <c r="B400">
        <v>7545.35</v>
      </c>
      <c r="C400">
        <v>7547.1</v>
      </c>
      <c r="D400">
        <v>7447.4</v>
      </c>
      <c r="E400">
        <v>7486.15</v>
      </c>
      <c r="F400">
        <v>231584305</v>
      </c>
      <c r="G400">
        <v>8875.92</v>
      </c>
      <c r="H400">
        <f t="shared" ref="H400:H463" si="178">AVERAGE(E388:E399)</f>
        <v>7243.2833333333338</v>
      </c>
      <c r="I400">
        <f t="shared" si="170"/>
        <v>242.86666666666588</v>
      </c>
      <c r="J400">
        <f t="shared" si="177"/>
        <v>0</v>
      </c>
      <c r="K400">
        <f t="shared" si="158"/>
        <v>7704.25</v>
      </c>
      <c r="L400">
        <f t="shared" si="171"/>
        <v>316548729.85714287</v>
      </c>
      <c r="M400">
        <f t="shared" si="172"/>
        <v>-84964424.857142866</v>
      </c>
      <c r="N400" s="10">
        <f t="shared" si="159"/>
        <v>2.9133800418105484</v>
      </c>
      <c r="O400">
        <f t="shared" si="167"/>
        <v>499.09999999999945</v>
      </c>
      <c r="P400">
        <f t="shared" si="153"/>
        <v>703.79999999999927</v>
      </c>
      <c r="Q400">
        <f t="shared" si="154"/>
        <v>280.10760432376696</v>
      </c>
      <c r="R400">
        <f t="shared" si="155"/>
        <v>-204.69999999999982</v>
      </c>
      <c r="S400">
        <f t="shared" si="163"/>
        <v>-45.650000000000546</v>
      </c>
      <c r="T400">
        <f t="shared" si="164"/>
        <v>45.650000000000546</v>
      </c>
      <c r="U400">
        <f t="shared" si="165"/>
        <v>0</v>
      </c>
      <c r="V400">
        <f t="shared" si="166"/>
        <v>45.650000000000546</v>
      </c>
      <c r="W400">
        <f t="shared" si="173"/>
        <v>77.82857142857145</v>
      </c>
      <c r="X400">
        <f t="shared" si="168"/>
        <v>6.5285714285715324</v>
      </c>
      <c r="Y400">
        <f t="shared" si="174"/>
        <v>91.179916317991527</v>
      </c>
      <c r="Z400">
        <f t="shared" si="175"/>
        <v>0</v>
      </c>
      <c r="AA400">
        <f t="shared" si="176"/>
        <v>1</v>
      </c>
      <c r="AB400">
        <v>1515.85</v>
      </c>
      <c r="AC400">
        <f t="shared" si="156"/>
        <v>-13709790856.000168</v>
      </c>
      <c r="AD400">
        <f t="shared" si="169"/>
        <v>12318678036.885777</v>
      </c>
      <c r="AE400" t="str">
        <f t="shared" si="157"/>
        <v>Mar</v>
      </c>
      <c r="AF400">
        <f>_xlfn.IFNA(VLOOKUP(A400,Gold!$A$2:$E$1307,5, FALSE),AF399)</f>
        <v>29080</v>
      </c>
      <c r="AG400">
        <f>_xlfn.IFNA(VLOOKUP(A400,Gold!$A$2:$G$1307,7, FALSE),AG399)</f>
        <v>1</v>
      </c>
      <c r="AH400">
        <f>_xlfn.IFNA(VLOOKUP(A400,Oil!$A$2:$E$1345,5, FALSE),AH399)</f>
        <v>2583</v>
      </c>
      <c r="AI400">
        <f>_xlfn.IFNA(VLOOKUP(A400,Oil!$A$2:$G$1345,7, FALSE),AI399)</f>
        <v>1</v>
      </c>
      <c r="AJ400">
        <f t="shared" si="160"/>
        <v>2</v>
      </c>
      <c r="AK400">
        <f>_xlfn.IFNA(VLOOKUP(A400,InterestRate!$A$2:$G$1334,3, FALSE),AK399)</f>
        <v>7.6360000000000001</v>
      </c>
      <c r="AL400">
        <f>_xlfn.IFNA(VLOOKUP(A400,InterestRate!$A$2:$G$1334,4,FALSE),AL399)</f>
        <v>7.6360000000000001</v>
      </c>
      <c r="AM400">
        <f>_xlfn.IFNA(VLOOKUP(A400,InterestRate!$A$2:$G$1334,5, FALSE),AM399)</f>
        <v>7.6360000000000001</v>
      </c>
      <c r="AN400">
        <f>_xlfn.IFNA(VLOOKUP(A400,InterestRate!$A$2:$G$1334,6, FALSE),AN399)</f>
        <v>7.6360000000000001</v>
      </c>
      <c r="AO400">
        <f>_xlfn.IFNA(VLOOKUP(A400,InterestRate!$A$2:$G$1334,7, FALSE),AO399)</f>
        <v>-2.0999999999999999E-3</v>
      </c>
      <c r="AP400">
        <f t="shared" si="161"/>
        <v>-1</v>
      </c>
      <c r="AQ400">
        <f t="shared" si="162"/>
        <v>1</v>
      </c>
    </row>
    <row r="401" spans="1:43" x14ac:dyDescent="0.2">
      <c r="A401" s="1">
        <v>42440</v>
      </c>
      <c r="B401">
        <v>7484.85</v>
      </c>
      <c r="C401">
        <v>7543.95</v>
      </c>
      <c r="D401">
        <v>7460.6</v>
      </c>
      <c r="E401">
        <v>7510.2</v>
      </c>
      <c r="F401">
        <v>204806572</v>
      </c>
      <c r="G401">
        <v>7558.55</v>
      </c>
      <c r="H401">
        <f t="shared" si="178"/>
        <v>7264.25</v>
      </c>
      <c r="I401">
        <f t="shared" si="170"/>
        <v>245.94999999999982</v>
      </c>
      <c r="J401">
        <f t="shared" si="177"/>
        <v>0</v>
      </c>
      <c r="K401">
        <f t="shared" si="158"/>
        <v>7714.9</v>
      </c>
      <c r="L401">
        <f t="shared" si="171"/>
        <v>279922304.14285713</v>
      </c>
      <c r="M401">
        <f t="shared" si="172"/>
        <v>-75115732.142857134</v>
      </c>
      <c r="N401" s="10">
        <f t="shared" si="159"/>
        <v>2.7256264813187374</v>
      </c>
      <c r="O401">
        <f t="shared" si="167"/>
        <v>287.89999999999964</v>
      </c>
      <c r="P401">
        <f t="shared" ref="P401:P464" si="179">O401-O394</f>
        <v>276.34999999999945</v>
      </c>
      <c r="Q401">
        <f t="shared" ref="Q401:Q464" si="180">STDEV(O394:O400)</f>
        <v>202.95081388637689</v>
      </c>
      <c r="R401">
        <f t="shared" ref="R401:R464" si="181">O394</f>
        <v>11.550000000000182</v>
      </c>
      <c r="S401">
        <f t="shared" si="163"/>
        <v>24.050000000000182</v>
      </c>
      <c r="T401">
        <f t="shared" si="164"/>
        <v>-24.050000000000182</v>
      </c>
      <c r="U401">
        <f t="shared" si="165"/>
        <v>24.050000000000182</v>
      </c>
      <c r="V401">
        <f t="shared" si="166"/>
        <v>0</v>
      </c>
      <c r="W401">
        <f t="shared" si="173"/>
        <v>47.657142857142908</v>
      </c>
      <c r="X401">
        <f t="shared" si="168"/>
        <v>6.5285714285715324</v>
      </c>
      <c r="Y401">
        <f t="shared" si="174"/>
        <v>86.357753041677299</v>
      </c>
      <c r="Z401">
        <f t="shared" si="175"/>
        <v>0</v>
      </c>
      <c r="AA401">
        <f t="shared" si="176"/>
        <v>1</v>
      </c>
      <c r="AB401">
        <v>1289.05</v>
      </c>
      <c r="AC401">
        <f t="shared" si="156"/>
        <v>5191846600.1998882</v>
      </c>
      <c r="AD401">
        <f t="shared" si="169"/>
        <v>5604726557.1286106</v>
      </c>
      <c r="AE401" t="str">
        <f t="shared" si="157"/>
        <v>Mar</v>
      </c>
      <c r="AF401">
        <f>_xlfn.IFNA(VLOOKUP(A401,Gold!$A$2:$E$1307,5, FALSE),AF400)</f>
        <v>29080</v>
      </c>
      <c r="AG401">
        <f>_xlfn.IFNA(VLOOKUP(A401,Gold!$A$2:$G$1307,7, FALSE),AG400)</f>
        <v>1</v>
      </c>
      <c r="AH401">
        <f>_xlfn.IFNA(VLOOKUP(A401,Oil!$A$2:$E$1345,5, FALSE),AH400)</f>
        <v>2537</v>
      </c>
      <c r="AI401">
        <f>_xlfn.IFNA(VLOOKUP(A401,Oil!$A$2:$G$1345,7, FALSE),AI400)</f>
        <v>-1</v>
      </c>
      <c r="AJ401">
        <f t="shared" si="160"/>
        <v>0</v>
      </c>
      <c r="AK401">
        <f>_xlfn.IFNA(VLOOKUP(A401,InterestRate!$A$2:$G$1334,3, FALSE),AK400)</f>
        <v>7.6289999999999996</v>
      </c>
      <c r="AL401">
        <f>_xlfn.IFNA(VLOOKUP(A401,InterestRate!$A$2:$G$1334,4,FALSE),AL400)</f>
        <v>7.6289999999999996</v>
      </c>
      <c r="AM401">
        <f>_xlfn.IFNA(VLOOKUP(A401,InterestRate!$A$2:$G$1334,5, FALSE),AM400)</f>
        <v>7.6289999999999996</v>
      </c>
      <c r="AN401">
        <f>_xlfn.IFNA(VLOOKUP(A401,InterestRate!$A$2:$G$1334,6, FALSE),AN400)</f>
        <v>7.6289999999999996</v>
      </c>
      <c r="AO401">
        <f>_xlfn.IFNA(VLOOKUP(A401,InterestRate!$A$2:$G$1334,7, FALSE),AO400)</f>
        <v>-8.9999999999999998E-4</v>
      </c>
      <c r="AP401">
        <f t="shared" si="161"/>
        <v>-1</v>
      </c>
      <c r="AQ401">
        <f t="shared" si="162"/>
        <v>-1</v>
      </c>
    </row>
    <row r="402" spans="1:43" x14ac:dyDescent="0.2">
      <c r="A402" s="1">
        <v>42443</v>
      </c>
      <c r="B402">
        <v>7542.6</v>
      </c>
      <c r="C402">
        <v>7583.7</v>
      </c>
      <c r="D402">
        <v>7515.05</v>
      </c>
      <c r="E402">
        <v>7538.75</v>
      </c>
      <c r="F402">
        <v>172067214</v>
      </c>
      <c r="G402">
        <v>6330.45</v>
      </c>
      <c r="H402">
        <f t="shared" si="178"/>
        <v>7297.6374999999998</v>
      </c>
      <c r="I402">
        <f t="shared" si="170"/>
        <v>241.11250000000018</v>
      </c>
      <c r="J402">
        <f t="shared" si="177"/>
        <v>0</v>
      </c>
      <c r="K402">
        <f t="shared" si="158"/>
        <v>7716.5</v>
      </c>
      <c r="L402">
        <f t="shared" si="171"/>
        <v>268671590.14285713</v>
      </c>
      <c r="M402">
        <f t="shared" si="172"/>
        <v>-96604376.142857134</v>
      </c>
      <c r="N402" s="10">
        <f t="shared" si="159"/>
        <v>2.3578179406400266</v>
      </c>
      <c r="O402">
        <f t="shared" si="167"/>
        <v>169.89999999999964</v>
      </c>
      <c r="P402">
        <f t="shared" si="179"/>
        <v>35.599999999999454</v>
      </c>
      <c r="Q402">
        <f t="shared" si="180"/>
        <v>142.61054442414954</v>
      </c>
      <c r="R402">
        <f t="shared" si="181"/>
        <v>134.30000000000018</v>
      </c>
      <c r="S402">
        <f t="shared" si="163"/>
        <v>28.550000000000182</v>
      </c>
      <c r="T402">
        <f t="shared" si="164"/>
        <v>-28.550000000000182</v>
      </c>
      <c r="U402">
        <f t="shared" si="165"/>
        <v>28.550000000000182</v>
      </c>
      <c r="V402">
        <f t="shared" si="166"/>
        <v>0</v>
      </c>
      <c r="W402">
        <f t="shared" si="173"/>
        <v>30.80000000000005</v>
      </c>
      <c r="X402">
        <f t="shared" si="168"/>
        <v>6.5285714285715324</v>
      </c>
      <c r="Y402">
        <f t="shared" si="174"/>
        <v>80.357808423406439</v>
      </c>
      <c r="Z402">
        <f t="shared" si="175"/>
        <v>0</v>
      </c>
      <c r="AA402">
        <f t="shared" si="176"/>
        <v>1</v>
      </c>
      <c r="AB402">
        <v>956.9</v>
      </c>
      <c r="AC402">
        <f t="shared" si="156"/>
        <v>-662458773.90006256</v>
      </c>
      <c r="AD402">
        <f t="shared" si="169"/>
        <v>3159556284.8285742</v>
      </c>
      <c r="AE402" t="str">
        <f t="shared" si="157"/>
        <v>Mar</v>
      </c>
      <c r="AF402">
        <f>_xlfn.IFNA(VLOOKUP(A402,Gold!$A$2:$E$1307,5, FALSE),AF401)</f>
        <v>29080</v>
      </c>
      <c r="AG402">
        <f>_xlfn.IFNA(VLOOKUP(A402,Gold!$A$2:$G$1307,7, FALSE),AG401)</f>
        <v>1</v>
      </c>
      <c r="AH402">
        <f>_xlfn.IFNA(VLOOKUP(A402,Oil!$A$2:$E$1345,5, FALSE),AH401)</f>
        <v>2583</v>
      </c>
      <c r="AI402">
        <f>_xlfn.IFNA(VLOOKUP(A402,Oil!$A$2:$G$1345,7, FALSE),AI401)</f>
        <v>1</v>
      </c>
      <c r="AJ402">
        <f t="shared" si="160"/>
        <v>2</v>
      </c>
      <c r="AK402">
        <f>_xlfn.IFNA(VLOOKUP(A402,InterestRate!$A$2:$G$1334,3, FALSE),AK401)</f>
        <v>7.601</v>
      </c>
      <c r="AL402">
        <f>_xlfn.IFNA(VLOOKUP(A402,InterestRate!$A$2:$G$1334,4,FALSE),AL401)</f>
        <v>7.601</v>
      </c>
      <c r="AM402">
        <f>_xlfn.IFNA(VLOOKUP(A402,InterestRate!$A$2:$G$1334,5, FALSE),AM401)</f>
        <v>7.601</v>
      </c>
      <c r="AN402">
        <f>_xlfn.IFNA(VLOOKUP(A402,InterestRate!$A$2:$G$1334,6, FALSE),AN401)</f>
        <v>7.601</v>
      </c>
      <c r="AO402">
        <f>_xlfn.IFNA(VLOOKUP(A402,InterestRate!$A$2:$G$1334,7, FALSE),AO401)</f>
        <v>-3.7000000000000002E-3</v>
      </c>
      <c r="AP402">
        <f t="shared" si="161"/>
        <v>-1</v>
      </c>
      <c r="AQ402">
        <f t="shared" si="162"/>
        <v>1</v>
      </c>
    </row>
    <row r="403" spans="1:43" x14ac:dyDescent="0.2">
      <c r="A403" s="1">
        <v>42444</v>
      </c>
      <c r="B403">
        <v>7535.85</v>
      </c>
      <c r="C403">
        <v>7545.2</v>
      </c>
      <c r="D403">
        <v>7452.8</v>
      </c>
      <c r="E403">
        <v>7460.6</v>
      </c>
      <c r="F403">
        <v>199653871</v>
      </c>
      <c r="G403">
        <v>7577.78</v>
      </c>
      <c r="H403">
        <f t="shared" si="178"/>
        <v>7340.9749999999995</v>
      </c>
      <c r="I403">
        <f t="shared" si="170"/>
        <v>119.62500000000091</v>
      </c>
      <c r="J403">
        <f t="shared" si="177"/>
        <v>0</v>
      </c>
      <c r="K403">
        <f t="shared" si="158"/>
        <v>7615.1</v>
      </c>
      <c r="L403">
        <f t="shared" si="171"/>
        <v>243400376.7142857</v>
      </c>
      <c r="M403">
        <f t="shared" si="172"/>
        <v>-43746505.714285702</v>
      </c>
      <c r="N403" s="10">
        <f t="shared" si="159"/>
        <v>2.0708790177733691</v>
      </c>
      <c r="O403">
        <f t="shared" si="167"/>
        <v>-15</v>
      </c>
      <c r="P403">
        <f t="shared" si="179"/>
        <v>-381.05000000000018</v>
      </c>
      <c r="Q403">
        <f t="shared" si="180"/>
        <v>131.96753839666849</v>
      </c>
      <c r="R403">
        <f t="shared" si="181"/>
        <v>366.05000000000018</v>
      </c>
      <c r="S403">
        <f t="shared" si="163"/>
        <v>-78.149999999999636</v>
      </c>
      <c r="T403">
        <f t="shared" si="164"/>
        <v>78.149999999999636</v>
      </c>
      <c r="U403">
        <f t="shared" si="165"/>
        <v>0</v>
      </c>
      <c r="V403">
        <f t="shared" si="166"/>
        <v>78.149999999999636</v>
      </c>
      <c r="W403">
        <f t="shared" si="173"/>
        <v>15.550000000000052</v>
      </c>
      <c r="X403">
        <f t="shared" si="168"/>
        <v>17.692857142857196</v>
      </c>
      <c r="Y403">
        <f t="shared" si="174"/>
        <v>45.410930329578655</v>
      </c>
      <c r="Z403">
        <f t="shared" si="175"/>
        <v>0</v>
      </c>
      <c r="AA403">
        <f t="shared" si="176"/>
        <v>0</v>
      </c>
      <c r="AB403">
        <v>442.8</v>
      </c>
      <c r="AC403">
        <f t="shared" si="156"/>
        <v>-15023953792.75</v>
      </c>
      <c r="AD403">
        <f t="shared" si="169"/>
        <v>-876407813.93571877</v>
      </c>
      <c r="AE403" t="str">
        <f t="shared" si="157"/>
        <v>Mar</v>
      </c>
      <c r="AF403">
        <f>_xlfn.IFNA(VLOOKUP(A403,Gold!$A$2:$E$1307,5, FALSE),AF402)</f>
        <v>29080</v>
      </c>
      <c r="AG403">
        <f>_xlfn.IFNA(VLOOKUP(A403,Gold!$A$2:$G$1307,7, FALSE),AG402)</f>
        <v>1</v>
      </c>
      <c r="AH403">
        <f>_xlfn.IFNA(VLOOKUP(A403,Oil!$A$2:$E$1345,5, FALSE),AH402)</f>
        <v>2492</v>
      </c>
      <c r="AI403">
        <f>_xlfn.IFNA(VLOOKUP(A403,Oil!$A$2:$G$1345,7, FALSE),AI402)</f>
        <v>-1</v>
      </c>
      <c r="AJ403">
        <f t="shared" si="160"/>
        <v>0</v>
      </c>
      <c r="AK403">
        <f>_xlfn.IFNA(VLOOKUP(A403,InterestRate!$A$2:$G$1334,3, FALSE),AK402)</f>
        <v>7.58</v>
      </c>
      <c r="AL403">
        <f>_xlfn.IFNA(VLOOKUP(A403,InterestRate!$A$2:$G$1334,4,FALSE),AL402)</f>
        <v>7.58</v>
      </c>
      <c r="AM403">
        <f>_xlfn.IFNA(VLOOKUP(A403,InterestRate!$A$2:$G$1334,5, FALSE),AM402)</f>
        <v>7.58</v>
      </c>
      <c r="AN403">
        <f>_xlfn.IFNA(VLOOKUP(A403,InterestRate!$A$2:$G$1334,6, FALSE),AN402)</f>
        <v>7.58</v>
      </c>
      <c r="AO403">
        <f>_xlfn.IFNA(VLOOKUP(A403,InterestRate!$A$2:$G$1334,7, FALSE),AO402)</f>
        <v>-2.8E-3</v>
      </c>
      <c r="AP403">
        <f t="shared" si="161"/>
        <v>-1</v>
      </c>
      <c r="AQ403">
        <f t="shared" si="162"/>
        <v>-1</v>
      </c>
    </row>
    <row r="404" spans="1:43" x14ac:dyDescent="0.2">
      <c r="A404" s="1">
        <v>42445</v>
      </c>
      <c r="B404">
        <v>7457.05</v>
      </c>
      <c r="C404">
        <v>7508</v>
      </c>
      <c r="D404">
        <v>7405.15</v>
      </c>
      <c r="E404">
        <v>7498.75</v>
      </c>
      <c r="F404">
        <v>201430035</v>
      </c>
      <c r="G404">
        <v>7102.59</v>
      </c>
      <c r="H404">
        <f t="shared" si="178"/>
        <v>7381.8083333333334</v>
      </c>
      <c r="I404">
        <f t="shared" si="170"/>
        <v>116.94166666666661</v>
      </c>
      <c r="J404">
        <f t="shared" si="177"/>
        <v>0</v>
      </c>
      <c r="K404">
        <f t="shared" si="158"/>
        <v>7597</v>
      </c>
      <c r="L404">
        <f t="shared" si="171"/>
        <v>230886853.7142857</v>
      </c>
      <c r="M404">
        <f t="shared" si="172"/>
        <v>-29456818.714285702</v>
      </c>
      <c r="N404" s="10">
        <f t="shared" si="159"/>
        <v>1.3102183697282881</v>
      </c>
      <c r="O404">
        <f t="shared" si="167"/>
        <v>13.399999999999636</v>
      </c>
      <c r="P404">
        <f t="shared" si="179"/>
        <v>-453.25000000000091</v>
      </c>
      <c r="Q404">
        <f t="shared" si="180"/>
        <v>206.36278301642886</v>
      </c>
      <c r="R404">
        <f t="shared" si="181"/>
        <v>466.65000000000055</v>
      </c>
      <c r="S404">
        <f t="shared" si="163"/>
        <v>38.149999999999636</v>
      </c>
      <c r="T404">
        <f t="shared" si="164"/>
        <v>-38.149999999999636</v>
      </c>
      <c r="U404">
        <f t="shared" si="165"/>
        <v>38.149999999999636</v>
      </c>
      <c r="V404">
        <f t="shared" si="166"/>
        <v>0</v>
      </c>
      <c r="W404">
        <f t="shared" si="173"/>
        <v>19.607142857142858</v>
      </c>
      <c r="X404">
        <f t="shared" si="168"/>
        <v>17.692857142857196</v>
      </c>
      <c r="Y404">
        <f t="shared" si="174"/>
        <v>51.193584483401636</v>
      </c>
      <c r="Z404">
        <f t="shared" si="175"/>
        <v>0</v>
      </c>
      <c r="AA404">
        <f t="shared" si="176"/>
        <v>0</v>
      </c>
      <c r="AB404">
        <v>168.3</v>
      </c>
      <c r="AC404">
        <f t="shared" si="156"/>
        <v>8399632459.4999638</v>
      </c>
      <c r="AD404">
        <f t="shared" si="169"/>
        <v>1155446346.2071033</v>
      </c>
      <c r="AE404" t="str">
        <f t="shared" si="157"/>
        <v>Mar</v>
      </c>
      <c r="AF404">
        <f>_xlfn.IFNA(VLOOKUP(A404,Gold!$A$2:$E$1307,5, FALSE),AF403)</f>
        <v>29080</v>
      </c>
      <c r="AG404">
        <f>_xlfn.IFNA(VLOOKUP(A404,Gold!$A$2:$G$1307,7, FALSE),AG403)</f>
        <v>1</v>
      </c>
      <c r="AH404">
        <f>_xlfn.IFNA(VLOOKUP(A404,Oil!$A$2:$E$1345,5, FALSE),AH403)</f>
        <v>2443</v>
      </c>
      <c r="AI404">
        <f>_xlfn.IFNA(VLOOKUP(A404,Oil!$A$2:$G$1345,7, FALSE),AI403)</f>
        <v>-1</v>
      </c>
      <c r="AJ404">
        <f t="shared" si="160"/>
        <v>0</v>
      </c>
      <c r="AK404">
        <f>_xlfn.IFNA(VLOOKUP(A404,InterestRate!$A$2:$G$1334,3, FALSE),AK403)</f>
        <v>7.5709999999999997</v>
      </c>
      <c r="AL404">
        <f>_xlfn.IFNA(VLOOKUP(A404,InterestRate!$A$2:$G$1334,4,FALSE),AL403)</f>
        <v>7.5709999999999997</v>
      </c>
      <c r="AM404">
        <f>_xlfn.IFNA(VLOOKUP(A404,InterestRate!$A$2:$G$1334,5, FALSE),AM403)</f>
        <v>7.5709999999999997</v>
      </c>
      <c r="AN404">
        <f>_xlfn.IFNA(VLOOKUP(A404,InterestRate!$A$2:$G$1334,6, FALSE),AN403)</f>
        <v>7.5709999999999997</v>
      </c>
      <c r="AO404">
        <f>_xlfn.IFNA(VLOOKUP(A404,InterestRate!$A$2:$G$1334,7, FALSE),AO403)</f>
        <v>-1.1999999999999999E-3</v>
      </c>
      <c r="AP404">
        <f t="shared" si="161"/>
        <v>-1</v>
      </c>
      <c r="AQ404">
        <f t="shared" si="162"/>
        <v>-1</v>
      </c>
    </row>
    <row r="405" spans="1:43" x14ac:dyDescent="0.2">
      <c r="A405" s="1">
        <v>42446</v>
      </c>
      <c r="B405">
        <v>7557.4</v>
      </c>
      <c r="C405">
        <v>7585.3</v>
      </c>
      <c r="D405">
        <v>7479.4</v>
      </c>
      <c r="E405">
        <v>7512.55</v>
      </c>
      <c r="F405">
        <v>247043954</v>
      </c>
      <c r="G405">
        <v>9539.89</v>
      </c>
      <c r="H405">
        <f t="shared" si="178"/>
        <v>7420.8916666666673</v>
      </c>
      <c r="I405">
        <f t="shared" si="170"/>
        <v>91.658333333332848</v>
      </c>
      <c r="J405">
        <f t="shared" si="177"/>
        <v>0</v>
      </c>
      <c r="K405">
        <f t="shared" si="158"/>
        <v>7735.2</v>
      </c>
      <c r="L405">
        <f t="shared" si="171"/>
        <v>218170968.7142857</v>
      </c>
      <c r="M405">
        <f t="shared" si="172"/>
        <v>28872985.285714298</v>
      </c>
      <c r="N405" s="10">
        <f t="shared" si="159"/>
        <v>2.9637073962902027</v>
      </c>
      <c r="O405">
        <f t="shared" si="167"/>
        <v>27.25</v>
      </c>
      <c r="P405">
        <f t="shared" si="179"/>
        <v>-487.44999999999982</v>
      </c>
      <c r="Q405">
        <f t="shared" si="180"/>
        <v>231.89772863833542</v>
      </c>
      <c r="R405">
        <f t="shared" si="181"/>
        <v>514.69999999999982</v>
      </c>
      <c r="S405">
        <f t="shared" si="163"/>
        <v>13.800000000000182</v>
      </c>
      <c r="T405">
        <f t="shared" si="164"/>
        <v>-13.800000000000182</v>
      </c>
      <c r="U405">
        <f t="shared" si="165"/>
        <v>13.800000000000182</v>
      </c>
      <c r="V405">
        <f t="shared" si="166"/>
        <v>0</v>
      </c>
      <c r="W405">
        <f t="shared" si="173"/>
        <v>21.578571428571454</v>
      </c>
      <c r="X405">
        <f t="shared" si="168"/>
        <v>17.685714285714312</v>
      </c>
      <c r="Y405">
        <f t="shared" si="174"/>
        <v>53.592336349121865</v>
      </c>
      <c r="Z405">
        <f t="shared" si="175"/>
        <v>0</v>
      </c>
      <c r="AA405">
        <f t="shared" si="176"/>
        <v>0</v>
      </c>
      <c r="AB405">
        <v>25.65</v>
      </c>
      <c r="AC405">
        <f t="shared" si="156"/>
        <v>-11079921336.899866</v>
      </c>
      <c r="AD405">
        <f t="shared" si="169"/>
        <v>-385765283.02146995</v>
      </c>
      <c r="AE405" t="str">
        <f t="shared" si="157"/>
        <v>Mar</v>
      </c>
      <c r="AF405">
        <f>_xlfn.IFNA(VLOOKUP(A405,Gold!$A$2:$E$1307,5, FALSE),AF404)</f>
        <v>29080</v>
      </c>
      <c r="AG405">
        <f>_xlfn.IFNA(VLOOKUP(A405,Gold!$A$2:$G$1307,7, FALSE),AG404)</f>
        <v>1</v>
      </c>
      <c r="AH405">
        <f>_xlfn.IFNA(VLOOKUP(A405,Oil!$A$2:$E$1345,5, FALSE),AH404)</f>
        <v>2591</v>
      </c>
      <c r="AI405">
        <f>_xlfn.IFNA(VLOOKUP(A405,Oil!$A$2:$G$1345,7, FALSE),AI404)</f>
        <v>1</v>
      </c>
      <c r="AJ405">
        <f t="shared" si="160"/>
        <v>2</v>
      </c>
      <c r="AK405">
        <f>_xlfn.IFNA(VLOOKUP(A405,InterestRate!$A$2:$G$1334,3, FALSE),AK404)</f>
        <v>7.5190000000000001</v>
      </c>
      <c r="AL405">
        <f>_xlfn.IFNA(VLOOKUP(A405,InterestRate!$A$2:$G$1334,4,FALSE),AL404)</f>
        <v>7.5190000000000001</v>
      </c>
      <c r="AM405">
        <f>_xlfn.IFNA(VLOOKUP(A405,InterestRate!$A$2:$G$1334,5, FALSE),AM404)</f>
        <v>7.5190000000000001</v>
      </c>
      <c r="AN405">
        <f>_xlfn.IFNA(VLOOKUP(A405,InterestRate!$A$2:$G$1334,6, FALSE),AN404)</f>
        <v>7.5190000000000001</v>
      </c>
      <c r="AO405">
        <f>_xlfn.IFNA(VLOOKUP(A405,InterestRate!$A$2:$G$1334,7, FALSE),AO404)</f>
        <v>-6.8999999999999999E-3</v>
      </c>
      <c r="AP405">
        <f t="shared" si="161"/>
        <v>-1</v>
      </c>
      <c r="AQ405">
        <f t="shared" si="162"/>
        <v>1</v>
      </c>
    </row>
    <row r="406" spans="1:43" x14ac:dyDescent="0.2">
      <c r="A406" s="1">
        <v>42447</v>
      </c>
      <c r="B406">
        <v>7534.65</v>
      </c>
      <c r="C406">
        <v>7613.6</v>
      </c>
      <c r="D406">
        <v>7517.9</v>
      </c>
      <c r="E406">
        <v>7604.35</v>
      </c>
      <c r="F406">
        <v>244727490</v>
      </c>
      <c r="G406">
        <v>9971.59</v>
      </c>
      <c r="H406">
        <f t="shared" si="178"/>
        <v>7464.6833333333343</v>
      </c>
      <c r="I406">
        <f t="shared" si="170"/>
        <v>139.66666666666606</v>
      </c>
      <c r="J406">
        <f t="shared" si="177"/>
        <v>0</v>
      </c>
      <c r="K406">
        <f t="shared" si="158"/>
        <v>7738.4</v>
      </c>
      <c r="L406">
        <f t="shared" si="171"/>
        <v>215613620.2857143</v>
      </c>
      <c r="M406">
        <f t="shared" si="172"/>
        <v>29113869.714285702</v>
      </c>
      <c r="N406" s="10">
        <f t="shared" si="159"/>
        <v>1.7628068145206266</v>
      </c>
      <c r="O406">
        <f t="shared" si="167"/>
        <v>72.550000000000182</v>
      </c>
      <c r="P406">
        <f t="shared" si="179"/>
        <v>-429.5</v>
      </c>
      <c r="Q406">
        <f t="shared" si="180"/>
        <v>223.30550954967069</v>
      </c>
      <c r="R406">
        <f t="shared" si="181"/>
        <v>502.05000000000018</v>
      </c>
      <c r="S406">
        <f t="shared" si="163"/>
        <v>91.800000000000182</v>
      </c>
      <c r="T406">
        <f t="shared" si="164"/>
        <v>-91.800000000000182</v>
      </c>
      <c r="U406">
        <f t="shared" si="165"/>
        <v>91.800000000000182</v>
      </c>
      <c r="V406">
        <f t="shared" si="166"/>
        <v>0</v>
      </c>
      <c r="W406">
        <f t="shared" si="173"/>
        <v>28.05000000000005</v>
      </c>
      <c r="X406">
        <f t="shared" si="168"/>
        <v>17.685714285714312</v>
      </c>
      <c r="Y406">
        <f t="shared" si="174"/>
        <v>60.018340210912434</v>
      </c>
      <c r="Z406">
        <f t="shared" si="175"/>
        <v>0</v>
      </c>
      <c r="AA406">
        <f t="shared" si="176"/>
        <v>0</v>
      </c>
      <c r="AB406">
        <v>113.2</v>
      </c>
      <c r="AC406">
        <f t="shared" si="156"/>
        <v>17057506053.000177</v>
      </c>
      <c r="AD406">
        <f t="shared" si="169"/>
        <v>-1403877092.4071522</v>
      </c>
      <c r="AE406" t="str">
        <f t="shared" si="157"/>
        <v>Mar</v>
      </c>
      <c r="AF406">
        <f>_xlfn.IFNA(VLOOKUP(A406,Gold!$A$2:$E$1307,5, FALSE),AF405)</f>
        <v>29080</v>
      </c>
      <c r="AG406">
        <f>_xlfn.IFNA(VLOOKUP(A406,Gold!$A$2:$G$1307,7, FALSE),AG405)</f>
        <v>1</v>
      </c>
      <c r="AH406">
        <f>_xlfn.IFNA(VLOOKUP(A406,Oil!$A$2:$E$1345,5, FALSE),AH405)</f>
        <v>2689</v>
      </c>
      <c r="AI406">
        <f>_xlfn.IFNA(VLOOKUP(A406,Oil!$A$2:$G$1345,7, FALSE),AI405)</f>
        <v>1</v>
      </c>
      <c r="AJ406">
        <f t="shared" si="160"/>
        <v>2</v>
      </c>
      <c r="AK406">
        <f>_xlfn.IFNA(VLOOKUP(A406,InterestRate!$A$2:$G$1334,3, FALSE),AK405)</f>
        <v>7.52</v>
      </c>
      <c r="AL406">
        <f>_xlfn.IFNA(VLOOKUP(A406,InterestRate!$A$2:$G$1334,4,FALSE),AL405)</f>
        <v>7.52</v>
      </c>
      <c r="AM406">
        <f>_xlfn.IFNA(VLOOKUP(A406,InterestRate!$A$2:$G$1334,5, FALSE),AM405)</f>
        <v>7.52</v>
      </c>
      <c r="AN406">
        <f>_xlfn.IFNA(VLOOKUP(A406,InterestRate!$A$2:$G$1334,6, FALSE),AN405)</f>
        <v>7.52</v>
      </c>
      <c r="AO406">
        <f>_xlfn.IFNA(VLOOKUP(A406,InterestRate!$A$2:$G$1334,7, FALSE),AO405)</f>
        <v>1E-4</v>
      </c>
      <c r="AP406">
        <f t="shared" si="161"/>
        <v>1</v>
      </c>
      <c r="AQ406">
        <f t="shared" si="162"/>
        <v>3</v>
      </c>
    </row>
    <row r="407" spans="1:43" x14ac:dyDescent="0.2">
      <c r="A407" s="1">
        <v>42450</v>
      </c>
      <c r="B407">
        <v>7619.2</v>
      </c>
      <c r="C407">
        <v>7713.55</v>
      </c>
      <c r="D407">
        <v>7617.7</v>
      </c>
      <c r="E407">
        <v>7704.25</v>
      </c>
      <c r="F407">
        <v>202853386</v>
      </c>
      <c r="G407">
        <v>8381.51</v>
      </c>
      <c r="H407">
        <f t="shared" si="178"/>
        <v>7496.5208333333348</v>
      </c>
      <c r="I407">
        <f t="shared" si="170"/>
        <v>207.72916666666515</v>
      </c>
      <c r="J407">
        <f t="shared" si="177"/>
        <v>0</v>
      </c>
      <c r="K407">
        <f t="shared" si="158"/>
        <v>7713.05</v>
      </c>
      <c r="L407">
        <f t="shared" si="171"/>
        <v>214473348.7142857</v>
      </c>
      <c r="M407">
        <f t="shared" si="172"/>
        <v>-11619962.714285702</v>
      </c>
      <c r="N407" s="10">
        <f t="shared" si="159"/>
        <v>0.11422266930590495</v>
      </c>
      <c r="O407">
        <f t="shared" si="167"/>
        <v>218.10000000000036</v>
      </c>
      <c r="P407">
        <f t="shared" si="179"/>
        <v>-280.99999999999909</v>
      </c>
      <c r="Q407">
        <f t="shared" si="180"/>
        <v>186.2928426276373</v>
      </c>
      <c r="R407">
        <f t="shared" si="181"/>
        <v>499.09999999999945</v>
      </c>
      <c r="S407">
        <f t="shared" si="163"/>
        <v>99.899999999999636</v>
      </c>
      <c r="T407">
        <f t="shared" si="164"/>
        <v>-99.899999999999636</v>
      </c>
      <c r="U407">
        <f t="shared" si="165"/>
        <v>99.899999999999636</v>
      </c>
      <c r="V407">
        <f t="shared" si="166"/>
        <v>0</v>
      </c>
      <c r="W407">
        <f t="shared" si="173"/>
        <v>42.321428571428569</v>
      </c>
      <c r="X407">
        <f t="shared" si="168"/>
        <v>11.164285714285663</v>
      </c>
      <c r="Y407">
        <f t="shared" si="174"/>
        <v>77.674357629785078</v>
      </c>
      <c r="Z407">
        <f t="shared" si="175"/>
        <v>0</v>
      </c>
      <c r="AA407">
        <f t="shared" si="176"/>
        <v>0</v>
      </c>
      <c r="AB407">
        <v>317.89999999999998</v>
      </c>
      <c r="AC407">
        <f t="shared" si="156"/>
        <v>17252680479.300037</v>
      </c>
      <c r="AD407">
        <f t="shared" si="169"/>
        <v>3019333098.3500199</v>
      </c>
      <c r="AE407" t="str">
        <f t="shared" si="157"/>
        <v>Mar</v>
      </c>
      <c r="AF407">
        <f>_xlfn.IFNA(VLOOKUP(A407,Gold!$A$2:$E$1307,5, FALSE),AF406)</f>
        <v>29080</v>
      </c>
      <c r="AG407">
        <f>_xlfn.IFNA(VLOOKUP(A407,Gold!$A$2:$G$1307,7, FALSE),AG406)</f>
        <v>1</v>
      </c>
      <c r="AH407">
        <f>_xlfn.IFNA(VLOOKUP(A407,Oil!$A$2:$E$1345,5, FALSE),AH406)</f>
        <v>2627</v>
      </c>
      <c r="AI407">
        <f>_xlfn.IFNA(VLOOKUP(A407,Oil!$A$2:$G$1345,7, FALSE),AI406)</f>
        <v>-1</v>
      </c>
      <c r="AJ407">
        <f t="shared" si="160"/>
        <v>0</v>
      </c>
      <c r="AK407">
        <f>_xlfn.IFNA(VLOOKUP(A407,InterestRate!$A$2:$G$1334,3, FALSE),AK406)</f>
        <v>7.5060000000000002</v>
      </c>
      <c r="AL407">
        <f>_xlfn.IFNA(VLOOKUP(A407,InterestRate!$A$2:$G$1334,4,FALSE),AL406)</f>
        <v>7.5060000000000002</v>
      </c>
      <c r="AM407">
        <f>_xlfn.IFNA(VLOOKUP(A407,InterestRate!$A$2:$G$1334,5, FALSE),AM406)</f>
        <v>7.5060000000000002</v>
      </c>
      <c r="AN407">
        <f>_xlfn.IFNA(VLOOKUP(A407,InterestRate!$A$2:$G$1334,6, FALSE),AN406)</f>
        <v>7.5060000000000002</v>
      </c>
      <c r="AO407">
        <f>_xlfn.IFNA(VLOOKUP(A407,InterestRate!$A$2:$G$1334,7, FALSE),AO406)</f>
        <v>-1.9E-3</v>
      </c>
      <c r="AP407">
        <f t="shared" si="161"/>
        <v>-1</v>
      </c>
      <c r="AQ407">
        <f t="shared" si="162"/>
        <v>-1</v>
      </c>
    </row>
    <row r="408" spans="1:43" x14ac:dyDescent="0.2">
      <c r="A408" s="1">
        <v>42451</v>
      </c>
      <c r="B408">
        <v>7695.55</v>
      </c>
      <c r="C408">
        <v>7728.2</v>
      </c>
      <c r="D408">
        <v>7643.8</v>
      </c>
      <c r="E408">
        <v>7714.9</v>
      </c>
      <c r="F408">
        <v>215355848</v>
      </c>
      <c r="G408">
        <v>8628.0499999999993</v>
      </c>
      <c r="H408">
        <f t="shared" si="178"/>
        <v>7524.4708333333338</v>
      </c>
      <c r="I408">
        <f t="shared" si="170"/>
        <v>190.42916666666588</v>
      </c>
      <c r="J408">
        <f t="shared" si="177"/>
        <v>0</v>
      </c>
      <c r="K408">
        <f t="shared" si="158"/>
        <v>7758.8</v>
      </c>
      <c r="L408">
        <f t="shared" si="171"/>
        <v>210368931.7142857</v>
      </c>
      <c r="M408">
        <f t="shared" si="172"/>
        <v>4986916.2857142985</v>
      </c>
      <c r="N408" s="10">
        <f t="shared" si="159"/>
        <v>0.56902876252447276</v>
      </c>
      <c r="O408">
        <f t="shared" si="167"/>
        <v>204.69999999999982</v>
      </c>
      <c r="P408">
        <f t="shared" si="179"/>
        <v>-83.199999999999818</v>
      </c>
      <c r="Q408">
        <f t="shared" si="180"/>
        <v>115.5611335840822</v>
      </c>
      <c r="R408">
        <f t="shared" si="181"/>
        <v>287.89999999999964</v>
      </c>
      <c r="S408">
        <f t="shared" si="163"/>
        <v>10.649999999999636</v>
      </c>
      <c r="T408">
        <f t="shared" si="164"/>
        <v>-10.649999999999636</v>
      </c>
      <c r="U408">
        <f t="shared" si="165"/>
        <v>10.649999999999636</v>
      </c>
      <c r="V408">
        <f t="shared" si="166"/>
        <v>0</v>
      </c>
      <c r="W408">
        <f t="shared" si="173"/>
        <v>40.40714285714278</v>
      </c>
      <c r="X408">
        <f t="shared" si="168"/>
        <v>11.164285714285663</v>
      </c>
      <c r="Y408">
        <f t="shared" si="174"/>
        <v>76.861413043478294</v>
      </c>
      <c r="Z408">
        <f t="shared" si="175"/>
        <v>0</v>
      </c>
      <c r="AA408">
        <f t="shared" si="176"/>
        <v>0</v>
      </c>
      <c r="AB408">
        <v>495.35</v>
      </c>
      <c r="AC408">
        <f t="shared" si="156"/>
        <v>4167135658.7998824</v>
      </c>
      <c r="AD408">
        <f t="shared" si="169"/>
        <v>2872945821.0071616</v>
      </c>
      <c r="AE408" t="str">
        <f t="shared" si="157"/>
        <v>Mar</v>
      </c>
      <c r="AF408">
        <f>_xlfn.IFNA(VLOOKUP(A408,Gold!$A$2:$E$1307,5, FALSE),AF407)</f>
        <v>29080</v>
      </c>
      <c r="AG408">
        <f>_xlfn.IFNA(VLOOKUP(A408,Gold!$A$2:$G$1307,7, FALSE),AG407)</f>
        <v>1</v>
      </c>
      <c r="AH408">
        <f>_xlfn.IFNA(VLOOKUP(A408,Oil!$A$2:$E$1345,5, FALSE),AH407)</f>
        <v>2761</v>
      </c>
      <c r="AI408">
        <f>_xlfn.IFNA(VLOOKUP(A408,Oil!$A$2:$G$1345,7, FALSE),AI407)</f>
        <v>1</v>
      </c>
      <c r="AJ408">
        <f t="shared" si="160"/>
        <v>2</v>
      </c>
      <c r="AK408">
        <f>_xlfn.IFNA(VLOOKUP(A408,InterestRate!$A$2:$G$1334,3, FALSE),AK407)</f>
        <v>7.5060000000000002</v>
      </c>
      <c r="AL408">
        <f>_xlfn.IFNA(VLOOKUP(A408,InterestRate!$A$2:$G$1334,4,FALSE),AL407)</f>
        <v>7.5060000000000002</v>
      </c>
      <c r="AM408">
        <f>_xlfn.IFNA(VLOOKUP(A408,InterestRate!$A$2:$G$1334,5, FALSE),AM407)</f>
        <v>7.5060000000000002</v>
      </c>
      <c r="AN408">
        <f>_xlfn.IFNA(VLOOKUP(A408,InterestRate!$A$2:$G$1334,6, FALSE),AN407)</f>
        <v>7.5060000000000002</v>
      </c>
      <c r="AO408">
        <f>_xlfn.IFNA(VLOOKUP(A408,InterestRate!$A$2:$G$1334,7, FALSE),AO407)</f>
        <v>0</v>
      </c>
      <c r="AP408">
        <f t="shared" si="161"/>
        <v>-1</v>
      </c>
      <c r="AQ408">
        <f t="shared" si="162"/>
        <v>1</v>
      </c>
    </row>
    <row r="409" spans="1:43" x14ac:dyDescent="0.2">
      <c r="A409" s="1">
        <v>42452</v>
      </c>
      <c r="B409">
        <v>7717.45</v>
      </c>
      <c r="C409">
        <v>7726.85</v>
      </c>
      <c r="D409">
        <v>7670.6</v>
      </c>
      <c r="E409">
        <v>7716.5</v>
      </c>
      <c r="F409">
        <v>205794773</v>
      </c>
      <c r="G409">
        <v>7612.54</v>
      </c>
      <c r="H409">
        <f t="shared" si="178"/>
        <v>7544.4124999999995</v>
      </c>
      <c r="I409">
        <f t="shared" si="170"/>
        <v>172.08750000000055</v>
      </c>
      <c r="J409">
        <f t="shared" si="177"/>
        <v>0</v>
      </c>
      <c r="K409">
        <f t="shared" si="158"/>
        <v>7603.2</v>
      </c>
      <c r="L409">
        <f t="shared" si="171"/>
        <v>211875971.14285713</v>
      </c>
      <c r="M409">
        <f t="shared" si="172"/>
        <v>-6081198.1428571343</v>
      </c>
      <c r="N409" s="10">
        <f t="shared" si="159"/>
        <v>-1.4682822523164671</v>
      </c>
      <c r="O409">
        <f t="shared" si="167"/>
        <v>177.75</v>
      </c>
      <c r="P409">
        <f t="shared" si="179"/>
        <v>7.8500000000003638</v>
      </c>
      <c r="Q409">
        <f t="shared" si="180"/>
        <v>97.086306106130849</v>
      </c>
      <c r="R409">
        <f t="shared" si="181"/>
        <v>169.89999999999964</v>
      </c>
      <c r="S409">
        <f t="shared" si="163"/>
        <v>1.6000000000003638</v>
      </c>
      <c r="T409">
        <f t="shared" si="164"/>
        <v>-1.6000000000003638</v>
      </c>
      <c r="U409">
        <f t="shared" si="165"/>
        <v>1.6000000000003638</v>
      </c>
      <c r="V409">
        <f t="shared" si="166"/>
        <v>0</v>
      </c>
      <c r="W409">
        <f t="shared" si="173"/>
        <v>36.557142857142807</v>
      </c>
      <c r="X409">
        <f t="shared" si="168"/>
        <v>11.164285714285663</v>
      </c>
      <c r="Y409">
        <f t="shared" si="174"/>
        <v>75.032986365635594</v>
      </c>
      <c r="Z409">
        <f t="shared" si="175"/>
        <v>0</v>
      </c>
      <c r="AA409">
        <f t="shared" si="176"/>
        <v>0</v>
      </c>
      <c r="AB409">
        <v>600.54999999999995</v>
      </c>
      <c r="AC409">
        <f t="shared" si="156"/>
        <v>-195505034.34996256</v>
      </c>
      <c r="AD409">
        <f t="shared" si="169"/>
        <v>2939653498.0857472</v>
      </c>
      <c r="AE409" t="str">
        <f t="shared" si="157"/>
        <v>Mar</v>
      </c>
      <c r="AF409">
        <f>_xlfn.IFNA(VLOOKUP(A409,Gold!$A$2:$E$1307,5, FALSE),AF408)</f>
        <v>29080</v>
      </c>
      <c r="AG409">
        <f>_xlfn.IFNA(VLOOKUP(A409,Gold!$A$2:$G$1307,7, FALSE),AG408)</f>
        <v>1</v>
      </c>
      <c r="AH409">
        <f>_xlfn.IFNA(VLOOKUP(A409,Oil!$A$2:$E$1345,5, FALSE),AH408)</f>
        <v>2758</v>
      </c>
      <c r="AI409">
        <f>_xlfn.IFNA(VLOOKUP(A409,Oil!$A$2:$G$1345,7, FALSE),AI408)</f>
        <v>-1</v>
      </c>
      <c r="AJ409">
        <f t="shared" si="160"/>
        <v>0</v>
      </c>
      <c r="AK409">
        <f>_xlfn.IFNA(VLOOKUP(A409,InterestRate!$A$2:$G$1334,3, FALSE),AK408)</f>
        <v>7.5110000000000001</v>
      </c>
      <c r="AL409">
        <f>_xlfn.IFNA(VLOOKUP(A409,InterestRate!$A$2:$G$1334,4,FALSE),AL408)</f>
        <v>7.5110000000000001</v>
      </c>
      <c r="AM409">
        <f>_xlfn.IFNA(VLOOKUP(A409,InterestRate!$A$2:$G$1334,5, FALSE),AM408)</f>
        <v>7.5110000000000001</v>
      </c>
      <c r="AN409">
        <f>_xlfn.IFNA(VLOOKUP(A409,InterestRate!$A$2:$G$1334,6, FALSE),AN408)</f>
        <v>7.5110000000000001</v>
      </c>
      <c r="AO409">
        <f>_xlfn.IFNA(VLOOKUP(A409,InterestRate!$A$2:$G$1334,7, FALSE),AO408)</f>
        <v>6.9999999999999999E-4</v>
      </c>
      <c r="AP409">
        <f t="shared" si="161"/>
        <v>1</v>
      </c>
      <c r="AQ409">
        <f t="shared" si="162"/>
        <v>1</v>
      </c>
    </row>
    <row r="410" spans="1:43" x14ac:dyDescent="0.2">
      <c r="A410" s="1">
        <v>42457</v>
      </c>
      <c r="B410">
        <v>7741</v>
      </c>
      <c r="C410">
        <v>7749.4</v>
      </c>
      <c r="D410">
        <v>7587.7</v>
      </c>
      <c r="E410">
        <v>7615.1</v>
      </c>
      <c r="F410">
        <v>249905118</v>
      </c>
      <c r="G410">
        <v>10102.36</v>
      </c>
      <c r="H410">
        <f t="shared" si="178"/>
        <v>7563.6749999999993</v>
      </c>
      <c r="I410">
        <f t="shared" si="170"/>
        <v>51.425000000001091</v>
      </c>
      <c r="J410">
        <f t="shared" si="177"/>
        <v>0</v>
      </c>
      <c r="K410">
        <f t="shared" si="158"/>
        <v>7614.35</v>
      </c>
      <c r="L410">
        <f t="shared" si="171"/>
        <v>216694193.85714287</v>
      </c>
      <c r="M410">
        <f t="shared" si="172"/>
        <v>33210924.142857134</v>
      </c>
      <c r="N410" s="10">
        <f t="shared" si="159"/>
        <v>-9.8488529369279449E-3</v>
      </c>
      <c r="O410">
        <f t="shared" si="167"/>
        <v>154.5</v>
      </c>
      <c r="P410">
        <f t="shared" si="179"/>
        <v>169.5</v>
      </c>
      <c r="Q410">
        <f t="shared" si="180"/>
        <v>98.085986329779701</v>
      </c>
      <c r="R410">
        <f t="shared" si="181"/>
        <v>-15</v>
      </c>
      <c r="S410">
        <f t="shared" si="163"/>
        <v>-101.39999999999964</v>
      </c>
      <c r="T410">
        <f t="shared" si="164"/>
        <v>101.39999999999964</v>
      </c>
      <c r="U410">
        <f t="shared" si="165"/>
        <v>0</v>
      </c>
      <c r="V410">
        <f t="shared" si="166"/>
        <v>101.39999999999964</v>
      </c>
      <c r="W410">
        <f t="shared" si="173"/>
        <v>36.557142857142807</v>
      </c>
      <c r="X410">
        <f t="shared" si="168"/>
        <v>14.485714285714234</v>
      </c>
      <c r="Y410">
        <f t="shared" si="174"/>
        <v>70.244304144935541</v>
      </c>
      <c r="Z410">
        <f t="shared" si="175"/>
        <v>0</v>
      </c>
      <c r="AA410">
        <f t="shared" si="176"/>
        <v>0</v>
      </c>
      <c r="AB410">
        <v>536.95000000000005</v>
      </c>
      <c r="AC410">
        <f t="shared" si="156"/>
        <v>-31463054356.199909</v>
      </c>
      <c r="AD410">
        <f t="shared" si="169"/>
        <v>591210560.45004654</v>
      </c>
      <c r="AE410" t="str">
        <f t="shared" si="157"/>
        <v>Mar</v>
      </c>
      <c r="AF410">
        <f>_xlfn.IFNA(VLOOKUP(A410,Gold!$A$2:$E$1307,5, FALSE),AF409)</f>
        <v>29080</v>
      </c>
      <c r="AG410">
        <f>_xlfn.IFNA(VLOOKUP(A410,Gold!$A$2:$G$1307,7, FALSE),AG409)</f>
        <v>1</v>
      </c>
      <c r="AH410">
        <f>_xlfn.IFNA(VLOOKUP(A410,Oil!$A$2:$E$1345,5, FALSE),AH409)</f>
        <v>2638</v>
      </c>
      <c r="AI410">
        <f>_xlfn.IFNA(VLOOKUP(A410,Oil!$A$2:$G$1345,7, FALSE),AI409)</f>
        <v>-1</v>
      </c>
      <c r="AJ410">
        <f t="shared" si="160"/>
        <v>0</v>
      </c>
      <c r="AK410">
        <f>_xlfn.IFNA(VLOOKUP(A410,InterestRate!$A$2:$G$1334,3, FALSE),AK409)</f>
        <v>7.5</v>
      </c>
      <c r="AL410">
        <f>_xlfn.IFNA(VLOOKUP(A410,InterestRate!$A$2:$G$1334,4,FALSE),AL409)</f>
        <v>7.5</v>
      </c>
      <c r="AM410">
        <f>_xlfn.IFNA(VLOOKUP(A410,InterestRate!$A$2:$G$1334,5, FALSE),AM409)</f>
        <v>7.5</v>
      </c>
      <c r="AN410">
        <f>_xlfn.IFNA(VLOOKUP(A410,InterestRate!$A$2:$G$1334,6, FALSE),AN409)</f>
        <v>7.5</v>
      </c>
      <c r="AO410">
        <f>_xlfn.IFNA(VLOOKUP(A410,InterestRate!$A$2:$G$1334,7, FALSE),AO409)</f>
        <v>-1.5E-3</v>
      </c>
      <c r="AP410">
        <f t="shared" si="161"/>
        <v>-1</v>
      </c>
      <c r="AQ410">
        <f t="shared" si="162"/>
        <v>-1</v>
      </c>
    </row>
    <row r="411" spans="1:43" x14ac:dyDescent="0.2">
      <c r="A411" s="1">
        <v>42458</v>
      </c>
      <c r="B411">
        <v>7606.55</v>
      </c>
      <c r="C411">
        <v>7652.9</v>
      </c>
      <c r="D411">
        <v>7582.25</v>
      </c>
      <c r="E411">
        <v>7597</v>
      </c>
      <c r="F411">
        <v>223493457</v>
      </c>
      <c r="G411">
        <v>10474.75</v>
      </c>
      <c r="H411">
        <f t="shared" si="178"/>
        <v>7574.4916666666659</v>
      </c>
      <c r="I411">
        <f t="shared" si="170"/>
        <v>22.508333333334122</v>
      </c>
      <c r="J411">
        <f t="shared" si="177"/>
        <v>0</v>
      </c>
      <c r="K411">
        <f t="shared" si="158"/>
        <v>7546.45</v>
      </c>
      <c r="L411">
        <f t="shared" si="171"/>
        <v>223872943.42857143</v>
      </c>
      <c r="M411">
        <f t="shared" si="172"/>
        <v>-379486.42857143283</v>
      </c>
      <c r="N411" s="10">
        <f t="shared" si="159"/>
        <v>-0.66539423456627855</v>
      </c>
      <c r="O411">
        <f t="shared" si="167"/>
        <v>98.25</v>
      </c>
      <c r="P411">
        <f t="shared" si="179"/>
        <v>84.850000000000364</v>
      </c>
      <c r="Q411">
        <f t="shared" si="180"/>
        <v>85.075092880181117</v>
      </c>
      <c r="R411">
        <f t="shared" si="181"/>
        <v>13.399999999999636</v>
      </c>
      <c r="S411">
        <f t="shared" si="163"/>
        <v>-18.100000000000364</v>
      </c>
      <c r="T411">
        <f t="shared" si="164"/>
        <v>18.100000000000364</v>
      </c>
      <c r="U411">
        <f t="shared" si="165"/>
        <v>0</v>
      </c>
      <c r="V411">
        <f t="shared" si="166"/>
        <v>18.100000000000364</v>
      </c>
      <c r="W411">
        <f t="shared" si="173"/>
        <v>31.107142857142858</v>
      </c>
      <c r="X411">
        <f t="shared" si="168"/>
        <v>17.071428571428573</v>
      </c>
      <c r="Y411">
        <f t="shared" si="174"/>
        <v>63.253449527959326</v>
      </c>
      <c r="Z411">
        <f t="shared" si="175"/>
        <v>0</v>
      </c>
      <c r="AA411">
        <f t="shared" si="176"/>
        <v>0</v>
      </c>
      <c r="AB411">
        <v>430.5</v>
      </c>
      <c r="AC411">
        <f t="shared" si="156"/>
        <v>-2134362514.3500407</v>
      </c>
      <c r="AD411">
        <f t="shared" si="169"/>
        <v>-913645864.38566911</v>
      </c>
      <c r="AE411" t="str">
        <f t="shared" si="157"/>
        <v>Mar</v>
      </c>
      <c r="AF411">
        <f>_xlfn.IFNA(VLOOKUP(A411,Gold!$A$2:$E$1307,5, FALSE),AF410)</f>
        <v>29080</v>
      </c>
      <c r="AG411">
        <f>_xlfn.IFNA(VLOOKUP(A411,Gold!$A$2:$G$1307,7, FALSE),AG410)</f>
        <v>1</v>
      </c>
      <c r="AH411">
        <f>_xlfn.IFNA(VLOOKUP(A411,Oil!$A$2:$E$1345,5, FALSE),AH410)</f>
        <v>2626</v>
      </c>
      <c r="AI411">
        <f>_xlfn.IFNA(VLOOKUP(A411,Oil!$A$2:$G$1345,7, FALSE),AI410)</f>
        <v>-1</v>
      </c>
      <c r="AJ411">
        <f t="shared" si="160"/>
        <v>0</v>
      </c>
      <c r="AK411">
        <f>_xlfn.IFNA(VLOOKUP(A411,InterestRate!$A$2:$G$1334,3, FALSE),AK410)</f>
        <v>7.5140000000000002</v>
      </c>
      <c r="AL411">
        <f>_xlfn.IFNA(VLOOKUP(A411,InterestRate!$A$2:$G$1334,4,FALSE),AL410)</f>
        <v>7.5140000000000002</v>
      </c>
      <c r="AM411">
        <f>_xlfn.IFNA(VLOOKUP(A411,InterestRate!$A$2:$G$1334,5, FALSE),AM410)</f>
        <v>7.5140000000000002</v>
      </c>
      <c r="AN411">
        <f>_xlfn.IFNA(VLOOKUP(A411,InterestRate!$A$2:$G$1334,6, FALSE),AN410)</f>
        <v>7.5140000000000002</v>
      </c>
      <c r="AO411">
        <f>_xlfn.IFNA(VLOOKUP(A411,InterestRate!$A$2:$G$1334,7, FALSE),AO410)</f>
        <v>1.9E-3</v>
      </c>
      <c r="AP411">
        <f t="shared" si="161"/>
        <v>1</v>
      </c>
      <c r="AQ411">
        <f t="shared" si="162"/>
        <v>1</v>
      </c>
    </row>
    <row r="412" spans="1:43" x14ac:dyDescent="0.2">
      <c r="A412" s="1">
        <v>42459</v>
      </c>
      <c r="B412">
        <v>7651.1</v>
      </c>
      <c r="C412">
        <v>7741.95</v>
      </c>
      <c r="D412">
        <v>7643.45</v>
      </c>
      <c r="E412">
        <v>7735.2</v>
      </c>
      <c r="F412">
        <v>239843751</v>
      </c>
      <c r="G412">
        <v>9908.6</v>
      </c>
      <c r="H412">
        <f t="shared" si="178"/>
        <v>7579.9250000000002</v>
      </c>
      <c r="I412">
        <f t="shared" si="170"/>
        <v>155.27499999999964</v>
      </c>
      <c r="J412">
        <f t="shared" si="177"/>
        <v>0</v>
      </c>
      <c r="K412">
        <f t="shared" si="158"/>
        <v>7555.2</v>
      </c>
      <c r="L412">
        <f t="shared" si="171"/>
        <v>227024860.85714287</v>
      </c>
      <c r="M412">
        <f t="shared" si="172"/>
        <v>12818890.142857134</v>
      </c>
      <c r="N412" s="10">
        <f t="shared" si="159"/>
        <v>-2.3270245113248529</v>
      </c>
      <c r="O412">
        <f t="shared" si="167"/>
        <v>222.64999999999964</v>
      </c>
      <c r="P412">
        <f t="shared" si="179"/>
        <v>195.39999999999964</v>
      </c>
      <c r="Q412">
        <f t="shared" si="180"/>
        <v>71.67375989260546</v>
      </c>
      <c r="R412">
        <f t="shared" si="181"/>
        <v>27.25</v>
      </c>
      <c r="S412">
        <f t="shared" si="163"/>
        <v>138.19999999999982</v>
      </c>
      <c r="T412">
        <f t="shared" si="164"/>
        <v>-138.19999999999982</v>
      </c>
      <c r="U412">
        <f t="shared" si="165"/>
        <v>138.19999999999982</v>
      </c>
      <c r="V412">
        <f t="shared" si="166"/>
        <v>0</v>
      </c>
      <c r="W412">
        <f t="shared" si="173"/>
        <v>48.878571428571377</v>
      </c>
      <c r="X412">
        <f t="shared" si="168"/>
        <v>17.071428571428573</v>
      </c>
      <c r="Y412">
        <f t="shared" si="174"/>
        <v>73.007574949322503</v>
      </c>
      <c r="Z412">
        <f t="shared" si="175"/>
        <v>0</v>
      </c>
      <c r="AA412">
        <f t="shared" si="176"/>
        <v>0</v>
      </c>
      <c r="AB412">
        <v>475.4</v>
      </c>
      <c r="AC412">
        <f t="shared" si="156"/>
        <v>20170859459.099869</v>
      </c>
      <c r="AD412">
        <f t="shared" si="169"/>
        <v>3550751392.1857224</v>
      </c>
      <c r="AE412" t="str">
        <f t="shared" si="157"/>
        <v>Mar</v>
      </c>
      <c r="AF412">
        <f>_xlfn.IFNA(VLOOKUP(A412,Gold!$A$2:$E$1307,5, FALSE),AF411)</f>
        <v>29080</v>
      </c>
      <c r="AG412">
        <f>_xlfn.IFNA(VLOOKUP(A412,Gold!$A$2:$G$1307,7, FALSE),AG411)</f>
        <v>1</v>
      </c>
      <c r="AH412">
        <f>_xlfn.IFNA(VLOOKUP(A412,Oil!$A$2:$E$1345,5, FALSE),AH411)</f>
        <v>2548</v>
      </c>
      <c r="AI412">
        <f>_xlfn.IFNA(VLOOKUP(A412,Oil!$A$2:$G$1345,7, FALSE),AI411)</f>
        <v>-1</v>
      </c>
      <c r="AJ412">
        <f t="shared" si="160"/>
        <v>0</v>
      </c>
      <c r="AK412">
        <f>_xlfn.IFNA(VLOOKUP(A412,InterestRate!$A$2:$G$1334,3, FALSE),AK411)</f>
        <v>7.4930000000000003</v>
      </c>
      <c r="AL412">
        <f>_xlfn.IFNA(VLOOKUP(A412,InterestRate!$A$2:$G$1334,4,FALSE),AL411)</f>
        <v>7.4930000000000003</v>
      </c>
      <c r="AM412">
        <f>_xlfn.IFNA(VLOOKUP(A412,InterestRate!$A$2:$G$1334,5, FALSE),AM411)</f>
        <v>7.4930000000000003</v>
      </c>
      <c r="AN412">
        <f>_xlfn.IFNA(VLOOKUP(A412,InterestRate!$A$2:$G$1334,6, FALSE),AN411)</f>
        <v>7.4930000000000003</v>
      </c>
      <c r="AO412">
        <f>_xlfn.IFNA(VLOOKUP(A412,InterestRate!$A$2:$G$1334,7, FALSE),AO411)</f>
        <v>-2.8E-3</v>
      </c>
      <c r="AP412">
        <f t="shared" si="161"/>
        <v>-1</v>
      </c>
      <c r="AQ412">
        <f t="shared" si="162"/>
        <v>-1</v>
      </c>
    </row>
    <row r="413" spans="1:43" x14ac:dyDescent="0.2">
      <c r="A413" s="1">
        <v>42460</v>
      </c>
      <c r="B413">
        <v>7727.65</v>
      </c>
      <c r="C413">
        <v>7777.6</v>
      </c>
      <c r="D413">
        <v>7702</v>
      </c>
      <c r="E413">
        <v>7738.4</v>
      </c>
      <c r="F413">
        <v>391914059</v>
      </c>
      <c r="G413">
        <v>15918.74</v>
      </c>
      <c r="H413">
        <f t="shared" si="178"/>
        <v>7600.6791666666677</v>
      </c>
      <c r="I413">
        <f t="shared" si="170"/>
        <v>137.72083333333194</v>
      </c>
      <c r="J413">
        <f t="shared" si="177"/>
        <v>0</v>
      </c>
      <c r="K413">
        <f t="shared" si="158"/>
        <v>7671.4</v>
      </c>
      <c r="L413">
        <f t="shared" si="171"/>
        <v>225996260.42857143</v>
      </c>
      <c r="M413">
        <f t="shared" si="172"/>
        <v>165917798.57142857</v>
      </c>
      <c r="N413" s="10">
        <f t="shared" si="159"/>
        <v>-0.86581205417140494</v>
      </c>
      <c r="O413">
        <f t="shared" si="167"/>
        <v>134.04999999999927</v>
      </c>
      <c r="P413">
        <f t="shared" si="179"/>
        <v>61.499999999999091</v>
      </c>
      <c r="Q413">
        <f t="shared" si="180"/>
        <v>59.144687399791366</v>
      </c>
      <c r="R413">
        <f t="shared" si="181"/>
        <v>72.550000000000182</v>
      </c>
      <c r="S413">
        <f t="shared" si="163"/>
        <v>3.1999999999998181</v>
      </c>
      <c r="T413">
        <f t="shared" si="164"/>
        <v>-3.1999999999998181</v>
      </c>
      <c r="U413">
        <f t="shared" si="165"/>
        <v>3.1999999999998181</v>
      </c>
      <c r="V413">
        <f t="shared" si="166"/>
        <v>0</v>
      </c>
      <c r="W413">
        <f t="shared" si="173"/>
        <v>36.221428571428469</v>
      </c>
      <c r="X413">
        <f t="shared" si="168"/>
        <v>17.071428571428573</v>
      </c>
      <c r="Y413">
        <f t="shared" si="174"/>
        <v>66.714905933429748</v>
      </c>
      <c r="Z413">
        <f t="shared" si="175"/>
        <v>0</v>
      </c>
      <c r="AA413">
        <f t="shared" si="176"/>
        <v>0</v>
      </c>
      <c r="AB413">
        <v>454.95</v>
      </c>
      <c r="AC413">
        <f t="shared" si="156"/>
        <v>4213076134.25</v>
      </c>
      <c r="AD413">
        <f t="shared" si="169"/>
        <v>1715832832.3642676</v>
      </c>
      <c r="AE413" t="str">
        <f t="shared" si="157"/>
        <v>Mar</v>
      </c>
      <c r="AF413">
        <f>_xlfn.IFNA(VLOOKUP(A413,Gold!$A$2:$E$1307,5, FALSE),AF412)</f>
        <v>29080</v>
      </c>
      <c r="AG413">
        <f>_xlfn.IFNA(VLOOKUP(A413,Gold!$A$2:$G$1307,7, FALSE),AG412)</f>
        <v>1</v>
      </c>
      <c r="AH413">
        <f>_xlfn.IFNA(VLOOKUP(A413,Oil!$A$2:$E$1345,5, FALSE),AH412)</f>
        <v>2545</v>
      </c>
      <c r="AI413">
        <f>_xlfn.IFNA(VLOOKUP(A413,Oil!$A$2:$G$1345,7, FALSE),AI412)</f>
        <v>-1</v>
      </c>
      <c r="AJ413">
        <f t="shared" si="160"/>
        <v>0</v>
      </c>
      <c r="AK413">
        <f>_xlfn.IFNA(VLOOKUP(A413,InterestRate!$A$2:$G$1334,3, FALSE),AK412)</f>
        <v>7.4630000000000001</v>
      </c>
      <c r="AL413">
        <f>_xlfn.IFNA(VLOOKUP(A413,InterestRate!$A$2:$G$1334,4,FALSE),AL412)</f>
        <v>7.4630000000000001</v>
      </c>
      <c r="AM413">
        <f>_xlfn.IFNA(VLOOKUP(A413,InterestRate!$A$2:$G$1334,5, FALSE),AM412)</f>
        <v>7.4630000000000001</v>
      </c>
      <c r="AN413">
        <f>_xlfn.IFNA(VLOOKUP(A413,InterestRate!$A$2:$G$1334,6, FALSE),AN412)</f>
        <v>7.4630000000000001</v>
      </c>
      <c r="AO413">
        <f>_xlfn.IFNA(VLOOKUP(A413,InterestRate!$A$2:$G$1334,7, FALSE),AO412)</f>
        <v>-4.0000000000000001E-3</v>
      </c>
      <c r="AP413">
        <f t="shared" si="161"/>
        <v>-1</v>
      </c>
      <c r="AQ413">
        <f t="shared" si="162"/>
        <v>-1</v>
      </c>
    </row>
    <row r="414" spans="1:43" x14ac:dyDescent="0.2">
      <c r="A414" s="1">
        <v>42461</v>
      </c>
      <c r="B414">
        <v>7718.05</v>
      </c>
      <c r="C414">
        <v>7740.15</v>
      </c>
      <c r="D414">
        <v>7666.1</v>
      </c>
      <c r="E414">
        <v>7713.05</v>
      </c>
      <c r="F414">
        <v>189571551</v>
      </c>
      <c r="G414">
        <v>8118.47</v>
      </c>
      <c r="H414">
        <f t="shared" si="178"/>
        <v>7619.6958333333323</v>
      </c>
      <c r="I414">
        <f t="shared" si="170"/>
        <v>93.354166666667879</v>
      </c>
      <c r="J414">
        <f t="shared" si="177"/>
        <v>0</v>
      </c>
      <c r="K414">
        <f t="shared" si="158"/>
        <v>7708.95</v>
      </c>
      <c r="L414">
        <f t="shared" si="171"/>
        <v>247022913.14285713</v>
      </c>
      <c r="M414">
        <f t="shared" si="172"/>
        <v>-57451362.142857134</v>
      </c>
      <c r="N414" s="10">
        <f t="shared" si="159"/>
        <v>-5.3156663058068647E-2</v>
      </c>
      <c r="O414">
        <f t="shared" si="167"/>
        <v>8.8000000000001819</v>
      </c>
      <c r="P414">
        <f t="shared" si="179"/>
        <v>-209.30000000000018</v>
      </c>
      <c r="Q414">
        <f t="shared" si="180"/>
        <v>46.499743982910196</v>
      </c>
      <c r="R414">
        <f t="shared" si="181"/>
        <v>218.10000000000036</v>
      </c>
      <c r="S414">
        <f t="shared" si="163"/>
        <v>-25.349999999999454</v>
      </c>
      <c r="T414">
        <f t="shared" si="164"/>
        <v>25.349999999999454</v>
      </c>
      <c r="U414">
        <f t="shared" si="165"/>
        <v>0</v>
      </c>
      <c r="V414">
        <f t="shared" si="166"/>
        <v>25.349999999999454</v>
      </c>
      <c r="W414">
        <f t="shared" si="173"/>
        <v>21.94999999999995</v>
      </c>
      <c r="X414">
        <f t="shared" si="168"/>
        <v>20.692857142857065</v>
      </c>
      <c r="Y414">
        <f t="shared" si="174"/>
        <v>50.294599018003304</v>
      </c>
      <c r="Z414">
        <f t="shared" si="175"/>
        <v>0</v>
      </c>
      <c r="AA414">
        <f t="shared" si="176"/>
        <v>0</v>
      </c>
      <c r="AB414">
        <v>365.5</v>
      </c>
      <c r="AC414">
        <f t="shared" si="156"/>
        <v>-947857755</v>
      </c>
      <c r="AD414">
        <f t="shared" si="169"/>
        <v>-884244058.25002289</v>
      </c>
      <c r="AE414" t="str">
        <f t="shared" si="157"/>
        <v>Apr</v>
      </c>
      <c r="AF414">
        <f>_xlfn.IFNA(VLOOKUP(A414,Gold!$A$2:$E$1307,5, FALSE),AF413)</f>
        <v>29080</v>
      </c>
      <c r="AG414">
        <f>_xlfn.IFNA(VLOOKUP(A414,Gold!$A$2:$G$1307,7, FALSE),AG413)</f>
        <v>1</v>
      </c>
      <c r="AH414">
        <f>_xlfn.IFNA(VLOOKUP(A414,Oil!$A$2:$E$1345,5, FALSE),AH413)</f>
        <v>2543</v>
      </c>
      <c r="AI414">
        <f>_xlfn.IFNA(VLOOKUP(A414,Oil!$A$2:$G$1345,7, FALSE),AI413)</f>
        <v>-1</v>
      </c>
      <c r="AJ414">
        <f t="shared" si="160"/>
        <v>0</v>
      </c>
      <c r="AK414">
        <f>_xlfn.IFNA(VLOOKUP(A414,InterestRate!$A$2:$G$1334,3, FALSE),AK413)</f>
        <v>7.4630000000000001</v>
      </c>
      <c r="AL414">
        <f>_xlfn.IFNA(VLOOKUP(A414,InterestRate!$A$2:$G$1334,4,FALSE),AL413)</f>
        <v>7.4630000000000001</v>
      </c>
      <c r="AM414">
        <f>_xlfn.IFNA(VLOOKUP(A414,InterestRate!$A$2:$G$1334,5, FALSE),AM413)</f>
        <v>7.4630000000000001</v>
      </c>
      <c r="AN414">
        <f>_xlfn.IFNA(VLOOKUP(A414,InterestRate!$A$2:$G$1334,6, FALSE),AN413)</f>
        <v>7.4630000000000001</v>
      </c>
      <c r="AO414">
        <f>_xlfn.IFNA(VLOOKUP(A414,InterestRate!$A$2:$G$1334,7, FALSE),AO413)</f>
        <v>-4.0000000000000001E-3</v>
      </c>
      <c r="AP414">
        <f t="shared" si="161"/>
        <v>-1</v>
      </c>
      <c r="AQ414">
        <f t="shared" si="162"/>
        <v>-1</v>
      </c>
    </row>
    <row r="415" spans="1:43" x14ac:dyDescent="0.2">
      <c r="A415" s="1">
        <v>42464</v>
      </c>
      <c r="B415">
        <v>7733.15</v>
      </c>
      <c r="C415">
        <v>7764.45</v>
      </c>
      <c r="D415">
        <v>7704.4</v>
      </c>
      <c r="E415">
        <v>7758.8</v>
      </c>
      <c r="F415">
        <v>160277940</v>
      </c>
      <c r="G415">
        <v>6506.44</v>
      </c>
      <c r="H415">
        <f t="shared" si="178"/>
        <v>7634.2208333333328</v>
      </c>
      <c r="I415">
        <f t="shared" si="170"/>
        <v>124.57916666666733</v>
      </c>
      <c r="J415">
        <f t="shared" si="177"/>
        <v>0</v>
      </c>
      <c r="K415">
        <f t="shared" si="158"/>
        <v>7850.45</v>
      </c>
      <c r="L415">
        <f t="shared" si="171"/>
        <v>245125508.14285713</v>
      </c>
      <c r="M415">
        <f t="shared" si="172"/>
        <v>-84847568.142857134</v>
      </c>
      <c r="N415" s="10">
        <f t="shared" si="159"/>
        <v>1.1812393669124044</v>
      </c>
      <c r="O415">
        <f t="shared" si="167"/>
        <v>43.900000000000546</v>
      </c>
      <c r="P415">
        <f t="shared" si="179"/>
        <v>-160.79999999999927</v>
      </c>
      <c r="Q415">
        <f t="shared" si="180"/>
        <v>72.55241455074281</v>
      </c>
      <c r="R415">
        <f t="shared" si="181"/>
        <v>204.69999999999982</v>
      </c>
      <c r="S415">
        <f t="shared" si="163"/>
        <v>45.75</v>
      </c>
      <c r="T415">
        <f t="shared" si="164"/>
        <v>-45.75</v>
      </c>
      <c r="U415">
        <f t="shared" si="165"/>
        <v>45.75</v>
      </c>
      <c r="V415">
        <f t="shared" si="166"/>
        <v>0</v>
      </c>
      <c r="W415">
        <f t="shared" si="173"/>
        <v>26.964285714285715</v>
      </c>
      <c r="X415">
        <f t="shared" si="168"/>
        <v>20.692857142857065</v>
      </c>
      <c r="Y415">
        <f t="shared" si="174"/>
        <v>55.416911332941957</v>
      </c>
      <c r="Z415">
        <f t="shared" si="175"/>
        <v>0</v>
      </c>
      <c r="AA415">
        <f t="shared" si="176"/>
        <v>0</v>
      </c>
      <c r="AB415">
        <v>186.75</v>
      </c>
      <c r="AC415">
        <f t="shared" si="156"/>
        <v>4111129161.0000873</v>
      </c>
      <c r="AD415">
        <f t="shared" si="169"/>
        <v>-892244986.5071367</v>
      </c>
      <c r="AE415" t="str">
        <f t="shared" si="157"/>
        <v>Apr</v>
      </c>
      <c r="AF415">
        <f>_xlfn.IFNA(VLOOKUP(A415,Gold!$A$2:$E$1307,5, FALSE),AF414)</f>
        <v>29080</v>
      </c>
      <c r="AG415">
        <f>_xlfn.IFNA(VLOOKUP(A415,Gold!$A$2:$G$1307,7, FALSE),AG414)</f>
        <v>1</v>
      </c>
      <c r="AH415">
        <f>_xlfn.IFNA(VLOOKUP(A415,Oil!$A$2:$E$1345,5, FALSE),AH414)</f>
        <v>2440</v>
      </c>
      <c r="AI415">
        <f>_xlfn.IFNA(VLOOKUP(A415,Oil!$A$2:$G$1345,7, FALSE),AI414)</f>
        <v>-1</v>
      </c>
      <c r="AJ415">
        <f t="shared" si="160"/>
        <v>0</v>
      </c>
      <c r="AK415">
        <f>_xlfn.IFNA(VLOOKUP(A415,InterestRate!$A$2:$G$1334,3, FALSE),AK414)</f>
        <v>7.4139999999999997</v>
      </c>
      <c r="AL415">
        <f>_xlfn.IFNA(VLOOKUP(A415,InterestRate!$A$2:$G$1334,4,FALSE),AL414)</f>
        <v>7.4139999999999997</v>
      </c>
      <c r="AM415">
        <f>_xlfn.IFNA(VLOOKUP(A415,InterestRate!$A$2:$G$1334,5, FALSE),AM414)</f>
        <v>7.4139999999999997</v>
      </c>
      <c r="AN415">
        <f>_xlfn.IFNA(VLOOKUP(A415,InterestRate!$A$2:$G$1334,6, FALSE),AN414)</f>
        <v>7.4139999999999997</v>
      </c>
      <c r="AO415">
        <f>_xlfn.IFNA(VLOOKUP(A415,InterestRate!$A$2:$G$1334,7, FALSE),AO414)</f>
        <v>-6.6E-3</v>
      </c>
      <c r="AP415">
        <f t="shared" si="161"/>
        <v>-1</v>
      </c>
      <c r="AQ415">
        <f t="shared" si="162"/>
        <v>-1</v>
      </c>
    </row>
    <row r="416" spans="1:43" x14ac:dyDescent="0.2">
      <c r="A416" s="1">
        <v>42465</v>
      </c>
      <c r="B416">
        <v>7736.3</v>
      </c>
      <c r="C416">
        <v>7736.3</v>
      </c>
      <c r="D416">
        <v>7588.65</v>
      </c>
      <c r="E416">
        <v>7603.2</v>
      </c>
      <c r="F416">
        <v>210126897</v>
      </c>
      <c r="G416">
        <v>8412.34</v>
      </c>
      <c r="H416">
        <f t="shared" si="178"/>
        <v>7659.0708333333341</v>
      </c>
      <c r="I416">
        <f t="shared" si="170"/>
        <v>-55.870833333334303</v>
      </c>
      <c r="J416">
        <f t="shared" si="177"/>
        <v>-1</v>
      </c>
      <c r="K416">
        <f t="shared" si="158"/>
        <v>7914.7</v>
      </c>
      <c r="L416">
        <f t="shared" si="171"/>
        <v>237257235.57142857</v>
      </c>
      <c r="M416">
        <f t="shared" si="172"/>
        <v>-27130338.571428567</v>
      </c>
      <c r="N416" s="10">
        <f t="shared" si="159"/>
        <v>4.0969591750841756</v>
      </c>
      <c r="O416">
        <f t="shared" si="167"/>
        <v>-113.30000000000018</v>
      </c>
      <c r="P416">
        <f t="shared" si="179"/>
        <v>-291.05000000000018</v>
      </c>
      <c r="Q416">
        <f t="shared" si="180"/>
        <v>75.154783138343177</v>
      </c>
      <c r="R416">
        <f t="shared" si="181"/>
        <v>177.75</v>
      </c>
      <c r="S416">
        <f t="shared" si="163"/>
        <v>-155.60000000000036</v>
      </c>
      <c r="T416">
        <f t="shared" si="164"/>
        <v>155.60000000000036</v>
      </c>
      <c r="U416">
        <f t="shared" si="165"/>
        <v>0</v>
      </c>
      <c r="V416">
        <f t="shared" si="166"/>
        <v>155.60000000000036</v>
      </c>
      <c r="W416">
        <f t="shared" si="173"/>
        <v>26.735714285714234</v>
      </c>
      <c r="X416">
        <f t="shared" si="168"/>
        <v>42.921428571428542</v>
      </c>
      <c r="Y416">
        <f t="shared" si="174"/>
        <v>37.838657501010893</v>
      </c>
      <c r="Z416">
        <f t="shared" si="175"/>
        <v>0</v>
      </c>
      <c r="AA416">
        <f t="shared" si="176"/>
        <v>0</v>
      </c>
      <c r="AB416">
        <v>-60.6</v>
      </c>
      <c r="AC416">
        <f t="shared" si="156"/>
        <v>-27967889990.700077</v>
      </c>
      <c r="AD416">
        <f t="shared" si="169"/>
        <v>-4859728551.7000103</v>
      </c>
      <c r="AE416" t="str">
        <f t="shared" si="157"/>
        <v>Apr</v>
      </c>
      <c r="AF416">
        <f>_xlfn.IFNA(VLOOKUP(A416,Gold!$A$2:$E$1307,5, FALSE),AF415)</f>
        <v>29080</v>
      </c>
      <c r="AG416">
        <f>_xlfn.IFNA(VLOOKUP(A416,Gold!$A$2:$G$1307,7, FALSE),AG415)</f>
        <v>1</v>
      </c>
      <c r="AH416">
        <f>_xlfn.IFNA(VLOOKUP(A416,Oil!$A$2:$E$1345,5, FALSE),AH415)</f>
        <v>2365</v>
      </c>
      <c r="AI416">
        <f>_xlfn.IFNA(VLOOKUP(A416,Oil!$A$2:$G$1345,7, FALSE),AI415)</f>
        <v>-1</v>
      </c>
      <c r="AJ416">
        <f t="shared" si="160"/>
        <v>0</v>
      </c>
      <c r="AK416">
        <f>_xlfn.IFNA(VLOOKUP(A416,InterestRate!$A$2:$G$1334,3, FALSE),AK415)</f>
        <v>7.4619999999999997</v>
      </c>
      <c r="AL416">
        <f>_xlfn.IFNA(VLOOKUP(A416,InterestRate!$A$2:$G$1334,4,FALSE),AL415)</f>
        <v>7.4619999999999997</v>
      </c>
      <c r="AM416">
        <f>_xlfn.IFNA(VLOOKUP(A416,InterestRate!$A$2:$G$1334,5, FALSE),AM415)</f>
        <v>7.4619999999999997</v>
      </c>
      <c r="AN416">
        <f>_xlfn.IFNA(VLOOKUP(A416,InterestRate!$A$2:$G$1334,6, FALSE),AN415)</f>
        <v>7.4619999999999997</v>
      </c>
      <c r="AO416">
        <f>_xlfn.IFNA(VLOOKUP(A416,InterestRate!$A$2:$G$1334,7, FALSE),AO415)</f>
        <v>6.4999999999999997E-3</v>
      </c>
      <c r="AP416">
        <f t="shared" si="161"/>
        <v>1</v>
      </c>
      <c r="AQ416">
        <f t="shared" si="162"/>
        <v>1</v>
      </c>
    </row>
    <row r="417" spans="1:43" x14ac:dyDescent="0.2">
      <c r="A417" s="1">
        <v>42466</v>
      </c>
      <c r="B417">
        <v>7636.05</v>
      </c>
      <c r="C417">
        <v>7638.65</v>
      </c>
      <c r="D417">
        <v>7591.75</v>
      </c>
      <c r="E417">
        <v>7614.35</v>
      </c>
      <c r="F417">
        <v>170653808</v>
      </c>
      <c r="G417">
        <v>6802.69</v>
      </c>
      <c r="H417">
        <f t="shared" si="178"/>
        <v>7667.7750000000005</v>
      </c>
      <c r="I417">
        <f t="shared" si="170"/>
        <v>-53.425000000000182</v>
      </c>
      <c r="J417">
        <f t="shared" si="177"/>
        <v>0</v>
      </c>
      <c r="K417">
        <f t="shared" si="158"/>
        <v>7914.75</v>
      </c>
      <c r="L417">
        <f t="shared" si="171"/>
        <v>237876110.42857143</v>
      </c>
      <c r="M417">
        <f t="shared" si="172"/>
        <v>-67222302.428571433</v>
      </c>
      <c r="N417" s="10">
        <f t="shared" si="159"/>
        <v>3.945182451555282</v>
      </c>
      <c r="O417">
        <f t="shared" si="167"/>
        <v>-0.75</v>
      </c>
      <c r="P417">
        <f t="shared" si="179"/>
        <v>-155.25</v>
      </c>
      <c r="Q417">
        <f t="shared" si="180"/>
        <v>110.2070151599986</v>
      </c>
      <c r="R417">
        <f t="shared" si="181"/>
        <v>154.5</v>
      </c>
      <c r="S417">
        <f t="shared" si="163"/>
        <v>11.150000000000546</v>
      </c>
      <c r="T417">
        <f t="shared" si="164"/>
        <v>-11.150000000000546</v>
      </c>
      <c r="U417">
        <f t="shared" si="165"/>
        <v>11.150000000000546</v>
      </c>
      <c r="V417">
        <f t="shared" si="166"/>
        <v>0</v>
      </c>
      <c r="W417">
        <f t="shared" si="173"/>
        <v>28.328571428571454</v>
      </c>
      <c r="X417">
        <f t="shared" si="168"/>
        <v>28.435714285714312</v>
      </c>
      <c r="Y417">
        <f t="shared" si="174"/>
        <v>49.041671818968716</v>
      </c>
      <c r="Z417">
        <f t="shared" si="175"/>
        <v>0</v>
      </c>
      <c r="AA417">
        <f t="shared" si="176"/>
        <v>0</v>
      </c>
      <c r="AB417">
        <v>-70.150000000000006</v>
      </c>
      <c r="AC417">
        <f t="shared" si="156"/>
        <v>-3703187633.5999689</v>
      </c>
      <c r="AD417">
        <f t="shared" si="169"/>
        <v>-894033305.6143043</v>
      </c>
      <c r="AE417" t="str">
        <f t="shared" si="157"/>
        <v>Apr</v>
      </c>
      <c r="AF417">
        <f>_xlfn.IFNA(VLOOKUP(A417,Gold!$A$2:$E$1307,5, FALSE),AF416)</f>
        <v>29080</v>
      </c>
      <c r="AG417">
        <f>_xlfn.IFNA(VLOOKUP(A417,Gold!$A$2:$G$1307,7, FALSE),AG416)</f>
        <v>1</v>
      </c>
      <c r="AH417">
        <f>_xlfn.IFNA(VLOOKUP(A417,Oil!$A$2:$E$1345,5, FALSE),AH416)</f>
        <v>2380</v>
      </c>
      <c r="AI417">
        <f>_xlfn.IFNA(VLOOKUP(A417,Oil!$A$2:$G$1345,7, FALSE),AI416)</f>
        <v>1</v>
      </c>
      <c r="AJ417">
        <f t="shared" si="160"/>
        <v>2</v>
      </c>
      <c r="AK417">
        <f>_xlfn.IFNA(VLOOKUP(A417,InterestRate!$A$2:$G$1334,3, FALSE),AK416)</f>
        <v>7.4619999999999997</v>
      </c>
      <c r="AL417">
        <f>_xlfn.IFNA(VLOOKUP(A417,InterestRate!$A$2:$G$1334,4,FALSE),AL416)</f>
        <v>7.4619999999999997</v>
      </c>
      <c r="AM417">
        <f>_xlfn.IFNA(VLOOKUP(A417,InterestRate!$A$2:$G$1334,5, FALSE),AM416)</f>
        <v>7.4619999999999997</v>
      </c>
      <c r="AN417">
        <f>_xlfn.IFNA(VLOOKUP(A417,InterestRate!$A$2:$G$1334,6, FALSE),AN416)</f>
        <v>7.4619999999999997</v>
      </c>
      <c r="AO417">
        <f>_xlfn.IFNA(VLOOKUP(A417,InterestRate!$A$2:$G$1334,7, FALSE),AO416)</f>
        <v>0</v>
      </c>
      <c r="AP417">
        <f t="shared" si="161"/>
        <v>-1</v>
      </c>
      <c r="AQ417">
        <f t="shared" si="162"/>
        <v>1</v>
      </c>
    </row>
    <row r="418" spans="1:43" x14ac:dyDescent="0.2">
      <c r="A418" s="1">
        <v>42467</v>
      </c>
      <c r="B418">
        <v>7630.4</v>
      </c>
      <c r="C418">
        <v>7630.75</v>
      </c>
      <c r="D418">
        <v>7535.85</v>
      </c>
      <c r="E418">
        <v>7546.45</v>
      </c>
      <c r="F418">
        <v>241684050</v>
      </c>
      <c r="G418">
        <v>7709.23</v>
      </c>
      <c r="H418">
        <f t="shared" si="178"/>
        <v>7676.2583333333341</v>
      </c>
      <c r="I418">
        <f t="shared" si="170"/>
        <v>-129.8083333333343</v>
      </c>
      <c r="J418">
        <f t="shared" si="177"/>
        <v>0</v>
      </c>
      <c r="K418">
        <f t="shared" si="158"/>
        <v>7912.05</v>
      </c>
      <c r="L418">
        <f t="shared" si="171"/>
        <v>226554494.7142857</v>
      </c>
      <c r="M418">
        <f t="shared" si="172"/>
        <v>15129555.285714298</v>
      </c>
      <c r="N418" s="10">
        <f t="shared" si="159"/>
        <v>4.8446620596439436</v>
      </c>
      <c r="O418">
        <f t="shared" si="167"/>
        <v>-50.550000000000182</v>
      </c>
      <c r="P418">
        <f t="shared" si="179"/>
        <v>-148.80000000000018</v>
      </c>
      <c r="Q418">
        <f t="shared" si="180"/>
        <v>107.93981678518365</v>
      </c>
      <c r="R418">
        <f t="shared" si="181"/>
        <v>98.25</v>
      </c>
      <c r="S418">
        <f t="shared" si="163"/>
        <v>-67.900000000000546</v>
      </c>
      <c r="T418">
        <f t="shared" si="164"/>
        <v>67.900000000000546</v>
      </c>
      <c r="U418">
        <f t="shared" si="165"/>
        <v>0</v>
      </c>
      <c r="V418">
        <f t="shared" si="166"/>
        <v>67.900000000000546</v>
      </c>
      <c r="W418">
        <f t="shared" si="173"/>
        <v>28.328571428571454</v>
      </c>
      <c r="X418">
        <f t="shared" si="168"/>
        <v>35.550000000000054</v>
      </c>
      <c r="Y418">
        <f t="shared" si="174"/>
        <v>43.663987669272252</v>
      </c>
      <c r="Z418">
        <f t="shared" si="175"/>
        <v>0</v>
      </c>
      <c r="AA418">
        <f t="shared" si="176"/>
        <v>0</v>
      </c>
      <c r="AB418">
        <v>-164.6</v>
      </c>
      <c r="AC418">
        <f t="shared" si="156"/>
        <v>-20289375997.499954</v>
      </c>
      <c r="AD418">
        <f t="shared" si="169"/>
        <v>-3487606660.3500061</v>
      </c>
      <c r="AE418" t="str">
        <f t="shared" si="157"/>
        <v>Apr</v>
      </c>
      <c r="AF418">
        <f>_xlfn.IFNA(VLOOKUP(A418,Gold!$A$2:$E$1307,5, FALSE),AF417)</f>
        <v>29080</v>
      </c>
      <c r="AG418">
        <f>_xlfn.IFNA(VLOOKUP(A418,Gold!$A$2:$G$1307,7, FALSE),AG417)</f>
        <v>1</v>
      </c>
      <c r="AH418">
        <f>_xlfn.IFNA(VLOOKUP(A418,Oil!$A$2:$E$1345,5, FALSE),AH417)</f>
        <v>2513</v>
      </c>
      <c r="AI418">
        <f>_xlfn.IFNA(VLOOKUP(A418,Oil!$A$2:$G$1345,7, FALSE),AI417)</f>
        <v>1</v>
      </c>
      <c r="AJ418">
        <f t="shared" si="160"/>
        <v>2</v>
      </c>
      <c r="AK418">
        <f>_xlfn.IFNA(VLOOKUP(A418,InterestRate!$A$2:$G$1334,3, FALSE),AK417)</f>
        <v>7.4489999999999998</v>
      </c>
      <c r="AL418">
        <f>_xlfn.IFNA(VLOOKUP(A418,InterestRate!$A$2:$G$1334,4,FALSE),AL417)</f>
        <v>7.4489999999999998</v>
      </c>
      <c r="AM418">
        <f>_xlfn.IFNA(VLOOKUP(A418,InterestRate!$A$2:$G$1334,5, FALSE),AM417)</f>
        <v>7.4489999999999998</v>
      </c>
      <c r="AN418">
        <f>_xlfn.IFNA(VLOOKUP(A418,InterestRate!$A$2:$G$1334,6, FALSE),AN417)</f>
        <v>7.4489999999999998</v>
      </c>
      <c r="AO418">
        <f>_xlfn.IFNA(VLOOKUP(A418,InterestRate!$A$2:$G$1334,7, FALSE),AO417)</f>
        <v>-1.6999999999999999E-3</v>
      </c>
      <c r="AP418">
        <f t="shared" si="161"/>
        <v>-1</v>
      </c>
      <c r="AQ418">
        <f t="shared" si="162"/>
        <v>1</v>
      </c>
    </row>
    <row r="419" spans="1:43" x14ac:dyDescent="0.2">
      <c r="A419" s="1">
        <v>42468</v>
      </c>
      <c r="B419">
        <v>7542.35</v>
      </c>
      <c r="C419">
        <v>7569.35</v>
      </c>
      <c r="D419">
        <v>7526.7</v>
      </c>
      <c r="E419">
        <v>7555.2</v>
      </c>
      <c r="F419">
        <v>147816460</v>
      </c>
      <c r="G419">
        <v>5981.23</v>
      </c>
      <c r="H419">
        <f t="shared" si="178"/>
        <v>7671.4333333333334</v>
      </c>
      <c r="I419">
        <f t="shared" si="170"/>
        <v>-116.23333333333358</v>
      </c>
      <c r="J419">
        <f t="shared" si="177"/>
        <v>0</v>
      </c>
      <c r="K419">
        <f t="shared" si="158"/>
        <v>7899.3</v>
      </c>
      <c r="L419">
        <f t="shared" si="171"/>
        <v>229153150.85714287</v>
      </c>
      <c r="M419">
        <f t="shared" si="172"/>
        <v>-81336690.857142866</v>
      </c>
      <c r="N419" s="10">
        <f t="shared" si="159"/>
        <v>4.5544790343075015</v>
      </c>
      <c r="O419">
        <f t="shared" si="167"/>
        <v>-180</v>
      </c>
      <c r="P419">
        <f t="shared" si="179"/>
        <v>-402.64999999999964</v>
      </c>
      <c r="Q419">
        <f t="shared" si="180"/>
        <v>112.82643328413344</v>
      </c>
      <c r="R419">
        <f t="shared" si="181"/>
        <v>222.64999999999964</v>
      </c>
      <c r="S419">
        <f t="shared" si="163"/>
        <v>8.75</v>
      </c>
      <c r="T419">
        <f t="shared" si="164"/>
        <v>-8.75</v>
      </c>
      <c r="U419">
        <f t="shared" si="165"/>
        <v>8.75</v>
      </c>
      <c r="V419">
        <f t="shared" si="166"/>
        <v>0</v>
      </c>
      <c r="W419">
        <f t="shared" si="173"/>
        <v>9.8357142857143369</v>
      </c>
      <c r="X419">
        <f t="shared" si="168"/>
        <v>35.550000000000054</v>
      </c>
      <c r="Y419">
        <f t="shared" si="174"/>
        <v>21.204188481675459</v>
      </c>
      <c r="Z419">
        <f t="shared" si="175"/>
        <v>0</v>
      </c>
      <c r="AA419">
        <f t="shared" si="176"/>
        <v>0</v>
      </c>
      <c r="AB419">
        <v>-231.3</v>
      </c>
      <c r="AC419">
        <f t="shared" si="156"/>
        <v>1899441510.9999194</v>
      </c>
      <c r="AD419">
        <f t="shared" si="169"/>
        <v>-6097809224.3642855</v>
      </c>
      <c r="AE419" t="str">
        <f t="shared" si="157"/>
        <v>Apr</v>
      </c>
      <c r="AF419">
        <f>_xlfn.IFNA(VLOOKUP(A419,Gold!$A$2:$E$1307,5, FALSE),AF418)</f>
        <v>29080</v>
      </c>
      <c r="AG419">
        <f>_xlfn.IFNA(VLOOKUP(A419,Gold!$A$2:$G$1307,7, FALSE),AG418)</f>
        <v>1</v>
      </c>
      <c r="AH419">
        <f>_xlfn.IFNA(VLOOKUP(A419,Oil!$A$2:$E$1345,5, FALSE),AH418)</f>
        <v>2477</v>
      </c>
      <c r="AI419">
        <f>_xlfn.IFNA(VLOOKUP(A419,Oil!$A$2:$G$1345,7, FALSE),AI418)</f>
        <v>-1</v>
      </c>
      <c r="AJ419">
        <f t="shared" si="160"/>
        <v>0</v>
      </c>
      <c r="AK419">
        <f>_xlfn.IFNA(VLOOKUP(A419,InterestRate!$A$2:$G$1334,3, FALSE),AK418)</f>
        <v>7.4489999999999998</v>
      </c>
      <c r="AL419">
        <f>_xlfn.IFNA(VLOOKUP(A419,InterestRate!$A$2:$G$1334,4,FALSE),AL418)</f>
        <v>7.4489999999999998</v>
      </c>
      <c r="AM419">
        <f>_xlfn.IFNA(VLOOKUP(A419,InterestRate!$A$2:$G$1334,5, FALSE),AM418)</f>
        <v>7.4489999999999998</v>
      </c>
      <c r="AN419">
        <f>_xlfn.IFNA(VLOOKUP(A419,InterestRate!$A$2:$G$1334,6, FALSE),AN418)</f>
        <v>7.4489999999999998</v>
      </c>
      <c r="AO419">
        <f>_xlfn.IFNA(VLOOKUP(A419,InterestRate!$A$2:$G$1334,7, FALSE),AO418)</f>
        <v>-1.6999999999999999E-3</v>
      </c>
      <c r="AP419">
        <f t="shared" si="161"/>
        <v>-1</v>
      </c>
      <c r="AQ419">
        <f t="shared" si="162"/>
        <v>-1</v>
      </c>
    </row>
    <row r="420" spans="1:43" x14ac:dyDescent="0.2">
      <c r="A420" s="1">
        <v>42471</v>
      </c>
      <c r="B420">
        <v>7577.8</v>
      </c>
      <c r="C420">
        <v>7678.8</v>
      </c>
      <c r="D420">
        <v>7516.85</v>
      </c>
      <c r="E420">
        <v>7671.4</v>
      </c>
      <c r="F420">
        <v>185353268</v>
      </c>
      <c r="G420">
        <v>7055.61</v>
      </c>
      <c r="H420">
        <f t="shared" si="178"/>
        <v>7659.0125000000007</v>
      </c>
      <c r="I420">
        <f t="shared" si="170"/>
        <v>12.387499999998909</v>
      </c>
      <c r="J420">
        <f t="shared" si="177"/>
        <v>1</v>
      </c>
      <c r="K420">
        <f t="shared" si="158"/>
        <v>7855.05</v>
      </c>
      <c r="L420">
        <f t="shared" si="171"/>
        <v>216006395</v>
      </c>
      <c r="M420">
        <f t="shared" si="172"/>
        <v>-30653127</v>
      </c>
      <c r="N420" s="10">
        <f t="shared" si="159"/>
        <v>2.3939567745131338</v>
      </c>
      <c r="O420">
        <f t="shared" si="167"/>
        <v>-67</v>
      </c>
      <c r="P420">
        <f t="shared" si="179"/>
        <v>-201.04999999999927</v>
      </c>
      <c r="Q420">
        <f t="shared" si="180"/>
        <v>103.44667708534664</v>
      </c>
      <c r="R420">
        <f t="shared" si="181"/>
        <v>134.04999999999927</v>
      </c>
      <c r="S420">
        <f t="shared" si="163"/>
        <v>116.19999999999982</v>
      </c>
      <c r="T420">
        <f t="shared" si="164"/>
        <v>-116.19999999999982</v>
      </c>
      <c r="U420">
        <f t="shared" si="165"/>
        <v>116.19999999999982</v>
      </c>
      <c r="V420">
        <f t="shared" si="166"/>
        <v>0</v>
      </c>
      <c r="W420">
        <f t="shared" si="173"/>
        <v>25.978571428571481</v>
      </c>
      <c r="X420">
        <f t="shared" si="168"/>
        <v>35.550000000000054</v>
      </c>
      <c r="Y420">
        <f t="shared" si="174"/>
        <v>41.546721498743437</v>
      </c>
      <c r="Z420">
        <f t="shared" si="175"/>
        <v>0</v>
      </c>
      <c r="AA420">
        <f t="shared" si="176"/>
        <v>0</v>
      </c>
      <c r="AB420">
        <v>-297.55</v>
      </c>
      <c r="AC420">
        <f t="shared" si="156"/>
        <v>17349065884.7999</v>
      </c>
      <c r="AD420">
        <f t="shared" si="169"/>
        <v>-4221239260.0000138</v>
      </c>
      <c r="AE420" t="str">
        <f t="shared" si="157"/>
        <v>Apr</v>
      </c>
      <c r="AF420">
        <f>_xlfn.IFNA(VLOOKUP(A420,Gold!$A$2:$E$1307,5, FALSE),AF419)</f>
        <v>29080</v>
      </c>
      <c r="AG420">
        <f>_xlfn.IFNA(VLOOKUP(A420,Gold!$A$2:$G$1307,7, FALSE),AG419)</f>
        <v>1</v>
      </c>
      <c r="AH420">
        <f>_xlfn.IFNA(VLOOKUP(A420,Oil!$A$2:$E$1345,5, FALSE),AH419)</f>
        <v>2640</v>
      </c>
      <c r="AI420">
        <f>_xlfn.IFNA(VLOOKUP(A420,Oil!$A$2:$G$1345,7, FALSE),AI419)</f>
        <v>1</v>
      </c>
      <c r="AJ420">
        <f t="shared" si="160"/>
        <v>2</v>
      </c>
      <c r="AK420">
        <f>_xlfn.IFNA(VLOOKUP(A420,InterestRate!$A$2:$G$1334,3, FALSE),AK419)</f>
        <v>7.4180000000000001</v>
      </c>
      <c r="AL420">
        <f>_xlfn.IFNA(VLOOKUP(A420,InterestRate!$A$2:$G$1334,4,FALSE),AL419)</f>
        <v>7.4180000000000001</v>
      </c>
      <c r="AM420">
        <f>_xlfn.IFNA(VLOOKUP(A420,InterestRate!$A$2:$G$1334,5, FALSE),AM419)</f>
        <v>7.4180000000000001</v>
      </c>
      <c r="AN420">
        <f>_xlfn.IFNA(VLOOKUP(A420,InterestRate!$A$2:$G$1334,6, FALSE),AN419)</f>
        <v>7.4180000000000001</v>
      </c>
      <c r="AO420">
        <f>_xlfn.IFNA(VLOOKUP(A420,InterestRate!$A$2:$G$1334,7, FALSE),AO419)</f>
        <v>-4.1999999999999997E-3</v>
      </c>
      <c r="AP420">
        <f t="shared" si="161"/>
        <v>-1</v>
      </c>
      <c r="AQ420">
        <f t="shared" si="162"/>
        <v>1</v>
      </c>
    </row>
    <row r="421" spans="1:43" x14ac:dyDescent="0.2">
      <c r="A421" s="1">
        <v>42472</v>
      </c>
      <c r="B421">
        <v>7669.25</v>
      </c>
      <c r="C421">
        <v>7717.4</v>
      </c>
      <c r="D421">
        <v>7663.35</v>
      </c>
      <c r="E421">
        <v>7708.95</v>
      </c>
      <c r="F421">
        <v>168508978</v>
      </c>
      <c r="G421">
        <v>6945.44</v>
      </c>
      <c r="H421">
        <f t="shared" si="178"/>
        <v>7655.3874999999998</v>
      </c>
      <c r="I421">
        <f t="shared" si="170"/>
        <v>53.5625</v>
      </c>
      <c r="J421">
        <f t="shared" si="177"/>
        <v>0</v>
      </c>
      <c r="K421">
        <f t="shared" si="158"/>
        <v>7962.65</v>
      </c>
      <c r="L421">
        <f t="shared" si="171"/>
        <v>186497710.57142857</v>
      </c>
      <c r="M421">
        <f t="shared" si="172"/>
        <v>-17988732.571428567</v>
      </c>
      <c r="N421" s="10">
        <f t="shared" si="159"/>
        <v>3.2909799648460534</v>
      </c>
      <c r="O421">
        <f t="shared" si="167"/>
        <v>-4.1000000000003638</v>
      </c>
      <c r="P421">
        <f t="shared" si="179"/>
        <v>-12.900000000000546</v>
      </c>
      <c r="Q421">
        <f t="shared" si="180"/>
        <v>77.335943870141904</v>
      </c>
      <c r="R421">
        <f t="shared" si="181"/>
        <v>8.8000000000001819</v>
      </c>
      <c r="S421">
        <f t="shared" si="163"/>
        <v>37.550000000000182</v>
      </c>
      <c r="T421">
        <f t="shared" si="164"/>
        <v>-37.550000000000182</v>
      </c>
      <c r="U421">
        <f t="shared" si="165"/>
        <v>37.550000000000182</v>
      </c>
      <c r="V421">
        <f t="shared" si="166"/>
        <v>0</v>
      </c>
      <c r="W421">
        <f t="shared" si="173"/>
        <v>31.34285714285722</v>
      </c>
      <c r="X421">
        <f t="shared" si="168"/>
        <v>31.928571428571558</v>
      </c>
      <c r="Y421">
        <f t="shared" si="174"/>
        <v>48.766392531673667</v>
      </c>
      <c r="Z421">
        <f t="shared" si="175"/>
        <v>0</v>
      </c>
      <c r="AA421">
        <f t="shared" si="176"/>
        <v>0</v>
      </c>
      <c r="AB421">
        <v>-251.1</v>
      </c>
      <c r="AC421">
        <f t="shared" si="156"/>
        <v>6689806426.5999689</v>
      </c>
      <c r="AD421">
        <f t="shared" si="169"/>
        <v>-3130144376.9143038</v>
      </c>
      <c r="AE421" t="str">
        <f t="shared" si="157"/>
        <v>Apr</v>
      </c>
      <c r="AF421">
        <f>_xlfn.IFNA(VLOOKUP(A421,Gold!$A$2:$E$1307,5, FALSE),AF420)</f>
        <v>29080</v>
      </c>
      <c r="AG421">
        <f>_xlfn.IFNA(VLOOKUP(A421,Gold!$A$2:$G$1307,7, FALSE),AG420)</f>
        <v>1</v>
      </c>
      <c r="AH421">
        <f>_xlfn.IFNA(VLOOKUP(A421,Oil!$A$2:$E$1345,5, FALSE),AH420)</f>
        <v>2680</v>
      </c>
      <c r="AI421">
        <f>_xlfn.IFNA(VLOOKUP(A421,Oil!$A$2:$G$1345,7, FALSE),AI420)</f>
        <v>1</v>
      </c>
      <c r="AJ421">
        <f t="shared" si="160"/>
        <v>2</v>
      </c>
      <c r="AK421">
        <f>_xlfn.IFNA(VLOOKUP(A421,InterestRate!$A$2:$G$1334,3, FALSE),AK420)</f>
        <v>7.4169999999999998</v>
      </c>
      <c r="AL421">
        <f>_xlfn.IFNA(VLOOKUP(A421,InterestRate!$A$2:$G$1334,4,FALSE),AL420)</f>
        <v>7.4169999999999998</v>
      </c>
      <c r="AM421">
        <f>_xlfn.IFNA(VLOOKUP(A421,InterestRate!$A$2:$G$1334,5, FALSE),AM420)</f>
        <v>7.4169999999999998</v>
      </c>
      <c r="AN421">
        <f>_xlfn.IFNA(VLOOKUP(A421,InterestRate!$A$2:$G$1334,6, FALSE),AN420)</f>
        <v>7.4169999999999998</v>
      </c>
      <c r="AO421">
        <f>_xlfn.IFNA(VLOOKUP(A421,InterestRate!$A$2:$G$1334,7, FALSE),AO420)</f>
        <v>-1E-4</v>
      </c>
      <c r="AP421">
        <f t="shared" si="161"/>
        <v>-1</v>
      </c>
      <c r="AQ421">
        <f t="shared" si="162"/>
        <v>1</v>
      </c>
    </row>
    <row r="422" spans="1:43" x14ac:dyDescent="0.2">
      <c r="A422" s="1">
        <v>42473</v>
      </c>
      <c r="B422">
        <v>7777.15</v>
      </c>
      <c r="C422">
        <v>7864.8</v>
      </c>
      <c r="D422">
        <v>7772.2</v>
      </c>
      <c r="E422">
        <v>7850.45</v>
      </c>
      <c r="F422">
        <v>227217288</v>
      </c>
      <c r="G422">
        <v>10071.44</v>
      </c>
      <c r="H422">
        <f t="shared" si="178"/>
        <v>7654.7583333333323</v>
      </c>
      <c r="I422">
        <f t="shared" si="170"/>
        <v>195.69166666666752</v>
      </c>
      <c r="J422">
        <f t="shared" si="177"/>
        <v>0</v>
      </c>
      <c r="K422">
        <f t="shared" si="158"/>
        <v>7979.9</v>
      </c>
      <c r="L422">
        <f t="shared" si="171"/>
        <v>183488771.57142857</v>
      </c>
      <c r="M422">
        <f t="shared" si="172"/>
        <v>43728516.428571433</v>
      </c>
      <c r="N422" s="10">
        <f t="shared" si="159"/>
        <v>1.6489500601876304</v>
      </c>
      <c r="O422">
        <f t="shared" si="167"/>
        <v>91.649999999999636</v>
      </c>
      <c r="P422">
        <f t="shared" si="179"/>
        <v>47.749999999999091</v>
      </c>
      <c r="Q422">
        <f t="shared" si="180"/>
        <v>75.804445308777545</v>
      </c>
      <c r="R422">
        <f t="shared" si="181"/>
        <v>43.900000000000546</v>
      </c>
      <c r="S422">
        <f t="shared" si="163"/>
        <v>141.5</v>
      </c>
      <c r="T422">
        <f t="shared" si="164"/>
        <v>-141.5</v>
      </c>
      <c r="U422">
        <f t="shared" si="165"/>
        <v>141.5</v>
      </c>
      <c r="V422">
        <f t="shared" si="166"/>
        <v>0</v>
      </c>
      <c r="W422">
        <f t="shared" si="173"/>
        <v>45.02142857142865</v>
      </c>
      <c r="X422">
        <f t="shared" si="168"/>
        <v>31.928571428571558</v>
      </c>
      <c r="Y422">
        <f t="shared" si="174"/>
        <v>57.756803811967323</v>
      </c>
      <c r="Z422">
        <f t="shared" si="175"/>
        <v>0</v>
      </c>
      <c r="AA422">
        <f t="shared" si="176"/>
        <v>0</v>
      </c>
      <c r="AB422">
        <v>20.55</v>
      </c>
      <c r="AC422">
        <f t="shared" si="156"/>
        <v>16655027210.400042</v>
      </c>
      <c r="AD422">
        <f t="shared" si="169"/>
        <v>-1338158941.2857397</v>
      </c>
      <c r="AE422" t="str">
        <f t="shared" si="157"/>
        <v>Apr</v>
      </c>
      <c r="AF422">
        <f>_xlfn.IFNA(VLOOKUP(A422,Gold!$A$2:$E$1307,5, FALSE),AF421)</f>
        <v>28901</v>
      </c>
      <c r="AG422">
        <f>_xlfn.IFNA(VLOOKUP(A422,Gold!$A$2:$G$1307,7, FALSE),AG421)</f>
        <v>-1</v>
      </c>
      <c r="AH422">
        <f>_xlfn.IFNA(VLOOKUP(A422,Oil!$A$2:$E$1345,5, FALSE),AH421)</f>
        <v>2804</v>
      </c>
      <c r="AI422">
        <f>_xlfn.IFNA(VLOOKUP(A422,Oil!$A$2:$G$1345,7, FALSE),AI421)</f>
        <v>1</v>
      </c>
      <c r="AJ422">
        <f t="shared" si="160"/>
        <v>0</v>
      </c>
      <c r="AK422">
        <f>_xlfn.IFNA(VLOOKUP(A422,InterestRate!$A$2:$G$1334,3, FALSE),AK421)</f>
        <v>7.4370000000000003</v>
      </c>
      <c r="AL422">
        <f>_xlfn.IFNA(VLOOKUP(A422,InterestRate!$A$2:$G$1334,4,FALSE),AL421)</f>
        <v>7.4370000000000003</v>
      </c>
      <c r="AM422">
        <f>_xlfn.IFNA(VLOOKUP(A422,InterestRate!$A$2:$G$1334,5, FALSE),AM421)</f>
        <v>7.4370000000000003</v>
      </c>
      <c r="AN422">
        <f>_xlfn.IFNA(VLOOKUP(A422,InterestRate!$A$2:$G$1334,6, FALSE),AN421)</f>
        <v>7.4370000000000003</v>
      </c>
      <c r="AO422">
        <f>_xlfn.IFNA(VLOOKUP(A422,InterestRate!$A$2:$G$1334,7, FALSE),AO421)</f>
        <v>2.7000000000000001E-3</v>
      </c>
      <c r="AP422">
        <f t="shared" si="161"/>
        <v>1</v>
      </c>
      <c r="AQ422">
        <f t="shared" si="162"/>
        <v>1</v>
      </c>
    </row>
    <row r="423" spans="1:43" x14ac:dyDescent="0.2">
      <c r="A423" s="1">
        <v>42478</v>
      </c>
      <c r="B423">
        <v>7908.15</v>
      </c>
      <c r="C423">
        <v>7920.6</v>
      </c>
      <c r="D423">
        <v>7842.75</v>
      </c>
      <c r="E423">
        <v>7914.7</v>
      </c>
      <c r="F423">
        <v>190258561</v>
      </c>
      <c r="G423">
        <v>10356.030000000001</v>
      </c>
      <c r="H423">
        <f t="shared" si="178"/>
        <v>7674.3708333333316</v>
      </c>
      <c r="I423">
        <f t="shared" si="170"/>
        <v>240.32916666666824</v>
      </c>
      <c r="J423">
        <f t="shared" si="177"/>
        <v>0</v>
      </c>
      <c r="K423">
        <f t="shared" si="158"/>
        <v>7847.25</v>
      </c>
      <c r="L423">
        <f t="shared" si="171"/>
        <v>193051535.57142857</v>
      </c>
      <c r="M423">
        <f t="shared" si="172"/>
        <v>-2792974.5714285672</v>
      </c>
      <c r="N423" s="10">
        <f t="shared" si="159"/>
        <v>-0.85221170732939744</v>
      </c>
      <c r="O423">
        <f t="shared" si="167"/>
        <v>311.5</v>
      </c>
      <c r="P423">
        <f t="shared" si="179"/>
        <v>424.80000000000018</v>
      </c>
      <c r="Q423">
        <f t="shared" si="180"/>
        <v>87.270735017393847</v>
      </c>
      <c r="R423">
        <f t="shared" si="181"/>
        <v>-113.30000000000018</v>
      </c>
      <c r="S423">
        <f t="shared" si="163"/>
        <v>64.25</v>
      </c>
      <c r="T423">
        <f t="shared" si="164"/>
        <v>-64.25</v>
      </c>
      <c r="U423">
        <f t="shared" si="165"/>
        <v>64.25</v>
      </c>
      <c r="V423">
        <f t="shared" si="166"/>
        <v>0</v>
      </c>
      <c r="W423">
        <f t="shared" si="173"/>
        <v>54.200000000000081</v>
      </c>
      <c r="X423">
        <f t="shared" si="168"/>
        <v>9.7000000000000774</v>
      </c>
      <c r="Y423">
        <f t="shared" si="174"/>
        <v>83.513097072419029</v>
      </c>
      <c r="Z423">
        <f t="shared" si="175"/>
        <v>0</v>
      </c>
      <c r="AA423">
        <f t="shared" si="176"/>
        <v>1</v>
      </c>
      <c r="AB423">
        <v>399.05</v>
      </c>
      <c r="AC423">
        <f t="shared" si="156"/>
        <v>1246193574.5500345</v>
      </c>
      <c r="AD423">
        <f t="shared" si="169"/>
        <v>2835281568.035706</v>
      </c>
      <c r="AE423" t="str">
        <f t="shared" si="157"/>
        <v>Apr</v>
      </c>
      <c r="AF423">
        <f>_xlfn.IFNA(VLOOKUP(A423,Gold!$A$2:$E$1307,5, FALSE),AF422)</f>
        <v>29098</v>
      </c>
      <c r="AG423">
        <f>_xlfn.IFNA(VLOOKUP(A423,Gold!$A$2:$G$1307,7, FALSE),AG422)</f>
        <v>1</v>
      </c>
      <c r="AH423">
        <f>_xlfn.IFNA(VLOOKUP(A423,Oil!$A$2:$E$1345,5, FALSE),AH422)</f>
        <v>2681</v>
      </c>
      <c r="AI423">
        <f>_xlfn.IFNA(VLOOKUP(A423,Oil!$A$2:$G$1345,7, FALSE),AI422)</f>
        <v>-1</v>
      </c>
      <c r="AJ423">
        <f t="shared" si="160"/>
        <v>0</v>
      </c>
      <c r="AK423">
        <f>_xlfn.IFNA(VLOOKUP(A423,InterestRate!$A$2:$G$1334,3, FALSE),AK422)</f>
        <v>7.4169999999999998</v>
      </c>
      <c r="AL423">
        <f>_xlfn.IFNA(VLOOKUP(A423,InterestRate!$A$2:$G$1334,4,FALSE),AL422)</f>
        <v>7.4169999999999998</v>
      </c>
      <c r="AM423">
        <f>_xlfn.IFNA(VLOOKUP(A423,InterestRate!$A$2:$G$1334,5, FALSE),AM422)</f>
        <v>7.4169999999999998</v>
      </c>
      <c r="AN423">
        <f>_xlfn.IFNA(VLOOKUP(A423,InterestRate!$A$2:$G$1334,6, FALSE),AN422)</f>
        <v>7.4169999999999998</v>
      </c>
      <c r="AO423">
        <f>_xlfn.IFNA(VLOOKUP(A423,InterestRate!$A$2:$G$1334,7, FALSE),AO422)</f>
        <v>-2.7000000000000001E-3</v>
      </c>
      <c r="AP423">
        <f t="shared" si="161"/>
        <v>-1</v>
      </c>
      <c r="AQ423">
        <f t="shared" si="162"/>
        <v>-1</v>
      </c>
    </row>
    <row r="424" spans="1:43" x14ac:dyDescent="0.2">
      <c r="A424" s="1">
        <v>42480</v>
      </c>
      <c r="B424">
        <v>7950.05</v>
      </c>
      <c r="C424">
        <v>7950.4</v>
      </c>
      <c r="D424">
        <v>7877.55</v>
      </c>
      <c r="E424">
        <v>7914.75</v>
      </c>
      <c r="F424">
        <v>211630060</v>
      </c>
      <c r="G424">
        <v>10069.83</v>
      </c>
      <c r="H424">
        <f t="shared" si="178"/>
        <v>7700.8458333333319</v>
      </c>
      <c r="I424">
        <f t="shared" si="170"/>
        <v>213.90416666666806</v>
      </c>
      <c r="J424">
        <f t="shared" si="177"/>
        <v>0</v>
      </c>
      <c r="K424">
        <f t="shared" si="158"/>
        <v>7849.8</v>
      </c>
      <c r="L424">
        <f t="shared" si="171"/>
        <v>190213201.85714287</v>
      </c>
      <c r="M424">
        <f t="shared" si="172"/>
        <v>21416858.142857134</v>
      </c>
      <c r="N424" s="10">
        <f t="shared" si="159"/>
        <v>-0.82061972898701563</v>
      </c>
      <c r="O424">
        <f t="shared" si="167"/>
        <v>300.39999999999964</v>
      </c>
      <c r="P424">
        <f t="shared" si="179"/>
        <v>301.14999999999964</v>
      </c>
      <c r="Q424">
        <f t="shared" si="180"/>
        <v>154.61973092227328</v>
      </c>
      <c r="R424">
        <f t="shared" si="181"/>
        <v>-0.75</v>
      </c>
      <c r="S424">
        <f t="shared" si="163"/>
        <v>5.0000000000181899E-2</v>
      </c>
      <c r="T424">
        <f t="shared" si="164"/>
        <v>-5.0000000000181899E-2</v>
      </c>
      <c r="U424">
        <f t="shared" si="165"/>
        <v>5.0000000000181899E-2</v>
      </c>
      <c r="V424">
        <f t="shared" si="166"/>
        <v>0</v>
      </c>
      <c r="W424">
        <f t="shared" si="173"/>
        <v>52.614285714285742</v>
      </c>
      <c r="X424">
        <f t="shared" si="168"/>
        <v>9.7000000000000774</v>
      </c>
      <c r="Y424">
        <f t="shared" si="174"/>
        <v>83.100180505415068</v>
      </c>
      <c r="Z424">
        <f t="shared" si="175"/>
        <v>0</v>
      </c>
      <c r="AA424">
        <f t="shared" si="176"/>
        <v>1</v>
      </c>
      <c r="AB424">
        <v>703.55</v>
      </c>
      <c r="AC424">
        <f t="shared" si="156"/>
        <v>-7470541118.0000381</v>
      </c>
      <c r="AD424">
        <f t="shared" si="169"/>
        <v>2297088213.1214104</v>
      </c>
      <c r="AE424" t="str">
        <f t="shared" si="157"/>
        <v>Apr</v>
      </c>
      <c r="AF424">
        <f>_xlfn.IFNA(VLOOKUP(A424,Gold!$A$2:$E$1307,5, FALSE),AF423)</f>
        <v>29240</v>
      </c>
      <c r="AG424">
        <f>_xlfn.IFNA(VLOOKUP(A424,Gold!$A$2:$G$1307,7, FALSE),AG423)</f>
        <v>-1</v>
      </c>
      <c r="AH424">
        <f>_xlfn.IFNA(VLOOKUP(A424,Oil!$A$2:$E$1345,5, FALSE),AH423)</f>
        <v>2739</v>
      </c>
      <c r="AI424">
        <f>_xlfn.IFNA(VLOOKUP(A424,Oil!$A$2:$G$1345,7, FALSE),AI423)</f>
        <v>1</v>
      </c>
      <c r="AJ424">
        <f t="shared" si="160"/>
        <v>0</v>
      </c>
      <c r="AK424">
        <f>_xlfn.IFNA(VLOOKUP(A424,InterestRate!$A$2:$G$1334,3, FALSE),AK423)</f>
        <v>7.4379999999999997</v>
      </c>
      <c r="AL424">
        <f>_xlfn.IFNA(VLOOKUP(A424,InterestRate!$A$2:$G$1334,4,FALSE),AL423)</f>
        <v>7.4379999999999997</v>
      </c>
      <c r="AM424">
        <f>_xlfn.IFNA(VLOOKUP(A424,InterestRate!$A$2:$G$1334,5, FALSE),AM423)</f>
        <v>7.4379999999999997</v>
      </c>
      <c r="AN424">
        <f>_xlfn.IFNA(VLOOKUP(A424,InterestRate!$A$2:$G$1334,6, FALSE),AN423)</f>
        <v>7.4379999999999997</v>
      </c>
      <c r="AO424">
        <f>_xlfn.IFNA(VLOOKUP(A424,InterestRate!$A$2:$G$1334,7, FALSE),AO423)</f>
        <v>2.8E-3</v>
      </c>
      <c r="AP424">
        <f t="shared" si="161"/>
        <v>1</v>
      </c>
      <c r="AQ424">
        <f t="shared" si="162"/>
        <v>1</v>
      </c>
    </row>
    <row r="425" spans="1:43" x14ac:dyDescent="0.2">
      <c r="A425" s="1">
        <v>42481</v>
      </c>
      <c r="B425">
        <v>7953.65</v>
      </c>
      <c r="C425">
        <v>7978.45</v>
      </c>
      <c r="D425">
        <v>7884.1</v>
      </c>
      <c r="E425">
        <v>7912.05</v>
      </c>
      <c r="F425">
        <v>230577117</v>
      </c>
      <c r="G425">
        <v>9613.2999999999993</v>
      </c>
      <c r="H425">
        <f t="shared" si="178"/>
        <v>7715.8083333333334</v>
      </c>
      <c r="I425">
        <f t="shared" si="170"/>
        <v>196.24166666666679</v>
      </c>
      <c r="J425">
        <f t="shared" si="177"/>
        <v>0</v>
      </c>
      <c r="K425">
        <f t="shared" si="158"/>
        <v>7805.9</v>
      </c>
      <c r="L425">
        <f t="shared" si="171"/>
        <v>196066952.14285713</v>
      </c>
      <c r="M425">
        <f t="shared" si="172"/>
        <v>34510164.857142866</v>
      </c>
      <c r="N425" s="10">
        <f t="shared" si="159"/>
        <v>-1.3416244841728824</v>
      </c>
      <c r="O425">
        <f t="shared" si="167"/>
        <v>365.60000000000036</v>
      </c>
      <c r="P425">
        <f t="shared" si="179"/>
        <v>416.15000000000055</v>
      </c>
      <c r="Q425">
        <f t="shared" si="180"/>
        <v>187.99753702793933</v>
      </c>
      <c r="R425">
        <f t="shared" si="181"/>
        <v>-50.550000000000182</v>
      </c>
      <c r="S425">
        <f t="shared" si="163"/>
        <v>-2.6999999999998181</v>
      </c>
      <c r="T425">
        <f t="shared" si="164"/>
        <v>2.6999999999998181</v>
      </c>
      <c r="U425">
        <f t="shared" si="165"/>
        <v>0</v>
      </c>
      <c r="V425">
        <f t="shared" si="166"/>
        <v>2.6999999999998181</v>
      </c>
      <c r="W425">
        <f t="shared" si="173"/>
        <v>52.614285714285742</v>
      </c>
      <c r="X425">
        <f t="shared" si="168"/>
        <v>0.38571428571425975</v>
      </c>
      <c r="Y425">
        <f t="shared" si="174"/>
        <v>97.433862433862487</v>
      </c>
      <c r="Z425">
        <f t="shared" si="175"/>
        <v>0</v>
      </c>
      <c r="AA425">
        <f t="shared" si="176"/>
        <v>1</v>
      </c>
      <c r="AB425">
        <v>977.5</v>
      </c>
      <c r="AC425">
        <f t="shared" si="156"/>
        <v>-9592008067.1998749</v>
      </c>
      <c r="AD425">
        <f t="shared" si="169"/>
        <v>3825283631.7357068</v>
      </c>
      <c r="AE425" t="str">
        <f t="shared" si="157"/>
        <v>Apr</v>
      </c>
      <c r="AF425">
        <f>_xlfn.IFNA(VLOOKUP(A425,Gold!$A$2:$E$1307,5, FALSE),AF424)</f>
        <v>29479</v>
      </c>
      <c r="AG425">
        <f>_xlfn.IFNA(VLOOKUP(A425,Gold!$A$2:$G$1307,7, FALSE),AG424)</f>
        <v>1</v>
      </c>
      <c r="AH425">
        <f>_xlfn.IFNA(VLOOKUP(A425,Oil!$A$2:$E$1345,5, FALSE),AH424)</f>
        <v>2927</v>
      </c>
      <c r="AI425">
        <f>_xlfn.IFNA(VLOOKUP(A425,Oil!$A$2:$G$1345,7, FALSE),AI424)</f>
        <v>1</v>
      </c>
      <c r="AJ425">
        <f t="shared" si="160"/>
        <v>2</v>
      </c>
      <c r="AK425">
        <f>_xlfn.IFNA(VLOOKUP(A425,InterestRate!$A$2:$G$1334,3, FALSE),AK424)</f>
        <v>7.476</v>
      </c>
      <c r="AL425">
        <f>_xlfn.IFNA(VLOOKUP(A425,InterestRate!$A$2:$G$1334,4,FALSE),AL424)</f>
        <v>7.476</v>
      </c>
      <c r="AM425">
        <f>_xlfn.IFNA(VLOOKUP(A425,InterestRate!$A$2:$G$1334,5, FALSE),AM424)</f>
        <v>7.476</v>
      </c>
      <c r="AN425">
        <f>_xlfn.IFNA(VLOOKUP(A425,InterestRate!$A$2:$G$1334,6, FALSE),AN424)</f>
        <v>7.476</v>
      </c>
      <c r="AO425">
        <f>_xlfn.IFNA(VLOOKUP(A425,InterestRate!$A$2:$G$1334,7, FALSE),AO424)</f>
        <v>5.1000000000000004E-3</v>
      </c>
      <c r="AP425">
        <f t="shared" si="161"/>
        <v>1</v>
      </c>
      <c r="AQ425">
        <f t="shared" si="162"/>
        <v>3</v>
      </c>
    </row>
    <row r="426" spans="1:43" x14ac:dyDescent="0.2">
      <c r="A426" s="1">
        <v>42482</v>
      </c>
      <c r="B426">
        <v>7891.8</v>
      </c>
      <c r="C426">
        <v>7923.35</v>
      </c>
      <c r="D426">
        <v>7873.35</v>
      </c>
      <c r="E426">
        <v>7899.3</v>
      </c>
      <c r="F426">
        <v>188988540</v>
      </c>
      <c r="G426">
        <v>7714.04</v>
      </c>
      <c r="H426">
        <f t="shared" si="178"/>
        <v>7730.2791666666662</v>
      </c>
      <c r="I426">
        <f t="shared" si="170"/>
        <v>169.02083333333394</v>
      </c>
      <c r="J426">
        <f t="shared" si="177"/>
        <v>0</v>
      </c>
      <c r="K426">
        <f t="shared" si="158"/>
        <v>7747</v>
      </c>
      <c r="L426">
        <f t="shared" si="171"/>
        <v>194480247.42857143</v>
      </c>
      <c r="M426">
        <f t="shared" si="172"/>
        <v>-5491707.4285714328</v>
      </c>
      <c r="N426" s="10">
        <f t="shared" si="159"/>
        <v>-1.9280189383869479</v>
      </c>
      <c r="O426">
        <f t="shared" si="167"/>
        <v>344.10000000000036</v>
      </c>
      <c r="P426">
        <f t="shared" si="179"/>
        <v>524.10000000000036</v>
      </c>
      <c r="Q426">
        <f t="shared" si="180"/>
        <v>212.38348710584381</v>
      </c>
      <c r="R426">
        <f t="shared" si="181"/>
        <v>-180</v>
      </c>
      <c r="S426">
        <f t="shared" si="163"/>
        <v>-12.75</v>
      </c>
      <c r="T426">
        <f t="shared" si="164"/>
        <v>12.75</v>
      </c>
      <c r="U426">
        <f t="shared" si="165"/>
        <v>0</v>
      </c>
      <c r="V426">
        <f t="shared" si="166"/>
        <v>12.75</v>
      </c>
      <c r="W426">
        <f t="shared" si="173"/>
        <v>51.364285714285742</v>
      </c>
      <c r="X426">
        <f t="shared" si="168"/>
        <v>2.2071428571428311</v>
      </c>
      <c r="Y426">
        <f t="shared" si="174"/>
        <v>94.123036649214711</v>
      </c>
      <c r="Z426">
        <f t="shared" si="175"/>
        <v>0</v>
      </c>
      <c r="AA426">
        <f t="shared" si="176"/>
        <v>1</v>
      </c>
      <c r="AB426">
        <v>1010.1</v>
      </c>
      <c r="AC426">
        <f t="shared" si="156"/>
        <v>1417414050</v>
      </c>
      <c r="AD426">
        <f t="shared" si="169"/>
        <v>3756422565.8785758</v>
      </c>
      <c r="AE426" t="str">
        <f t="shared" si="157"/>
        <v>Apr</v>
      </c>
      <c r="AF426">
        <f>_xlfn.IFNA(VLOOKUP(A426,Gold!$A$2:$E$1307,5, FALSE),AF425)</f>
        <v>29320</v>
      </c>
      <c r="AG426">
        <f>_xlfn.IFNA(VLOOKUP(A426,Gold!$A$2:$G$1307,7, FALSE),AG425)</f>
        <v>1</v>
      </c>
      <c r="AH426">
        <f>_xlfn.IFNA(VLOOKUP(A426,Oil!$A$2:$E$1345,5, FALSE),AH425)</f>
        <v>2863</v>
      </c>
      <c r="AI426">
        <f>_xlfn.IFNA(VLOOKUP(A426,Oil!$A$2:$G$1345,7, FALSE),AI425)</f>
        <v>-1</v>
      </c>
      <c r="AJ426">
        <f t="shared" si="160"/>
        <v>0</v>
      </c>
      <c r="AK426">
        <f>_xlfn.IFNA(VLOOKUP(A426,InterestRate!$A$2:$G$1334,3, FALSE),AK425)</f>
        <v>7.4560000000000004</v>
      </c>
      <c r="AL426">
        <f>_xlfn.IFNA(VLOOKUP(A426,InterestRate!$A$2:$G$1334,4,FALSE),AL425)</f>
        <v>7.4560000000000004</v>
      </c>
      <c r="AM426">
        <f>_xlfn.IFNA(VLOOKUP(A426,InterestRate!$A$2:$G$1334,5, FALSE),AM425)</f>
        <v>7.4560000000000004</v>
      </c>
      <c r="AN426">
        <f>_xlfn.IFNA(VLOOKUP(A426,InterestRate!$A$2:$G$1334,6, FALSE),AN425)</f>
        <v>7.4560000000000004</v>
      </c>
      <c r="AO426">
        <f>_xlfn.IFNA(VLOOKUP(A426,InterestRate!$A$2:$G$1334,7, FALSE),AO425)</f>
        <v>-2.7000000000000001E-3</v>
      </c>
      <c r="AP426">
        <f t="shared" si="161"/>
        <v>-1</v>
      </c>
      <c r="AQ426">
        <f t="shared" si="162"/>
        <v>-1</v>
      </c>
    </row>
    <row r="427" spans="1:43" x14ac:dyDescent="0.2">
      <c r="A427" s="1">
        <v>42485</v>
      </c>
      <c r="B427">
        <v>7894.8</v>
      </c>
      <c r="C427">
        <v>7911</v>
      </c>
      <c r="D427">
        <v>7827</v>
      </c>
      <c r="E427">
        <v>7855.05</v>
      </c>
      <c r="F427">
        <v>150776959</v>
      </c>
      <c r="G427">
        <v>7362.13</v>
      </c>
      <c r="H427">
        <f t="shared" si="178"/>
        <v>7745.8</v>
      </c>
      <c r="I427">
        <f t="shared" si="170"/>
        <v>109.25</v>
      </c>
      <c r="J427">
        <f t="shared" si="177"/>
        <v>0</v>
      </c>
      <c r="K427">
        <f t="shared" si="158"/>
        <v>7706.55</v>
      </c>
      <c r="L427">
        <f t="shared" si="171"/>
        <v>200361973.14285713</v>
      </c>
      <c r="M427">
        <f t="shared" si="172"/>
        <v>-49585014.142857134</v>
      </c>
      <c r="N427" s="10">
        <f t="shared" si="159"/>
        <v>-1.8905035614031738</v>
      </c>
      <c r="O427">
        <f t="shared" si="167"/>
        <v>183.65000000000055</v>
      </c>
      <c r="P427">
        <f t="shared" si="179"/>
        <v>250.65000000000055</v>
      </c>
      <c r="Q427">
        <f t="shared" si="180"/>
        <v>180.23504263943278</v>
      </c>
      <c r="R427">
        <f t="shared" si="181"/>
        <v>-67</v>
      </c>
      <c r="S427">
        <f t="shared" si="163"/>
        <v>-44.25</v>
      </c>
      <c r="T427">
        <f t="shared" si="164"/>
        <v>44.25</v>
      </c>
      <c r="U427">
        <f t="shared" si="165"/>
        <v>0</v>
      </c>
      <c r="V427">
        <f t="shared" si="166"/>
        <v>44.25</v>
      </c>
      <c r="W427">
        <f t="shared" si="173"/>
        <v>34.764285714285769</v>
      </c>
      <c r="X427">
        <f t="shared" si="168"/>
        <v>8.5285714285714018</v>
      </c>
      <c r="Y427">
        <f t="shared" si="174"/>
        <v>78.487340751491772</v>
      </c>
      <c r="Z427">
        <f t="shared" si="175"/>
        <v>0</v>
      </c>
      <c r="AA427">
        <f t="shared" si="176"/>
        <v>0</v>
      </c>
      <c r="AB427">
        <v>893.35</v>
      </c>
      <c r="AC427">
        <f t="shared" si="156"/>
        <v>-5993384120.25</v>
      </c>
      <c r="AD427">
        <f t="shared" si="169"/>
        <v>421786850.87144744</v>
      </c>
      <c r="AE427" t="str">
        <f t="shared" si="157"/>
        <v>Apr</v>
      </c>
      <c r="AF427">
        <f>_xlfn.IFNA(VLOOKUP(A427,Gold!$A$2:$E$1307,5, FALSE),AF426)</f>
        <v>29110</v>
      </c>
      <c r="AG427">
        <f>_xlfn.IFNA(VLOOKUP(A427,Gold!$A$2:$G$1307,7, FALSE),AG426)</f>
        <v>-1</v>
      </c>
      <c r="AH427">
        <f>_xlfn.IFNA(VLOOKUP(A427,Oil!$A$2:$E$1345,5, FALSE),AH426)</f>
        <v>2908</v>
      </c>
      <c r="AI427">
        <f>_xlfn.IFNA(VLOOKUP(A427,Oil!$A$2:$G$1345,7, FALSE),AI426)</f>
        <v>1</v>
      </c>
      <c r="AJ427">
        <f t="shared" si="160"/>
        <v>0</v>
      </c>
      <c r="AK427">
        <f>_xlfn.IFNA(VLOOKUP(A427,InterestRate!$A$2:$G$1334,3, FALSE),AK426)</f>
        <v>7.47</v>
      </c>
      <c r="AL427">
        <f>_xlfn.IFNA(VLOOKUP(A427,InterestRate!$A$2:$G$1334,4,FALSE),AL426)</f>
        <v>7.47</v>
      </c>
      <c r="AM427">
        <f>_xlfn.IFNA(VLOOKUP(A427,InterestRate!$A$2:$G$1334,5, FALSE),AM426)</f>
        <v>7.47</v>
      </c>
      <c r="AN427">
        <f>_xlfn.IFNA(VLOOKUP(A427,InterestRate!$A$2:$G$1334,6, FALSE),AN426)</f>
        <v>7.47</v>
      </c>
      <c r="AO427">
        <f>_xlfn.IFNA(VLOOKUP(A427,InterestRate!$A$2:$G$1334,7, FALSE),AO426)</f>
        <v>1.9E-3</v>
      </c>
      <c r="AP427">
        <f t="shared" si="161"/>
        <v>1</v>
      </c>
      <c r="AQ427">
        <f t="shared" si="162"/>
        <v>1</v>
      </c>
    </row>
    <row r="428" spans="1:43" x14ac:dyDescent="0.2">
      <c r="A428" s="1">
        <v>42486</v>
      </c>
      <c r="B428">
        <v>7828.15</v>
      </c>
      <c r="C428">
        <v>7974.5</v>
      </c>
      <c r="D428">
        <v>7822.55</v>
      </c>
      <c r="E428">
        <v>7962.65</v>
      </c>
      <c r="F428">
        <v>208656803</v>
      </c>
      <c r="G428">
        <v>9686.2099999999991</v>
      </c>
      <c r="H428">
        <f t="shared" si="178"/>
        <v>7753.8208333333323</v>
      </c>
      <c r="I428">
        <f t="shared" si="170"/>
        <v>208.82916666666733</v>
      </c>
      <c r="J428">
        <f t="shared" si="177"/>
        <v>0</v>
      </c>
      <c r="K428">
        <f t="shared" si="158"/>
        <v>7735.5</v>
      </c>
      <c r="L428">
        <f t="shared" si="171"/>
        <v>195422500.42857143</v>
      </c>
      <c r="M428">
        <f t="shared" si="172"/>
        <v>13234302.571428567</v>
      </c>
      <c r="N428" s="10">
        <f t="shared" si="159"/>
        <v>-2.8526935128380582</v>
      </c>
      <c r="O428">
        <f t="shared" si="167"/>
        <v>253.69999999999982</v>
      </c>
      <c r="P428">
        <f t="shared" si="179"/>
        <v>257.80000000000018</v>
      </c>
      <c r="Q428">
        <f t="shared" si="180"/>
        <v>140.86291926482843</v>
      </c>
      <c r="R428">
        <f t="shared" si="181"/>
        <v>-4.1000000000003638</v>
      </c>
      <c r="S428">
        <f t="shared" si="163"/>
        <v>107.59999999999945</v>
      </c>
      <c r="T428">
        <f t="shared" si="164"/>
        <v>-107.59999999999945</v>
      </c>
      <c r="U428">
        <f t="shared" si="165"/>
        <v>107.59999999999945</v>
      </c>
      <c r="V428">
        <f t="shared" si="166"/>
        <v>0</v>
      </c>
      <c r="W428">
        <f t="shared" si="173"/>
        <v>44.771428571428523</v>
      </c>
      <c r="X428">
        <f t="shared" si="168"/>
        <v>8.5285714285714018</v>
      </c>
      <c r="Y428">
        <f t="shared" si="174"/>
        <v>82.451986319389661</v>
      </c>
      <c r="Z428">
        <f t="shared" si="175"/>
        <v>0</v>
      </c>
      <c r="AA428">
        <f t="shared" si="176"/>
        <v>1</v>
      </c>
      <c r="AB428">
        <v>781.45</v>
      </c>
      <c r="AC428">
        <f t="shared" si="156"/>
        <v>28064340003.5</v>
      </c>
      <c r="AD428">
        <f t="shared" si="169"/>
        <v>3475291647.5714521</v>
      </c>
      <c r="AE428" t="str">
        <f t="shared" si="157"/>
        <v>Apr</v>
      </c>
      <c r="AF428">
        <f>_xlfn.IFNA(VLOOKUP(A428,Gold!$A$2:$E$1307,5, FALSE),AF427)</f>
        <v>29062</v>
      </c>
      <c r="AG428">
        <f>_xlfn.IFNA(VLOOKUP(A428,Gold!$A$2:$G$1307,7, FALSE),AG427)</f>
        <v>-1</v>
      </c>
      <c r="AH428">
        <f>_xlfn.IFNA(VLOOKUP(A428,Oil!$A$2:$E$1345,5, FALSE),AH427)</f>
        <v>2843</v>
      </c>
      <c r="AI428">
        <f>_xlfn.IFNA(VLOOKUP(A428,Oil!$A$2:$G$1345,7, FALSE),AI427)</f>
        <v>-1</v>
      </c>
      <c r="AJ428">
        <f t="shared" si="160"/>
        <v>-2</v>
      </c>
      <c r="AK428">
        <f>_xlfn.IFNA(VLOOKUP(A428,InterestRate!$A$2:$G$1334,3, FALSE),AK427)</f>
        <v>7.4720000000000004</v>
      </c>
      <c r="AL428">
        <f>_xlfn.IFNA(VLOOKUP(A428,InterestRate!$A$2:$G$1334,4,FALSE),AL427)</f>
        <v>7.4720000000000004</v>
      </c>
      <c r="AM428">
        <f>_xlfn.IFNA(VLOOKUP(A428,InterestRate!$A$2:$G$1334,5, FALSE),AM427)</f>
        <v>7.4720000000000004</v>
      </c>
      <c r="AN428">
        <f>_xlfn.IFNA(VLOOKUP(A428,InterestRate!$A$2:$G$1334,6, FALSE),AN427)</f>
        <v>7.4720000000000004</v>
      </c>
      <c r="AO428">
        <f>_xlfn.IFNA(VLOOKUP(A428,InterestRate!$A$2:$G$1334,7, FALSE),AO427)</f>
        <v>2.9999999999999997E-4</v>
      </c>
      <c r="AP428">
        <f t="shared" si="161"/>
        <v>1</v>
      </c>
      <c r="AQ428">
        <f t="shared" si="162"/>
        <v>-1</v>
      </c>
    </row>
    <row r="429" spans="1:43" x14ac:dyDescent="0.2">
      <c r="A429" s="1">
        <v>42487</v>
      </c>
      <c r="B429">
        <v>7942</v>
      </c>
      <c r="C429">
        <v>7991</v>
      </c>
      <c r="D429">
        <v>7940.55</v>
      </c>
      <c r="E429">
        <v>7979.9</v>
      </c>
      <c r="F429">
        <v>213174058</v>
      </c>
      <c r="G429">
        <v>9669.0400000000009</v>
      </c>
      <c r="H429">
        <f t="shared" si="178"/>
        <v>7783.7749999999987</v>
      </c>
      <c r="I429">
        <f t="shared" si="170"/>
        <v>196.12500000000091</v>
      </c>
      <c r="J429">
        <f t="shared" si="177"/>
        <v>0</v>
      </c>
      <c r="K429">
        <f t="shared" si="158"/>
        <v>7733.45</v>
      </c>
      <c r="L429">
        <f t="shared" si="171"/>
        <v>201157904</v>
      </c>
      <c r="M429">
        <f t="shared" si="172"/>
        <v>12016154</v>
      </c>
      <c r="N429" s="10">
        <f t="shared" si="159"/>
        <v>-3.0883845662226324</v>
      </c>
      <c r="O429">
        <f t="shared" si="167"/>
        <v>129.44999999999982</v>
      </c>
      <c r="P429">
        <f t="shared" si="179"/>
        <v>37.800000000000182</v>
      </c>
      <c r="Q429">
        <f t="shared" si="180"/>
        <v>97.112949089976667</v>
      </c>
      <c r="R429">
        <f t="shared" si="181"/>
        <v>91.649999999999636</v>
      </c>
      <c r="S429">
        <f t="shared" si="163"/>
        <v>17.25</v>
      </c>
      <c r="T429">
        <f t="shared" si="164"/>
        <v>-17.25</v>
      </c>
      <c r="U429">
        <f t="shared" si="165"/>
        <v>17.25</v>
      </c>
      <c r="V429">
        <f t="shared" si="166"/>
        <v>0</v>
      </c>
      <c r="W429">
        <f t="shared" si="173"/>
        <v>27.021428571428519</v>
      </c>
      <c r="X429">
        <f t="shared" si="168"/>
        <v>8.5285714285714018</v>
      </c>
      <c r="Y429">
        <f t="shared" si="174"/>
        <v>73.930037131131542</v>
      </c>
      <c r="Z429">
        <f t="shared" si="175"/>
        <v>0</v>
      </c>
      <c r="AA429">
        <f t="shared" si="176"/>
        <v>0</v>
      </c>
      <c r="AB429">
        <v>566.79999999999995</v>
      </c>
      <c r="AC429">
        <f t="shared" si="156"/>
        <v>8079296798.1999226</v>
      </c>
      <c r="AD429">
        <f t="shared" si="169"/>
        <v>2250187302.9714346</v>
      </c>
      <c r="AE429" t="str">
        <f t="shared" si="157"/>
        <v>Apr</v>
      </c>
      <c r="AF429">
        <f>_xlfn.IFNA(VLOOKUP(A429,Gold!$A$2:$E$1307,5, FALSE),AF428)</f>
        <v>29304</v>
      </c>
      <c r="AG429">
        <f>_xlfn.IFNA(VLOOKUP(A429,Gold!$A$2:$G$1307,7, FALSE),AG428)</f>
        <v>-1</v>
      </c>
      <c r="AH429">
        <f>_xlfn.IFNA(VLOOKUP(A429,Oil!$A$2:$E$1345,5, FALSE),AH428)</f>
        <v>2939</v>
      </c>
      <c r="AI429">
        <f>_xlfn.IFNA(VLOOKUP(A429,Oil!$A$2:$G$1345,7, FALSE),AI428)</f>
        <v>1</v>
      </c>
      <c r="AJ429">
        <f t="shared" si="160"/>
        <v>0</v>
      </c>
      <c r="AK429">
        <f>_xlfn.IFNA(VLOOKUP(A429,InterestRate!$A$2:$G$1334,3, FALSE),AK428)</f>
        <v>7.4630000000000001</v>
      </c>
      <c r="AL429">
        <f>_xlfn.IFNA(VLOOKUP(A429,InterestRate!$A$2:$G$1334,4,FALSE),AL428)</f>
        <v>7.4630000000000001</v>
      </c>
      <c r="AM429">
        <f>_xlfn.IFNA(VLOOKUP(A429,InterestRate!$A$2:$G$1334,5, FALSE),AM428)</f>
        <v>7.4630000000000001</v>
      </c>
      <c r="AN429">
        <f>_xlfn.IFNA(VLOOKUP(A429,InterestRate!$A$2:$G$1334,6, FALSE),AN428)</f>
        <v>7.4630000000000001</v>
      </c>
      <c r="AO429">
        <f>_xlfn.IFNA(VLOOKUP(A429,InterestRate!$A$2:$G$1334,7, FALSE),AO428)</f>
        <v>-1.1999999999999999E-3</v>
      </c>
      <c r="AP429">
        <f t="shared" si="161"/>
        <v>-1</v>
      </c>
      <c r="AQ429">
        <f t="shared" si="162"/>
        <v>-1</v>
      </c>
    </row>
    <row r="430" spans="1:43" x14ac:dyDescent="0.2">
      <c r="A430" s="1">
        <v>42488</v>
      </c>
      <c r="B430">
        <v>7967.4</v>
      </c>
      <c r="C430">
        <v>7992</v>
      </c>
      <c r="D430">
        <v>7834.45</v>
      </c>
      <c r="E430">
        <v>7847.25</v>
      </c>
      <c r="F430">
        <v>301485186</v>
      </c>
      <c r="G430">
        <v>14943.3</v>
      </c>
      <c r="H430">
        <f t="shared" si="178"/>
        <v>7814.2374999999993</v>
      </c>
      <c r="I430">
        <f t="shared" si="170"/>
        <v>33.012500000000728</v>
      </c>
      <c r="J430">
        <f t="shared" si="177"/>
        <v>0</v>
      </c>
      <c r="K430">
        <f t="shared" si="158"/>
        <v>7866.05</v>
      </c>
      <c r="L430">
        <f t="shared" si="171"/>
        <v>199151728.2857143</v>
      </c>
      <c r="M430">
        <f t="shared" si="172"/>
        <v>102333457.7142857</v>
      </c>
      <c r="N430" s="10">
        <f t="shared" si="159"/>
        <v>0.23957437318806182</v>
      </c>
      <c r="O430">
        <f t="shared" si="167"/>
        <v>-67.449999999999818</v>
      </c>
      <c r="P430">
        <f t="shared" si="179"/>
        <v>-378.94999999999982</v>
      </c>
      <c r="Q430">
        <f t="shared" si="180"/>
        <v>86.364083280912538</v>
      </c>
      <c r="R430">
        <f t="shared" si="181"/>
        <v>311.5</v>
      </c>
      <c r="S430">
        <f t="shared" si="163"/>
        <v>-132.64999999999964</v>
      </c>
      <c r="T430">
        <f t="shared" si="164"/>
        <v>132.64999999999964</v>
      </c>
      <c r="U430">
        <f t="shared" si="165"/>
        <v>0</v>
      </c>
      <c r="V430">
        <f t="shared" si="166"/>
        <v>132.64999999999964</v>
      </c>
      <c r="W430">
        <f t="shared" si="173"/>
        <v>17.842857142857092</v>
      </c>
      <c r="X430">
        <f t="shared" si="168"/>
        <v>27.47857142857135</v>
      </c>
      <c r="Y430">
        <f t="shared" si="174"/>
        <v>38.519660755589818</v>
      </c>
      <c r="Z430">
        <f t="shared" si="175"/>
        <v>0</v>
      </c>
      <c r="AA430">
        <f t="shared" si="176"/>
        <v>0</v>
      </c>
      <c r="AB430">
        <v>315.7</v>
      </c>
      <c r="AC430">
        <f t="shared" si="156"/>
        <v>-36223445097.899887</v>
      </c>
      <c r="AD430">
        <f t="shared" si="169"/>
        <v>-3102618221.6642685</v>
      </c>
      <c r="AE430" t="str">
        <f t="shared" si="157"/>
        <v>Apr</v>
      </c>
      <c r="AF430">
        <f>_xlfn.IFNA(VLOOKUP(A430,Gold!$A$2:$E$1307,5, FALSE),AF429)</f>
        <v>29501</v>
      </c>
      <c r="AG430">
        <f>_xlfn.IFNA(VLOOKUP(A430,Gold!$A$2:$G$1307,7, FALSE),AG429)</f>
        <v>1</v>
      </c>
      <c r="AH430">
        <f>_xlfn.IFNA(VLOOKUP(A430,Oil!$A$2:$E$1345,5, FALSE),AH429)</f>
        <v>3017</v>
      </c>
      <c r="AI430">
        <f>_xlfn.IFNA(VLOOKUP(A430,Oil!$A$2:$G$1345,7, FALSE),AI429)</f>
        <v>1</v>
      </c>
      <c r="AJ430">
        <f t="shared" si="160"/>
        <v>2</v>
      </c>
      <c r="AK430">
        <f>_xlfn.IFNA(VLOOKUP(A430,InterestRate!$A$2:$G$1334,3, FALSE),AK429)</f>
        <v>7.4429999999999996</v>
      </c>
      <c r="AL430">
        <f>_xlfn.IFNA(VLOOKUP(A430,InterestRate!$A$2:$G$1334,4,FALSE),AL429)</f>
        <v>7.4429999999999996</v>
      </c>
      <c r="AM430">
        <f>_xlfn.IFNA(VLOOKUP(A430,InterestRate!$A$2:$G$1334,5, FALSE),AM429)</f>
        <v>7.4429999999999996</v>
      </c>
      <c r="AN430">
        <f>_xlfn.IFNA(VLOOKUP(A430,InterestRate!$A$2:$G$1334,6, FALSE),AN429)</f>
        <v>7.4429999999999996</v>
      </c>
      <c r="AO430">
        <f>_xlfn.IFNA(VLOOKUP(A430,InterestRate!$A$2:$G$1334,7, FALSE),AO429)</f>
        <v>-2.7000000000000001E-3</v>
      </c>
      <c r="AP430">
        <f t="shared" si="161"/>
        <v>-1</v>
      </c>
      <c r="AQ430">
        <f t="shared" si="162"/>
        <v>1</v>
      </c>
    </row>
    <row r="431" spans="1:43" x14ac:dyDescent="0.2">
      <c r="A431" s="1">
        <v>42489</v>
      </c>
      <c r="B431">
        <v>7844.25</v>
      </c>
      <c r="C431">
        <v>7889.05</v>
      </c>
      <c r="D431">
        <v>7788.7</v>
      </c>
      <c r="E431">
        <v>7849.8</v>
      </c>
      <c r="F431">
        <v>251227047</v>
      </c>
      <c r="G431">
        <v>9872.58</v>
      </c>
      <c r="H431">
        <f t="shared" si="178"/>
        <v>7839.3041666666659</v>
      </c>
      <c r="I431">
        <f t="shared" si="170"/>
        <v>10.495833333334303</v>
      </c>
      <c r="J431">
        <f t="shared" si="177"/>
        <v>0</v>
      </c>
      <c r="K431">
        <f t="shared" si="158"/>
        <v>7887.8</v>
      </c>
      <c r="L431">
        <f t="shared" si="171"/>
        <v>215041246.14285713</v>
      </c>
      <c r="M431">
        <f t="shared" si="172"/>
        <v>36185800.857142866</v>
      </c>
      <c r="N431" s="10">
        <f t="shared" si="159"/>
        <v>0.48408876659277944</v>
      </c>
      <c r="O431">
        <f t="shared" si="167"/>
        <v>-64.949999999999818</v>
      </c>
      <c r="P431">
        <f t="shared" si="179"/>
        <v>-365.34999999999945</v>
      </c>
      <c r="Q431">
        <f t="shared" si="180"/>
        <v>150.67338770302061</v>
      </c>
      <c r="R431">
        <f t="shared" si="181"/>
        <v>300.39999999999964</v>
      </c>
      <c r="S431">
        <f t="shared" si="163"/>
        <v>2.5500000000001819</v>
      </c>
      <c r="T431">
        <f t="shared" si="164"/>
        <v>-2.5500000000001819</v>
      </c>
      <c r="U431">
        <f t="shared" si="165"/>
        <v>2.5500000000001819</v>
      </c>
      <c r="V431">
        <f t="shared" si="166"/>
        <v>0</v>
      </c>
      <c r="W431">
        <f t="shared" si="173"/>
        <v>18.19999999999995</v>
      </c>
      <c r="X431">
        <f t="shared" si="168"/>
        <v>27.47857142857135</v>
      </c>
      <c r="Y431">
        <f t="shared" si="174"/>
        <v>38.990053557765883</v>
      </c>
      <c r="Z431">
        <f t="shared" si="175"/>
        <v>0</v>
      </c>
      <c r="AA431">
        <f t="shared" si="176"/>
        <v>0</v>
      </c>
      <c r="AB431">
        <v>-2.95</v>
      </c>
      <c r="AC431">
        <f t="shared" si="156"/>
        <v>1394310110.8500457</v>
      </c>
      <c r="AD431">
        <f t="shared" si="169"/>
        <v>-1836210903.2571137</v>
      </c>
      <c r="AE431" t="str">
        <f t="shared" si="157"/>
        <v>Apr</v>
      </c>
      <c r="AF431">
        <f>_xlfn.IFNA(VLOOKUP(A431,Gold!$A$2:$E$1307,5, FALSE),AF430)</f>
        <v>29918</v>
      </c>
      <c r="AG431">
        <f>_xlfn.IFNA(VLOOKUP(A431,Gold!$A$2:$G$1307,7, FALSE),AG430)</f>
        <v>1</v>
      </c>
      <c r="AH431">
        <f>_xlfn.IFNA(VLOOKUP(A431,Oil!$A$2:$E$1345,5, FALSE),AH430)</f>
        <v>3057</v>
      </c>
      <c r="AI431">
        <f>_xlfn.IFNA(VLOOKUP(A431,Oil!$A$2:$G$1345,7, FALSE),AI430)</f>
        <v>1</v>
      </c>
      <c r="AJ431">
        <f t="shared" si="160"/>
        <v>2</v>
      </c>
      <c r="AK431">
        <f>_xlfn.IFNA(VLOOKUP(A431,InterestRate!$A$2:$G$1334,3, FALSE),AK430)</f>
        <v>7.4370000000000003</v>
      </c>
      <c r="AL431">
        <f>_xlfn.IFNA(VLOOKUP(A431,InterestRate!$A$2:$G$1334,4,FALSE),AL430)</f>
        <v>7.4370000000000003</v>
      </c>
      <c r="AM431">
        <f>_xlfn.IFNA(VLOOKUP(A431,InterestRate!$A$2:$G$1334,5, FALSE),AM430)</f>
        <v>7.4370000000000003</v>
      </c>
      <c r="AN431">
        <f>_xlfn.IFNA(VLOOKUP(A431,InterestRate!$A$2:$G$1334,6, FALSE),AN430)</f>
        <v>7.4370000000000003</v>
      </c>
      <c r="AO431">
        <f>_xlfn.IFNA(VLOOKUP(A431,InterestRate!$A$2:$G$1334,7, FALSE),AO430)</f>
        <v>-8.0000000000000004E-4</v>
      </c>
      <c r="AP431">
        <f t="shared" si="161"/>
        <v>-1</v>
      </c>
      <c r="AQ431">
        <f t="shared" si="162"/>
        <v>1</v>
      </c>
    </row>
    <row r="432" spans="1:43" x14ac:dyDescent="0.2">
      <c r="A432" s="1">
        <v>42492</v>
      </c>
      <c r="B432">
        <v>7822.7</v>
      </c>
      <c r="C432">
        <v>7829.8</v>
      </c>
      <c r="D432">
        <v>7777.3</v>
      </c>
      <c r="E432">
        <v>7805.9</v>
      </c>
      <c r="F432">
        <v>150818181</v>
      </c>
      <c r="G432">
        <v>6079.16</v>
      </c>
      <c r="H432">
        <f t="shared" si="178"/>
        <v>7863.854166666667</v>
      </c>
      <c r="I432">
        <f t="shared" si="170"/>
        <v>-57.954166666667334</v>
      </c>
      <c r="J432">
        <f t="shared" si="177"/>
        <v>-1</v>
      </c>
      <c r="K432">
        <f t="shared" si="158"/>
        <v>7848.85</v>
      </c>
      <c r="L432">
        <f t="shared" si="171"/>
        <v>220697958.57142857</v>
      </c>
      <c r="M432">
        <f t="shared" si="172"/>
        <v>-69879777.571428567</v>
      </c>
      <c r="N432" s="10">
        <f t="shared" si="159"/>
        <v>0.55022482993633959</v>
      </c>
      <c r="O432">
        <f t="shared" si="167"/>
        <v>-106.15000000000055</v>
      </c>
      <c r="P432">
        <f t="shared" si="179"/>
        <v>-471.75000000000091</v>
      </c>
      <c r="Q432">
        <f t="shared" si="180"/>
        <v>177.3365525128502</v>
      </c>
      <c r="R432">
        <f t="shared" si="181"/>
        <v>365.60000000000036</v>
      </c>
      <c r="S432">
        <f t="shared" si="163"/>
        <v>-43.900000000000546</v>
      </c>
      <c r="T432">
        <f t="shared" si="164"/>
        <v>43.900000000000546</v>
      </c>
      <c r="U432">
        <f t="shared" si="165"/>
        <v>0</v>
      </c>
      <c r="V432">
        <f t="shared" si="166"/>
        <v>43.900000000000546</v>
      </c>
      <c r="W432">
        <f t="shared" si="173"/>
        <v>18.19999999999995</v>
      </c>
      <c r="X432">
        <f t="shared" si="168"/>
        <v>33.364285714285742</v>
      </c>
      <c r="Y432">
        <f t="shared" si="174"/>
        <v>34.624269601847999</v>
      </c>
      <c r="Z432">
        <f t="shared" si="175"/>
        <v>0</v>
      </c>
      <c r="AA432">
        <f t="shared" si="176"/>
        <v>0</v>
      </c>
      <c r="AB432">
        <v>-238.55</v>
      </c>
      <c r="AC432">
        <f t="shared" si="156"/>
        <v>-2533745440.8000274</v>
      </c>
      <c r="AD432">
        <f t="shared" si="169"/>
        <v>-827887670.91427827</v>
      </c>
      <c r="AE432" t="str">
        <f t="shared" si="157"/>
        <v>May</v>
      </c>
      <c r="AF432">
        <f>_xlfn.IFNA(VLOOKUP(A432,Gold!$A$2:$E$1307,5, FALSE),AF431)</f>
        <v>30209</v>
      </c>
      <c r="AG432">
        <f>_xlfn.IFNA(VLOOKUP(A432,Gold!$A$2:$G$1307,7, FALSE),AG431)</f>
        <v>1</v>
      </c>
      <c r="AH432">
        <f>_xlfn.IFNA(VLOOKUP(A432,Oil!$A$2:$E$1345,5, FALSE),AH431)</f>
        <v>3054</v>
      </c>
      <c r="AI432">
        <f>_xlfn.IFNA(VLOOKUP(A432,Oil!$A$2:$G$1345,7, FALSE),AI431)</f>
        <v>-1</v>
      </c>
      <c r="AJ432">
        <f t="shared" si="160"/>
        <v>0</v>
      </c>
      <c r="AK432">
        <f>_xlfn.IFNA(VLOOKUP(A432,InterestRate!$A$2:$G$1334,3, FALSE),AK431)</f>
        <v>7.4409999999999998</v>
      </c>
      <c r="AL432">
        <f>_xlfn.IFNA(VLOOKUP(A432,InterestRate!$A$2:$G$1334,4,FALSE),AL431)</f>
        <v>7.4409999999999998</v>
      </c>
      <c r="AM432">
        <f>_xlfn.IFNA(VLOOKUP(A432,InterestRate!$A$2:$G$1334,5, FALSE),AM431)</f>
        <v>7.4409999999999998</v>
      </c>
      <c r="AN432">
        <f>_xlfn.IFNA(VLOOKUP(A432,InterestRate!$A$2:$G$1334,6, FALSE),AN431)</f>
        <v>7.4409999999999998</v>
      </c>
      <c r="AO432">
        <f>_xlfn.IFNA(VLOOKUP(A432,InterestRate!$A$2:$G$1334,7, FALSE),AO431)</f>
        <v>5.0000000000000001E-4</v>
      </c>
      <c r="AP432">
        <f t="shared" si="161"/>
        <v>1</v>
      </c>
      <c r="AQ432">
        <f t="shared" si="162"/>
        <v>1</v>
      </c>
    </row>
    <row r="433" spans="1:43" x14ac:dyDescent="0.2">
      <c r="A433" s="1">
        <v>42493</v>
      </c>
      <c r="B433">
        <v>7824.8</v>
      </c>
      <c r="C433">
        <v>7890.25</v>
      </c>
      <c r="D433">
        <v>7735.15</v>
      </c>
      <c r="E433">
        <v>7747</v>
      </c>
      <c r="F433">
        <v>192271370</v>
      </c>
      <c r="G433">
        <v>8536.83</v>
      </c>
      <c r="H433">
        <f t="shared" si="178"/>
        <v>7875.0625</v>
      </c>
      <c r="I433">
        <f t="shared" si="170"/>
        <v>-128.0625</v>
      </c>
      <c r="J433">
        <f t="shared" si="177"/>
        <v>0</v>
      </c>
      <c r="K433">
        <f t="shared" si="158"/>
        <v>7900.4</v>
      </c>
      <c r="L433">
        <f t="shared" si="171"/>
        <v>209303824.85714287</v>
      </c>
      <c r="M433">
        <f t="shared" si="172"/>
        <v>-17032454.857142866</v>
      </c>
      <c r="N433" s="10">
        <f t="shared" si="159"/>
        <v>1.9801213372918502</v>
      </c>
      <c r="O433">
        <f t="shared" si="167"/>
        <v>-152.30000000000018</v>
      </c>
      <c r="P433">
        <f t="shared" si="179"/>
        <v>-496.40000000000055</v>
      </c>
      <c r="Q433">
        <f t="shared" si="180"/>
        <v>177.3460529586155</v>
      </c>
      <c r="R433">
        <f t="shared" si="181"/>
        <v>344.10000000000036</v>
      </c>
      <c r="S433">
        <f t="shared" si="163"/>
        <v>-58.899999999999636</v>
      </c>
      <c r="T433">
        <f t="shared" si="164"/>
        <v>58.899999999999636</v>
      </c>
      <c r="U433">
        <f t="shared" si="165"/>
        <v>0</v>
      </c>
      <c r="V433">
        <f t="shared" si="166"/>
        <v>58.899999999999636</v>
      </c>
      <c r="W433">
        <f t="shared" si="173"/>
        <v>18.19999999999995</v>
      </c>
      <c r="X433">
        <f t="shared" si="168"/>
        <v>39.957142857142834</v>
      </c>
      <c r="Y433">
        <f t="shared" si="174"/>
        <v>30.765515575947788</v>
      </c>
      <c r="Z433">
        <f t="shared" si="175"/>
        <v>0</v>
      </c>
      <c r="AA433">
        <f t="shared" si="176"/>
        <v>0</v>
      </c>
      <c r="AB433">
        <v>-323.39999999999998</v>
      </c>
      <c r="AC433">
        <f t="shared" si="156"/>
        <v>-14958712586.000034</v>
      </c>
      <c r="AD433">
        <f t="shared" si="169"/>
        <v>-3167334333.1999974</v>
      </c>
      <c r="AE433" t="str">
        <f t="shared" si="157"/>
        <v>May</v>
      </c>
      <c r="AF433">
        <f>_xlfn.IFNA(VLOOKUP(A433,Gold!$A$2:$E$1307,5, FALSE),AF432)</f>
        <v>30149</v>
      </c>
      <c r="AG433">
        <f>_xlfn.IFNA(VLOOKUP(A433,Gold!$A$2:$G$1307,7, FALSE),AG432)</f>
        <v>1</v>
      </c>
      <c r="AH433">
        <f>_xlfn.IFNA(VLOOKUP(A433,Oil!$A$2:$E$1345,5, FALSE),AH432)</f>
        <v>2971</v>
      </c>
      <c r="AI433">
        <f>_xlfn.IFNA(VLOOKUP(A433,Oil!$A$2:$G$1345,7, FALSE),AI432)</f>
        <v>-1</v>
      </c>
      <c r="AJ433">
        <f t="shared" si="160"/>
        <v>0</v>
      </c>
      <c r="AK433">
        <f>_xlfn.IFNA(VLOOKUP(A433,InterestRate!$A$2:$G$1334,3, FALSE),AK432)</f>
        <v>7.4420000000000002</v>
      </c>
      <c r="AL433">
        <f>_xlfn.IFNA(VLOOKUP(A433,InterestRate!$A$2:$G$1334,4,FALSE),AL432)</f>
        <v>7.4420000000000002</v>
      </c>
      <c r="AM433">
        <f>_xlfn.IFNA(VLOOKUP(A433,InterestRate!$A$2:$G$1334,5, FALSE),AM432)</f>
        <v>7.4420000000000002</v>
      </c>
      <c r="AN433">
        <f>_xlfn.IFNA(VLOOKUP(A433,InterestRate!$A$2:$G$1334,6, FALSE),AN432)</f>
        <v>7.4420000000000002</v>
      </c>
      <c r="AO433">
        <f>_xlfn.IFNA(VLOOKUP(A433,InterestRate!$A$2:$G$1334,7, FALSE),AO432)</f>
        <v>1E-4</v>
      </c>
      <c r="AP433">
        <f t="shared" si="161"/>
        <v>1</v>
      </c>
      <c r="AQ433">
        <f t="shared" si="162"/>
        <v>1</v>
      </c>
    </row>
    <row r="434" spans="1:43" x14ac:dyDescent="0.2">
      <c r="A434" s="1">
        <v>42494</v>
      </c>
      <c r="B434">
        <v>7724.15</v>
      </c>
      <c r="C434">
        <v>7749</v>
      </c>
      <c r="D434">
        <v>7697.25</v>
      </c>
      <c r="E434">
        <v>7706.55</v>
      </c>
      <c r="F434">
        <v>205939089</v>
      </c>
      <c r="G434">
        <v>7816.27</v>
      </c>
      <c r="H434">
        <f t="shared" si="178"/>
        <v>7878.2333333333336</v>
      </c>
      <c r="I434">
        <f t="shared" si="170"/>
        <v>-171.68333333333339</v>
      </c>
      <c r="J434">
        <f t="shared" si="177"/>
        <v>0</v>
      </c>
      <c r="K434">
        <f t="shared" si="158"/>
        <v>7814.9</v>
      </c>
      <c r="L434">
        <f t="shared" si="171"/>
        <v>209772800.57142857</v>
      </c>
      <c r="M434">
        <f t="shared" si="172"/>
        <v>-3833711.5714285672</v>
      </c>
      <c r="N434" s="10">
        <f t="shared" si="159"/>
        <v>1.4059468893343903</v>
      </c>
      <c r="O434">
        <f t="shared" si="167"/>
        <v>-148.5</v>
      </c>
      <c r="P434">
        <f t="shared" si="179"/>
        <v>-332.15000000000055</v>
      </c>
      <c r="Q434">
        <f t="shared" si="180"/>
        <v>160.02958245869667</v>
      </c>
      <c r="R434">
        <f t="shared" si="181"/>
        <v>183.65000000000055</v>
      </c>
      <c r="S434">
        <f t="shared" si="163"/>
        <v>-40.449999999999818</v>
      </c>
      <c r="T434">
        <f t="shared" si="164"/>
        <v>40.449999999999818</v>
      </c>
      <c r="U434">
        <f t="shared" si="165"/>
        <v>0</v>
      </c>
      <c r="V434">
        <f t="shared" si="166"/>
        <v>40.449999999999818</v>
      </c>
      <c r="W434">
        <f t="shared" si="173"/>
        <v>18.19999999999995</v>
      </c>
      <c r="X434">
        <f t="shared" si="168"/>
        <v>39.414285714285661</v>
      </c>
      <c r="Y434">
        <f t="shared" si="174"/>
        <v>31.050450889592952</v>
      </c>
      <c r="Z434">
        <f t="shared" si="175"/>
        <v>0</v>
      </c>
      <c r="AA434">
        <f t="shared" si="176"/>
        <v>0</v>
      </c>
      <c r="AB434">
        <v>-406.95</v>
      </c>
      <c r="AC434">
        <f t="shared" si="156"/>
        <v>-3624527966.3998876</v>
      </c>
      <c r="AD434">
        <f t="shared" si="169"/>
        <v>-2828926311.2214098</v>
      </c>
      <c r="AE434" t="str">
        <f t="shared" si="157"/>
        <v>May</v>
      </c>
      <c r="AF434">
        <f>_xlfn.IFNA(VLOOKUP(A434,Gold!$A$2:$E$1307,5, FALSE),AF433)</f>
        <v>29986</v>
      </c>
      <c r="AG434">
        <f>_xlfn.IFNA(VLOOKUP(A434,Gold!$A$2:$G$1307,7, FALSE),AG433)</f>
        <v>-1</v>
      </c>
      <c r="AH434">
        <f>_xlfn.IFNA(VLOOKUP(A434,Oil!$A$2:$E$1345,5, FALSE),AH433)</f>
        <v>2893</v>
      </c>
      <c r="AI434">
        <f>_xlfn.IFNA(VLOOKUP(A434,Oil!$A$2:$G$1345,7, FALSE),AI433)</f>
        <v>-1</v>
      </c>
      <c r="AJ434">
        <f t="shared" si="160"/>
        <v>-2</v>
      </c>
      <c r="AK434">
        <f>_xlfn.IFNA(VLOOKUP(A434,InterestRate!$A$2:$G$1334,3, FALSE),AK433)</f>
        <v>7.4320000000000004</v>
      </c>
      <c r="AL434">
        <f>_xlfn.IFNA(VLOOKUP(A434,InterestRate!$A$2:$G$1334,4,FALSE),AL433)</f>
        <v>7.4320000000000004</v>
      </c>
      <c r="AM434">
        <f>_xlfn.IFNA(VLOOKUP(A434,InterestRate!$A$2:$G$1334,5, FALSE),AM433)</f>
        <v>7.4320000000000004</v>
      </c>
      <c r="AN434">
        <f>_xlfn.IFNA(VLOOKUP(A434,InterestRate!$A$2:$G$1334,6, FALSE),AN433)</f>
        <v>7.4320000000000004</v>
      </c>
      <c r="AO434">
        <f>_xlfn.IFNA(VLOOKUP(A434,InterestRate!$A$2:$G$1334,7, FALSE),AO433)</f>
        <v>-1.2999999999999999E-3</v>
      </c>
      <c r="AP434">
        <f t="shared" si="161"/>
        <v>-1</v>
      </c>
      <c r="AQ434">
        <f t="shared" si="162"/>
        <v>-3</v>
      </c>
    </row>
    <row r="435" spans="1:43" x14ac:dyDescent="0.2">
      <c r="A435" s="1">
        <v>42495</v>
      </c>
      <c r="B435">
        <v>7731</v>
      </c>
      <c r="C435">
        <v>7777.55</v>
      </c>
      <c r="D435">
        <v>7706.85</v>
      </c>
      <c r="E435">
        <v>7735.5</v>
      </c>
      <c r="F435">
        <v>190792828</v>
      </c>
      <c r="G435">
        <v>8089.45</v>
      </c>
      <c r="H435">
        <f t="shared" si="178"/>
        <v>7866.2416666666659</v>
      </c>
      <c r="I435">
        <f t="shared" si="170"/>
        <v>-130.74166666666588</v>
      </c>
      <c r="J435">
        <f t="shared" si="177"/>
        <v>0</v>
      </c>
      <c r="K435">
        <f t="shared" si="158"/>
        <v>7860.75</v>
      </c>
      <c r="L435">
        <f t="shared" si="171"/>
        <v>217653104.85714287</v>
      </c>
      <c r="M435">
        <f t="shared" si="172"/>
        <v>-26860276.857142866</v>
      </c>
      <c r="N435" s="10">
        <f t="shared" si="159"/>
        <v>1.619158425441148</v>
      </c>
      <c r="O435">
        <f t="shared" si="167"/>
        <v>-227.14999999999964</v>
      </c>
      <c r="P435">
        <f t="shared" si="179"/>
        <v>-480.84999999999945</v>
      </c>
      <c r="Q435">
        <f t="shared" si="180"/>
        <v>154.33668205767358</v>
      </c>
      <c r="R435">
        <f t="shared" si="181"/>
        <v>253.69999999999982</v>
      </c>
      <c r="S435">
        <f t="shared" si="163"/>
        <v>28.949999999999818</v>
      </c>
      <c r="T435">
        <f t="shared" si="164"/>
        <v>-28.949999999999818</v>
      </c>
      <c r="U435">
        <f t="shared" si="165"/>
        <v>28.949999999999818</v>
      </c>
      <c r="V435">
        <f t="shared" si="166"/>
        <v>0</v>
      </c>
      <c r="W435">
        <f t="shared" si="173"/>
        <v>6.9642857142857144</v>
      </c>
      <c r="X435">
        <f t="shared" si="168"/>
        <v>39.414285714285661</v>
      </c>
      <c r="Y435">
        <f t="shared" si="174"/>
        <v>14.699231117141579</v>
      </c>
      <c r="Z435">
        <f t="shared" si="175"/>
        <v>1</v>
      </c>
      <c r="AA435">
        <f t="shared" si="176"/>
        <v>0</v>
      </c>
      <c r="AB435">
        <v>-527.95000000000005</v>
      </c>
      <c r="AC435">
        <f t="shared" si="156"/>
        <v>858567726</v>
      </c>
      <c r="AD435">
        <f t="shared" si="169"/>
        <v>-6715465208.0071239</v>
      </c>
      <c r="AE435" t="str">
        <f t="shared" si="157"/>
        <v>May</v>
      </c>
      <c r="AF435">
        <f>_xlfn.IFNA(VLOOKUP(A435,Gold!$A$2:$E$1307,5, FALSE),AF434)</f>
        <v>29925</v>
      </c>
      <c r="AG435">
        <f>_xlfn.IFNA(VLOOKUP(A435,Gold!$A$2:$G$1307,7, FALSE),AG434)</f>
        <v>-1</v>
      </c>
      <c r="AH435">
        <f>_xlfn.IFNA(VLOOKUP(A435,Oil!$A$2:$E$1345,5, FALSE),AH434)</f>
        <v>2913</v>
      </c>
      <c r="AI435">
        <f>_xlfn.IFNA(VLOOKUP(A435,Oil!$A$2:$G$1345,7, FALSE),AI434)</f>
        <v>1</v>
      </c>
      <c r="AJ435">
        <f t="shared" si="160"/>
        <v>0</v>
      </c>
      <c r="AK435">
        <f>_xlfn.IFNA(VLOOKUP(A435,InterestRate!$A$2:$G$1334,3, FALSE),AK434)</f>
        <v>7.4349999999999996</v>
      </c>
      <c r="AL435">
        <f>_xlfn.IFNA(VLOOKUP(A435,InterestRate!$A$2:$G$1334,4,FALSE),AL434)</f>
        <v>7.4349999999999996</v>
      </c>
      <c r="AM435">
        <f>_xlfn.IFNA(VLOOKUP(A435,InterestRate!$A$2:$G$1334,5, FALSE),AM434)</f>
        <v>7.4349999999999996</v>
      </c>
      <c r="AN435">
        <f>_xlfn.IFNA(VLOOKUP(A435,InterestRate!$A$2:$G$1334,6, FALSE),AN434)</f>
        <v>7.4349999999999996</v>
      </c>
      <c r="AO435">
        <f>_xlfn.IFNA(VLOOKUP(A435,InterestRate!$A$2:$G$1334,7, FALSE),AO434)</f>
        <v>4.0000000000000002E-4</v>
      </c>
      <c r="AP435">
        <f t="shared" si="161"/>
        <v>1</v>
      </c>
      <c r="AQ435">
        <f t="shared" si="162"/>
        <v>1</v>
      </c>
    </row>
    <row r="436" spans="1:43" x14ac:dyDescent="0.2">
      <c r="A436" s="1">
        <v>42496</v>
      </c>
      <c r="B436">
        <v>7717.65</v>
      </c>
      <c r="C436">
        <v>7738.9</v>
      </c>
      <c r="D436">
        <v>7678.35</v>
      </c>
      <c r="E436">
        <v>7733.45</v>
      </c>
      <c r="F436">
        <v>168662226</v>
      </c>
      <c r="G436">
        <v>6296.51</v>
      </c>
      <c r="H436">
        <f t="shared" si="178"/>
        <v>7851.3083333333334</v>
      </c>
      <c r="I436">
        <f t="shared" si="170"/>
        <v>-117.85833333333358</v>
      </c>
      <c r="J436">
        <f t="shared" si="177"/>
        <v>0</v>
      </c>
      <c r="K436">
        <f t="shared" si="158"/>
        <v>7890.75</v>
      </c>
      <c r="L436">
        <f t="shared" si="171"/>
        <v>215101108.42857143</v>
      </c>
      <c r="M436">
        <f t="shared" si="172"/>
        <v>-46438882.428571433</v>
      </c>
      <c r="N436" s="10">
        <f t="shared" si="159"/>
        <v>2.0340210384757151</v>
      </c>
      <c r="O436">
        <f t="shared" si="167"/>
        <v>-246.44999999999982</v>
      </c>
      <c r="P436">
        <f t="shared" si="179"/>
        <v>-375.89999999999964</v>
      </c>
      <c r="Q436">
        <f t="shared" si="180"/>
        <v>112.29551203770124</v>
      </c>
      <c r="R436">
        <f t="shared" si="181"/>
        <v>129.44999999999982</v>
      </c>
      <c r="S436">
        <f t="shared" si="163"/>
        <v>-2.0500000000001819</v>
      </c>
      <c r="T436">
        <f t="shared" si="164"/>
        <v>2.0500000000001819</v>
      </c>
      <c r="U436">
        <f t="shared" si="165"/>
        <v>0</v>
      </c>
      <c r="V436">
        <f t="shared" si="166"/>
        <v>2.0500000000001819</v>
      </c>
      <c r="W436">
        <f t="shared" si="173"/>
        <v>4.5</v>
      </c>
      <c r="X436">
        <f t="shared" si="168"/>
        <v>39.707142857142834</v>
      </c>
      <c r="Y436">
        <f t="shared" si="174"/>
        <v>9.954179175225164</v>
      </c>
      <c r="Z436">
        <f t="shared" si="175"/>
        <v>1</v>
      </c>
      <c r="AA436">
        <f t="shared" si="176"/>
        <v>0</v>
      </c>
      <c r="AB436">
        <v>-622.1</v>
      </c>
      <c r="AC436">
        <f t="shared" si="156"/>
        <v>2664863170.8000307</v>
      </c>
      <c r="AD436">
        <f t="shared" si="169"/>
        <v>-7488955726.2071075</v>
      </c>
      <c r="AE436" t="str">
        <f t="shared" si="157"/>
        <v>May</v>
      </c>
      <c r="AF436">
        <f>_xlfn.IFNA(VLOOKUP(A436,Gold!$A$2:$E$1307,5, FALSE),AF435)</f>
        <v>30003</v>
      </c>
      <c r="AG436">
        <f>_xlfn.IFNA(VLOOKUP(A436,Gold!$A$2:$G$1307,7, FALSE),AG435)</f>
        <v>1</v>
      </c>
      <c r="AH436">
        <f>_xlfn.IFNA(VLOOKUP(A436,Oil!$A$2:$E$1345,5, FALSE),AH435)</f>
        <v>2948</v>
      </c>
      <c r="AI436">
        <f>_xlfn.IFNA(VLOOKUP(A436,Oil!$A$2:$G$1345,7, FALSE),AI435)</f>
        <v>1</v>
      </c>
      <c r="AJ436">
        <f t="shared" si="160"/>
        <v>2</v>
      </c>
      <c r="AK436">
        <f>_xlfn.IFNA(VLOOKUP(A436,InterestRate!$A$2:$G$1334,3, FALSE),AK435)</f>
        <v>7.4349999999999996</v>
      </c>
      <c r="AL436">
        <f>_xlfn.IFNA(VLOOKUP(A436,InterestRate!$A$2:$G$1334,4,FALSE),AL435)</f>
        <v>7.4349999999999996</v>
      </c>
      <c r="AM436">
        <f>_xlfn.IFNA(VLOOKUP(A436,InterestRate!$A$2:$G$1334,5, FALSE),AM435)</f>
        <v>7.4349999999999996</v>
      </c>
      <c r="AN436">
        <f>_xlfn.IFNA(VLOOKUP(A436,InterestRate!$A$2:$G$1334,6, FALSE),AN435)</f>
        <v>7.4349999999999996</v>
      </c>
      <c r="AO436">
        <f>_xlfn.IFNA(VLOOKUP(A436,InterestRate!$A$2:$G$1334,7, FALSE),AO435)</f>
        <v>0</v>
      </c>
      <c r="AP436">
        <f t="shared" si="161"/>
        <v>-1</v>
      </c>
      <c r="AQ436">
        <f t="shared" si="162"/>
        <v>1</v>
      </c>
    </row>
    <row r="437" spans="1:43" x14ac:dyDescent="0.2">
      <c r="A437" s="1">
        <v>42499</v>
      </c>
      <c r="B437">
        <v>7755.25</v>
      </c>
      <c r="C437">
        <v>7873.65</v>
      </c>
      <c r="D437">
        <v>7753.55</v>
      </c>
      <c r="E437">
        <v>7866.05</v>
      </c>
      <c r="F437">
        <v>165616829</v>
      </c>
      <c r="G437">
        <v>7559.77</v>
      </c>
      <c r="H437">
        <f t="shared" si="178"/>
        <v>7836.2000000000007</v>
      </c>
      <c r="I437">
        <f t="shared" si="170"/>
        <v>29.849999999999454</v>
      </c>
      <c r="J437">
        <f t="shared" si="177"/>
        <v>1</v>
      </c>
      <c r="K437">
        <f t="shared" si="158"/>
        <v>7870.15</v>
      </c>
      <c r="L437">
        <f t="shared" si="171"/>
        <v>208742275.2857143</v>
      </c>
      <c r="M437">
        <f t="shared" si="172"/>
        <v>-43125446.285714298</v>
      </c>
      <c r="N437" s="10">
        <f t="shared" si="159"/>
        <v>5.2122729959756857E-2</v>
      </c>
      <c r="O437">
        <f t="shared" si="167"/>
        <v>18.800000000000182</v>
      </c>
      <c r="P437">
        <f t="shared" si="179"/>
        <v>86.25</v>
      </c>
      <c r="Q437">
        <f t="shared" si="180"/>
        <v>71.922402795022876</v>
      </c>
      <c r="R437">
        <f t="shared" si="181"/>
        <v>-67.449999999999818</v>
      </c>
      <c r="S437">
        <f t="shared" si="163"/>
        <v>132.60000000000036</v>
      </c>
      <c r="T437">
        <f t="shared" si="164"/>
        <v>-132.60000000000036</v>
      </c>
      <c r="U437">
        <f t="shared" si="165"/>
        <v>132.60000000000036</v>
      </c>
      <c r="V437">
        <f t="shared" si="166"/>
        <v>0</v>
      </c>
      <c r="W437">
        <f t="shared" si="173"/>
        <v>23.442857142857196</v>
      </c>
      <c r="X437">
        <f t="shared" si="168"/>
        <v>20.757142857142885</v>
      </c>
      <c r="Y437">
        <f t="shared" si="174"/>
        <v>51.864728192161849</v>
      </c>
      <c r="Z437">
        <f t="shared" si="175"/>
        <v>0</v>
      </c>
      <c r="AA437">
        <f t="shared" si="176"/>
        <v>0</v>
      </c>
      <c r="AB437">
        <v>-454.8</v>
      </c>
      <c r="AC437">
        <f t="shared" si="156"/>
        <v>18350344653.200031</v>
      </c>
      <c r="AD437">
        <f t="shared" si="169"/>
        <v>307299952.52145112</v>
      </c>
      <c r="AE437" t="str">
        <f t="shared" si="157"/>
        <v>May</v>
      </c>
      <c r="AF437">
        <f>_xlfn.IFNA(VLOOKUP(A437,Gold!$A$2:$E$1307,5, FALSE),AF436)</f>
        <v>29909</v>
      </c>
      <c r="AG437">
        <f>_xlfn.IFNA(VLOOKUP(A437,Gold!$A$2:$G$1307,7, FALSE),AG436)</f>
        <v>-1</v>
      </c>
      <c r="AH437">
        <f>_xlfn.IFNA(VLOOKUP(A437,Oil!$A$2:$E$1345,5, FALSE),AH436)</f>
        <v>2974</v>
      </c>
      <c r="AI437">
        <f>_xlfn.IFNA(VLOOKUP(A437,Oil!$A$2:$G$1345,7, FALSE),AI436)</f>
        <v>1</v>
      </c>
      <c r="AJ437">
        <f t="shared" si="160"/>
        <v>0</v>
      </c>
      <c r="AK437">
        <f>_xlfn.IFNA(VLOOKUP(A437,InterestRate!$A$2:$G$1334,3, FALSE),AK436)</f>
        <v>7.4249999999999998</v>
      </c>
      <c r="AL437">
        <f>_xlfn.IFNA(VLOOKUP(A437,InterestRate!$A$2:$G$1334,4,FALSE),AL436)</f>
        <v>7.4249999999999998</v>
      </c>
      <c r="AM437">
        <f>_xlfn.IFNA(VLOOKUP(A437,InterestRate!$A$2:$G$1334,5, FALSE),AM436)</f>
        <v>7.4249999999999998</v>
      </c>
      <c r="AN437">
        <f>_xlfn.IFNA(VLOOKUP(A437,InterestRate!$A$2:$G$1334,6, FALSE),AN436)</f>
        <v>7.4249999999999998</v>
      </c>
      <c r="AO437">
        <f>_xlfn.IFNA(VLOOKUP(A437,InterestRate!$A$2:$G$1334,7, FALSE),AO436)</f>
        <v>-1.2999999999999999E-3</v>
      </c>
      <c r="AP437">
        <f t="shared" si="161"/>
        <v>-1</v>
      </c>
      <c r="AQ437">
        <f t="shared" si="162"/>
        <v>-1</v>
      </c>
    </row>
    <row r="438" spans="1:43" x14ac:dyDescent="0.2">
      <c r="A438" s="1">
        <v>42500</v>
      </c>
      <c r="B438">
        <v>7873.55</v>
      </c>
      <c r="C438">
        <v>7896.9</v>
      </c>
      <c r="D438">
        <v>7837.7</v>
      </c>
      <c r="E438">
        <v>7887.8</v>
      </c>
      <c r="F438">
        <v>166957276</v>
      </c>
      <c r="G438">
        <v>7306.72</v>
      </c>
      <c r="H438">
        <f t="shared" si="178"/>
        <v>7832.3666666666677</v>
      </c>
      <c r="I438">
        <f t="shared" si="170"/>
        <v>55.433333333332484</v>
      </c>
      <c r="J438">
        <f t="shared" si="177"/>
        <v>0</v>
      </c>
      <c r="K438">
        <f t="shared" si="158"/>
        <v>7783.4</v>
      </c>
      <c r="L438">
        <f t="shared" si="171"/>
        <v>189332510</v>
      </c>
      <c r="M438">
        <f t="shared" si="172"/>
        <v>-22375234</v>
      </c>
      <c r="N438" s="10">
        <f t="shared" si="159"/>
        <v>-1.3235629706635632</v>
      </c>
      <c r="O438">
        <f t="shared" si="167"/>
        <v>38</v>
      </c>
      <c r="P438">
        <f t="shared" si="179"/>
        <v>102.94999999999982</v>
      </c>
      <c r="Q438">
        <f t="shared" si="180"/>
        <v>91.960307172377853</v>
      </c>
      <c r="R438">
        <f t="shared" si="181"/>
        <v>-64.949999999999818</v>
      </c>
      <c r="S438">
        <f t="shared" si="163"/>
        <v>21.75</v>
      </c>
      <c r="T438">
        <f t="shared" si="164"/>
        <v>-21.75</v>
      </c>
      <c r="U438">
        <f t="shared" si="165"/>
        <v>21.75</v>
      </c>
      <c r="V438">
        <f t="shared" si="166"/>
        <v>0</v>
      </c>
      <c r="W438">
        <f t="shared" si="173"/>
        <v>26.185714285714312</v>
      </c>
      <c r="X438">
        <f t="shared" si="168"/>
        <v>20.757142857142885</v>
      </c>
      <c r="Y438">
        <f t="shared" si="174"/>
        <v>54.618593563766382</v>
      </c>
      <c r="Z438">
        <f t="shared" si="175"/>
        <v>0</v>
      </c>
      <c r="AA438">
        <f t="shared" si="176"/>
        <v>0</v>
      </c>
      <c r="AB438">
        <v>-189.65</v>
      </c>
      <c r="AC438">
        <f t="shared" si="156"/>
        <v>2379141183</v>
      </c>
      <c r="AD438">
        <f t="shared" si="169"/>
        <v>447990105.68573052</v>
      </c>
      <c r="AE438" t="str">
        <f t="shared" si="157"/>
        <v>May</v>
      </c>
      <c r="AF438">
        <f>_xlfn.IFNA(VLOOKUP(A438,Gold!$A$2:$E$1307,5, FALSE),AF437)</f>
        <v>29746</v>
      </c>
      <c r="AG438">
        <f>_xlfn.IFNA(VLOOKUP(A438,Gold!$A$2:$G$1307,7, FALSE),AG437)</f>
        <v>-1</v>
      </c>
      <c r="AH438">
        <f>_xlfn.IFNA(VLOOKUP(A438,Oil!$A$2:$E$1345,5, FALSE),AH437)</f>
        <v>2886</v>
      </c>
      <c r="AI438">
        <f>_xlfn.IFNA(VLOOKUP(A438,Oil!$A$2:$G$1345,7, FALSE),AI437)</f>
        <v>-1</v>
      </c>
      <c r="AJ438">
        <f t="shared" si="160"/>
        <v>-2</v>
      </c>
      <c r="AK438">
        <f>_xlfn.IFNA(VLOOKUP(A438,InterestRate!$A$2:$G$1334,3, FALSE),AK437)</f>
        <v>7.4279999999999999</v>
      </c>
      <c r="AL438">
        <f>_xlfn.IFNA(VLOOKUP(A438,InterestRate!$A$2:$G$1334,4,FALSE),AL437)</f>
        <v>7.4279999999999999</v>
      </c>
      <c r="AM438">
        <f>_xlfn.IFNA(VLOOKUP(A438,InterestRate!$A$2:$G$1334,5, FALSE),AM437)</f>
        <v>7.4279999999999999</v>
      </c>
      <c r="AN438">
        <f>_xlfn.IFNA(VLOOKUP(A438,InterestRate!$A$2:$G$1334,6, FALSE),AN437)</f>
        <v>7.4279999999999999</v>
      </c>
      <c r="AO438">
        <f>_xlfn.IFNA(VLOOKUP(A438,InterestRate!$A$2:$G$1334,7, FALSE),AO437)</f>
        <v>4.0000000000000002E-4</v>
      </c>
      <c r="AP438">
        <f t="shared" si="161"/>
        <v>1</v>
      </c>
      <c r="AQ438">
        <f t="shared" si="162"/>
        <v>-1</v>
      </c>
    </row>
    <row r="439" spans="1:43" x14ac:dyDescent="0.2">
      <c r="A439" s="1">
        <v>42501</v>
      </c>
      <c r="B439">
        <v>7804.65</v>
      </c>
      <c r="C439">
        <v>7893.1</v>
      </c>
      <c r="D439">
        <v>7780.9</v>
      </c>
      <c r="E439">
        <v>7848.85</v>
      </c>
      <c r="F439">
        <v>220712496</v>
      </c>
      <c r="G439">
        <v>9394.0499999999993</v>
      </c>
      <c r="H439">
        <f t="shared" si="178"/>
        <v>7831.4083333333338</v>
      </c>
      <c r="I439">
        <f t="shared" si="170"/>
        <v>17.441666666666606</v>
      </c>
      <c r="J439">
        <f t="shared" si="177"/>
        <v>0</v>
      </c>
      <c r="K439">
        <f t="shared" si="158"/>
        <v>7749.7</v>
      </c>
      <c r="L439">
        <f t="shared" si="171"/>
        <v>177293971.2857143</v>
      </c>
      <c r="M439">
        <f t="shared" si="172"/>
        <v>43418524.714285702</v>
      </c>
      <c r="N439" s="10">
        <f t="shared" si="159"/>
        <v>-1.2632423858272299</v>
      </c>
      <c r="O439">
        <f t="shared" si="167"/>
        <v>42.950000000000728</v>
      </c>
      <c r="P439">
        <f t="shared" si="179"/>
        <v>149.10000000000127</v>
      </c>
      <c r="Q439">
        <f t="shared" si="180"/>
        <v>110.83757206359391</v>
      </c>
      <c r="R439">
        <f t="shared" si="181"/>
        <v>-106.15000000000055</v>
      </c>
      <c r="S439">
        <f t="shared" si="163"/>
        <v>-38.949999999999818</v>
      </c>
      <c r="T439">
        <f t="shared" si="164"/>
        <v>38.949999999999818</v>
      </c>
      <c r="U439">
        <f t="shared" si="165"/>
        <v>0</v>
      </c>
      <c r="V439">
        <f t="shared" si="166"/>
        <v>38.949999999999818</v>
      </c>
      <c r="W439">
        <f t="shared" si="173"/>
        <v>26.185714285714312</v>
      </c>
      <c r="X439">
        <f t="shared" si="168"/>
        <v>20.049999999999923</v>
      </c>
      <c r="Y439">
        <f t="shared" si="174"/>
        <v>55.436261908362439</v>
      </c>
      <c r="Z439">
        <f t="shared" si="175"/>
        <v>0</v>
      </c>
      <c r="AA439">
        <f t="shared" si="176"/>
        <v>0</v>
      </c>
      <c r="AB439">
        <v>99.75</v>
      </c>
      <c r="AC439">
        <f t="shared" si="156"/>
        <v>9755492323.200161</v>
      </c>
      <c r="AD439">
        <f t="shared" si="169"/>
        <v>2203595500.5429001</v>
      </c>
      <c r="AE439" t="str">
        <f t="shared" si="157"/>
        <v>May</v>
      </c>
      <c r="AF439">
        <f>_xlfn.IFNA(VLOOKUP(A439,Gold!$A$2:$E$1307,5, FALSE),AF438)</f>
        <v>29885</v>
      </c>
      <c r="AG439">
        <f>_xlfn.IFNA(VLOOKUP(A439,Gold!$A$2:$G$1307,7, FALSE),AG438)</f>
        <v>-1</v>
      </c>
      <c r="AH439">
        <f>_xlfn.IFNA(VLOOKUP(A439,Oil!$A$2:$E$1345,5, FALSE),AH438)</f>
        <v>2980</v>
      </c>
      <c r="AI439">
        <f>_xlfn.IFNA(VLOOKUP(A439,Oil!$A$2:$G$1345,7, FALSE),AI438)</f>
        <v>1</v>
      </c>
      <c r="AJ439">
        <f t="shared" si="160"/>
        <v>0</v>
      </c>
      <c r="AK439">
        <f>_xlfn.IFNA(VLOOKUP(A439,InterestRate!$A$2:$G$1334,3, FALSE),AK438)</f>
        <v>7.4279999999999999</v>
      </c>
      <c r="AL439">
        <f>_xlfn.IFNA(VLOOKUP(A439,InterestRate!$A$2:$G$1334,4,FALSE),AL438)</f>
        <v>7.4279999999999999</v>
      </c>
      <c r="AM439">
        <f>_xlfn.IFNA(VLOOKUP(A439,InterestRate!$A$2:$G$1334,5, FALSE),AM438)</f>
        <v>7.4279999999999999</v>
      </c>
      <c r="AN439">
        <f>_xlfn.IFNA(VLOOKUP(A439,InterestRate!$A$2:$G$1334,6, FALSE),AN438)</f>
        <v>7.4279999999999999</v>
      </c>
      <c r="AO439">
        <f>_xlfn.IFNA(VLOOKUP(A439,InterestRate!$A$2:$G$1334,7, FALSE),AO438)</f>
        <v>0</v>
      </c>
      <c r="AP439">
        <f t="shared" si="161"/>
        <v>-1</v>
      </c>
      <c r="AQ439">
        <f t="shared" si="162"/>
        <v>-1</v>
      </c>
    </row>
    <row r="440" spans="1:43" x14ac:dyDescent="0.2">
      <c r="A440" s="1">
        <v>42502</v>
      </c>
      <c r="B440">
        <v>7871.45</v>
      </c>
      <c r="C440">
        <v>7916.05</v>
      </c>
      <c r="D440">
        <v>7849.65</v>
      </c>
      <c r="E440">
        <v>7900.4</v>
      </c>
      <c r="F440">
        <v>157444918</v>
      </c>
      <c r="G440">
        <v>7171.91</v>
      </c>
      <c r="H440">
        <f t="shared" si="178"/>
        <v>7830.8916666666673</v>
      </c>
      <c r="I440">
        <f t="shared" si="170"/>
        <v>69.508333333332303</v>
      </c>
      <c r="J440">
        <f t="shared" si="177"/>
        <v>0</v>
      </c>
      <c r="K440">
        <f t="shared" si="158"/>
        <v>7731.05</v>
      </c>
      <c r="L440">
        <f t="shared" si="171"/>
        <v>187278873.42857143</v>
      </c>
      <c r="M440">
        <f t="shared" si="172"/>
        <v>-29833955.428571433</v>
      </c>
      <c r="N440" s="10">
        <f t="shared" si="159"/>
        <v>-2.1435623512733466</v>
      </c>
      <c r="O440">
        <f t="shared" si="167"/>
        <v>153.39999999999964</v>
      </c>
      <c r="P440">
        <f t="shared" si="179"/>
        <v>305.69999999999982</v>
      </c>
      <c r="Q440">
        <f t="shared" si="180"/>
        <v>126.62451334932112</v>
      </c>
      <c r="R440">
        <f t="shared" si="181"/>
        <v>-152.30000000000018</v>
      </c>
      <c r="S440">
        <f t="shared" si="163"/>
        <v>51.549999999999272</v>
      </c>
      <c r="T440">
        <f t="shared" si="164"/>
        <v>-51.549999999999272</v>
      </c>
      <c r="U440">
        <f t="shared" si="165"/>
        <v>51.549999999999272</v>
      </c>
      <c r="V440">
        <f t="shared" si="166"/>
        <v>0</v>
      </c>
      <c r="W440">
        <f t="shared" si="173"/>
        <v>33.549999999999919</v>
      </c>
      <c r="X440">
        <f t="shared" si="168"/>
        <v>11.635714285714259</v>
      </c>
      <c r="Y440">
        <f t="shared" si="174"/>
        <v>72.641509433962256</v>
      </c>
      <c r="Z440">
        <f t="shared" si="175"/>
        <v>0</v>
      </c>
      <c r="AA440">
        <f t="shared" si="176"/>
        <v>0</v>
      </c>
      <c r="AB440">
        <v>234.35</v>
      </c>
      <c r="AC440">
        <f t="shared" si="156"/>
        <v>4558030376.0999718</v>
      </c>
      <c r="AD440">
        <f t="shared" si="169"/>
        <v>4991701637.9857578</v>
      </c>
      <c r="AE440" t="str">
        <f t="shared" si="157"/>
        <v>May</v>
      </c>
      <c r="AF440">
        <f>_xlfn.IFNA(VLOOKUP(A440,Gold!$A$2:$E$1307,5, FALSE),AF439)</f>
        <v>29735</v>
      </c>
      <c r="AG440">
        <f>_xlfn.IFNA(VLOOKUP(A440,Gold!$A$2:$G$1307,7, FALSE),AG439)</f>
        <v>-1</v>
      </c>
      <c r="AH440">
        <f>_xlfn.IFNA(VLOOKUP(A440,Oil!$A$2:$E$1345,5, FALSE),AH439)</f>
        <v>3083</v>
      </c>
      <c r="AI440">
        <f>_xlfn.IFNA(VLOOKUP(A440,Oil!$A$2:$G$1345,7, FALSE),AI439)</f>
        <v>1</v>
      </c>
      <c r="AJ440">
        <f t="shared" si="160"/>
        <v>0</v>
      </c>
      <c r="AK440">
        <f>_xlfn.IFNA(VLOOKUP(A440,InterestRate!$A$2:$G$1334,3, FALSE),AK439)</f>
        <v>7.423</v>
      </c>
      <c r="AL440">
        <f>_xlfn.IFNA(VLOOKUP(A440,InterestRate!$A$2:$G$1334,4,FALSE),AL439)</f>
        <v>7.423</v>
      </c>
      <c r="AM440">
        <f>_xlfn.IFNA(VLOOKUP(A440,InterestRate!$A$2:$G$1334,5, FALSE),AM439)</f>
        <v>7.423</v>
      </c>
      <c r="AN440">
        <f>_xlfn.IFNA(VLOOKUP(A440,InterestRate!$A$2:$G$1334,6, FALSE),AN439)</f>
        <v>7.423</v>
      </c>
      <c r="AO440">
        <f>_xlfn.IFNA(VLOOKUP(A440,InterestRate!$A$2:$G$1334,7, FALSE),AO439)</f>
        <v>-6.9999999999999999E-4</v>
      </c>
      <c r="AP440">
        <f t="shared" si="161"/>
        <v>-1</v>
      </c>
      <c r="AQ440">
        <f t="shared" si="162"/>
        <v>-1</v>
      </c>
    </row>
    <row r="441" spans="1:43" x14ac:dyDescent="0.2">
      <c r="A441" s="1">
        <v>42503</v>
      </c>
      <c r="B441">
        <v>7881</v>
      </c>
      <c r="C441">
        <v>7881</v>
      </c>
      <c r="D441">
        <v>7784.2</v>
      </c>
      <c r="E441">
        <v>7814.9</v>
      </c>
      <c r="F441">
        <v>185061782</v>
      </c>
      <c r="G441">
        <v>10152.08</v>
      </c>
      <c r="H441">
        <f t="shared" si="178"/>
        <v>7825.7041666666664</v>
      </c>
      <c r="I441">
        <f t="shared" si="170"/>
        <v>-10.804166666666788</v>
      </c>
      <c r="J441">
        <f t="shared" si="177"/>
        <v>-1</v>
      </c>
      <c r="K441">
        <f t="shared" si="158"/>
        <v>7748.85</v>
      </c>
      <c r="L441">
        <f t="shared" si="171"/>
        <v>182303666</v>
      </c>
      <c r="M441">
        <f t="shared" si="172"/>
        <v>2758116</v>
      </c>
      <c r="N441" s="10">
        <f t="shared" si="159"/>
        <v>-0.84518036059321644</v>
      </c>
      <c r="O441">
        <f t="shared" si="167"/>
        <v>108.34999999999945</v>
      </c>
      <c r="P441">
        <f t="shared" si="179"/>
        <v>256.84999999999945</v>
      </c>
      <c r="Q441">
        <f t="shared" si="180"/>
        <v>153.90168785237378</v>
      </c>
      <c r="R441">
        <f t="shared" si="181"/>
        <v>-148.5</v>
      </c>
      <c r="S441">
        <f t="shared" si="163"/>
        <v>-85.5</v>
      </c>
      <c r="T441">
        <f t="shared" si="164"/>
        <v>85.5</v>
      </c>
      <c r="U441">
        <f t="shared" si="165"/>
        <v>0</v>
      </c>
      <c r="V441">
        <f t="shared" si="166"/>
        <v>85.5</v>
      </c>
      <c r="W441">
        <f t="shared" si="173"/>
        <v>33.549999999999919</v>
      </c>
      <c r="X441">
        <f t="shared" si="168"/>
        <v>18.071428571428573</v>
      </c>
      <c r="Y441">
        <f t="shared" si="174"/>
        <v>63.757296049952437</v>
      </c>
      <c r="Z441">
        <f t="shared" si="175"/>
        <v>0</v>
      </c>
      <c r="AA441">
        <f t="shared" si="176"/>
        <v>0</v>
      </c>
      <c r="AB441">
        <v>304.7</v>
      </c>
      <c r="AC441">
        <f t="shared" si="156"/>
        <v>-12232583790.200068</v>
      </c>
      <c r="AD441">
        <f t="shared" si="169"/>
        <v>3761979377.4428754</v>
      </c>
      <c r="AE441" t="str">
        <f t="shared" si="157"/>
        <v>May</v>
      </c>
      <c r="AF441">
        <f>_xlfn.IFNA(VLOOKUP(A441,Gold!$A$2:$E$1307,5, FALSE),AF440)</f>
        <v>29880</v>
      </c>
      <c r="AG441">
        <f>_xlfn.IFNA(VLOOKUP(A441,Gold!$A$2:$G$1307,7, FALSE),AG440)</f>
        <v>-1</v>
      </c>
      <c r="AH441">
        <f>_xlfn.IFNA(VLOOKUP(A441,Oil!$A$2:$E$1345,5, FALSE),AH440)</f>
        <v>3110</v>
      </c>
      <c r="AI441">
        <f>_xlfn.IFNA(VLOOKUP(A441,Oil!$A$2:$G$1345,7, FALSE),AI440)</f>
        <v>1</v>
      </c>
      <c r="AJ441">
        <f t="shared" si="160"/>
        <v>0</v>
      </c>
      <c r="AK441">
        <f>_xlfn.IFNA(VLOOKUP(A441,InterestRate!$A$2:$G$1334,3, FALSE),AK440)</f>
        <v>7.45</v>
      </c>
      <c r="AL441">
        <f>_xlfn.IFNA(VLOOKUP(A441,InterestRate!$A$2:$G$1334,4,FALSE),AL440)</f>
        <v>7.45</v>
      </c>
      <c r="AM441">
        <f>_xlfn.IFNA(VLOOKUP(A441,InterestRate!$A$2:$G$1334,5, FALSE),AM440)</f>
        <v>7.45</v>
      </c>
      <c r="AN441">
        <f>_xlfn.IFNA(VLOOKUP(A441,InterestRate!$A$2:$G$1334,6, FALSE),AN440)</f>
        <v>7.45</v>
      </c>
      <c r="AO441">
        <f>_xlfn.IFNA(VLOOKUP(A441,InterestRate!$A$2:$G$1334,7, FALSE),AO440)</f>
        <v>3.5999999999999999E-3</v>
      </c>
      <c r="AP441">
        <f t="shared" si="161"/>
        <v>1</v>
      </c>
      <c r="AQ441">
        <f t="shared" si="162"/>
        <v>1</v>
      </c>
    </row>
    <row r="442" spans="1:43" x14ac:dyDescent="0.2">
      <c r="A442" s="1">
        <v>42506</v>
      </c>
      <c r="B442">
        <v>7831.2</v>
      </c>
      <c r="C442">
        <v>7873.9</v>
      </c>
      <c r="D442">
        <v>7772.15</v>
      </c>
      <c r="E442">
        <v>7860.75</v>
      </c>
      <c r="F442">
        <v>211547775</v>
      </c>
      <c r="G442">
        <v>7790.24</v>
      </c>
      <c r="H442">
        <f t="shared" si="178"/>
        <v>7811.9541666666664</v>
      </c>
      <c r="I442">
        <f t="shared" si="170"/>
        <v>48.795833333333576</v>
      </c>
      <c r="J442">
        <f t="shared" si="177"/>
        <v>1</v>
      </c>
      <c r="K442">
        <f t="shared" si="158"/>
        <v>7934.9</v>
      </c>
      <c r="L442">
        <f t="shared" si="171"/>
        <v>179321193.57142857</v>
      </c>
      <c r="M442">
        <f t="shared" si="172"/>
        <v>32226581.428571433</v>
      </c>
      <c r="N442" s="10">
        <f t="shared" si="159"/>
        <v>0.94329421492859633</v>
      </c>
      <c r="O442">
        <f t="shared" si="167"/>
        <v>125.25</v>
      </c>
      <c r="P442">
        <f t="shared" si="179"/>
        <v>352.39999999999964</v>
      </c>
      <c r="Q442">
        <f t="shared" si="180"/>
        <v>157.82529823163551</v>
      </c>
      <c r="R442">
        <f t="shared" si="181"/>
        <v>-227.14999999999964</v>
      </c>
      <c r="S442">
        <f t="shared" si="163"/>
        <v>45.850000000000364</v>
      </c>
      <c r="T442">
        <f t="shared" si="164"/>
        <v>-45.850000000000364</v>
      </c>
      <c r="U442">
        <f t="shared" si="165"/>
        <v>45.850000000000364</v>
      </c>
      <c r="V442">
        <f t="shared" si="166"/>
        <v>0</v>
      </c>
      <c r="W442">
        <f t="shared" si="173"/>
        <v>35.964285714285715</v>
      </c>
      <c r="X442">
        <f t="shared" si="168"/>
        <v>18.071428571428573</v>
      </c>
      <c r="Y442">
        <f t="shared" si="174"/>
        <v>65.347177157689799</v>
      </c>
      <c r="Z442">
        <f t="shared" si="175"/>
        <v>0</v>
      </c>
      <c r="AA442">
        <f t="shared" si="176"/>
        <v>0</v>
      </c>
      <c r="AB442">
        <v>387</v>
      </c>
      <c r="AC442">
        <f t="shared" si="156"/>
        <v>6251236751.2500381</v>
      </c>
      <c r="AD442">
        <f t="shared" si="169"/>
        <v>4532360666.7643099</v>
      </c>
      <c r="AE442" t="str">
        <f t="shared" si="157"/>
        <v>May</v>
      </c>
      <c r="AF442">
        <f>_xlfn.IFNA(VLOOKUP(A442,Gold!$A$2:$E$1307,5, FALSE),AF441)</f>
        <v>29998</v>
      </c>
      <c r="AG442">
        <f>_xlfn.IFNA(VLOOKUP(A442,Gold!$A$2:$G$1307,7, FALSE),AG441)</f>
        <v>-1</v>
      </c>
      <c r="AH442">
        <f>_xlfn.IFNA(VLOOKUP(A442,Oil!$A$2:$E$1345,5, FALSE),AH441)</f>
        <v>3085</v>
      </c>
      <c r="AI442">
        <f>_xlfn.IFNA(VLOOKUP(A442,Oil!$A$2:$G$1345,7, FALSE),AI441)</f>
        <v>-1</v>
      </c>
      <c r="AJ442">
        <f t="shared" si="160"/>
        <v>-2</v>
      </c>
      <c r="AK442">
        <f>_xlfn.IFNA(VLOOKUP(A442,InterestRate!$A$2:$G$1334,3, FALSE),AK441)</f>
        <v>7.4539999999999997</v>
      </c>
      <c r="AL442">
        <f>_xlfn.IFNA(VLOOKUP(A442,InterestRate!$A$2:$G$1334,4,FALSE),AL441)</f>
        <v>7.4539999999999997</v>
      </c>
      <c r="AM442">
        <f>_xlfn.IFNA(VLOOKUP(A442,InterestRate!$A$2:$G$1334,5, FALSE),AM441)</f>
        <v>7.4539999999999997</v>
      </c>
      <c r="AN442">
        <f>_xlfn.IFNA(VLOOKUP(A442,InterestRate!$A$2:$G$1334,6, FALSE),AN441)</f>
        <v>7.4539999999999997</v>
      </c>
      <c r="AO442">
        <f>_xlfn.IFNA(VLOOKUP(A442,InterestRate!$A$2:$G$1334,7, FALSE),AO441)</f>
        <v>5.0000000000000001E-4</v>
      </c>
      <c r="AP442">
        <f t="shared" si="161"/>
        <v>1</v>
      </c>
      <c r="AQ442">
        <f t="shared" si="162"/>
        <v>-1</v>
      </c>
    </row>
    <row r="443" spans="1:43" x14ac:dyDescent="0.2">
      <c r="A443" s="1">
        <v>42507</v>
      </c>
      <c r="B443">
        <v>7896.85</v>
      </c>
      <c r="C443">
        <v>7940.1</v>
      </c>
      <c r="D443">
        <v>7879.7</v>
      </c>
      <c r="E443">
        <v>7890.75</v>
      </c>
      <c r="F443">
        <v>189140810</v>
      </c>
      <c r="G443">
        <v>8195.9500000000007</v>
      </c>
      <c r="H443">
        <f t="shared" si="178"/>
        <v>7813.0791666666664</v>
      </c>
      <c r="I443">
        <f t="shared" si="170"/>
        <v>77.670833333333576</v>
      </c>
      <c r="J443">
        <f t="shared" si="177"/>
        <v>0</v>
      </c>
      <c r="K443">
        <f t="shared" si="158"/>
        <v>8069.65</v>
      </c>
      <c r="L443">
        <f t="shared" si="171"/>
        <v>182286186</v>
      </c>
      <c r="M443">
        <f t="shared" si="172"/>
        <v>6854624</v>
      </c>
      <c r="N443" s="10">
        <f t="shared" si="159"/>
        <v>2.2672116085289691</v>
      </c>
      <c r="O443">
        <f t="shared" si="167"/>
        <v>157.30000000000018</v>
      </c>
      <c r="P443">
        <f t="shared" si="179"/>
        <v>403.75</v>
      </c>
      <c r="Q443">
        <f t="shared" si="180"/>
        <v>133.59730179767482</v>
      </c>
      <c r="R443">
        <f t="shared" si="181"/>
        <v>-246.44999999999982</v>
      </c>
      <c r="S443">
        <f t="shared" si="163"/>
        <v>30</v>
      </c>
      <c r="T443">
        <f t="shared" si="164"/>
        <v>-30</v>
      </c>
      <c r="U443">
        <f t="shared" si="165"/>
        <v>30</v>
      </c>
      <c r="V443">
        <f t="shared" si="166"/>
        <v>0</v>
      </c>
      <c r="W443">
        <f t="shared" si="173"/>
        <v>40.25</v>
      </c>
      <c r="X443">
        <f t="shared" si="168"/>
        <v>17.778571428571404</v>
      </c>
      <c r="Y443">
        <f t="shared" si="174"/>
        <v>68.187318489835462</v>
      </c>
      <c r="Z443">
        <f t="shared" si="175"/>
        <v>0</v>
      </c>
      <c r="AA443">
        <f t="shared" si="176"/>
        <v>0</v>
      </c>
      <c r="AB443">
        <v>390.9</v>
      </c>
      <c r="AC443">
        <f t="shared" si="156"/>
        <v>-1153758941.0000689</v>
      </c>
      <c r="AD443">
        <f t="shared" si="169"/>
        <v>3986843222.2214389</v>
      </c>
      <c r="AE443" t="str">
        <f t="shared" si="157"/>
        <v>May</v>
      </c>
      <c r="AF443">
        <f>_xlfn.IFNA(VLOOKUP(A443,Gold!$A$2:$E$1307,5, FALSE),AF442)</f>
        <v>29861</v>
      </c>
      <c r="AG443">
        <f>_xlfn.IFNA(VLOOKUP(A443,Gold!$A$2:$G$1307,7, FALSE),AG442)</f>
        <v>1</v>
      </c>
      <c r="AH443">
        <f>_xlfn.IFNA(VLOOKUP(A443,Oil!$A$2:$E$1345,5, FALSE),AH442)</f>
        <v>3189</v>
      </c>
      <c r="AI443">
        <f>_xlfn.IFNA(VLOOKUP(A443,Oil!$A$2:$G$1345,7, FALSE),AI442)</f>
        <v>1</v>
      </c>
      <c r="AJ443">
        <f t="shared" si="160"/>
        <v>2</v>
      </c>
      <c r="AK443">
        <f>_xlfn.IFNA(VLOOKUP(A443,InterestRate!$A$2:$G$1334,3, FALSE),AK442)</f>
        <v>7.4539999999999997</v>
      </c>
      <c r="AL443">
        <f>_xlfn.IFNA(VLOOKUP(A443,InterestRate!$A$2:$G$1334,4,FALSE),AL442)</f>
        <v>7.4539999999999997</v>
      </c>
      <c r="AM443">
        <f>_xlfn.IFNA(VLOOKUP(A443,InterestRate!$A$2:$G$1334,5, FALSE),AM442)</f>
        <v>7.4539999999999997</v>
      </c>
      <c r="AN443">
        <f>_xlfn.IFNA(VLOOKUP(A443,InterestRate!$A$2:$G$1334,6, FALSE),AN442)</f>
        <v>7.4539999999999997</v>
      </c>
      <c r="AO443">
        <f>_xlfn.IFNA(VLOOKUP(A443,InterestRate!$A$2:$G$1334,7, FALSE),AO442)</f>
        <v>0</v>
      </c>
      <c r="AP443">
        <f t="shared" si="161"/>
        <v>-1</v>
      </c>
      <c r="AQ443">
        <f t="shared" si="162"/>
        <v>1</v>
      </c>
    </row>
    <row r="444" spans="1:43" x14ac:dyDescent="0.2">
      <c r="A444" s="1">
        <v>42508</v>
      </c>
      <c r="B444">
        <v>7846.75</v>
      </c>
      <c r="C444">
        <v>7882.05</v>
      </c>
      <c r="D444">
        <v>7810.75</v>
      </c>
      <c r="E444">
        <v>7870.15</v>
      </c>
      <c r="F444">
        <v>161169418</v>
      </c>
      <c r="G444">
        <v>7333.13</v>
      </c>
      <c r="H444">
        <f t="shared" si="178"/>
        <v>7816.4916666666659</v>
      </c>
      <c r="I444">
        <f t="shared" si="170"/>
        <v>53.658333333333758</v>
      </c>
      <c r="J444">
        <f t="shared" si="177"/>
        <v>0</v>
      </c>
      <c r="K444">
        <f t="shared" si="158"/>
        <v>8156.65</v>
      </c>
      <c r="L444">
        <f t="shared" si="171"/>
        <v>185211698</v>
      </c>
      <c r="M444">
        <f t="shared" si="172"/>
        <v>-24042280</v>
      </c>
      <c r="N444" s="10">
        <f t="shared" si="159"/>
        <v>3.6403372235599067</v>
      </c>
      <c r="O444">
        <f t="shared" si="167"/>
        <v>4.0999999999994543</v>
      </c>
      <c r="P444">
        <f t="shared" si="179"/>
        <v>-14.700000000000728</v>
      </c>
      <c r="Q444">
        <f t="shared" si="180"/>
        <v>57.860575441972287</v>
      </c>
      <c r="R444">
        <f t="shared" si="181"/>
        <v>18.800000000000182</v>
      </c>
      <c r="S444">
        <f t="shared" si="163"/>
        <v>-20.600000000000364</v>
      </c>
      <c r="T444">
        <f t="shared" si="164"/>
        <v>20.600000000000364</v>
      </c>
      <c r="U444">
        <f t="shared" si="165"/>
        <v>0</v>
      </c>
      <c r="V444">
        <f t="shared" si="166"/>
        <v>20.600000000000364</v>
      </c>
      <c r="W444">
        <f t="shared" si="173"/>
        <v>21.307142857142804</v>
      </c>
      <c r="X444">
        <f t="shared" si="168"/>
        <v>20.721428571428596</v>
      </c>
      <c r="Y444">
        <f t="shared" si="174"/>
        <v>49.518592297476673</v>
      </c>
      <c r="Z444">
        <f t="shared" si="175"/>
        <v>0</v>
      </c>
      <c r="AA444">
        <f t="shared" si="176"/>
        <v>0</v>
      </c>
      <c r="AB444">
        <v>286.64999999999998</v>
      </c>
      <c r="AC444">
        <f t="shared" si="156"/>
        <v>3771364381.1999412</v>
      </c>
      <c r="AD444">
        <f t="shared" si="169"/>
        <v>1904131754.7928538</v>
      </c>
      <c r="AE444" t="str">
        <f t="shared" si="157"/>
        <v>May</v>
      </c>
      <c r="AF444">
        <f>_xlfn.IFNA(VLOOKUP(A444,Gold!$A$2:$E$1307,5, FALSE),AF443)</f>
        <v>29850</v>
      </c>
      <c r="AG444">
        <f>_xlfn.IFNA(VLOOKUP(A444,Gold!$A$2:$G$1307,7, FALSE),AG443)</f>
        <v>-1</v>
      </c>
      <c r="AH444">
        <f>_xlfn.IFNA(VLOOKUP(A444,Oil!$A$2:$E$1345,5, FALSE),AH443)</f>
        <v>3223</v>
      </c>
      <c r="AI444">
        <f>_xlfn.IFNA(VLOOKUP(A444,Oil!$A$2:$G$1345,7, FALSE),AI443)</f>
        <v>1</v>
      </c>
      <c r="AJ444">
        <f t="shared" si="160"/>
        <v>0</v>
      </c>
      <c r="AK444">
        <f>_xlfn.IFNA(VLOOKUP(A444,InterestRate!$A$2:$G$1334,3, FALSE),AK443)</f>
        <v>7.476</v>
      </c>
      <c r="AL444">
        <f>_xlfn.IFNA(VLOOKUP(A444,InterestRate!$A$2:$G$1334,4,FALSE),AL443)</f>
        <v>7.476</v>
      </c>
      <c r="AM444">
        <f>_xlfn.IFNA(VLOOKUP(A444,InterestRate!$A$2:$G$1334,5, FALSE),AM443)</f>
        <v>7.476</v>
      </c>
      <c r="AN444">
        <f>_xlfn.IFNA(VLOOKUP(A444,InterestRate!$A$2:$G$1334,6, FALSE),AN443)</f>
        <v>7.476</v>
      </c>
      <c r="AO444">
        <f>_xlfn.IFNA(VLOOKUP(A444,InterestRate!$A$2:$G$1334,7, FALSE),AO443)</f>
        <v>3.0000000000000001E-3</v>
      </c>
      <c r="AP444">
        <f t="shared" si="161"/>
        <v>1</v>
      </c>
      <c r="AQ444">
        <f t="shared" si="162"/>
        <v>1</v>
      </c>
    </row>
    <row r="445" spans="1:43" x14ac:dyDescent="0.2">
      <c r="A445" s="1">
        <v>42509</v>
      </c>
      <c r="B445">
        <v>7875.5</v>
      </c>
      <c r="C445">
        <v>7876.2</v>
      </c>
      <c r="D445">
        <v>7766.8</v>
      </c>
      <c r="E445">
        <v>7783.4</v>
      </c>
      <c r="F445">
        <v>175711829</v>
      </c>
      <c r="G445">
        <v>7163.38</v>
      </c>
      <c r="H445">
        <f t="shared" si="178"/>
        <v>7821.8458333333328</v>
      </c>
      <c r="I445">
        <f t="shared" si="170"/>
        <v>-38.445833333333212</v>
      </c>
      <c r="J445">
        <f t="shared" si="177"/>
        <v>-1</v>
      </c>
      <c r="K445">
        <f t="shared" si="158"/>
        <v>8178.5</v>
      </c>
      <c r="L445">
        <f t="shared" si="171"/>
        <v>184576353.57142857</v>
      </c>
      <c r="M445">
        <f t="shared" si="172"/>
        <v>-8864524.5714285672</v>
      </c>
      <c r="N445" s="10">
        <f t="shared" si="159"/>
        <v>5.0761877842588117</v>
      </c>
      <c r="O445">
        <f t="shared" si="167"/>
        <v>-104.40000000000055</v>
      </c>
      <c r="P445">
        <f t="shared" si="179"/>
        <v>-142.40000000000055</v>
      </c>
      <c r="Q445">
        <f t="shared" si="180"/>
        <v>61.134533534461426</v>
      </c>
      <c r="R445">
        <f t="shared" si="181"/>
        <v>38</v>
      </c>
      <c r="S445">
        <f t="shared" si="163"/>
        <v>-86.75</v>
      </c>
      <c r="T445">
        <f t="shared" si="164"/>
        <v>86.75</v>
      </c>
      <c r="U445">
        <f t="shared" si="165"/>
        <v>0</v>
      </c>
      <c r="V445">
        <f t="shared" si="166"/>
        <v>86.75</v>
      </c>
      <c r="W445">
        <f t="shared" si="173"/>
        <v>18.19999999999995</v>
      </c>
      <c r="X445">
        <f t="shared" si="168"/>
        <v>33.114285714285742</v>
      </c>
      <c r="Y445">
        <f t="shared" si="174"/>
        <v>34.789732386673876</v>
      </c>
      <c r="Z445">
        <f t="shared" si="175"/>
        <v>0</v>
      </c>
      <c r="AA445">
        <f t="shared" si="176"/>
        <v>0</v>
      </c>
      <c r="AB445">
        <v>57</v>
      </c>
      <c r="AC445">
        <f t="shared" si="156"/>
        <v>-16183059450.900064</v>
      </c>
      <c r="AD445">
        <f t="shared" si="169"/>
        <v>-747611192.90715539</v>
      </c>
      <c r="AE445" t="str">
        <f t="shared" si="157"/>
        <v>May</v>
      </c>
      <c r="AF445">
        <f>_xlfn.IFNA(VLOOKUP(A445,Gold!$A$2:$E$1307,5, FALSE),AF444)</f>
        <v>29667</v>
      </c>
      <c r="AG445">
        <f>_xlfn.IFNA(VLOOKUP(A445,Gold!$A$2:$G$1307,7, FALSE),AG444)</f>
        <v>1</v>
      </c>
      <c r="AH445">
        <f>_xlfn.IFNA(VLOOKUP(A445,Oil!$A$2:$E$1345,5, FALSE),AH444)</f>
        <v>3225</v>
      </c>
      <c r="AI445">
        <f>_xlfn.IFNA(VLOOKUP(A445,Oil!$A$2:$G$1345,7, FALSE),AI444)</f>
        <v>1</v>
      </c>
      <c r="AJ445">
        <f t="shared" si="160"/>
        <v>2</v>
      </c>
      <c r="AK445">
        <f>_xlfn.IFNA(VLOOKUP(A445,InterestRate!$A$2:$G$1334,3, FALSE),AK444)</f>
        <v>7.47</v>
      </c>
      <c r="AL445">
        <f>_xlfn.IFNA(VLOOKUP(A445,InterestRate!$A$2:$G$1334,4,FALSE),AL444)</f>
        <v>7.47</v>
      </c>
      <c r="AM445">
        <f>_xlfn.IFNA(VLOOKUP(A445,InterestRate!$A$2:$G$1334,5, FALSE),AM444)</f>
        <v>7.47</v>
      </c>
      <c r="AN445">
        <f>_xlfn.IFNA(VLOOKUP(A445,InterestRate!$A$2:$G$1334,6, FALSE),AN444)</f>
        <v>7.47</v>
      </c>
      <c r="AO445">
        <f>_xlfn.IFNA(VLOOKUP(A445,InterestRate!$A$2:$G$1334,7, FALSE),AO444)</f>
        <v>-8.0000000000000004E-4</v>
      </c>
      <c r="AP445">
        <f t="shared" si="161"/>
        <v>-1</v>
      </c>
      <c r="AQ445">
        <f t="shared" si="162"/>
        <v>1</v>
      </c>
    </row>
    <row r="446" spans="1:43" x14ac:dyDescent="0.2">
      <c r="A446" s="1">
        <v>42510</v>
      </c>
      <c r="B446">
        <v>7792.2</v>
      </c>
      <c r="C446">
        <v>7812.4</v>
      </c>
      <c r="D446">
        <v>7735.75</v>
      </c>
      <c r="E446">
        <v>7749.7</v>
      </c>
      <c r="F446">
        <v>161889432</v>
      </c>
      <c r="G446">
        <v>6798.89</v>
      </c>
      <c r="H446">
        <f t="shared" si="178"/>
        <v>7824.8791666666657</v>
      </c>
      <c r="I446">
        <f t="shared" si="170"/>
        <v>-75.179166666665878</v>
      </c>
      <c r="J446">
        <f t="shared" si="177"/>
        <v>0</v>
      </c>
      <c r="K446">
        <f t="shared" si="158"/>
        <v>8160.1</v>
      </c>
      <c r="L446">
        <f t="shared" si="171"/>
        <v>185827004</v>
      </c>
      <c r="M446">
        <f t="shared" si="172"/>
        <v>-23937572</v>
      </c>
      <c r="N446" s="10">
        <f t="shared" si="159"/>
        <v>5.2956888653754417</v>
      </c>
      <c r="O446">
        <f t="shared" si="167"/>
        <v>-99.150000000000546</v>
      </c>
      <c r="P446">
        <f t="shared" si="179"/>
        <v>-142.10000000000127</v>
      </c>
      <c r="Q446">
        <f t="shared" si="180"/>
        <v>95.384029560708555</v>
      </c>
      <c r="R446">
        <f t="shared" si="181"/>
        <v>42.950000000000728</v>
      </c>
      <c r="S446">
        <f t="shared" si="163"/>
        <v>-33.699999999999818</v>
      </c>
      <c r="T446">
        <f t="shared" si="164"/>
        <v>33.699999999999818</v>
      </c>
      <c r="U446">
        <f t="shared" si="165"/>
        <v>0</v>
      </c>
      <c r="V446">
        <f t="shared" si="166"/>
        <v>33.699999999999818</v>
      </c>
      <c r="W446">
        <f t="shared" si="173"/>
        <v>18.19999999999995</v>
      </c>
      <c r="X446">
        <f t="shared" si="168"/>
        <v>32.364285714285742</v>
      </c>
      <c r="Y446">
        <f t="shared" si="174"/>
        <v>35.295747333425609</v>
      </c>
      <c r="Z446">
        <f t="shared" si="175"/>
        <v>0</v>
      </c>
      <c r="AA446">
        <f t="shared" si="176"/>
        <v>0</v>
      </c>
      <c r="AB446">
        <v>-199.45</v>
      </c>
      <c r="AC446">
        <f t="shared" si="156"/>
        <v>-6880300860</v>
      </c>
      <c r="AD446">
        <f t="shared" si="169"/>
        <v>-3124153076.2214637</v>
      </c>
      <c r="AE446" t="str">
        <f t="shared" si="157"/>
        <v>May</v>
      </c>
      <c r="AF446">
        <f>_xlfn.IFNA(VLOOKUP(A446,Gold!$A$2:$E$1307,5, FALSE),AF445)</f>
        <v>29729</v>
      </c>
      <c r="AG446">
        <f>_xlfn.IFNA(VLOOKUP(A446,Gold!$A$2:$G$1307,7, FALSE),AG445)</f>
        <v>1</v>
      </c>
      <c r="AH446">
        <f>_xlfn.IFNA(VLOOKUP(A446,Oil!$A$2:$E$1345,5, FALSE),AH445)</f>
        <v>3238</v>
      </c>
      <c r="AI446">
        <f>_xlfn.IFNA(VLOOKUP(A446,Oil!$A$2:$G$1345,7, FALSE),AI445)</f>
        <v>1</v>
      </c>
      <c r="AJ446">
        <f t="shared" si="160"/>
        <v>2</v>
      </c>
      <c r="AK446">
        <f>_xlfn.IFNA(VLOOKUP(A446,InterestRate!$A$2:$G$1334,3, FALSE),AK445)</f>
        <v>7.4790000000000001</v>
      </c>
      <c r="AL446">
        <f>_xlfn.IFNA(VLOOKUP(A446,InterestRate!$A$2:$G$1334,4,FALSE),AL445)</f>
        <v>7.4790000000000001</v>
      </c>
      <c r="AM446">
        <f>_xlfn.IFNA(VLOOKUP(A446,InterestRate!$A$2:$G$1334,5, FALSE),AM445)</f>
        <v>7.4790000000000001</v>
      </c>
      <c r="AN446">
        <f>_xlfn.IFNA(VLOOKUP(A446,InterestRate!$A$2:$G$1334,6, FALSE),AN445)</f>
        <v>7.4790000000000001</v>
      </c>
      <c r="AO446">
        <f>_xlfn.IFNA(VLOOKUP(A446,InterestRate!$A$2:$G$1334,7, FALSE),AO445)</f>
        <v>1.1999999999999999E-3</v>
      </c>
      <c r="AP446">
        <f t="shared" si="161"/>
        <v>1</v>
      </c>
      <c r="AQ446">
        <f t="shared" si="162"/>
        <v>3</v>
      </c>
    </row>
    <row r="447" spans="1:43" x14ac:dyDescent="0.2">
      <c r="A447" s="1">
        <v>42513</v>
      </c>
      <c r="B447">
        <v>7813.95</v>
      </c>
      <c r="C447">
        <v>7820.6</v>
      </c>
      <c r="D447">
        <v>7722.2</v>
      </c>
      <c r="E447">
        <v>7731.05</v>
      </c>
      <c r="F447">
        <v>177347948</v>
      </c>
      <c r="G447">
        <v>7141.74</v>
      </c>
      <c r="H447">
        <f t="shared" si="178"/>
        <v>7828.4749999999995</v>
      </c>
      <c r="I447">
        <f t="shared" si="170"/>
        <v>-97.424999999999272</v>
      </c>
      <c r="J447">
        <f t="shared" si="177"/>
        <v>0</v>
      </c>
      <c r="K447">
        <f t="shared" si="158"/>
        <v>8179.95</v>
      </c>
      <c r="L447">
        <f t="shared" si="171"/>
        <v>177423709.14285713</v>
      </c>
      <c r="M447">
        <f t="shared" si="172"/>
        <v>-75761.142857134342</v>
      </c>
      <c r="N447" s="10">
        <f t="shared" si="159"/>
        <v>5.8064557854366434</v>
      </c>
      <c r="O447">
        <f t="shared" si="167"/>
        <v>-169.34999999999945</v>
      </c>
      <c r="P447">
        <f t="shared" si="179"/>
        <v>-322.74999999999909</v>
      </c>
      <c r="Q447">
        <f t="shared" si="180"/>
        <v>115.0798552972593</v>
      </c>
      <c r="R447">
        <f t="shared" si="181"/>
        <v>153.39999999999964</v>
      </c>
      <c r="S447">
        <f t="shared" si="163"/>
        <v>-18.649999999999636</v>
      </c>
      <c r="T447">
        <f t="shared" si="164"/>
        <v>18.649999999999636</v>
      </c>
      <c r="U447">
        <f t="shared" si="165"/>
        <v>0</v>
      </c>
      <c r="V447">
        <f t="shared" si="166"/>
        <v>18.649999999999636</v>
      </c>
      <c r="W447">
        <f t="shared" si="173"/>
        <v>10.835714285714337</v>
      </c>
      <c r="X447">
        <f t="shared" si="168"/>
        <v>35.028571428571404</v>
      </c>
      <c r="Y447">
        <f t="shared" si="174"/>
        <v>23.121475384849958</v>
      </c>
      <c r="Z447">
        <f t="shared" si="175"/>
        <v>0</v>
      </c>
      <c r="AA447">
        <f t="shared" si="176"/>
        <v>0</v>
      </c>
      <c r="AB447">
        <v>-372.9</v>
      </c>
      <c r="AC447">
        <f t="shared" si="156"/>
        <v>-14702144889.199936</v>
      </c>
      <c r="AD447">
        <f t="shared" si="169"/>
        <v>-5875606685.5500231</v>
      </c>
      <c r="AE447" t="str">
        <f t="shared" si="157"/>
        <v>May</v>
      </c>
      <c r="AF447">
        <f>_xlfn.IFNA(VLOOKUP(A447,Gold!$A$2:$E$1307,5, FALSE),AF446)</f>
        <v>29579</v>
      </c>
      <c r="AG447">
        <f>_xlfn.IFNA(VLOOKUP(A447,Gold!$A$2:$G$1307,7, FALSE),AG446)</f>
        <v>1</v>
      </c>
      <c r="AH447">
        <f>_xlfn.IFNA(VLOOKUP(A447,Oil!$A$2:$E$1345,5, FALSE),AH446)</f>
        <v>3263</v>
      </c>
      <c r="AI447">
        <f>_xlfn.IFNA(VLOOKUP(A447,Oil!$A$2:$G$1345,7, FALSE),AI446)</f>
        <v>1</v>
      </c>
      <c r="AJ447">
        <f t="shared" si="160"/>
        <v>2</v>
      </c>
      <c r="AK447">
        <f>_xlfn.IFNA(VLOOKUP(A447,InterestRate!$A$2:$G$1334,3, FALSE),AK446)</f>
        <v>7.4660000000000002</v>
      </c>
      <c r="AL447">
        <f>_xlfn.IFNA(VLOOKUP(A447,InterestRate!$A$2:$G$1334,4,FALSE),AL446)</f>
        <v>7.4660000000000002</v>
      </c>
      <c r="AM447">
        <f>_xlfn.IFNA(VLOOKUP(A447,InterestRate!$A$2:$G$1334,5, FALSE),AM446)</f>
        <v>7.4660000000000002</v>
      </c>
      <c r="AN447">
        <f>_xlfn.IFNA(VLOOKUP(A447,InterestRate!$A$2:$G$1334,6, FALSE),AN446)</f>
        <v>7.4660000000000002</v>
      </c>
      <c r="AO447">
        <f>_xlfn.IFNA(VLOOKUP(A447,InterestRate!$A$2:$G$1334,7, FALSE),AO446)</f>
        <v>-1.6999999999999999E-3</v>
      </c>
      <c r="AP447">
        <f t="shared" si="161"/>
        <v>-1</v>
      </c>
      <c r="AQ447">
        <f t="shared" si="162"/>
        <v>1</v>
      </c>
    </row>
    <row r="448" spans="1:43" x14ac:dyDescent="0.2">
      <c r="A448" s="1">
        <v>42514</v>
      </c>
      <c r="B448">
        <v>7738.05</v>
      </c>
      <c r="C448">
        <v>7761.55</v>
      </c>
      <c r="D448">
        <v>7715.8</v>
      </c>
      <c r="E448">
        <v>7748.85</v>
      </c>
      <c r="F448">
        <v>151538169</v>
      </c>
      <c r="G448">
        <v>6119.23</v>
      </c>
      <c r="H448">
        <f t="shared" si="178"/>
        <v>7828.104166666667</v>
      </c>
      <c r="I448">
        <f t="shared" si="170"/>
        <v>-79.254166666666606</v>
      </c>
      <c r="J448">
        <f t="shared" si="177"/>
        <v>0</v>
      </c>
      <c r="K448">
        <f t="shared" si="158"/>
        <v>8218.9500000000007</v>
      </c>
      <c r="L448">
        <f t="shared" si="171"/>
        <v>180266999.14285713</v>
      </c>
      <c r="M448">
        <f t="shared" si="172"/>
        <v>-28728830.142857134</v>
      </c>
      <c r="N448" s="10">
        <f t="shared" si="159"/>
        <v>6.0667066726030354</v>
      </c>
      <c r="O448">
        <f t="shared" si="167"/>
        <v>-66.049999999999272</v>
      </c>
      <c r="P448">
        <f t="shared" si="179"/>
        <v>-174.39999999999873</v>
      </c>
      <c r="Q448">
        <f t="shared" si="180"/>
        <v>130.08145982604972</v>
      </c>
      <c r="R448">
        <f t="shared" si="181"/>
        <v>108.34999999999945</v>
      </c>
      <c r="S448">
        <f t="shared" si="163"/>
        <v>17.800000000000182</v>
      </c>
      <c r="T448">
        <f t="shared" si="164"/>
        <v>-17.800000000000182</v>
      </c>
      <c r="U448">
        <f t="shared" si="165"/>
        <v>17.800000000000182</v>
      </c>
      <c r="V448">
        <f t="shared" si="166"/>
        <v>0</v>
      </c>
      <c r="W448">
        <f t="shared" si="173"/>
        <v>13.378571428571506</v>
      </c>
      <c r="X448">
        <f t="shared" si="168"/>
        <v>22.814285714285688</v>
      </c>
      <c r="Y448">
        <f t="shared" si="174"/>
        <v>35.970808526983063</v>
      </c>
      <c r="Z448">
        <f t="shared" si="175"/>
        <v>0</v>
      </c>
      <c r="AA448">
        <f t="shared" si="176"/>
        <v>0</v>
      </c>
      <c r="AB448">
        <v>-334.55</v>
      </c>
      <c r="AC448">
        <f t="shared" si="156"/>
        <v>1636612225.2000275</v>
      </c>
      <c r="AD448">
        <f t="shared" si="169"/>
        <v>-3894292969.0642943</v>
      </c>
      <c r="AE448" t="str">
        <f t="shared" si="157"/>
        <v>May</v>
      </c>
      <c r="AF448">
        <f>_xlfn.IFNA(VLOOKUP(A448,Gold!$A$2:$E$1307,5, FALSE),AF447)</f>
        <v>29493</v>
      </c>
      <c r="AG448">
        <f>_xlfn.IFNA(VLOOKUP(A448,Gold!$A$2:$G$1307,7, FALSE),AG447)</f>
        <v>-1</v>
      </c>
      <c r="AH448">
        <f>_xlfn.IFNA(VLOOKUP(A448,Oil!$A$2:$E$1345,5, FALSE),AH447)</f>
        <v>3238</v>
      </c>
      <c r="AI448">
        <f>_xlfn.IFNA(VLOOKUP(A448,Oil!$A$2:$G$1345,7, FALSE),AI447)</f>
        <v>-1</v>
      </c>
      <c r="AJ448">
        <f t="shared" si="160"/>
        <v>-2</v>
      </c>
      <c r="AK448">
        <f>_xlfn.IFNA(VLOOKUP(A448,InterestRate!$A$2:$G$1334,3, FALSE),AK447)</f>
        <v>7.4660000000000002</v>
      </c>
      <c r="AL448">
        <f>_xlfn.IFNA(VLOOKUP(A448,InterestRate!$A$2:$G$1334,4,FALSE),AL447)</f>
        <v>7.4660000000000002</v>
      </c>
      <c r="AM448">
        <f>_xlfn.IFNA(VLOOKUP(A448,InterestRate!$A$2:$G$1334,5, FALSE),AM447)</f>
        <v>7.4660000000000002</v>
      </c>
      <c r="AN448">
        <f>_xlfn.IFNA(VLOOKUP(A448,InterestRate!$A$2:$G$1334,6, FALSE),AN447)</f>
        <v>7.4660000000000002</v>
      </c>
      <c r="AO448">
        <f>_xlfn.IFNA(VLOOKUP(A448,InterestRate!$A$2:$G$1334,7, FALSE),AO447)</f>
        <v>0</v>
      </c>
      <c r="AP448">
        <f t="shared" si="161"/>
        <v>-1</v>
      </c>
      <c r="AQ448">
        <f t="shared" si="162"/>
        <v>-3</v>
      </c>
    </row>
    <row r="449" spans="1:43" x14ac:dyDescent="0.2">
      <c r="A449" s="1">
        <v>42515</v>
      </c>
      <c r="B449">
        <v>7811.8</v>
      </c>
      <c r="C449">
        <v>7941.2</v>
      </c>
      <c r="D449">
        <v>7809.3</v>
      </c>
      <c r="E449">
        <v>7934.9</v>
      </c>
      <c r="F449">
        <v>181636649</v>
      </c>
      <c r="G449">
        <v>8202.39</v>
      </c>
      <c r="H449">
        <f t="shared" si="178"/>
        <v>7829.3875000000007</v>
      </c>
      <c r="I449">
        <f t="shared" si="170"/>
        <v>105.51249999999891</v>
      </c>
      <c r="J449">
        <f t="shared" si="177"/>
        <v>1</v>
      </c>
      <c r="K449">
        <f t="shared" si="158"/>
        <v>8220.7999999999993</v>
      </c>
      <c r="L449">
        <f t="shared" si="171"/>
        <v>175477911.57142857</v>
      </c>
      <c r="M449">
        <f t="shared" si="172"/>
        <v>6158737.4285714328</v>
      </c>
      <c r="N449" s="10">
        <f t="shared" si="159"/>
        <v>3.6030699819783445</v>
      </c>
      <c r="O449">
        <f t="shared" si="167"/>
        <v>74.149999999999636</v>
      </c>
      <c r="P449">
        <f t="shared" si="179"/>
        <v>-51.100000000000364</v>
      </c>
      <c r="Q449">
        <f t="shared" si="180"/>
        <v>123.08950479417888</v>
      </c>
      <c r="R449">
        <f t="shared" si="181"/>
        <v>125.25</v>
      </c>
      <c r="S449">
        <f t="shared" si="163"/>
        <v>186.04999999999927</v>
      </c>
      <c r="T449">
        <f t="shared" si="164"/>
        <v>-186.04999999999927</v>
      </c>
      <c r="U449">
        <f t="shared" si="165"/>
        <v>186.04999999999927</v>
      </c>
      <c r="V449">
        <f t="shared" si="166"/>
        <v>0</v>
      </c>
      <c r="W449">
        <f t="shared" si="173"/>
        <v>33.40714285714278</v>
      </c>
      <c r="X449">
        <f t="shared" si="168"/>
        <v>22.814285714285688</v>
      </c>
      <c r="Y449">
        <f t="shared" si="174"/>
        <v>58.382224441393056</v>
      </c>
      <c r="Z449">
        <f t="shared" si="175"/>
        <v>0</v>
      </c>
      <c r="AA449">
        <f t="shared" si="176"/>
        <v>0</v>
      </c>
      <c r="AB449">
        <v>-161.25</v>
      </c>
      <c r="AC449">
        <f t="shared" si="156"/>
        <v>22359471491.899902</v>
      </c>
      <c r="AD449">
        <f t="shared" si="169"/>
        <v>-1593116577.542886</v>
      </c>
      <c r="AE449" t="str">
        <f t="shared" si="157"/>
        <v>May</v>
      </c>
      <c r="AF449">
        <f>_xlfn.IFNA(VLOOKUP(A449,Gold!$A$2:$E$1307,5, FALSE),AF448)</f>
        <v>28980</v>
      </c>
      <c r="AG449">
        <f>_xlfn.IFNA(VLOOKUP(A449,Gold!$A$2:$G$1307,7, FALSE),AG448)</f>
        <v>-1</v>
      </c>
      <c r="AH449">
        <f>_xlfn.IFNA(VLOOKUP(A449,Oil!$A$2:$E$1345,5, FALSE),AH448)</f>
        <v>3292</v>
      </c>
      <c r="AI449">
        <f>_xlfn.IFNA(VLOOKUP(A449,Oil!$A$2:$G$1345,7, FALSE),AI448)</f>
        <v>1</v>
      </c>
      <c r="AJ449">
        <f t="shared" si="160"/>
        <v>0</v>
      </c>
      <c r="AK449">
        <f>_xlfn.IFNA(VLOOKUP(A449,InterestRate!$A$2:$G$1334,3, FALSE),AK448)</f>
        <v>7.4640000000000004</v>
      </c>
      <c r="AL449">
        <f>_xlfn.IFNA(VLOOKUP(A449,InterestRate!$A$2:$G$1334,4,FALSE),AL448)</f>
        <v>7.4640000000000004</v>
      </c>
      <c r="AM449">
        <f>_xlfn.IFNA(VLOOKUP(A449,InterestRate!$A$2:$G$1334,5, FALSE),AM448)</f>
        <v>7.4640000000000004</v>
      </c>
      <c r="AN449">
        <f>_xlfn.IFNA(VLOOKUP(A449,InterestRate!$A$2:$G$1334,6, FALSE),AN448)</f>
        <v>7.4640000000000004</v>
      </c>
      <c r="AO449">
        <f>_xlfn.IFNA(VLOOKUP(A449,InterestRate!$A$2:$G$1334,7, FALSE),AO448)</f>
        <v>-2.9999999999999997E-4</v>
      </c>
      <c r="AP449">
        <f t="shared" si="161"/>
        <v>-1</v>
      </c>
      <c r="AQ449">
        <f t="shared" si="162"/>
        <v>-1</v>
      </c>
    </row>
    <row r="450" spans="1:43" x14ac:dyDescent="0.2">
      <c r="A450" s="1">
        <v>42516</v>
      </c>
      <c r="B450">
        <v>7974.45</v>
      </c>
      <c r="C450">
        <v>8083</v>
      </c>
      <c r="D450">
        <v>7948.5</v>
      </c>
      <c r="E450">
        <v>8069.65</v>
      </c>
      <c r="F450">
        <v>272456307</v>
      </c>
      <c r="G450">
        <v>12422</v>
      </c>
      <c r="H450">
        <f t="shared" si="178"/>
        <v>7835.1250000000009</v>
      </c>
      <c r="I450">
        <f t="shared" si="170"/>
        <v>234.52499999999873</v>
      </c>
      <c r="J450">
        <f t="shared" si="177"/>
        <v>0</v>
      </c>
      <c r="K450">
        <f t="shared" si="158"/>
        <v>8201.0499999999993</v>
      </c>
      <c r="L450">
        <f t="shared" si="171"/>
        <v>171204893.57142857</v>
      </c>
      <c r="M450">
        <f t="shared" si="172"/>
        <v>101251413.42857143</v>
      </c>
      <c r="N450" s="10">
        <f t="shared" si="159"/>
        <v>1.628323409317624</v>
      </c>
      <c r="O450">
        <f t="shared" si="167"/>
        <v>178.89999999999964</v>
      </c>
      <c r="P450">
        <f t="shared" si="179"/>
        <v>21.599999999999454</v>
      </c>
      <c r="Q450">
        <f t="shared" si="180"/>
        <v>114.10536588526197</v>
      </c>
      <c r="R450">
        <f t="shared" si="181"/>
        <v>157.30000000000018</v>
      </c>
      <c r="S450">
        <f t="shared" si="163"/>
        <v>134.75</v>
      </c>
      <c r="T450">
        <f t="shared" si="164"/>
        <v>-134.75</v>
      </c>
      <c r="U450">
        <f t="shared" si="165"/>
        <v>134.75</v>
      </c>
      <c r="V450">
        <f t="shared" si="166"/>
        <v>0</v>
      </c>
      <c r="W450">
        <f t="shared" si="173"/>
        <v>48.371428571428496</v>
      </c>
      <c r="X450">
        <f t="shared" si="168"/>
        <v>22.814285714285688</v>
      </c>
      <c r="Y450">
        <f t="shared" si="174"/>
        <v>67.009697209578462</v>
      </c>
      <c r="Z450">
        <f t="shared" si="175"/>
        <v>0</v>
      </c>
      <c r="AA450">
        <f t="shared" si="176"/>
        <v>0</v>
      </c>
      <c r="AB450">
        <v>187</v>
      </c>
      <c r="AC450">
        <f t="shared" ref="AC450:AC513" si="182">(E450-B450)*F450</f>
        <v>25937840426.399952</v>
      </c>
      <c r="AD450">
        <f t="shared" si="169"/>
        <v>2277111903.5142603</v>
      </c>
      <c r="AE450" t="str">
        <f t="shared" ref="AE450:AE513" si="183">TEXT(A450, "mmm")</f>
        <v>May</v>
      </c>
      <c r="AF450">
        <f>_xlfn.IFNA(VLOOKUP(A450,Gold!$A$2:$E$1307,5, FALSE),AF449)</f>
        <v>29003</v>
      </c>
      <c r="AG450">
        <f>_xlfn.IFNA(VLOOKUP(A450,Gold!$A$2:$G$1307,7, FALSE),AG449)</f>
        <v>-1</v>
      </c>
      <c r="AH450">
        <f>_xlfn.IFNA(VLOOKUP(A450,Oil!$A$2:$E$1345,5, FALSE),AH449)</f>
        <v>3343</v>
      </c>
      <c r="AI450">
        <f>_xlfn.IFNA(VLOOKUP(A450,Oil!$A$2:$G$1345,7, FALSE),AI449)</f>
        <v>1</v>
      </c>
      <c r="AJ450">
        <f t="shared" si="160"/>
        <v>0</v>
      </c>
      <c r="AK450">
        <f>_xlfn.IFNA(VLOOKUP(A450,InterestRate!$A$2:$G$1334,3, FALSE),AK449)</f>
        <v>7.4710000000000001</v>
      </c>
      <c r="AL450">
        <f>_xlfn.IFNA(VLOOKUP(A450,InterestRate!$A$2:$G$1334,4,FALSE),AL449)</f>
        <v>7.4710000000000001</v>
      </c>
      <c r="AM450">
        <f>_xlfn.IFNA(VLOOKUP(A450,InterestRate!$A$2:$G$1334,5, FALSE),AM449)</f>
        <v>7.4710000000000001</v>
      </c>
      <c r="AN450">
        <f>_xlfn.IFNA(VLOOKUP(A450,InterestRate!$A$2:$G$1334,6, FALSE),AN449)</f>
        <v>7.4710000000000001</v>
      </c>
      <c r="AO450">
        <f>_xlfn.IFNA(VLOOKUP(A450,InterestRate!$A$2:$G$1334,7, FALSE),AO449)</f>
        <v>8.9999999999999998E-4</v>
      </c>
      <c r="AP450">
        <f t="shared" si="161"/>
        <v>1</v>
      </c>
      <c r="AQ450">
        <f t="shared" si="162"/>
        <v>1</v>
      </c>
    </row>
    <row r="451" spans="1:43" x14ac:dyDescent="0.2">
      <c r="A451" s="1">
        <v>42517</v>
      </c>
      <c r="B451">
        <v>8081.95</v>
      </c>
      <c r="C451">
        <v>8164.2</v>
      </c>
      <c r="D451">
        <v>8077.05</v>
      </c>
      <c r="E451">
        <v>8156.65</v>
      </c>
      <c r="F451">
        <v>268963949</v>
      </c>
      <c r="G451">
        <v>10607.22</v>
      </c>
      <c r="H451">
        <f t="shared" si="178"/>
        <v>7850.2791666666662</v>
      </c>
      <c r="I451">
        <f t="shared" si="170"/>
        <v>306.37083333333339</v>
      </c>
      <c r="J451">
        <f t="shared" si="177"/>
        <v>0</v>
      </c>
      <c r="K451">
        <f t="shared" ref="K451:K514" si="184">E458</f>
        <v>8266.4500000000007</v>
      </c>
      <c r="L451">
        <f t="shared" si="171"/>
        <v>183107107.42857143</v>
      </c>
      <c r="M451">
        <f t="shared" si="172"/>
        <v>85856841.571428567</v>
      </c>
      <c r="N451" s="10">
        <f t="shared" ref="N451:N514" si="185">(K451-E451)*100/E451</f>
        <v>1.346140878914764</v>
      </c>
      <c r="O451">
        <f t="shared" si="167"/>
        <v>286.5</v>
      </c>
      <c r="P451">
        <f t="shared" si="179"/>
        <v>282.40000000000055</v>
      </c>
      <c r="Q451">
        <f t="shared" si="180"/>
        <v>120.11851389753508</v>
      </c>
      <c r="R451">
        <f t="shared" si="181"/>
        <v>4.0999999999994543</v>
      </c>
      <c r="S451">
        <f t="shared" si="163"/>
        <v>87</v>
      </c>
      <c r="T451">
        <f t="shared" si="164"/>
        <v>-87</v>
      </c>
      <c r="U451">
        <f t="shared" si="165"/>
        <v>87</v>
      </c>
      <c r="V451">
        <f t="shared" si="166"/>
        <v>0</v>
      </c>
      <c r="W451">
        <f t="shared" si="173"/>
        <v>60.799999999999919</v>
      </c>
      <c r="X451">
        <f t="shared" si="168"/>
        <v>19.871428571428492</v>
      </c>
      <c r="Y451">
        <f t="shared" si="174"/>
        <v>74.444638796571667</v>
      </c>
      <c r="Z451">
        <f t="shared" si="175"/>
        <v>0</v>
      </c>
      <c r="AA451">
        <f t="shared" si="176"/>
        <v>0</v>
      </c>
      <c r="AB451">
        <v>539.54999999999995</v>
      </c>
      <c r="AC451">
        <f t="shared" si="182"/>
        <v>20091606990.29995</v>
      </c>
      <c r="AD451">
        <f t="shared" si="169"/>
        <v>4608575133.3856907</v>
      </c>
      <c r="AE451" t="str">
        <f t="shared" si="183"/>
        <v>May</v>
      </c>
      <c r="AF451">
        <f>_xlfn.IFNA(VLOOKUP(A451,Gold!$A$2:$E$1307,5, FALSE),AF450)</f>
        <v>28802</v>
      </c>
      <c r="AG451">
        <f>_xlfn.IFNA(VLOOKUP(A451,Gold!$A$2:$G$1307,7, FALSE),AG450)</f>
        <v>-1</v>
      </c>
      <c r="AH451">
        <f>_xlfn.IFNA(VLOOKUP(A451,Oil!$A$2:$E$1345,5, FALSE),AH450)</f>
        <v>3329</v>
      </c>
      <c r="AI451">
        <f>_xlfn.IFNA(VLOOKUP(A451,Oil!$A$2:$G$1345,7, FALSE),AI450)</f>
        <v>-1</v>
      </c>
      <c r="AJ451">
        <f t="shared" ref="AJ451:AJ514" si="186">AG451+AI451</f>
        <v>-2</v>
      </c>
      <c r="AK451">
        <f>_xlfn.IFNA(VLOOKUP(A451,InterestRate!$A$2:$G$1334,3, FALSE),AK450)</f>
        <v>7.4710000000000001</v>
      </c>
      <c r="AL451">
        <f>_xlfn.IFNA(VLOOKUP(A451,InterestRate!$A$2:$G$1334,4,FALSE),AL450)</f>
        <v>7.4710000000000001</v>
      </c>
      <c r="AM451">
        <f>_xlfn.IFNA(VLOOKUP(A451,InterestRate!$A$2:$G$1334,5, FALSE),AM450)</f>
        <v>7.4710000000000001</v>
      </c>
      <c r="AN451">
        <f>_xlfn.IFNA(VLOOKUP(A451,InterestRate!$A$2:$G$1334,6, FALSE),AN450)</f>
        <v>7.4710000000000001</v>
      </c>
      <c r="AO451">
        <f>_xlfn.IFNA(VLOOKUP(A451,InterestRate!$A$2:$G$1334,7, FALSE),AO450)</f>
        <v>0</v>
      </c>
      <c r="AP451">
        <f t="shared" ref="AP451:AP514" si="187">IF(AO451&gt;0,1,-1)</f>
        <v>-1</v>
      </c>
      <c r="AQ451">
        <f t="shared" ref="AQ451:AQ514" si="188">AG451+AI451+AP451</f>
        <v>-3</v>
      </c>
    </row>
    <row r="452" spans="1:43" x14ac:dyDescent="0.2">
      <c r="A452" s="1">
        <v>42520</v>
      </c>
      <c r="B452">
        <v>8166.5</v>
      </c>
      <c r="C452">
        <v>8200</v>
      </c>
      <c r="D452">
        <v>8150.8</v>
      </c>
      <c r="E452">
        <v>8178.5</v>
      </c>
      <c r="F452">
        <v>255086293</v>
      </c>
      <c r="G452">
        <v>9199.3799999999992</v>
      </c>
      <c r="H452">
        <f t="shared" si="178"/>
        <v>7875.929166666665</v>
      </c>
      <c r="I452">
        <f t="shared" si="170"/>
        <v>302.57083333333503</v>
      </c>
      <c r="J452">
        <f t="shared" si="177"/>
        <v>0</v>
      </c>
      <c r="K452">
        <f t="shared" si="184"/>
        <v>8273.0499999999993</v>
      </c>
      <c r="L452">
        <f t="shared" si="171"/>
        <v>198506326.14285713</v>
      </c>
      <c r="M452">
        <f t="shared" si="172"/>
        <v>56579966.857142866</v>
      </c>
      <c r="N452" s="10">
        <f t="shared" si="185"/>
        <v>1.1560799657638843</v>
      </c>
      <c r="O452">
        <f t="shared" si="167"/>
        <v>395.10000000000036</v>
      </c>
      <c r="P452">
        <f t="shared" si="179"/>
        <v>499.50000000000091</v>
      </c>
      <c r="Q452">
        <f t="shared" si="180"/>
        <v>169.26902861308977</v>
      </c>
      <c r="R452">
        <f t="shared" si="181"/>
        <v>-104.40000000000055</v>
      </c>
      <c r="S452">
        <f t="shared" ref="S452:S515" si="189">E452-E451</f>
        <v>21.850000000000364</v>
      </c>
      <c r="T452">
        <f t="shared" ref="T452:T515" si="190">E451-E452</f>
        <v>-21.850000000000364</v>
      </c>
      <c r="U452">
        <f t="shared" ref="U452:U515" si="191">IF(S452&gt;0,S452,0)</f>
        <v>21.850000000000364</v>
      </c>
      <c r="V452">
        <f t="shared" ref="V452:V515" si="192">IF(T452&gt;0,T452,0)</f>
        <v>0</v>
      </c>
      <c r="W452">
        <f t="shared" si="173"/>
        <v>63.921428571428542</v>
      </c>
      <c r="X452">
        <f t="shared" si="168"/>
        <v>7.4785714285713505</v>
      </c>
      <c r="Y452">
        <f t="shared" si="174"/>
        <v>88.289265982636238</v>
      </c>
      <c r="Z452">
        <f t="shared" si="175"/>
        <v>0</v>
      </c>
      <c r="AA452">
        <f t="shared" si="176"/>
        <v>1</v>
      </c>
      <c r="AB452">
        <v>860.5</v>
      </c>
      <c r="AC452">
        <f t="shared" si="182"/>
        <v>3061035516</v>
      </c>
      <c r="AD452">
        <f t="shared" si="169"/>
        <v>7357731557.2285566</v>
      </c>
      <c r="AE452" t="str">
        <f t="shared" si="183"/>
        <v>May</v>
      </c>
      <c r="AF452">
        <f>_xlfn.IFNA(VLOOKUP(A452,Gold!$A$2:$E$1307,5, FALSE),AF451)</f>
        <v>28408</v>
      </c>
      <c r="AG452">
        <f>_xlfn.IFNA(VLOOKUP(A452,Gold!$A$2:$G$1307,7, FALSE),AG451)</f>
        <v>1</v>
      </c>
      <c r="AH452">
        <f>_xlfn.IFNA(VLOOKUP(A452,Oil!$A$2:$E$1345,5, FALSE),AH451)</f>
        <v>3308</v>
      </c>
      <c r="AI452">
        <f>_xlfn.IFNA(VLOOKUP(A452,Oil!$A$2:$G$1345,7, FALSE),AI451)</f>
        <v>-1</v>
      </c>
      <c r="AJ452">
        <f t="shared" si="186"/>
        <v>0</v>
      </c>
      <c r="AK452">
        <f>_xlfn.IFNA(VLOOKUP(A452,InterestRate!$A$2:$G$1334,3, FALSE),AK451)</f>
        <v>7.4610000000000003</v>
      </c>
      <c r="AL452">
        <f>_xlfn.IFNA(VLOOKUP(A452,InterestRate!$A$2:$G$1334,4,FALSE),AL451)</f>
        <v>7.4610000000000003</v>
      </c>
      <c r="AM452">
        <f>_xlfn.IFNA(VLOOKUP(A452,InterestRate!$A$2:$G$1334,5, FALSE),AM451)</f>
        <v>7.4610000000000003</v>
      </c>
      <c r="AN452">
        <f>_xlfn.IFNA(VLOOKUP(A452,InterestRate!$A$2:$G$1334,6, FALSE),AN451)</f>
        <v>7.4610000000000003</v>
      </c>
      <c r="AO452">
        <f>_xlfn.IFNA(VLOOKUP(A452,InterestRate!$A$2:$G$1334,7, FALSE),AO451)</f>
        <v>-1.2999999999999999E-3</v>
      </c>
      <c r="AP452">
        <f t="shared" si="187"/>
        <v>-1</v>
      </c>
      <c r="AQ452">
        <f t="shared" si="188"/>
        <v>-1</v>
      </c>
    </row>
    <row r="453" spans="1:43" x14ac:dyDescent="0.2">
      <c r="A453" s="1">
        <v>42521</v>
      </c>
      <c r="B453">
        <v>8209.85</v>
      </c>
      <c r="C453">
        <v>8213.6</v>
      </c>
      <c r="D453">
        <v>8134.3</v>
      </c>
      <c r="E453">
        <v>8160.1</v>
      </c>
      <c r="F453">
        <v>485645737</v>
      </c>
      <c r="G453">
        <v>21491.53</v>
      </c>
      <c r="H453">
        <f t="shared" si="178"/>
        <v>7899.1041666666652</v>
      </c>
      <c r="I453">
        <f t="shared" si="170"/>
        <v>260.99583333333521</v>
      </c>
      <c r="J453">
        <f t="shared" si="177"/>
        <v>0</v>
      </c>
      <c r="K453">
        <f t="shared" si="184"/>
        <v>8203.6</v>
      </c>
      <c r="L453">
        <f t="shared" si="171"/>
        <v>209845535.2857143</v>
      </c>
      <c r="M453">
        <f t="shared" si="172"/>
        <v>275800201.71428573</v>
      </c>
      <c r="N453" s="10">
        <f t="shared" si="185"/>
        <v>0.53308170243011721</v>
      </c>
      <c r="O453">
        <f t="shared" si="167"/>
        <v>410.40000000000055</v>
      </c>
      <c r="P453">
        <f t="shared" si="179"/>
        <v>509.55000000000109</v>
      </c>
      <c r="Q453">
        <f t="shared" si="180"/>
        <v>210.99633657392971</v>
      </c>
      <c r="R453">
        <f t="shared" si="181"/>
        <v>-99.150000000000546</v>
      </c>
      <c r="S453">
        <f t="shared" si="189"/>
        <v>-18.399999999999636</v>
      </c>
      <c r="T453">
        <f t="shared" si="190"/>
        <v>18.399999999999636</v>
      </c>
      <c r="U453">
        <f t="shared" si="191"/>
        <v>0</v>
      </c>
      <c r="V453">
        <f t="shared" si="192"/>
        <v>18.399999999999636</v>
      </c>
      <c r="W453">
        <f t="shared" si="173"/>
        <v>63.921428571428542</v>
      </c>
      <c r="X453">
        <f t="shared" si="168"/>
        <v>5.2928571428570388</v>
      </c>
      <c r="Y453">
        <f t="shared" si="174"/>
        <v>91.037639877924846</v>
      </c>
      <c r="Z453">
        <f t="shared" si="175"/>
        <v>0</v>
      </c>
      <c r="AA453">
        <f t="shared" si="176"/>
        <v>1</v>
      </c>
      <c r="AB453">
        <v>1092</v>
      </c>
      <c r="AC453">
        <f t="shared" si="182"/>
        <v>-24160875415.75</v>
      </c>
      <c r="AD453">
        <f t="shared" si="169"/>
        <v>4889078049.2642698</v>
      </c>
      <c r="AE453" t="str">
        <f t="shared" si="183"/>
        <v>May</v>
      </c>
      <c r="AF453">
        <f>_xlfn.IFNA(VLOOKUP(A453,Gold!$A$2:$E$1307,5, FALSE),AF452)</f>
        <v>28615</v>
      </c>
      <c r="AG453">
        <f>_xlfn.IFNA(VLOOKUP(A453,Gold!$A$2:$G$1307,7, FALSE),AG452)</f>
        <v>1</v>
      </c>
      <c r="AH453">
        <f>_xlfn.IFNA(VLOOKUP(A453,Oil!$A$2:$E$1345,5, FALSE),AH452)</f>
        <v>3308</v>
      </c>
      <c r="AI453">
        <f>_xlfn.IFNA(VLOOKUP(A453,Oil!$A$2:$G$1345,7, FALSE),AI452)</f>
        <v>1</v>
      </c>
      <c r="AJ453">
        <f t="shared" si="186"/>
        <v>2</v>
      </c>
      <c r="AK453">
        <f>_xlfn.IFNA(VLOOKUP(A453,InterestRate!$A$2:$G$1334,3, FALSE),AK452)</f>
        <v>7.4710000000000001</v>
      </c>
      <c r="AL453">
        <f>_xlfn.IFNA(VLOOKUP(A453,InterestRate!$A$2:$G$1334,4,FALSE),AL452)</f>
        <v>7.4710000000000001</v>
      </c>
      <c r="AM453">
        <f>_xlfn.IFNA(VLOOKUP(A453,InterestRate!$A$2:$G$1334,5, FALSE),AM452)</f>
        <v>7.4710000000000001</v>
      </c>
      <c r="AN453">
        <f>_xlfn.IFNA(VLOOKUP(A453,InterestRate!$A$2:$G$1334,6, FALSE),AN452)</f>
        <v>7.4710000000000001</v>
      </c>
      <c r="AO453">
        <f>_xlfn.IFNA(VLOOKUP(A453,InterestRate!$A$2:$G$1334,7, FALSE),AO452)</f>
        <v>1.2999999999999999E-3</v>
      </c>
      <c r="AP453">
        <f t="shared" si="187"/>
        <v>1</v>
      </c>
      <c r="AQ453">
        <f t="shared" si="188"/>
        <v>3</v>
      </c>
    </row>
    <row r="454" spans="1:43" x14ac:dyDescent="0.2">
      <c r="A454" s="1">
        <v>42522</v>
      </c>
      <c r="B454">
        <v>8179.2</v>
      </c>
      <c r="C454">
        <v>8215.35</v>
      </c>
      <c r="D454">
        <v>8171.05</v>
      </c>
      <c r="E454">
        <v>8179.95</v>
      </c>
      <c r="F454">
        <v>200371829</v>
      </c>
      <c r="G454">
        <v>8408.5300000000007</v>
      </c>
      <c r="H454">
        <f t="shared" si="178"/>
        <v>7927.8708333333334</v>
      </c>
      <c r="I454">
        <f t="shared" si="170"/>
        <v>252.07916666666642</v>
      </c>
      <c r="J454">
        <f t="shared" si="177"/>
        <v>0</v>
      </c>
      <c r="K454">
        <f t="shared" si="184"/>
        <v>8170.05</v>
      </c>
      <c r="L454">
        <f t="shared" si="171"/>
        <v>256096436</v>
      </c>
      <c r="M454">
        <f t="shared" si="172"/>
        <v>-55724607</v>
      </c>
      <c r="N454" s="10">
        <f t="shared" si="185"/>
        <v>-0.1210276346432391</v>
      </c>
      <c r="O454">
        <f t="shared" si="167"/>
        <v>448.89999999999964</v>
      </c>
      <c r="P454">
        <f t="shared" si="179"/>
        <v>618.24999999999909</v>
      </c>
      <c r="Q454">
        <f t="shared" si="180"/>
        <v>224.07460598563821</v>
      </c>
      <c r="R454">
        <f t="shared" si="181"/>
        <v>-169.34999999999945</v>
      </c>
      <c r="S454">
        <f t="shared" si="189"/>
        <v>19.849999999999454</v>
      </c>
      <c r="T454">
        <f t="shared" si="190"/>
        <v>-19.849999999999454</v>
      </c>
      <c r="U454">
        <f t="shared" si="191"/>
        <v>19.849999999999454</v>
      </c>
      <c r="V454">
        <f t="shared" si="192"/>
        <v>0</v>
      </c>
      <c r="W454">
        <f t="shared" si="173"/>
        <v>66.757142857142753</v>
      </c>
      <c r="X454">
        <f t="shared" si="168"/>
        <v>2.6285714285713766</v>
      </c>
      <c r="Y454">
        <f t="shared" si="174"/>
        <v>94.844733103308357</v>
      </c>
      <c r="Z454">
        <f t="shared" si="175"/>
        <v>0</v>
      </c>
      <c r="AA454">
        <f t="shared" si="176"/>
        <v>1</v>
      </c>
      <c r="AB454">
        <v>1254.4000000000001</v>
      </c>
      <c r="AC454">
        <f t="shared" si="182"/>
        <v>150278871.75</v>
      </c>
      <c r="AD454">
        <f t="shared" si="169"/>
        <v>7010852872.2571192</v>
      </c>
      <c r="AE454" t="str">
        <f t="shared" si="183"/>
        <v>Jun</v>
      </c>
      <c r="AF454">
        <f>_xlfn.IFNA(VLOOKUP(A454,Gold!$A$2:$E$1307,5, FALSE),AF453)</f>
        <v>28742</v>
      </c>
      <c r="AG454">
        <f>_xlfn.IFNA(VLOOKUP(A454,Gold!$A$2:$G$1307,7, FALSE),AG453)</f>
        <v>-1</v>
      </c>
      <c r="AH454">
        <f>_xlfn.IFNA(VLOOKUP(A454,Oil!$A$2:$E$1345,5, FALSE),AH453)</f>
        <v>3300</v>
      </c>
      <c r="AI454">
        <f>_xlfn.IFNA(VLOOKUP(A454,Oil!$A$2:$G$1345,7, FALSE),AI453)</f>
        <v>-1</v>
      </c>
      <c r="AJ454">
        <f t="shared" si="186"/>
        <v>-2</v>
      </c>
      <c r="AK454">
        <f>_xlfn.IFNA(VLOOKUP(A454,InterestRate!$A$2:$G$1334,3, FALSE),AK453)</f>
        <v>7.4880000000000004</v>
      </c>
      <c r="AL454">
        <f>_xlfn.IFNA(VLOOKUP(A454,InterestRate!$A$2:$G$1334,4,FALSE),AL453)</f>
        <v>7.4880000000000004</v>
      </c>
      <c r="AM454">
        <f>_xlfn.IFNA(VLOOKUP(A454,InterestRate!$A$2:$G$1334,5, FALSE),AM453)</f>
        <v>7.4880000000000004</v>
      </c>
      <c r="AN454">
        <f>_xlfn.IFNA(VLOOKUP(A454,InterestRate!$A$2:$G$1334,6, FALSE),AN453)</f>
        <v>7.4880000000000004</v>
      </c>
      <c r="AO454">
        <f>_xlfn.IFNA(VLOOKUP(A454,InterestRate!$A$2:$G$1334,7, FALSE),AO453)</f>
        <v>2.3E-3</v>
      </c>
      <c r="AP454">
        <f t="shared" si="187"/>
        <v>1</v>
      </c>
      <c r="AQ454">
        <f t="shared" si="188"/>
        <v>-1</v>
      </c>
    </row>
    <row r="455" spans="1:43" x14ac:dyDescent="0.2">
      <c r="A455" s="1">
        <v>42523</v>
      </c>
      <c r="B455">
        <v>8156.9</v>
      </c>
      <c r="C455">
        <v>8229.5</v>
      </c>
      <c r="D455">
        <v>8154.75</v>
      </c>
      <c r="E455">
        <v>8218.9500000000007</v>
      </c>
      <c r="F455">
        <v>187316365</v>
      </c>
      <c r="G455">
        <v>8389.69</v>
      </c>
      <c r="H455">
        <f t="shared" si="178"/>
        <v>7954.4708333333338</v>
      </c>
      <c r="I455">
        <f t="shared" si="170"/>
        <v>264.47916666666697</v>
      </c>
      <c r="J455">
        <f t="shared" si="177"/>
        <v>0</v>
      </c>
      <c r="K455">
        <f t="shared" si="184"/>
        <v>8110.6</v>
      </c>
      <c r="L455">
        <f t="shared" si="171"/>
        <v>259385561.85714287</v>
      </c>
      <c r="M455">
        <f t="shared" si="172"/>
        <v>-72069196.857142866</v>
      </c>
      <c r="N455" s="10">
        <f t="shared" si="185"/>
        <v>-1.318294916017257</v>
      </c>
      <c r="O455">
        <f t="shared" si="167"/>
        <v>470.10000000000036</v>
      </c>
      <c r="P455">
        <f t="shared" si="179"/>
        <v>536.14999999999964</v>
      </c>
      <c r="Q455">
        <f t="shared" si="180"/>
        <v>192.99045405704095</v>
      </c>
      <c r="R455">
        <f t="shared" si="181"/>
        <v>-66.049999999999272</v>
      </c>
      <c r="S455">
        <f t="shared" si="189"/>
        <v>39.000000000000909</v>
      </c>
      <c r="T455">
        <f t="shared" si="190"/>
        <v>-39.000000000000909</v>
      </c>
      <c r="U455">
        <f t="shared" si="191"/>
        <v>39.000000000000909</v>
      </c>
      <c r="V455">
        <f t="shared" si="192"/>
        <v>0</v>
      </c>
      <c r="W455">
        <f t="shared" si="173"/>
        <v>69.785714285714292</v>
      </c>
      <c r="X455">
        <f t="shared" si="168"/>
        <v>2.6285714285713766</v>
      </c>
      <c r="Y455">
        <f t="shared" si="174"/>
        <v>95.057404164234356</v>
      </c>
      <c r="Z455">
        <f t="shared" si="175"/>
        <v>0</v>
      </c>
      <c r="AA455">
        <f t="shared" si="176"/>
        <v>1</v>
      </c>
      <c r="AB455">
        <v>1329.4</v>
      </c>
      <c r="AC455">
        <f t="shared" si="182"/>
        <v>11622980448.250204</v>
      </c>
      <c r="AD455">
        <f t="shared" si="169"/>
        <v>8437476904.1214285</v>
      </c>
      <c r="AE455" t="str">
        <f t="shared" si="183"/>
        <v>Jun</v>
      </c>
      <c r="AF455">
        <f>_xlfn.IFNA(VLOOKUP(A455,Gold!$A$2:$E$1307,5, FALSE),AF454)</f>
        <v>28678</v>
      </c>
      <c r="AG455">
        <f>_xlfn.IFNA(VLOOKUP(A455,Gold!$A$2:$G$1307,7, FALSE),AG454)</f>
        <v>1</v>
      </c>
      <c r="AH455">
        <f>_xlfn.IFNA(VLOOKUP(A455,Oil!$A$2:$E$1345,5, FALSE),AH454)</f>
        <v>3301</v>
      </c>
      <c r="AI455">
        <f>_xlfn.IFNA(VLOOKUP(A455,Oil!$A$2:$G$1345,7, FALSE),AI454)</f>
        <v>1</v>
      </c>
      <c r="AJ455">
        <f t="shared" si="186"/>
        <v>2</v>
      </c>
      <c r="AK455">
        <f>_xlfn.IFNA(VLOOKUP(A455,InterestRate!$A$2:$G$1334,3, FALSE),AK454)</f>
        <v>7.4850000000000003</v>
      </c>
      <c r="AL455">
        <f>_xlfn.IFNA(VLOOKUP(A455,InterestRate!$A$2:$G$1334,4,FALSE),AL454)</f>
        <v>7.4850000000000003</v>
      </c>
      <c r="AM455">
        <f>_xlfn.IFNA(VLOOKUP(A455,InterestRate!$A$2:$G$1334,5, FALSE),AM454)</f>
        <v>7.4850000000000003</v>
      </c>
      <c r="AN455">
        <f>_xlfn.IFNA(VLOOKUP(A455,InterestRate!$A$2:$G$1334,6, FALSE),AN454)</f>
        <v>7.4850000000000003</v>
      </c>
      <c r="AO455">
        <f>_xlfn.IFNA(VLOOKUP(A455,InterestRate!$A$2:$G$1334,7, FALSE),AO454)</f>
        <v>-4.0000000000000002E-4</v>
      </c>
      <c r="AP455">
        <f t="shared" si="187"/>
        <v>-1</v>
      </c>
      <c r="AQ455">
        <f t="shared" si="188"/>
        <v>1</v>
      </c>
    </row>
    <row r="456" spans="1:43" x14ac:dyDescent="0.2">
      <c r="A456" s="1">
        <v>42524</v>
      </c>
      <c r="B456">
        <v>8246.2000000000007</v>
      </c>
      <c r="C456">
        <v>8262</v>
      </c>
      <c r="D456">
        <v>8209.85</v>
      </c>
      <c r="E456">
        <v>8220.7999999999993</v>
      </c>
      <c r="F456">
        <v>390652017</v>
      </c>
      <c r="G456">
        <v>10762.52</v>
      </c>
      <c r="H456">
        <f t="shared" si="178"/>
        <v>7981.8208333333341</v>
      </c>
      <c r="I456">
        <f t="shared" si="170"/>
        <v>238.97916666666515</v>
      </c>
      <c r="J456">
        <f t="shared" si="177"/>
        <v>0</v>
      </c>
      <c r="K456">
        <f t="shared" si="184"/>
        <v>8108.85</v>
      </c>
      <c r="L456">
        <f t="shared" si="171"/>
        <v>264496732.7142857</v>
      </c>
      <c r="M456">
        <f t="shared" si="172"/>
        <v>126155284.2857143</v>
      </c>
      <c r="N456" s="10">
        <f t="shared" si="185"/>
        <v>-1.3617896068509017</v>
      </c>
      <c r="O456">
        <f t="shared" si="167"/>
        <v>285.89999999999964</v>
      </c>
      <c r="P456">
        <f t="shared" si="179"/>
        <v>211.75</v>
      </c>
      <c r="Q456">
        <f t="shared" si="180"/>
        <v>149.63758639427741</v>
      </c>
      <c r="R456">
        <f t="shared" si="181"/>
        <v>74.149999999999636</v>
      </c>
      <c r="S456">
        <f t="shared" si="189"/>
        <v>1.8499999999985448</v>
      </c>
      <c r="T456">
        <f t="shared" si="190"/>
        <v>-1.8499999999985448</v>
      </c>
      <c r="U456">
        <f t="shared" si="191"/>
        <v>1.8499999999985448</v>
      </c>
      <c r="V456">
        <f t="shared" si="192"/>
        <v>0</v>
      </c>
      <c r="W456">
        <f t="shared" si="173"/>
        <v>43.471428571428469</v>
      </c>
      <c r="X456">
        <f t="shared" si="168"/>
        <v>2.6285714285713766</v>
      </c>
      <c r="Y456">
        <f t="shared" si="174"/>
        <v>92.296026690931228</v>
      </c>
      <c r="Z456">
        <f t="shared" si="175"/>
        <v>0</v>
      </c>
      <c r="AA456">
        <f t="shared" si="176"/>
        <v>1</v>
      </c>
      <c r="AB456">
        <v>1204.9000000000001</v>
      </c>
      <c r="AC456">
        <f t="shared" si="182"/>
        <v>-9922561231.8005676</v>
      </c>
      <c r="AD456">
        <f t="shared" si="169"/>
        <v>3825757943.592792</v>
      </c>
      <c r="AE456" t="str">
        <f t="shared" si="183"/>
        <v>Jun</v>
      </c>
      <c r="AF456">
        <f>_xlfn.IFNA(VLOOKUP(A456,Gold!$A$2:$E$1307,5, FALSE),AF455)</f>
        <v>28616</v>
      </c>
      <c r="AG456">
        <f>_xlfn.IFNA(VLOOKUP(A456,Gold!$A$2:$G$1307,7, FALSE),AG455)</f>
        <v>1</v>
      </c>
      <c r="AH456">
        <f>_xlfn.IFNA(VLOOKUP(A456,Oil!$A$2:$E$1345,5, FALSE),AH455)</f>
        <v>3307</v>
      </c>
      <c r="AI456">
        <f>_xlfn.IFNA(VLOOKUP(A456,Oil!$A$2:$G$1345,7, FALSE),AI455)</f>
        <v>1</v>
      </c>
      <c r="AJ456">
        <f t="shared" si="186"/>
        <v>2</v>
      </c>
      <c r="AK456">
        <f>_xlfn.IFNA(VLOOKUP(A456,InterestRate!$A$2:$G$1334,3, FALSE),AK455)</f>
        <v>7.4889999999999999</v>
      </c>
      <c r="AL456">
        <f>_xlfn.IFNA(VLOOKUP(A456,InterestRate!$A$2:$G$1334,4,FALSE),AL455)</f>
        <v>7.4889999999999999</v>
      </c>
      <c r="AM456">
        <f>_xlfn.IFNA(VLOOKUP(A456,InterestRate!$A$2:$G$1334,5, FALSE),AM455)</f>
        <v>7.4889999999999999</v>
      </c>
      <c r="AN456">
        <f>_xlfn.IFNA(VLOOKUP(A456,InterestRate!$A$2:$G$1334,6, FALSE),AN455)</f>
        <v>7.4889999999999999</v>
      </c>
      <c r="AO456">
        <f>_xlfn.IFNA(VLOOKUP(A456,InterestRate!$A$2:$G$1334,7, FALSE),AO455)</f>
        <v>5.0000000000000001E-4</v>
      </c>
      <c r="AP456">
        <f t="shared" si="187"/>
        <v>1</v>
      </c>
      <c r="AQ456">
        <f t="shared" si="188"/>
        <v>3</v>
      </c>
    </row>
    <row r="457" spans="1:43" x14ac:dyDescent="0.2">
      <c r="A457" s="1">
        <v>42527</v>
      </c>
      <c r="B457">
        <v>8228.75</v>
      </c>
      <c r="C457">
        <v>8234.7000000000007</v>
      </c>
      <c r="D457">
        <v>8186.05</v>
      </c>
      <c r="E457">
        <v>8201.0499999999993</v>
      </c>
      <c r="F457">
        <v>176885226</v>
      </c>
      <c r="G457">
        <v>7657.92</v>
      </c>
      <c r="H457">
        <f t="shared" si="178"/>
        <v>8011.041666666667</v>
      </c>
      <c r="I457">
        <f t="shared" si="170"/>
        <v>190.0083333333323</v>
      </c>
      <c r="J457">
        <f t="shared" si="177"/>
        <v>0</v>
      </c>
      <c r="K457">
        <f t="shared" si="184"/>
        <v>8206.6</v>
      </c>
      <c r="L457">
        <f t="shared" si="171"/>
        <v>294356071</v>
      </c>
      <c r="M457">
        <f t="shared" si="172"/>
        <v>-117470845</v>
      </c>
      <c r="N457" s="10">
        <f t="shared" si="185"/>
        <v>6.7674261222661639E-2</v>
      </c>
      <c r="O457">
        <f t="shared" ref="O457:O520" si="193">E457-E450</f>
        <v>131.39999999999964</v>
      </c>
      <c r="P457">
        <f t="shared" si="179"/>
        <v>-47.5</v>
      </c>
      <c r="Q457">
        <f t="shared" si="180"/>
        <v>105.83679934331994</v>
      </c>
      <c r="R457">
        <f t="shared" si="181"/>
        <v>178.89999999999964</v>
      </c>
      <c r="S457">
        <f t="shared" si="189"/>
        <v>-19.75</v>
      </c>
      <c r="T457">
        <f t="shared" si="190"/>
        <v>19.75</v>
      </c>
      <c r="U457">
        <f t="shared" si="191"/>
        <v>0</v>
      </c>
      <c r="V457">
        <f t="shared" si="192"/>
        <v>19.75</v>
      </c>
      <c r="W457">
        <f t="shared" si="173"/>
        <v>24.221428571428469</v>
      </c>
      <c r="X457">
        <f t="shared" ref="X457:X520" si="194">AVERAGE(V451:V457)</f>
        <v>5.4499999999999478</v>
      </c>
      <c r="Y457">
        <f t="shared" si="174"/>
        <v>78.970656730321451</v>
      </c>
      <c r="Z457">
        <f t="shared" si="175"/>
        <v>0</v>
      </c>
      <c r="AA457">
        <f t="shared" si="176"/>
        <v>0</v>
      </c>
      <c r="AB457">
        <v>887.4</v>
      </c>
      <c r="AC457">
        <f t="shared" si="182"/>
        <v>-4899720760.2001286</v>
      </c>
      <c r="AD457">
        <f t="shared" ref="AD457:AD520" si="195">AVERAGE(AC451:AC457)</f>
        <v>-579607940.20722032</v>
      </c>
      <c r="AE457" t="str">
        <f t="shared" si="183"/>
        <v>Jun</v>
      </c>
      <c r="AF457">
        <f>_xlfn.IFNA(VLOOKUP(A457,Gold!$A$2:$E$1307,5, FALSE),AF456)</f>
        <v>29085</v>
      </c>
      <c r="AG457">
        <f>_xlfn.IFNA(VLOOKUP(A457,Gold!$A$2:$G$1307,7, FALSE),AG456)</f>
        <v>1</v>
      </c>
      <c r="AH457">
        <f>_xlfn.IFNA(VLOOKUP(A457,Oil!$A$2:$E$1345,5, FALSE),AH456)</f>
        <v>3269</v>
      </c>
      <c r="AI457">
        <f>_xlfn.IFNA(VLOOKUP(A457,Oil!$A$2:$G$1345,7, FALSE),AI456)</f>
        <v>-1</v>
      </c>
      <c r="AJ457">
        <f t="shared" si="186"/>
        <v>0</v>
      </c>
      <c r="AK457">
        <f>_xlfn.IFNA(VLOOKUP(A457,InterestRate!$A$2:$G$1334,3, FALSE),AK456)</f>
        <v>7.4729999999999999</v>
      </c>
      <c r="AL457">
        <f>_xlfn.IFNA(VLOOKUP(A457,InterestRate!$A$2:$G$1334,4,FALSE),AL456)</f>
        <v>7.4729999999999999</v>
      </c>
      <c r="AM457">
        <f>_xlfn.IFNA(VLOOKUP(A457,InterestRate!$A$2:$G$1334,5, FALSE),AM456)</f>
        <v>7.4729999999999999</v>
      </c>
      <c r="AN457">
        <f>_xlfn.IFNA(VLOOKUP(A457,InterestRate!$A$2:$G$1334,6, FALSE),AN456)</f>
        <v>7.4729999999999999</v>
      </c>
      <c r="AO457">
        <f>_xlfn.IFNA(VLOOKUP(A457,InterestRate!$A$2:$G$1334,7, FALSE),AO456)</f>
        <v>-2.0999999999999999E-3</v>
      </c>
      <c r="AP457">
        <f t="shared" si="187"/>
        <v>-1</v>
      </c>
      <c r="AQ457">
        <f t="shared" si="188"/>
        <v>-1</v>
      </c>
    </row>
    <row r="458" spans="1:43" x14ac:dyDescent="0.2">
      <c r="A458" s="1">
        <v>42528</v>
      </c>
      <c r="B458">
        <v>8235.5499999999993</v>
      </c>
      <c r="C458">
        <v>8294.9500000000007</v>
      </c>
      <c r="D458">
        <v>8216.4</v>
      </c>
      <c r="E458">
        <v>8266.4500000000007</v>
      </c>
      <c r="F458">
        <v>249365706</v>
      </c>
      <c r="G458">
        <v>10462.49</v>
      </c>
      <c r="H458">
        <f t="shared" si="178"/>
        <v>8045.8458333333338</v>
      </c>
      <c r="I458">
        <f t="shared" ref="I458:I521" si="196">E458-H458</f>
        <v>220.60416666666697</v>
      </c>
      <c r="J458">
        <f t="shared" si="177"/>
        <v>0</v>
      </c>
      <c r="K458">
        <f t="shared" si="184"/>
        <v>8140.75</v>
      </c>
      <c r="L458">
        <f t="shared" ref="L458:L521" si="197">AVERAGE(F451:F457)</f>
        <v>280703059.4285714</v>
      </c>
      <c r="M458">
        <f t="shared" ref="M458:M521" si="198">F458-L458</f>
        <v>-31337353.428571403</v>
      </c>
      <c r="N458" s="10">
        <f t="shared" si="185"/>
        <v>-1.5206043706790788</v>
      </c>
      <c r="O458">
        <f t="shared" si="193"/>
        <v>109.80000000000109</v>
      </c>
      <c r="P458">
        <f t="shared" si="179"/>
        <v>-176.69999999999891</v>
      </c>
      <c r="Q458">
        <f t="shared" si="180"/>
        <v>119.54576529513724</v>
      </c>
      <c r="R458">
        <f t="shared" si="181"/>
        <v>286.5</v>
      </c>
      <c r="S458">
        <f t="shared" si="189"/>
        <v>65.400000000001455</v>
      </c>
      <c r="T458">
        <f t="shared" si="190"/>
        <v>-65.400000000001455</v>
      </c>
      <c r="U458">
        <f t="shared" si="191"/>
        <v>65.400000000001455</v>
      </c>
      <c r="V458">
        <f t="shared" si="192"/>
        <v>0</v>
      </c>
      <c r="W458">
        <f t="shared" si="173"/>
        <v>21.135714285714389</v>
      </c>
      <c r="X458">
        <f t="shared" si="194"/>
        <v>5.4499999999999478</v>
      </c>
      <c r="Y458">
        <f t="shared" si="174"/>
        <v>76.618332470222924</v>
      </c>
      <c r="Z458">
        <f t="shared" si="175"/>
        <v>0</v>
      </c>
      <c r="AA458">
        <f t="shared" si="176"/>
        <v>0</v>
      </c>
      <c r="AB458">
        <v>527.1</v>
      </c>
      <c r="AC458">
        <f t="shared" si="182"/>
        <v>7705400315.400363</v>
      </c>
      <c r="AD458">
        <f t="shared" si="195"/>
        <v>-2349066036.6214461</v>
      </c>
      <c r="AE458" t="str">
        <f t="shared" si="183"/>
        <v>Jun</v>
      </c>
      <c r="AF458">
        <f>_xlfn.IFNA(VLOOKUP(A458,Gold!$A$2:$E$1307,5, FALSE),AF457)</f>
        <v>28927</v>
      </c>
      <c r="AG458">
        <f>_xlfn.IFNA(VLOOKUP(A458,Gold!$A$2:$G$1307,7, FALSE),AG457)</f>
        <v>-1</v>
      </c>
      <c r="AH458">
        <f>_xlfn.IFNA(VLOOKUP(A458,Oil!$A$2:$E$1345,5, FALSE),AH457)</f>
        <v>3327</v>
      </c>
      <c r="AI458">
        <f>_xlfn.IFNA(VLOOKUP(A458,Oil!$A$2:$G$1345,7, FALSE),AI457)</f>
        <v>1</v>
      </c>
      <c r="AJ458">
        <f t="shared" si="186"/>
        <v>0</v>
      </c>
      <c r="AK458">
        <f>_xlfn.IFNA(VLOOKUP(A458,InterestRate!$A$2:$G$1334,3, FALSE),AK457)</f>
        <v>7.4829999999999997</v>
      </c>
      <c r="AL458">
        <f>_xlfn.IFNA(VLOOKUP(A458,InterestRate!$A$2:$G$1334,4,FALSE),AL457)</f>
        <v>7.4829999999999997</v>
      </c>
      <c r="AM458">
        <f>_xlfn.IFNA(VLOOKUP(A458,InterestRate!$A$2:$G$1334,5, FALSE),AM457)</f>
        <v>7.4829999999999997</v>
      </c>
      <c r="AN458">
        <f>_xlfn.IFNA(VLOOKUP(A458,InterestRate!$A$2:$G$1334,6, FALSE),AN457)</f>
        <v>7.4829999999999997</v>
      </c>
      <c r="AO458">
        <f>_xlfn.IFNA(VLOOKUP(A458,InterestRate!$A$2:$G$1334,7, FALSE),AO457)</f>
        <v>1.2999999999999999E-3</v>
      </c>
      <c r="AP458">
        <f t="shared" si="187"/>
        <v>1</v>
      </c>
      <c r="AQ458">
        <f t="shared" si="188"/>
        <v>1</v>
      </c>
    </row>
    <row r="459" spans="1:43" x14ac:dyDescent="0.2">
      <c r="A459" s="1">
        <v>42529</v>
      </c>
      <c r="B459">
        <v>8285.5</v>
      </c>
      <c r="C459">
        <v>8288.9</v>
      </c>
      <c r="D459">
        <v>8252.0499999999993</v>
      </c>
      <c r="E459">
        <v>8273.0499999999993</v>
      </c>
      <c r="F459">
        <v>179710369</v>
      </c>
      <c r="G459">
        <v>7614.02</v>
      </c>
      <c r="H459">
        <f t="shared" si="178"/>
        <v>8088.9083333333338</v>
      </c>
      <c r="I459">
        <f t="shared" si="196"/>
        <v>184.14166666666551</v>
      </c>
      <c r="J459">
        <f t="shared" si="177"/>
        <v>0</v>
      </c>
      <c r="K459">
        <f t="shared" si="184"/>
        <v>8170.2</v>
      </c>
      <c r="L459">
        <f t="shared" si="197"/>
        <v>277903310.4285714</v>
      </c>
      <c r="M459">
        <f t="shared" si="198"/>
        <v>-98192941.428571403</v>
      </c>
      <c r="N459" s="10">
        <f t="shared" si="185"/>
        <v>-1.2431932600431457</v>
      </c>
      <c r="O459">
        <f t="shared" si="193"/>
        <v>94.549999999999272</v>
      </c>
      <c r="P459">
        <f t="shared" si="179"/>
        <v>-300.55000000000109</v>
      </c>
      <c r="Q459">
        <f t="shared" si="180"/>
        <v>149.3625215947522</v>
      </c>
      <c r="R459">
        <f t="shared" si="181"/>
        <v>395.10000000000036</v>
      </c>
      <c r="S459">
        <f t="shared" si="189"/>
        <v>6.5999999999985448</v>
      </c>
      <c r="T459">
        <f t="shared" si="190"/>
        <v>-6.5999999999985448</v>
      </c>
      <c r="U459">
        <f t="shared" si="191"/>
        <v>6.5999999999985448</v>
      </c>
      <c r="V459">
        <f t="shared" si="192"/>
        <v>0</v>
      </c>
      <c r="W459">
        <f t="shared" ref="W459:W522" si="199">AVERAGE(U453:U459)</f>
        <v>18.957142857142703</v>
      </c>
      <c r="X459">
        <f t="shared" si="194"/>
        <v>5.4499999999999478</v>
      </c>
      <c r="Y459">
        <f t="shared" ref="Y459:Y522" si="200">100-(100/(1+(W459/(X459+1))))</f>
        <v>74.613438290694404</v>
      </c>
      <c r="Z459">
        <f t="shared" ref="Z459:Z522" si="201">IF(Y459&lt;20,1,0)</f>
        <v>0</v>
      </c>
      <c r="AA459">
        <f t="shared" ref="AA459:AA522" si="202">IF(Y459&gt;80,1,0)</f>
        <v>0</v>
      </c>
      <c r="AB459">
        <v>335.75</v>
      </c>
      <c r="AC459">
        <f t="shared" si="182"/>
        <v>-2237394094.0501308</v>
      </c>
      <c r="AD459">
        <f t="shared" si="195"/>
        <v>-3105984552.3428931</v>
      </c>
      <c r="AE459" t="str">
        <f t="shared" si="183"/>
        <v>Jun</v>
      </c>
      <c r="AF459">
        <f>_xlfn.IFNA(VLOOKUP(A459,Gold!$A$2:$E$1307,5, FALSE),AF458)</f>
        <v>29069</v>
      </c>
      <c r="AG459">
        <f>_xlfn.IFNA(VLOOKUP(A459,Gold!$A$2:$G$1307,7, FALSE),AG458)</f>
        <v>-1</v>
      </c>
      <c r="AH459">
        <f>_xlfn.IFNA(VLOOKUP(A459,Oil!$A$2:$E$1345,5, FALSE),AH458)</f>
        <v>3366</v>
      </c>
      <c r="AI459">
        <f>_xlfn.IFNA(VLOOKUP(A459,Oil!$A$2:$G$1345,7, FALSE),AI458)</f>
        <v>1</v>
      </c>
      <c r="AJ459">
        <f t="shared" si="186"/>
        <v>0</v>
      </c>
      <c r="AK459">
        <f>_xlfn.IFNA(VLOOKUP(A459,InterestRate!$A$2:$G$1334,3, FALSE),AK458)</f>
        <v>7.4889999999999999</v>
      </c>
      <c r="AL459">
        <f>_xlfn.IFNA(VLOOKUP(A459,InterestRate!$A$2:$G$1334,4,FALSE),AL458)</f>
        <v>7.4889999999999999</v>
      </c>
      <c r="AM459">
        <f>_xlfn.IFNA(VLOOKUP(A459,InterestRate!$A$2:$G$1334,5, FALSE),AM458)</f>
        <v>7.4889999999999999</v>
      </c>
      <c r="AN459">
        <f>_xlfn.IFNA(VLOOKUP(A459,InterestRate!$A$2:$G$1334,6, FALSE),AN458)</f>
        <v>7.4889999999999999</v>
      </c>
      <c r="AO459">
        <f>_xlfn.IFNA(VLOOKUP(A459,InterestRate!$A$2:$G$1334,7, FALSE),AO458)</f>
        <v>8.0000000000000004E-4</v>
      </c>
      <c r="AP459">
        <f t="shared" si="187"/>
        <v>1</v>
      </c>
      <c r="AQ459">
        <f t="shared" si="188"/>
        <v>1</v>
      </c>
    </row>
    <row r="460" spans="1:43" x14ac:dyDescent="0.2">
      <c r="A460" s="1">
        <v>42530</v>
      </c>
      <c r="B460">
        <v>8273.35</v>
      </c>
      <c r="C460">
        <v>8273.35</v>
      </c>
      <c r="D460">
        <v>8184.6</v>
      </c>
      <c r="E460">
        <v>8203.6</v>
      </c>
      <c r="F460">
        <v>180293039</v>
      </c>
      <c r="G460">
        <v>7973.1</v>
      </c>
      <c r="H460">
        <f t="shared" si="178"/>
        <v>8134.0750000000007</v>
      </c>
      <c r="I460">
        <f t="shared" si="196"/>
        <v>69.524999999999636</v>
      </c>
      <c r="J460">
        <f t="shared" si="177"/>
        <v>0</v>
      </c>
      <c r="K460">
        <f t="shared" si="184"/>
        <v>8238.5</v>
      </c>
      <c r="L460">
        <f t="shared" si="197"/>
        <v>267135321.2857143</v>
      </c>
      <c r="M460">
        <f t="shared" si="198"/>
        <v>-86842282.285714298</v>
      </c>
      <c r="N460" s="10">
        <f t="shared" si="185"/>
        <v>0.42542298503095755</v>
      </c>
      <c r="O460">
        <f t="shared" si="193"/>
        <v>43.5</v>
      </c>
      <c r="P460">
        <f t="shared" si="179"/>
        <v>-366.90000000000055</v>
      </c>
      <c r="Q460">
        <f t="shared" si="180"/>
        <v>166.90039409066441</v>
      </c>
      <c r="R460">
        <f t="shared" si="181"/>
        <v>410.40000000000055</v>
      </c>
      <c r="S460">
        <f t="shared" si="189"/>
        <v>-69.449999999998909</v>
      </c>
      <c r="T460">
        <f t="shared" si="190"/>
        <v>69.449999999998909</v>
      </c>
      <c r="U460">
        <f t="shared" si="191"/>
        <v>0</v>
      </c>
      <c r="V460">
        <f t="shared" si="192"/>
        <v>69.449999999998909</v>
      </c>
      <c r="W460">
        <f t="shared" si="199"/>
        <v>18.957142857142703</v>
      </c>
      <c r="X460">
        <f t="shared" si="194"/>
        <v>12.742857142856987</v>
      </c>
      <c r="Y460">
        <f t="shared" si="200"/>
        <v>57.972913936216763</v>
      </c>
      <c r="Z460">
        <f t="shared" si="201"/>
        <v>0</v>
      </c>
      <c r="AA460">
        <f t="shared" si="202"/>
        <v>0</v>
      </c>
      <c r="AB460">
        <v>247.85</v>
      </c>
      <c r="AC460">
        <f t="shared" si="182"/>
        <v>-12575439470.25</v>
      </c>
      <c r="AD460">
        <f t="shared" si="195"/>
        <v>-1450922274.4143231</v>
      </c>
      <c r="AE460" t="str">
        <f t="shared" si="183"/>
        <v>Jun</v>
      </c>
      <c r="AF460">
        <f>_xlfn.IFNA(VLOOKUP(A460,Gold!$A$2:$E$1307,5, FALSE),AF459)</f>
        <v>29154</v>
      </c>
      <c r="AG460">
        <f>_xlfn.IFNA(VLOOKUP(A460,Gold!$A$2:$G$1307,7, FALSE),AG459)</f>
        <v>1</v>
      </c>
      <c r="AH460">
        <f>_xlfn.IFNA(VLOOKUP(A460,Oil!$A$2:$E$1345,5, FALSE),AH459)</f>
        <v>3419</v>
      </c>
      <c r="AI460">
        <f>_xlfn.IFNA(VLOOKUP(A460,Oil!$A$2:$G$1345,7, FALSE),AI459)</f>
        <v>1</v>
      </c>
      <c r="AJ460">
        <f t="shared" si="186"/>
        <v>2</v>
      </c>
      <c r="AK460">
        <f>_xlfn.IFNA(VLOOKUP(A460,InterestRate!$A$2:$G$1334,3, FALSE),AK459)</f>
        <v>7.4880000000000004</v>
      </c>
      <c r="AL460">
        <f>_xlfn.IFNA(VLOOKUP(A460,InterestRate!$A$2:$G$1334,4,FALSE),AL459)</f>
        <v>7.4880000000000004</v>
      </c>
      <c r="AM460">
        <f>_xlfn.IFNA(VLOOKUP(A460,InterestRate!$A$2:$G$1334,5, FALSE),AM459)</f>
        <v>7.4880000000000004</v>
      </c>
      <c r="AN460">
        <f>_xlfn.IFNA(VLOOKUP(A460,InterestRate!$A$2:$G$1334,6, FALSE),AN459)</f>
        <v>7.4880000000000004</v>
      </c>
      <c r="AO460">
        <f>_xlfn.IFNA(VLOOKUP(A460,InterestRate!$A$2:$G$1334,7, FALSE),AO459)</f>
        <v>-1E-4</v>
      </c>
      <c r="AP460">
        <f t="shared" si="187"/>
        <v>-1</v>
      </c>
      <c r="AQ460">
        <f t="shared" si="188"/>
        <v>1</v>
      </c>
    </row>
    <row r="461" spans="1:43" x14ac:dyDescent="0.2">
      <c r="A461" s="1">
        <v>42531</v>
      </c>
      <c r="B461">
        <v>8180.25</v>
      </c>
      <c r="C461">
        <v>8265.6</v>
      </c>
      <c r="D461">
        <v>8162.85</v>
      </c>
      <c r="E461">
        <v>8170.05</v>
      </c>
      <c r="F461">
        <v>187757375</v>
      </c>
      <c r="G461">
        <v>7853.83</v>
      </c>
      <c r="H461">
        <f t="shared" si="178"/>
        <v>8171.9708333333338</v>
      </c>
      <c r="I461">
        <f t="shared" si="196"/>
        <v>-1.9208333333335759</v>
      </c>
      <c r="J461">
        <f t="shared" si="177"/>
        <v>-1</v>
      </c>
      <c r="K461">
        <f t="shared" si="184"/>
        <v>8219.9</v>
      </c>
      <c r="L461">
        <f t="shared" si="197"/>
        <v>223513507.2857143</v>
      </c>
      <c r="M461">
        <f t="shared" si="198"/>
        <v>-35756132.285714298</v>
      </c>
      <c r="N461" s="10">
        <f t="shared" si="185"/>
        <v>0.61015538460596264</v>
      </c>
      <c r="O461">
        <f t="shared" si="193"/>
        <v>-9.8999999999996362</v>
      </c>
      <c r="P461">
        <f t="shared" si="179"/>
        <v>-458.79999999999927</v>
      </c>
      <c r="Q461">
        <f t="shared" si="180"/>
        <v>176.01776526952099</v>
      </c>
      <c r="R461">
        <f t="shared" si="181"/>
        <v>448.89999999999964</v>
      </c>
      <c r="S461">
        <f t="shared" si="189"/>
        <v>-33.550000000000182</v>
      </c>
      <c r="T461">
        <f t="shared" si="190"/>
        <v>33.550000000000182</v>
      </c>
      <c r="U461">
        <f t="shared" si="191"/>
        <v>0</v>
      </c>
      <c r="V461">
        <f t="shared" si="192"/>
        <v>33.550000000000182</v>
      </c>
      <c r="W461">
        <f t="shared" si="199"/>
        <v>16.121428571428492</v>
      </c>
      <c r="X461">
        <f t="shared" si="194"/>
        <v>17.535714285714157</v>
      </c>
      <c r="Y461">
        <f t="shared" si="200"/>
        <v>46.516900247320741</v>
      </c>
      <c r="Z461">
        <f t="shared" si="201"/>
        <v>0</v>
      </c>
      <c r="AA461">
        <f t="shared" si="202"/>
        <v>0</v>
      </c>
      <c r="AB461">
        <v>128.15</v>
      </c>
      <c r="AC461">
        <f t="shared" si="182"/>
        <v>-1915125224.9999659</v>
      </c>
      <c r="AD461">
        <f t="shared" si="195"/>
        <v>-1745980002.521461</v>
      </c>
      <c r="AE461" t="str">
        <f t="shared" si="183"/>
        <v>Jun</v>
      </c>
      <c r="AF461">
        <f>_xlfn.IFNA(VLOOKUP(A461,Gold!$A$2:$E$1307,5, FALSE),AF460)</f>
        <v>29167</v>
      </c>
      <c r="AG461">
        <f>_xlfn.IFNA(VLOOKUP(A461,Gold!$A$2:$G$1307,7, FALSE),AG460)</f>
        <v>-1</v>
      </c>
      <c r="AH461">
        <f>_xlfn.IFNA(VLOOKUP(A461,Oil!$A$2:$E$1345,5, FALSE),AH460)</f>
        <v>3369</v>
      </c>
      <c r="AI461">
        <f>_xlfn.IFNA(VLOOKUP(A461,Oil!$A$2:$G$1345,7, FALSE),AI460)</f>
        <v>-1</v>
      </c>
      <c r="AJ461">
        <f t="shared" si="186"/>
        <v>-2</v>
      </c>
      <c r="AK461">
        <f>_xlfn.IFNA(VLOOKUP(A461,InterestRate!$A$2:$G$1334,3, FALSE),AK460)</f>
        <v>7.492</v>
      </c>
      <c r="AL461">
        <f>_xlfn.IFNA(VLOOKUP(A461,InterestRate!$A$2:$G$1334,4,FALSE),AL460)</f>
        <v>7.492</v>
      </c>
      <c r="AM461">
        <f>_xlfn.IFNA(VLOOKUP(A461,InterestRate!$A$2:$G$1334,5, FALSE),AM460)</f>
        <v>7.492</v>
      </c>
      <c r="AN461">
        <f>_xlfn.IFNA(VLOOKUP(A461,InterestRate!$A$2:$G$1334,6, FALSE),AN460)</f>
        <v>7.492</v>
      </c>
      <c r="AO461">
        <f>_xlfn.IFNA(VLOOKUP(A461,InterestRate!$A$2:$G$1334,7, FALSE),AO460)</f>
        <v>5.0000000000000001E-4</v>
      </c>
      <c r="AP461">
        <f t="shared" si="187"/>
        <v>1</v>
      </c>
      <c r="AQ461">
        <f t="shared" si="188"/>
        <v>-1</v>
      </c>
    </row>
    <row r="462" spans="1:43" x14ac:dyDescent="0.2">
      <c r="A462" s="1">
        <v>42534</v>
      </c>
      <c r="B462">
        <v>8102.25</v>
      </c>
      <c r="C462">
        <v>8125.25</v>
      </c>
      <c r="D462">
        <v>8063.9</v>
      </c>
      <c r="E462">
        <v>8110.6</v>
      </c>
      <c r="F462">
        <v>174916286</v>
      </c>
      <c r="G462">
        <v>7343.99</v>
      </c>
      <c r="H462">
        <f t="shared" si="178"/>
        <v>8191.5666666666684</v>
      </c>
      <c r="I462">
        <f t="shared" si="196"/>
        <v>-80.966666666668061</v>
      </c>
      <c r="J462">
        <f t="shared" si="177"/>
        <v>0</v>
      </c>
      <c r="K462">
        <f t="shared" si="184"/>
        <v>8203.7000000000007</v>
      </c>
      <c r="L462">
        <f t="shared" si="197"/>
        <v>221711442.42857143</v>
      </c>
      <c r="M462">
        <f t="shared" si="198"/>
        <v>-46795156.428571433</v>
      </c>
      <c r="N462" s="10">
        <f t="shared" si="185"/>
        <v>1.1478805513772146</v>
      </c>
      <c r="O462">
        <f t="shared" si="193"/>
        <v>-108.35000000000036</v>
      </c>
      <c r="P462">
        <f t="shared" si="179"/>
        <v>-578.45000000000073</v>
      </c>
      <c r="Q462">
        <f t="shared" si="180"/>
        <v>164.3516015394174</v>
      </c>
      <c r="R462">
        <f t="shared" si="181"/>
        <v>470.10000000000036</v>
      </c>
      <c r="S462">
        <f t="shared" si="189"/>
        <v>-59.449999999999818</v>
      </c>
      <c r="T462">
        <f t="shared" si="190"/>
        <v>59.449999999999818</v>
      </c>
      <c r="U462">
        <f t="shared" si="191"/>
        <v>0</v>
      </c>
      <c r="V462">
        <f t="shared" si="192"/>
        <v>59.449999999999818</v>
      </c>
      <c r="W462">
        <f t="shared" si="199"/>
        <v>10.549999999999793</v>
      </c>
      <c r="X462">
        <f t="shared" si="194"/>
        <v>26.028571428571272</v>
      </c>
      <c r="Y462">
        <f t="shared" si="200"/>
        <v>28.074510549324941</v>
      </c>
      <c r="Z462">
        <f t="shared" si="201"/>
        <v>0</v>
      </c>
      <c r="AA462">
        <f t="shared" si="202"/>
        <v>0</v>
      </c>
      <c r="AB462">
        <v>-74.75</v>
      </c>
      <c r="AC462">
        <f t="shared" si="182"/>
        <v>1460550988.1000636</v>
      </c>
      <c r="AD462">
        <f t="shared" si="195"/>
        <v>-3197755639.6857667</v>
      </c>
      <c r="AE462" t="str">
        <f t="shared" si="183"/>
        <v>Jun</v>
      </c>
      <c r="AF462">
        <f>_xlfn.IFNA(VLOOKUP(A462,Gold!$A$2:$E$1307,5, FALSE),AF461)</f>
        <v>29496</v>
      </c>
      <c r="AG462">
        <f>_xlfn.IFNA(VLOOKUP(A462,Gold!$A$2:$G$1307,7, FALSE),AG461)</f>
        <v>1</v>
      </c>
      <c r="AH462">
        <f>_xlfn.IFNA(VLOOKUP(A462,Oil!$A$2:$E$1345,5, FALSE),AH461)</f>
        <v>3278</v>
      </c>
      <c r="AI462">
        <f>_xlfn.IFNA(VLOOKUP(A462,Oil!$A$2:$G$1345,7, FALSE),AI461)</f>
        <v>-1</v>
      </c>
      <c r="AJ462">
        <f t="shared" si="186"/>
        <v>0</v>
      </c>
      <c r="AK462">
        <f>_xlfn.IFNA(VLOOKUP(A462,InterestRate!$A$2:$G$1334,3, FALSE),AK461)</f>
        <v>7.5250000000000004</v>
      </c>
      <c r="AL462">
        <f>_xlfn.IFNA(VLOOKUP(A462,InterestRate!$A$2:$G$1334,4,FALSE),AL461)</f>
        <v>7.5250000000000004</v>
      </c>
      <c r="AM462">
        <f>_xlfn.IFNA(VLOOKUP(A462,InterestRate!$A$2:$G$1334,5, FALSE),AM461)</f>
        <v>7.5250000000000004</v>
      </c>
      <c r="AN462">
        <f>_xlfn.IFNA(VLOOKUP(A462,InterestRate!$A$2:$G$1334,6, FALSE),AN461)</f>
        <v>7.5250000000000004</v>
      </c>
      <c r="AO462">
        <f>_xlfn.IFNA(VLOOKUP(A462,InterestRate!$A$2:$G$1334,7, FALSE),AO461)</f>
        <v>4.4000000000000003E-3</v>
      </c>
      <c r="AP462">
        <f t="shared" si="187"/>
        <v>1</v>
      </c>
      <c r="AQ462">
        <f t="shared" si="188"/>
        <v>1</v>
      </c>
    </row>
    <row r="463" spans="1:43" x14ac:dyDescent="0.2">
      <c r="A463" s="1">
        <v>42535</v>
      </c>
      <c r="B463">
        <v>8134.4</v>
      </c>
      <c r="C463">
        <v>8134.95</v>
      </c>
      <c r="D463">
        <v>8069.5</v>
      </c>
      <c r="E463">
        <v>8108.85</v>
      </c>
      <c r="F463">
        <v>150042362</v>
      </c>
      <c r="G463">
        <v>6003.23</v>
      </c>
      <c r="H463">
        <f t="shared" si="178"/>
        <v>8194.9791666666679</v>
      </c>
      <c r="I463">
        <f t="shared" si="196"/>
        <v>-86.129166666667516</v>
      </c>
      <c r="J463">
        <f t="shared" ref="J463:J526" si="203">IF(I463*I462&lt;0,IF(I463&lt;0,-1,1),0)</f>
        <v>0</v>
      </c>
      <c r="K463">
        <f t="shared" si="184"/>
        <v>8270.4500000000007</v>
      </c>
      <c r="L463">
        <f t="shared" si="197"/>
        <v>219940002.57142857</v>
      </c>
      <c r="M463">
        <f t="shared" si="198"/>
        <v>-69897640.571428567</v>
      </c>
      <c r="N463" s="10">
        <f t="shared" si="185"/>
        <v>1.9928843177515967</v>
      </c>
      <c r="O463">
        <f t="shared" si="193"/>
        <v>-111.94999999999891</v>
      </c>
      <c r="P463">
        <f t="shared" si="179"/>
        <v>-397.84999999999854</v>
      </c>
      <c r="Q463">
        <f t="shared" si="180"/>
        <v>123.15436065206556</v>
      </c>
      <c r="R463">
        <f t="shared" si="181"/>
        <v>285.89999999999964</v>
      </c>
      <c r="S463">
        <f t="shared" si="189"/>
        <v>-1.75</v>
      </c>
      <c r="T463">
        <f t="shared" si="190"/>
        <v>1.75</v>
      </c>
      <c r="U463">
        <f t="shared" si="191"/>
        <v>0</v>
      </c>
      <c r="V463">
        <f t="shared" si="192"/>
        <v>1.75</v>
      </c>
      <c r="W463">
        <f t="shared" si="199"/>
        <v>10.285714285714286</v>
      </c>
      <c r="X463">
        <f t="shared" si="194"/>
        <v>26.278571428571272</v>
      </c>
      <c r="Y463">
        <f t="shared" si="200"/>
        <v>27.381631488876323</v>
      </c>
      <c r="Z463">
        <f t="shared" si="201"/>
        <v>0</v>
      </c>
      <c r="AA463">
        <f t="shared" si="202"/>
        <v>0</v>
      </c>
      <c r="AB463">
        <v>-230.2</v>
      </c>
      <c r="AC463">
        <f t="shared" si="182"/>
        <v>-3833582349.0998907</v>
      </c>
      <c r="AD463">
        <f t="shared" si="195"/>
        <v>-2327901513.58567</v>
      </c>
      <c r="AE463" t="str">
        <f t="shared" si="183"/>
        <v>Jun</v>
      </c>
      <c r="AF463">
        <f>_xlfn.IFNA(VLOOKUP(A463,Gold!$A$2:$E$1307,5, FALSE),AF462)</f>
        <v>29892</v>
      </c>
      <c r="AG463">
        <f>_xlfn.IFNA(VLOOKUP(A463,Gold!$A$2:$G$1307,7, FALSE),AG462)</f>
        <v>1</v>
      </c>
      <c r="AH463">
        <f>_xlfn.IFNA(VLOOKUP(A463,Oil!$A$2:$E$1345,5, FALSE),AH462)</f>
        <v>3279</v>
      </c>
      <c r="AI463">
        <f>_xlfn.IFNA(VLOOKUP(A463,Oil!$A$2:$G$1345,7, FALSE),AI462)</f>
        <v>1</v>
      </c>
      <c r="AJ463">
        <f t="shared" si="186"/>
        <v>2</v>
      </c>
      <c r="AK463">
        <f>_xlfn.IFNA(VLOOKUP(A463,InterestRate!$A$2:$G$1334,3, FALSE),AK462)</f>
        <v>7.5190000000000001</v>
      </c>
      <c r="AL463">
        <f>_xlfn.IFNA(VLOOKUP(A463,InterestRate!$A$2:$G$1334,4,FALSE),AL462)</f>
        <v>7.5190000000000001</v>
      </c>
      <c r="AM463">
        <f>_xlfn.IFNA(VLOOKUP(A463,InterestRate!$A$2:$G$1334,5, FALSE),AM462)</f>
        <v>7.5190000000000001</v>
      </c>
      <c r="AN463">
        <f>_xlfn.IFNA(VLOOKUP(A463,InterestRate!$A$2:$G$1334,6, FALSE),AN462)</f>
        <v>7.5190000000000001</v>
      </c>
      <c r="AO463">
        <f>_xlfn.IFNA(VLOOKUP(A463,InterestRate!$A$2:$G$1334,7, FALSE),AO462)</f>
        <v>-8.0000000000000004E-4</v>
      </c>
      <c r="AP463">
        <f t="shared" si="187"/>
        <v>-1</v>
      </c>
      <c r="AQ463">
        <f t="shared" si="188"/>
        <v>1</v>
      </c>
    </row>
    <row r="464" spans="1:43" x14ac:dyDescent="0.2">
      <c r="A464" s="1">
        <v>42536</v>
      </c>
      <c r="B464">
        <v>8139.4</v>
      </c>
      <c r="C464">
        <v>8213.2000000000007</v>
      </c>
      <c r="D464">
        <v>8123.15</v>
      </c>
      <c r="E464">
        <v>8206.6</v>
      </c>
      <c r="F464">
        <v>174953935</v>
      </c>
      <c r="G464">
        <v>6945.89</v>
      </c>
      <c r="H464">
        <f t="shared" ref="H464:H527" si="204">AVERAGE(E452:E463)</f>
        <v>8190.9958333333352</v>
      </c>
      <c r="I464">
        <f t="shared" si="196"/>
        <v>15.604166666665151</v>
      </c>
      <c r="J464">
        <f t="shared" si="203"/>
        <v>1</v>
      </c>
      <c r="K464">
        <f t="shared" si="184"/>
        <v>8088.6</v>
      </c>
      <c r="L464">
        <f t="shared" si="197"/>
        <v>185567194.7142857</v>
      </c>
      <c r="M464">
        <f t="shared" si="198"/>
        <v>-10613259.714285702</v>
      </c>
      <c r="N464" s="10">
        <f t="shared" si="185"/>
        <v>-1.4378670825920601</v>
      </c>
      <c r="O464">
        <f t="shared" si="193"/>
        <v>5.5500000000010914</v>
      </c>
      <c r="P464">
        <f t="shared" si="179"/>
        <v>-125.84999999999854</v>
      </c>
      <c r="Q464">
        <f t="shared" si="180"/>
        <v>101.11939077385779</v>
      </c>
      <c r="R464">
        <f t="shared" si="181"/>
        <v>131.39999999999964</v>
      </c>
      <c r="S464">
        <f t="shared" si="189"/>
        <v>97.75</v>
      </c>
      <c r="T464">
        <f t="shared" si="190"/>
        <v>-97.75</v>
      </c>
      <c r="U464">
        <f t="shared" si="191"/>
        <v>97.75</v>
      </c>
      <c r="V464">
        <f t="shared" si="192"/>
        <v>0</v>
      </c>
      <c r="W464">
        <f t="shared" si="199"/>
        <v>24.25</v>
      </c>
      <c r="X464">
        <f t="shared" si="194"/>
        <v>23.457142857142703</v>
      </c>
      <c r="Y464">
        <f t="shared" si="200"/>
        <v>49.78735885027146</v>
      </c>
      <c r="Z464">
        <f t="shared" si="201"/>
        <v>0</v>
      </c>
      <c r="AA464">
        <f t="shared" si="202"/>
        <v>0</v>
      </c>
      <c r="AB464">
        <v>-214.75</v>
      </c>
      <c r="AC464">
        <f t="shared" si="182"/>
        <v>11756904432.000128</v>
      </c>
      <c r="AD464">
        <f t="shared" si="195"/>
        <v>51616371.014366426</v>
      </c>
      <c r="AE464" t="str">
        <f t="shared" si="183"/>
        <v>Jun</v>
      </c>
      <c r="AF464">
        <f>_xlfn.IFNA(VLOOKUP(A464,Gold!$A$2:$E$1307,5, FALSE),AF463)</f>
        <v>29873</v>
      </c>
      <c r="AG464">
        <f>_xlfn.IFNA(VLOOKUP(A464,Gold!$A$2:$G$1307,7, FALSE),AG463)</f>
        <v>-1</v>
      </c>
      <c r="AH464">
        <f>_xlfn.IFNA(VLOOKUP(A464,Oil!$A$2:$E$1345,5, FALSE),AH463)</f>
        <v>3256</v>
      </c>
      <c r="AI464">
        <f>_xlfn.IFNA(VLOOKUP(A464,Oil!$A$2:$G$1345,7, FALSE),AI463)</f>
        <v>-1</v>
      </c>
      <c r="AJ464">
        <f t="shared" si="186"/>
        <v>-2</v>
      </c>
      <c r="AK464">
        <f>_xlfn.IFNA(VLOOKUP(A464,InterestRate!$A$2:$G$1334,3, FALSE),AK463)</f>
        <v>7.5170000000000003</v>
      </c>
      <c r="AL464">
        <f>_xlfn.IFNA(VLOOKUP(A464,InterestRate!$A$2:$G$1334,4,FALSE),AL463)</f>
        <v>7.5170000000000003</v>
      </c>
      <c r="AM464">
        <f>_xlfn.IFNA(VLOOKUP(A464,InterestRate!$A$2:$G$1334,5, FALSE),AM463)</f>
        <v>7.5170000000000003</v>
      </c>
      <c r="AN464">
        <f>_xlfn.IFNA(VLOOKUP(A464,InterestRate!$A$2:$G$1334,6, FALSE),AN463)</f>
        <v>7.5170000000000003</v>
      </c>
      <c r="AO464">
        <f>_xlfn.IFNA(VLOOKUP(A464,InterestRate!$A$2:$G$1334,7, FALSE),AO463)</f>
        <v>-2.9999999999999997E-4</v>
      </c>
      <c r="AP464">
        <f t="shared" si="187"/>
        <v>-1</v>
      </c>
      <c r="AQ464">
        <f t="shared" si="188"/>
        <v>-3</v>
      </c>
    </row>
    <row r="465" spans="1:43" x14ac:dyDescent="0.2">
      <c r="A465" s="1">
        <v>42537</v>
      </c>
      <c r="B465">
        <v>8180.65</v>
      </c>
      <c r="C465">
        <v>8180.65</v>
      </c>
      <c r="D465">
        <v>8074.45</v>
      </c>
      <c r="E465">
        <v>8140.75</v>
      </c>
      <c r="F465">
        <v>195028743</v>
      </c>
      <c r="G465">
        <v>7764.57</v>
      </c>
      <c r="H465">
        <f t="shared" si="204"/>
        <v>8193.3375000000033</v>
      </c>
      <c r="I465">
        <f t="shared" si="196"/>
        <v>-52.587500000003274</v>
      </c>
      <c r="J465">
        <f t="shared" si="203"/>
        <v>-1</v>
      </c>
      <c r="K465">
        <f t="shared" si="184"/>
        <v>8094.7</v>
      </c>
      <c r="L465">
        <f t="shared" si="197"/>
        <v>185291296</v>
      </c>
      <c r="M465">
        <f t="shared" si="198"/>
        <v>9737447</v>
      </c>
      <c r="N465" s="10">
        <f t="shared" si="185"/>
        <v>-0.56567269600467007</v>
      </c>
      <c r="O465">
        <f t="shared" si="193"/>
        <v>-125.70000000000073</v>
      </c>
      <c r="P465">
        <f t="shared" ref="P465:P528" si="205">O465-O458</f>
        <v>-235.50000000000182</v>
      </c>
      <c r="Q465">
        <f t="shared" ref="Q465:Q528" si="206">STDEV(O458:O464)</f>
        <v>88.705917287995774</v>
      </c>
      <c r="R465">
        <f t="shared" ref="R465:R528" si="207">O458</f>
        <v>109.80000000000109</v>
      </c>
      <c r="S465">
        <f t="shared" si="189"/>
        <v>-65.850000000000364</v>
      </c>
      <c r="T465">
        <f t="shared" si="190"/>
        <v>65.850000000000364</v>
      </c>
      <c r="U465">
        <f t="shared" si="191"/>
        <v>0</v>
      </c>
      <c r="V465">
        <f t="shared" si="192"/>
        <v>65.850000000000364</v>
      </c>
      <c r="W465">
        <f t="shared" si="199"/>
        <v>14.907142857142649</v>
      </c>
      <c r="X465">
        <f t="shared" si="194"/>
        <v>32.864285714285607</v>
      </c>
      <c r="Y465">
        <f t="shared" si="200"/>
        <v>30.565319273579149</v>
      </c>
      <c r="Z465">
        <f t="shared" si="201"/>
        <v>0</v>
      </c>
      <c r="AA465">
        <f t="shared" si="202"/>
        <v>0</v>
      </c>
      <c r="AB465">
        <v>-232.1</v>
      </c>
      <c r="AC465">
        <f t="shared" si="182"/>
        <v>-7781646845.6999292</v>
      </c>
      <c r="AD465">
        <f t="shared" si="195"/>
        <v>-2160818937.7142463</v>
      </c>
      <c r="AE465" t="str">
        <f t="shared" si="183"/>
        <v>Jun</v>
      </c>
      <c r="AF465">
        <f>_xlfn.IFNA(VLOOKUP(A465,Gold!$A$2:$E$1307,5, FALSE),AF464)</f>
        <v>30598</v>
      </c>
      <c r="AG465">
        <f>_xlfn.IFNA(VLOOKUP(A465,Gold!$A$2:$G$1307,7, FALSE),AG464)</f>
        <v>1</v>
      </c>
      <c r="AH465">
        <f>_xlfn.IFNA(VLOOKUP(A465,Oil!$A$2:$E$1345,5, FALSE),AH464)</f>
        <v>3224</v>
      </c>
      <c r="AI465">
        <f>_xlfn.IFNA(VLOOKUP(A465,Oil!$A$2:$G$1345,7, FALSE),AI464)</f>
        <v>-1</v>
      </c>
      <c r="AJ465">
        <f t="shared" si="186"/>
        <v>0</v>
      </c>
      <c r="AK465">
        <f>_xlfn.IFNA(VLOOKUP(A465,InterestRate!$A$2:$G$1334,3, FALSE),AK464)</f>
        <v>7.5060000000000002</v>
      </c>
      <c r="AL465">
        <f>_xlfn.IFNA(VLOOKUP(A465,InterestRate!$A$2:$G$1334,4,FALSE),AL464)</f>
        <v>7.5060000000000002</v>
      </c>
      <c r="AM465">
        <f>_xlfn.IFNA(VLOOKUP(A465,InterestRate!$A$2:$G$1334,5, FALSE),AM464)</f>
        <v>7.5060000000000002</v>
      </c>
      <c r="AN465">
        <f>_xlfn.IFNA(VLOOKUP(A465,InterestRate!$A$2:$G$1334,6, FALSE),AN464)</f>
        <v>7.5060000000000002</v>
      </c>
      <c r="AO465">
        <f>_xlfn.IFNA(VLOOKUP(A465,InterestRate!$A$2:$G$1334,7, FALSE),AO464)</f>
        <v>-1.5E-3</v>
      </c>
      <c r="AP465">
        <f t="shared" si="187"/>
        <v>-1</v>
      </c>
      <c r="AQ465">
        <f t="shared" si="188"/>
        <v>-1</v>
      </c>
    </row>
    <row r="466" spans="1:43" x14ac:dyDescent="0.2">
      <c r="A466" s="1">
        <v>42538</v>
      </c>
      <c r="B466">
        <v>8176.65</v>
      </c>
      <c r="C466">
        <v>8195.25</v>
      </c>
      <c r="D466">
        <v>8135.8</v>
      </c>
      <c r="E466">
        <v>8170.2</v>
      </c>
      <c r="F466">
        <v>171842760</v>
      </c>
      <c r="G466">
        <v>7741.9</v>
      </c>
      <c r="H466">
        <f t="shared" si="204"/>
        <v>8191.7250000000013</v>
      </c>
      <c r="I466">
        <f t="shared" si="196"/>
        <v>-21.525000000001455</v>
      </c>
      <c r="J466">
        <f t="shared" si="203"/>
        <v>0</v>
      </c>
      <c r="K466">
        <f t="shared" si="184"/>
        <v>8127.85</v>
      </c>
      <c r="L466">
        <f t="shared" si="197"/>
        <v>177528872.7142857</v>
      </c>
      <c r="M466">
        <f t="shared" si="198"/>
        <v>-5686112.7142857015</v>
      </c>
      <c r="N466" s="10">
        <f t="shared" si="185"/>
        <v>-0.51834716408410386</v>
      </c>
      <c r="O466">
        <f t="shared" si="193"/>
        <v>-102.84999999999945</v>
      </c>
      <c r="P466">
        <f t="shared" si="205"/>
        <v>-197.39999999999873</v>
      </c>
      <c r="Q466">
        <f t="shared" si="206"/>
        <v>86.21197160266685</v>
      </c>
      <c r="R466">
        <f t="shared" si="207"/>
        <v>94.549999999999272</v>
      </c>
      <c r="S466">
        <f t="shared" si="189"/>
        <v>29.449999999999818</v>
      </c>
      <c r="T466">
        <f t="shared" si="190"/>
        <v>-29.449999999999818</v>
      </c>
      <c r="U466">
        <f t="shared" si="191"/>
        <v>29.449999999999818</v>
      </c>
      <c r="V466">
        <f t="shared" si="192"/>
        <v>0</v>
      </c>
      <c r="W466">
        <f t="shared" si="199"/>
        <v>18.171428571428546</v>
      </c>
      <c r="X466">
        <f t="shared" si="194"/>
        <v>32.864285714285607</v>
      </c>
      <c r="Y466">
        <f t="shared" si="200"/>
        <v>34.921070693205266</v>
      </c>
      <c r="Z466">
        <f t="shared" si="201"/>
        <v>0</v>
      </c>
      <c r="AA466">
        <f t="shared" si="202"/>
        <v>0</v>
      </c>
      <c r="AB466">
        <v>-223</v>
      </c>
      <c r="AC466">
        <f t="shared" si="182"/>
        <v>-1108385801.9999688</v>
      </c>
      <c r="AD466">
        <f t="shared" si="195"/>
        <v>-1999532038.8499379</v>
      </c>
      <c r="AE466" t="str">
        <f t="shared" si="183"/>
        <v>Jun</v>
      </c>
      <c r="AF466">
        <f>_xlfn.IFNA(VLOOKUP(A466,Gold!$A$2:$E$1307,5, FALSE),AF465)</f>
        <v>29939</v>
      </c>
      <c r="AG466">
        <f>_xlfn.IFNA(VLOOKUP(A466,Gold!$A$2:$G$1307,7, FALSE),AG465)</f>
        <v>1</v>
      </c>
      <c r="AH466">
        <f>_xlfn.IFNA(VLOOKUP(A466,Oil!$A$2:$E$1345,5, FALSE),AH465)</f>
        <v>3106</v>
      </c>
      <c r="AI466">
        <f>_xlfn.IFNA(VLOOKUP(A466,Oil!$A$2:$G$1345,7, FALSE),AI465)</f>
        <v>-1</v>
      </c>
      <c r="AJ466">
        <f t="shared" si="186"/>
        <v>0</v>
      </c>
      <c r="AK466">
        <f>_xlfn.IFNA(VLOOKUP(A466,InterestRate!$A$2:$G$1334,3, FALSE),AK465)</f>
        <v>7.5030000000000001</v>
      </c>
      <c r="AL466">
        <f>_xlfn.IFNA(VLOOKUP(A466,InterestRate!$A$2:$G$1334,4,FALSE),AL465)</f>
        <v>7.5030000000000001</v>
      </c>
      <c r="AM466">
        <f>_xlfn.IFNA(VLOOKUP(A466,InterestRate!$A$2:$G$1334,5, FALSE),AM465)</f>
        <v>7.5030000000000001</v>
      </c>
      <c r="AN466">
        <f>_xlfn.IFNA(VLOOKUP(A466,InterestRate!$A$2:$G$1334,6, FALSE),AN465)</f>
        <v>7.5030000000000001</v>
      </c>
      <c r="AO466">
        <f>_xlfn.IFNA(VLOOKUP(A466,InterestRate!$A$2:$G$1334,7, FALSE),AO465)</f>
        <v>-4.0000000000000002E-4</v>
      </c>
      <c r="AP466">
        <f t="shared" si="187"/>
        <v>-1</v>
      </c>
      <c r="AQ466">
        <f t="shared" si="188"/>
        <v>-1</v>
      </c>
    </row>
    <row r="467" spans="1:43" x14ac:dyDescent="0.2">
      <c r="A467" s="1">
        <v>42541</v>
      </c>
      <c r="B467">
        <v>8115.75</v>
      </c>
      <c r="C467">
        <v>8244.15</v>
      </c>
      <c r="D467">
        <v>8107.35</v>
      </c>
      <c r="E467">
        <v>8238.5</v>
      </c>
      <c r="F467">
        <v>173750792</v>
      </c>
      <c r="G467">
        <v>7392.97</v>
      </c>
      <c r="H467">
        <f t="shared" si="204"/>
        <v>8190.9125000000013</v>
      </c>
      <c r="I467">
        <f t="shared" si="196"/>
        <v>47.587499999998727</v>
      </c>
      <c r="J467">
        <f t="shared" si="203"/>
        <v>1</v>
      </c>
      <c r="K467">
        <f t="shared" si="184"/>
        <v>8204</v>
      </c>
      <c r="L467">
        <f t="shared" si="197"/>
        <v>176404928.57142857</v>
      </c>
      <c r="M467">
        <f t="shared" si="198"/>
        <v>-2654136.5714285672</v>
      </c>
      <c r="N467" s="10">
        <f t="shared" si="185"/>
        <v>-0.41876555198155002</v>
      </c>
      <c r="O467">
        <f t="shared" si="193"/>
        <v>34.899999999999636</v>
      </c>
      <c r="P467">
        <f t="shared" si="205"/>
        <v>-8.6000000000003638</v>
      </c>
      <c r="Q467">
        <f t="shared" si="206"/>
        <v>69.153264909323497</v>
      </c>
      <c r="R467">
        <f t="shared" si="207"/>
        <v>43.5</v>
      </c>
      <c r="S467">
        <f t="shared" si="189"/>
        <v>68.300000000000182</v>
      </c>
      <c r="T467">
        <f t="shared" si="190"/>
        <v>-68.300000000000182</v>
      </c>
      <c r="U467">
        <f t="shared" si="191"/>
        <v>68.300000000000182</v>
      </c>
      <c r="V467">
        <f t="shared" si="192"/>
        <v>0</v>
      </c>
      <c r="W467">
        <f t="shared" si="199"/>
        <v>27.928571428571427</v>
      </c>
      <c r="X467">
        <f t="shared" si="194"/>
        <v>22.942857142857196</v>
      </c>
      <c r="Y467">
        <f t="shared" si="200"/>
        <v>53.84191682732024</v>
      </c>
      <c r="Z467">
        <f t="shared" si="201"/>
        <v>0</v>
      </c>
      <c r="AA467">
        <f t="shared" si="202"/>
        <v>0</v>
      </c>
      <c r="AB467">
        <v>-193.65</v>
      </c>
      <c r="AC467">
        <f t="shared" si="182"/>
        <v>21327909718</v>
      </c>
      <c r="AD467">
        <f t="shared" si="195"/>
        <v>2843803559.4714913</v>
      </c>
      <c r="AE467" t="str">
        <f t="shared" si="183"/>
        <v>Jun</v>
      </c>
      <c r="AF467">
        <f>_xlfn.IFNA(VLOOKUP(A467,Gold!$A$2:$E$1307,5, FALSE),AF466)</f>
        <v>29856</v>
      </c>
      <c r="AG467">
        <f>_xlfn.IFNA(VLOOKUP(A467,Gold!$A$2:$G$1307,7, FALSE),AG466)</f>
        <v>-1</v>
      </c>
      <c r="AH467">
        <f>_xlfn.IFNA(VLOOKUP(A467,Oil!$A$2:$E$1345,5, FALSE),AH466)</f>
        <v>3223</v>
      </c>
      <c r="AI467">
        <f>_xlfn.IFNA(VLOOKUP(A467,Oil!$A$2:$G$1345,7, FALSE),AI466)</f>
        <v>1</v>
      </c>
      <c r="AJ467">
        <f t="shared" si="186"/>
        <v>0</v>
      </c>
      <c r="AK467">
        <f>_xlfn.IFNA(VLOOKUP(A467,InterestRate!$A$2:$G$1334,3, FALSE),AK466)</f>
        <v>7.4960000000000004</v>
      </c>
      <c r="AL467">
        <f>_xlfn.IFNA(VLOOKUP(A467,InterestRate!$A$2:$G$1334,4,FALSE),AL466)</f>
        <v>7.4960000000000004</v>
      </c>
      <c r="AM467">
        <f>_xlfn.IFNA(VLOOKUP(A467,InterestRate!$A$2:$G$1334,5, FALSE),AM466)</f>
        <v>7.4960000000000004</v>
      </c>
      <c r="AN467">
        <f>_xlfn.IFNA(VLOOKUP(A467,InterestRate!$A$2:$G$1334,6, FALSE),AN466)</f>
        <v>7.4960000000000004</v>
      </c>
      <c r="AO467">
        <f>_xlfn.IFNA(VLOOKUP(A467,InterestRate!$A$2:$G$1334,7, FALSE),AO466)</f>
        <v>-8.9999999999999998E-4</v>
      </c>
      <c r="AP467">
        <f t="shared" si="187"/>
        <v>-1</v>
      </c>
      <c r="AQ467">
        <f t="shared" si="188"/>
        <v>-1</v>
      </c>
    </row>
    <row r="468" spans="1:43" x14ac:dyDescent="0.2">
      <c r="A468" s="1">
        <v>42542</v>
      </c>
      <c r="B468">
        <v>8255.4</v>
      </c>
      <c r="C468">
        <v>8257.25</v>
      </c>
      <c r="D468">
        <v>8202.15</v>
      </c>
      <c r="E468">
        <v>8219.9</v>
      </c>
      <c r="F468">
        <v>141161921</v>
      </c>
      <c r="G468">
        <v>5978.26</v>
      </c>
      <c r="H468">
        <f t="shared" si="204"/>
        <v>8192.5416666666661</v>
      </c>
      <c r="I468">
        <f t="shared" si="196"/>
        <v>27.358333333333576</v>
      </c>
      <c r="J468">
        <f t="shared" si="203"/>
        <v>0</v>
      </c>
      <c r="K468">
        <f t="shared" si="184"/>
        <v>8287.75</v>
      </c>
      <c r="L468">
        <f t="shared" si="197"/>
        <v>175470321.85714287</v>
      </c>
      <c r="M468">
        <f t="shared" si="198"/>
        <v>-34308400.857142866</v>
      </c>
      <c r="N468" s="10">
        <f t="shared" si="185"/>
        <v>0.82543583255271191</v>
      </c>
      <c r="O468">
        <f t="shared" si="193"/>
        <v>49.849999999999454</v>
      </c>
      <c r="P468">
        <f t="shared" si="205"/>
        <v>59.749999999999091</v>
      </c>
      <c r="Q468">
        <f t="shared" si="206"/>
        <v>67.083961251128216</v>
      </c>
      <c r="R468">
        <f t="shared" si="207"/>
        <v>-9.8999999999996362</v>
      </c>
      <c r="S468">
        <f t="shared" si="189"/>
        <v>-18.600000000000364</v>
      </c>
      <c r="T468">
        <f t="shared" si="190"/>
        <v>18.600000000000364</v>
      </c>
      <c r="U468">
        <f t="shared" si="191"/>
        <v>0</v>
      </c>
      <c r="V468">
        <f t="shared" si="192"/>
        <v>18.600000000000364</v>
      </c>
      <c r="W468">
        <f t="shared" si="199"/>
        <v>27.928571428571427</v>
      </c>
      <c r="X468">
        <f t="shared" si="194"/>
        <v>20.807142857142935</v>
      </c>
      <c r="Y468">
        <f t="shared" si="200"/>
        <v>56.153956627890189</v>
      </c>
      <c r="Z468">
        <f t="shared" si="201"/>
        <v>0</v>
      </c>
      <c r="AA468">
        <f t="shared" si="202"/>
        <v>0</v>
      </c>
      <c r="AB468">
        <v>-18.100000000000001</v>
      </c>
      <c r="AC468">
        <f t="shared" si="182"/>
        <v>-5011248195.5</v>
      </c>
      <c r="AD468">
        <f t="shared" si="195"/>
        <v>2401500277.9714861</v>
      </c>
      <c r="AE468" t="str">
        <f t="shared" si="183"/>
        <v>Jun</v>
      </c>
      <c r="AF468">
        <f>_xlfn.IFNA(VLOOKUP(A468,Gold!$A$2:$E$1307,5, FALSE),AF467)</f>
        <v>29952</v>
      </c>
      <c r="AG468">
        <f>_xlfn.IFNA(VLOOKUP(A468,Gold!$A$2:$G$1307,7, FALSE),AG467)</f>
        <v>-1</v>
      </c>
      <c r="AH468">
        <f>_xlfn.IFNA(VLOOKUP(A468,Oil!$A$2:$E$1345,5, FALSE),AH467)</f>
        <v>3328</v>
      </c>
      <c r="AI468">
        <f>_xlfn.IFNA(VLOOKUP(A468,Oil!$A$2:$G$1345,7, FALSE),AI467)</f>
        <v>1</v>
      </c>
      <c r="AJ468">
        <f t="shared" si="186"/>
        <v>0</v>
      </c>
      <c r="AK468">
        <f>_xlfn.IFNA(VLOOKUP(A468,InterestRate!$A$2:$G$1334,3, FALSE),AK467)</f>
        <v>7.4980000000000002</v>
      </c>
      <c r="AL468">
        <f>_xlfn.IFNA(VLOOKUP(A468,InterestRate!$A$2:$G$1334,4,FALSE),AL467)</f>
        <v>7.4980000000000002</v>
      </c>
      <c r="AM468">
        <f>_xlfn.IFNA(VLOOKUP(A468,InterestRate!$A$2:$G$1334,5, FALSE),AM467)</f>
        <v>7.4980000000000002</v>
      </c>
      <c r="AN468">
        <f>_xlfn.IFNA(VLOOKUP(A468,InterestRate!$A$2:$G$1334,6, FALSE),AN467)</f>
        <v>7.4980000000000002</v>
      </c>
      <c r="AO468">
        <f>_xlfn.IFNA(VLOOKUP(A468,InterestRate!$A$2:$G$1334,7, FALSE),AO467)</f>
        <v>2.9999999999999997E-4</v>
      </c>
      <c r="AP468">
        <f t="shared" si="187"/>
        <v>1</v>
      </c>
      <c r="AQ468">
        <f t="shared" si="188"/>
        <v>1</v>
      </c>
    </row>
    <row r="469" spans="1:43" x14ac:dyDescent="0.2">
      <c r="A469" s="1">
        <v>42543</v>
      </c>
      <c r="B469">
        <v>8213.65</v>
      </c>
      <c r="C469">
        <v>8238.35</v>
      </c>
      <c r="D469">
        <v>8153.25</v>
      </c>
      <c r="E469">
        <v>8203.7000000000007</v>
      </c>
      <c r="F469">
        <v>140268297</v>
      </c>
      <c r="G469">
        <v>6377.69</v>
      </c>
      <c r="H469">
        <f t="shared" si="204"/>
        <v>8192.4666666666653</v>
      </c>
      <c r="I469">
        <f t="shared" si="196"/>
        <v>11.233333333335395</v>
      </c>
      <c r="J469">
        <f t="shared" si="203"/>
        <v>0</v>
      </c>
      <c r="K469">
        <f t="shared" si="184"/>
        <v>8328.35</v>
      </c>
      <c r="L469">
        <f t="shared" si="197"/>
        <v>168813828.42857143</v>
      </c>
      <c r="M469">
        <f t="shared" si="198"/>
        <v>-28545531.428571433</v>
      </c>
      <c r="N469" s="10">
        <f t="shared" si="185"/>
        <v>1.5194363518899963</v>
      </c>
      <c r="O469">
        <f t="shared" si="193"/>
        <v>93.100000000000364</v>
      </c>
      <c r="P469">
        <f t="shared" si="205"/>
        <v>201.45000000000073</v>
      </c>
      <c r="Q469">
        <f t="shared" si="206"/>
        <v>77.480674241725382</v>
      </c>
      <c r="R469">
        <f t="shared" si="207"/>
        <v>-108.35000000000036</v>
      </c>
      <c r="S469">
        <f t="shared" si="189"/>
        <v>-16.199999999998909</v>
      </c>
      <c r="T469">
        <f t="shared" si="190"/>
        <v>16.199999999998909</v>
      </c>
      <c r="U469">
        <f t="shared" si="191"/>
        <v>0</v>
      </c>
      <c r="V469">
        <f t="shared" si="192"/>
        <v>16.199999999998909</v>
      </c>
      <c r="W469">
        <f t="shared" si="199"/>
        <v>27.928571428571427</v>
      </c>
      <c r="X469">
        <f t="shared" si="194"/>
        <v>14.628571428571377</v>
      </c>
      <c r="Y469">
        <f t="shared" si="200"/>
        <v>64.119383404394966</v>
      </c>
      <c r="Z469">
        <f t="shared" si="201"/>
        <v>0</v>
      </c>
      <c r="AA469">
        <f t="shared" si="202"/>
        <v>0</v>
      </c>
      <c r="AB469">
        <v>177.85</v>
      </c>
      <c r="AC469">
        <f t="shared" si="182"/>
        <v>-1395669555.149847</v>
      </c>
      <c r="AD469">
        <f t="shared" si="195"/>
        <v>1993468771.7929275</v>
      </c>
      <c r="AE469" t="str">
        <f t="shared" si="183"/>
        <v>Jun</v>
      </c>
      <c r="AF469">
        <f>_xlfn.IFNA(VLOOKUP(A469,Gold!$A$2:$E$1307,5, FALSE),AF468)</f>
        <v>29680</v>
      </c>
      <c r="AG469">
        <f>_xlfn.IFNA(VLOOKUP(A469,Gold!$A$2:$G$1307,7, FALSE),AG468)</f>
        <v>-1</v>
      </c>
      <c r="AH469">
        <f>_xlfn.IFNA(VLOOKUP(A469,Oil!$A$2:$E$1345,5, FALSE),AH468)</f>
        <v>3364</v>
      </c>
      <c r="AI469">
        <f>_xlfn.IFNA(VLOOKUP(A469,Oil!$A$2:$G$1345,7, FALSE),AI468)</f>
        <v>1</v>
      </c>
      <c r="AJ469">
        <f t="shared" si="186"/>
        <v>0</v>
      </c>
      <c r="AK469">
        <f>_xlfn.IFNA(VLOOKUP(A469,InterestRate!$A$2:$G$1334,3, FALSE),AK468)</f>
        <v>7.476</v>
      </c>
      <c r="AL469">
        <f>_xlfn.IFNA(VLOOKUP(A469,InterestRate!$A$2:$G$1334,4,FALSE),AL468)</f>
        <v>7.476</v>
      </c>
      <c r="AM469">
        <f>_xlfn.IFNA(VLOOKUP(A469,InterestRate!$A$2:$G$1334,5, FALSE),AM468)</f>
        <v>7.476</v>
      </c>
      <c r="AN469">
        <f>_xlfn.IFNA(VLOOKUP(A469,InterestRate!$A$2:$G$1334,6, FALSE),AN468)</f>
        <v>7.476</v>
      </c>
      <c r="AO469">
        <f>_xlfn.IFNA(VLOOKUP(A469,InterestRate!$A$2:$G$1334,7, FALSE),AO468)</f>
        <v>-2.8999999999999998E-3</v>
      </c>
      <c r="AP469">
        <f t="shared" si="187"/>
        <v>-1</v>
      </c>
      <c r="AQ469">
        <f t="shared" si="188"/>
        <v>-1</v>
      </c>
    </row>
    <row r="470" spans="1:43" x14ac:dyDescent="0.2">
      <c r="A470" s="1">
        <v>42544</v>
      </c>
      <c r="B470">
        <v>8201.15</v>
      </c>
      <c r="C470">
        <v>8285.6</v>
      </c>
      <c r="D470">
        <v>8188.3</v>
      </c>
      <c r="E470">
        <v>8270.4500000000007</v>
      </c>
      <c r="F470">
        <v>158852677</v>
      </c>
      <c r="G470">
        <v>6805.86</v>
      </c>
      <c r="H470">
        <f t="shared" si="204"/>
        <v>8192.6874999999982</v>
      </c>
      <c r="I470">
        <f t="shared" si="196"/>
        <v>77.762500000002547</v>
      </c>
      <c r="J470">
        <f t="shared" si="203"/>
        <v>0</v>
      </c>
      <c r="K470">
        <f t="shared" si="184"/>
        <v>8370.7000000000007</v>
      </c>
      <c r="L470">
        <f t="shared" si="197"/>
        <v>163864115.7142857</v>
      </c>
      <c r="M470">
        <f t="shared" si="198"/>
        <v>-5011438.7142857015</v>
      </c>
      <c r="N470" s="10">
        <f t="shared" si="185"/>
        <v>1.2121468602071228</v>
      </c>
      <c r="O470">
        <f t="shared" si="193"/>
        <v>161.60000000000036</v>
      </c>
      <c r="P470">
        <f t="shared" si="205"/>
        <v>273.54999999999927</v>
      </c>
      <c r="Q470">
        <f t="shared" si="206"/>
        <v>89.244128791811875</v>
      </c>
      <c r="R470">
        <f t="shared" si="207"/>
        <v>-111.94999999999891</v>
      </c>
      <c r="S470">
        <f t="shared" si="189"/>
        <v>66.75</v>
      </c>
      <c r="T470">
        <f t="shared" si="190"/>
        <v>-66.75</v>
      </c>
      <c r="U470">
        <f t="shared" si="191"/>
        <v>66.75</v>
      </c>
      <c r="V470">
        <f t="shared" si="192"/>
        <v>0</v>
      </c>
      <c r="W470">
        <f t="shared" si="199"/>
        <v>37.464285714285715</v>
      </c>
      <c r="X470">
        <f t="shared" si="194"/>
        <v>14.378571428571377</v>
      </c>
      <c r="Y470">
        <f t="shared" si="200"/>
        <v>70.897539875642138</v>
      </c>
      <c r="Z470">
        <f t="shared" si="201"/>
        <v>0</v>
      </c>
      <c r="AA470">
        <f t="shared" si="202"/>
        <v>0</v>
      </c>
      <c r="AB470">
        <v>304.55</v>
      </c>
      <c r="AC470">
        <f t="shared" si="182"/>
        <v>11008490516.100174</v>
      </c>
      <c r="AD470">
        <f t="shared" si="195"/>
        <v>4113764895.3929367</v>
      </c>
      <c r="AE470" t="str">
        <f t="shared" si="183"/>
        <v>Jun</v>
      </c>
      <c r="AF470">
        <f>_xlfn.IFNA(VLOOKUP(A470,Gold!$A$2:$E$1307,5, FALSE),AF469)</f>
        <v>29639</v>
      </c>
      <c r="AG470">
        <f>_xlfn.IFNA(VLOOKUP(A470,Gold!$A$2:$G$1307,7, FALSE),AG469)</f>
        <v>-1</v>
      </c>
      <c r="AH470">
        <f>_xlfn.IFNA(VLOOKUP(A470,Oil!$A$2:$E$1345,5, FALSE),AH469)</f>
        <v>3319</v>
      </c>
      <c r="AI470">
        <f>_xlfn.IFNA(VLOOKUP(A470,Oil!$A$2:$G$1345,7, FALSE),AI469)</f>
        <v>-1</v>
      </c>
      <c r="AJ470">
        <f t="shared" si="186"/>
        <v>-2</v>
      </c>
      <c r="AK470">
        <f>_xlfn.IFNA(VLOOKUP(A470,InterestRate!$A$2:$G$1334,3, FALSE),AK469)</f>
        <v>7.4809999999999999</v>
      </c>
      <c r="AL470">
        <f>_xlfn.IFNA(VLOOKUP(A470,InterestRate!$A$2:$G$1334,4,FALSE),AL469)</f>
        <v>7.4809999999999999</v>
      </c>
      <c r="AM470">
        <f>_xlfn.IFNA(VLOOKUP(A470,InterestRate!$A$2:$G$1334,5, FALSE),AM469)</f>
        <v>7.4809999999999999</v>
      </c>
      <c r="AN470">
        <f>_xlfn.IFNA(VLOOKUP(A470,InterestRate!$A$2:$G$1334,6, FALSE),AN469)</f>
        <v>7.4809999999999999</v>
      </c>
      <c r="AO470">
        <f>_xlfn.IFNA(VLOOKUP(A470,InterestRate!$A$2:$G$1334,7, FALSE),AO469)</f>
        <v>6.9999999999999999E-4</v>
      </c>
      <c r="AP470">
        <f t="shared" si="187"/>
        <v>1</v>
      </c>
      <c r="AQ470">
        <f t="shared" si="188"/>
        <v>-1</v>
      </c>
    </row>
    <row r="471" spans="1:43" x14ac:dyDescent="0.2">
      <c r="A471" s="1">
        <v>42545</v>
      </c>
      <c r="B471">
        <v>8029.1</v>
      </c>
      <c r="C471">
        <v>8100.7</v>
      </c>
      <c r="D471">
        <v>7927.05</v>
      </c>
      <c r="E471">
        <v>8088.6</v>
      </c>
      <c r="F471">
        <v>306803641</v>
      </c>
      <c r="G471">
        <v>13263.08</v>
      </c>
      <c r="H471">
        <f t="shared" si="204"/>
        <v>8193.0208333333321</v>
      </c>
      <c r="I471">
        <f t="shared" si="196"/>
        <v>-104.42083333333176</v>
      </c>
      <c r="J471">
        <f t="shared" si="203"/>
        <v>-1</v>
      </c>
      <c r="K471">
        <f t="shared" si="184"/>
        <v>8335.9500000000007</v>
      </c>
      <c r="L471">
        <f t="shared" si="197"/>
        <v>165122732.14285713</v>
      </c>
      <c r="M471">
        <f t="shared" si="198"/>
        <v>141680908.85714287</v>
      </c>
      <c r="N471" s="10">
        <f t="shared" si="185"/>
        <v>3.0580075662042918</v>
      </c>
      <c r="O471">
        <f t="shared" si="193"/>
        <v>-118</v>
      </c>
      <c r="P471">
        <f t="shared" si="205"/>
        <v>-123.55000000000109</v>
      </c>
      <c r="Q471">
        <f t="shared" si="206"/>
        <v>102.43484805103253</v>
      </c>
      <c r="R471">
        <f t="shared" si="207"/>
        <v>5.5500000000010914</v>
      </c>
      <c r="S471">
        <f t="shared" si="189"/>
        <v>-181.85000000000036</v>
      </c>
      <c r="T471">
        <f t="shared" si="190"/>
        <v>181.85000000000036</v>
      </c>
      <c r="U471">
        <f t="shared" si="191"/>
        <v>0</v>
      </c>
      <c r="V471">
        <f t="shared" si="192"/>
        <v>181.85000000000036</v>
      </c>
      <c r="W471">
        <f t="shared" si="199"/>
        <v>23.5</v>
      </c>
      <c r="X471">
        <f t="shared" si="194"/>
        <v>40.357142857142854</v>
      </c>
      <c r="Y471">
        <f t="shared" si="200"/>
        <v>36.233480176211451</v>
      </c>
      <c r="Z471">
        <f t="shared" si="201"/>
        <v>0</v>
      </c>
      <c r="AA471">
        <f t="shared" si="202"/>
        <v>0</v>
      </c>
      <c r="AB471">
        <v>136.69999999999999</v>
      </c>
      <c r="AC471">
        <f t="shared" si="182"/>
        <v>18254816639.5</v>
      </c>
      <c r="AD471">
        <f t="shared" si="195"/>
        <v>5042038067.8929186</v>
      </c>
      <c r="AE471" t="str">
        <f t="shared" si="183"/>
        <v>Jun</v>
      </c>
      <c r="AF471">
        <f>_xlfn.IFNA(VLOOKUP(A471,Gold!$A$2:$E$1307,5, FALSE),AF470)</f>
        <v>30971</v>
      </c>
      <c r="AG471">
        <f>_xlfn.IFNA(VLOOKUP(A471,Gold!$A$2:$G$1307,7, FALSE),AG470)</f>
        <v>1</v>
      </c>
      <c r="AH471">
        <f>_xlfn.IFNA(VLOOKUP(A471,Oil!$A$2:$E$1345,5, FALSE),AH470)</f>
        <v>3376</v>
      </c>
      <c r="AI471">
        <f>_xlfn.IFNA(VLOOKUP(A471,Oil!$A$2:$G$1345,7, FALSE),AI470)</f>
        <v>1</v>
      </c>
      <c r="AJ471">
        <f t="shared" si="186"/>
        <v>2</v>
      </c>
      <c r="AK471">
        <f>_xlfn.IFNA(VLOOKUP(A471,InterestRate!$A$2:$G$1334,3, FALSE),AK470)</f>
        <v>7.476</v>
      </c>
      <c r="AL471">
        <f>_xlfn.IFNA(VLOOKUP(A471,InterestRate!$A$2:$G$1334,4,FALSE),AL470)</f>
        <v>7.476</v>
      </c>
      <c r="AM471">
        <f>_xlfn.IFNA(VLOOKUP(A471,InterestRate!$A$2:$G$1334,5, FALSE),AM470)</f>
        <v>7.476</v>
      </c>
      <c r="AN471">
        <f>_xlfn.IFNA(VLOOKUP(A471,InterestRate!$A$2:$G$1334,6, FALSE),AN470)</f>
        <v>7.476</v>
      </c>
      <c r="AO471">
        <f>_xlfn.IFNA(VLOOKUP(A471,InterestRate!$A$2:$G$1334,7, FALSE),AO470)</f>
        <v>-6.9999999999999999E-4</v>
      </c>
      <c r="AP471">
        <f t="shared" si="187"/>
        <v>-1</v>
      </c>
      <c r="AQ471">
        <f t="shared" si="188"/>
        <v>1</v>
      </c>
    </row>
    <row r="472" spans="1:43" x14ac:dyDescent="0.2">
      <c r="A472" s="1">
        <v>42548</v>
      </c>
      <c r="B472">
        <v>8039.35</v>
      </c>
      <c r="C472">
        <v>8120.65</v>
      </c>
      <c r="D472">
        <v>8039.35</v>
      </c>
      <c r="E472">
        <v>8094.7</v>
      </c>
      <c r="F472">
        <v>167462711</v>
      </c>
      <c r="G472">
        <v>7614.06</v>
      </c>
      <c r="H472">
        <f t="shared" si="204"/>
        <v>8177.6499999999987</v>
      </c>
      <c r="I472">
        <f t="shared" si="196"/>
        <v>-82.949999999998909</v>
      </c>
      <c r="J472">
        <f t="shared" si="203"/>
        <v>0</v>
      </c>
      <c r="K472">
        <f t="shared" si="184"/>
        <v>8337.9</v>
      </c>
      <c r="L472">
        <f t="shared" si="197"/>
        <v>183958404.42857143</v>
      </c>
      <c r="M472">
        <f t="shared" si="198"/>
        <v>-16495693.428571433</v>
      </c>
      <c r="N472" s="10">
        <f t="shared" si="185"/>
        <v>3.0044350006794547</v>
      </c>
      <c r="O472">
        <f t="shared" si="193"/>
        <v>-46.050000000000182</v>
      </c>
      <c r="P472">
        <f t="shared" si="205"/>
        <v>79.650000000000546</v>
      </c>
      <c r="Q472">
        <f t="shared" si="206"/>
        <v>114.58665830673654</v>
      </c>
      <c r="R472">
        <f t="shared" si="207"/>
        <v>-125.70000000000073</v>
      </c>
      <c r="S472">
        <f t="shared" si="189"/>
        <v>6.0999999999994543</v>
      </c>
      <c r="T472">
        <f t="shared" si="190"/>
        <v>-6.0999999999994543</v>
      </c>
      <c r="U472">
        <f t="shared" si="191"/>
        <v>6.0999999999994543</v>
      </c>
      <c r="V472">
        <f t="shared" si="192"/>
        <v>0</v>
      </c>
      <c r="W472">
        <f t="shared" si="199"/>
        <v>24.371428571428492</v>
      </c>
      <c r="X472">
        <f t="shared" si="194"/>
        <v>30.94999999999995</v>
      </c>
      <c r="Y472">
        <f t="shared" si="200"/>
        <v>43.272035510462864</v>
      </c>
      <c r="Z472">
        <f t="shared" si="201"/>
        <v>0</v>
      </c>
      <c r="AA472">
        <f t="shared" si="202"/>
        <v>0</v>
      </c>
      <c r="AB472">
        <v>-2.4500000000000002</v>
      </c>
      <c r="AC472">
        <f t="shared" si="182"/>
        <v>9269061053.8499088</v>
      </c>
      <c r="AD472">
        <f t="shared" si="195"/>
        <v>7477853482.1143236</v>
      </c>
      <c r="AE472" t="str">
        <f t="shared" si="183"/>
        <v>Jun</v>
      </c>
      <c r="AF472">
        <f>_xlfn.IFNA(VLOOKUP(A472,Gold!$A$2:$E$1307,5, FALSE),AF471)</f>
        <v>31248</v>
      </c>
      <c r="AG472">
        <f>_xlfn.IFNA(VLOOKUP(A472,Gold!$A$2:$G$1307,7, FALSE),AG471)</f>
        <v>1</v>
      </c>
      <c r="AH472">
        <f>_xlfn.IFNA(VLOOKUP(A472,Oil!$A$2:$E$1345,5, FALSE),AH471)</f>
        <v>3240</v>
      </c>
      <c r="AI472">
        <f>_xlfn.IFNA(VLOOKUP(A472,Oil!$A$2:$G$1345,7, FALSE),AI471)</f>
        <v>-1</v>
      </c>
      <c r="AJ472">
        <f t="shared" si="186"/>
        <v>0</v>
      </c>
      <c r="AK472">
        <f>_xlfn.IFNA(VLOOKUP(A472,InterestRate!$A$2:$G$1334,3, FALSE),AK471)</f>
        <v>7.4589999999999996</v>
      </c>
      <c r="AL472">
        <f>_xlfn.IFNA(VLOOKUP(A472,InterestRate!$A$2:$G$1334,4,FALSE),AL471)</f>
        <v>7.4589999999999996</v>
      </c>
      <c r="AM472">
        <f>_xlfn.IFNA(VLOOKUP(A472,InterestRate!$A$2:$G$1334,5, FALSE),AM471)</f>
        <v>7.4589999999999996</v>
      </c>
      <c r="AN472">
        <f>_xlfn.IFNA(VLOOKUP(A472,InterestRate!$A$2:$G$1334,6, FALSE),AN471)</f>
        <v>7.4589999999999996</v>
      </c>
      <c r="AO472">
        <f>_xlfn.IFNA(VLOOKUP(A472,InterestRate!$A$2:$G$1334,7, FALSE),AO471)</f>
        <v>-2.3E-3</v>
      </c>
      <c r="AP472">
        <f t="shared" si="187"/>
        <v>-1</v>
      </c>
      <c r="AQ472">
        <f t="shared" si="188"/>
        <v>-1</v>
      </c>
    </row>
    <row r="473" spans="1:43" x14ac:dyDescent="0.2">
      <c r="A473" s="1">
        <v>42549</v>
      </c>
      <c r="B473">
        <v>8096.05</v>
      </c>
      <c r="C473">
        <v>8146.35</v>
      </c>
      <c r="D473">
        <v>8086.85</v>
      </c>
      <c r="E473">
        <v>8127.85</v>
      </c>
      <c r="F473">
        <v>175724276</v>
      </c>
      <c r="G473">
        <v>7777.39</v>
      </c>
      <c r="H473">
        <f t="shared" si="204"/>
        <v>8168.5749999999998</v>
      </c>
      <c r="I473">
        <f t="shared" si="196"/>
        <v>-40.724999999999454</v>
      </c>
      <c r="J473">
        <f t="shared" si="203"/>
        <v>0</v>
      </c>
      <c r="K473">
        <f t="shared" si="184"/>
        <v>8323.2000000000007</v>
      </c>
      <c r="L473">
        <f t="shared" si="197"/>
        <v>180020399.85714287</v>
      </c>
      <c r="M473">
        <f t="shared" si="198"/>
        <v>-4296123.8571428657</v>
      </c>
      <c r="N473" s="10">
        <f t="shared" si="185"/>
        <v>2.4034646308679459</v>
      </c>
      <c r="O473">
        <f t="shared" si="193"/>
        <v>-42.349999999999454</v>
      </c>
      <c r="P473">
        <f t="shared" si="205"/>
        <v>60.5</v>
      </c>
      <c r="Q473">
        <f t="shared" si="206"/>
        <v>103.56640266951808</v>
      </c>
      <c r="R473">
        <f t="shared" si="207"/>
        <v>-102.84999999999945</v>
      </c>
      <c r="S473">
        <f t="shared" si="189"/>
        <v>33.150000000000546</v>
      </c>
      <c r="T473">
        <f t="shared" si="190"/>
        <v>-33.150000000000546</v>
      </c>
      <c r="U473">
        <f t="shared" si="191"/>
        <v>33.150000000000546</v>
      </c>
      <c r="V473">
        <f t="shared" si="192"/>
        <v>0</v>
      </c>
      <c r="W473">
        <f t="shared" si="199"/>
        <v>24.900000000000027</v>
      </c>
      <c r="X473">
        <f t="shared" si="194"/>
        <v>30.94999999999995</v>
      </c>
      <c r="Y473">
        <f t="shared" si="200"/>
        <v>43.799472295514576</v>
      </c>
      <c r="Z473">
        <f t="shared" si="201"/>
        <v>0</v>
      </c>
      <c r="AA473">
        <f t="shared" si="202"/>
        <v>0</v>
      </c>
      <c r="AB473">
        <v>-206.4</v>
      </c>
      <c r="AC473">
        <f t="shared" si="182"/>
        <v>5588031976.8000317</v>
      </c>
      <c r="AD473">
        <f t="shared" si="195"/>
        <v>8434484593.3714666</v>
      </c>
      <c r="AE473" t="str">
        <f t="shared" si="183"/>
        <v>Jun</v>
      </c>
      <c r="AF473">
        <f>_xlfn.IFNA(VLOOKUP(A473,Gold!$A$2:$E$1307,5, FALSE),AF472)</f>
        <v>30698</v>
      </c>
      <c r="AG473">
        <f>_xlfn.IFNA(VLOOKUP(A473,Gold!$A$2:$G$1307,7, FALSE),AG472)</f>
        <v>-1</v>
      </c>
      <c r="AH473">
        <f>_xlfn.IFNA(VLOOKUP(A473,Oil!$A$2:$E$1345,5, FALSE),AH472)</f>
        <v>3146</v>
      </c>
      <c r="AI473">
        <f>_xlfn.IFNA(VLOOKUP(A473,Oil!$A$2:$G$1345,7, FALSE),AI472)</f>
        <v>-1</v>
      </c>
      <c r="AJ473">
        <f t="shared" si="186"/>
        <v>-2</v>
      </c>
      <c r="AK473">
        <f>_xlfn.IFNA(VLOOKUP(A473,InterestRate!$A$2:$G$1334,3, FALSE),AK472)</f>
        <v>7.4530000000000003</v>
      </c>
      <c r="AL473">
        <f>_xlfn.IFNA(VLOOKUP(A473,InterestRate!$A$2:$G$1334,4,FALSE),AL472)</f>
        <v>7.4530000000000003</v>
      </c>
      <c r="AM473">
        <f>_xlfn.IFNA(VLOOKUP(A473,InterestRate!$A$2:$G$1334,5, FALSE),AM472)</f>
        <v>7.4530000000000003</v>
      </c>
      <c r="AN473">
        <f>_xlfn.IFNA(VLOOKUP(A473,InterestRate!$A$2:$G$1334,6, FALSE),AN472)</f>
        <v>7.4530000000000003</v>
      </c>
      <c r="AO473">
        <f>_xlfn.IFNA(VLOOKUP(A473,InterestRate!$A$2:$G$1334,7, FALSE),AO472)</f>
        <v>-8.0000000000000004E-4</v>
      </c>
      <c r="AP473">
        <f t="shared" si="187"/>
        <v>-1</v>
      </c>
      <c r="AQ473">
        <f t="shared" si="188"/>
        <v>-3</v>
      </c>
    </row>
    <row r="474" spans="1:43" x14ac:dyDescent="0.2">
      <c r="A474" s="1">
        <v>42550</v>
      </c>
      <c r="B474">
        <v>8173.1</v>
      </c>
      <c r="C474">
        <v>8212.4</v>
      </c>
      <c r="D474">
        <v>8157.65</v>
      </c>
      <c r="E474">
        <v>8204</v>
      </c>
      <c r="F474">
        <v>151499716</v>
      </c>
      <c r="G474">
        <v>6940.87</v>
      </c>
      <c r="H474">
        <f t="shared" si="204"/>
        <v>8165.0583333333343</v>
      </c>
      <c r="I474">
        <f t="shared" si="196"/>
        <v>38.941666666665697</v>
      </c>
      <c r="J474">
        <f t="shared" si="203"/>
        <v>1</v>
      </c>
      <c r="K474">
        <f t="shared" si="184"/>
        <v>8467.9</v>
      </c>
      <c r="L474">
        <f t="shared" si="197"/>
        <v>180574902.14285713</v>
      </c>
      <c r="M474">
        <f t="shared" si="198"/>
        <v>-29075186.142857134</v>
      </c>
      <c r="N474" s="10">
        <f t="shared" si="185"/>
        <v>3.2167235494880502</v>
      </c>
      <c r="O474">
        <f t="shared" si="193"/>
        <v>-34.5</v>
      </c>
      <c r="P474">
        <f t="shared" si="205"/>
        <v>-69.399999999999636</v>
      </c>
      <c r="Q474">
        <f t="shared" si="206"/>
        <v>94.687580268707194</v>
      </c>
      <c r="R474">
        <f t="shared" si="207"/>
        <v>34.899999999999636</v>
      </c>
      <c r="S474">
        <f t="shared" si="189"/>
        <v>76.149999999999636</v>
      </c>
      <c r="T474">
        <f t="shared" si="190"/>
        <v>-76.149999999999636</v>
      </c>
      <c r="U474">
        <f t="shared" si="191"/>
        <v>76.149999999999636</v>
      </c>
      <c r="V474">
        <f t="shared" si="192"/>
        <v>0</v>
      </c>
      <c r="W474">
        <f t="shared" si="199"/>
        <v>26.021428571428519</v>
      </c>
      <c r="X474">
        <f t="shared" si="194"/>
        <v>30.94999999999995</v>
      </c>
      <c r="Y474">
        <f t="shared" si="200"/>
        <v>44.886643666830942</v>
      </c>
      <c r="Z474">
        <f t="shared" si="201"/>
        <v>0</v>
      </c>
      <c r="AA474">
        <f t="shared" si="202"/>
        <v>0</v>
      </c>
      <c r="AB474">
        <v>-122.9</v>
      </c>
      <c r="AC474">
        <f t="shared" si="182"/>
        <v>4681341224.3999453</v>
      </c>
      <c r="AD474">
        <f t="shared" si="195"/>
        <v>6056403380.0000305</v>
      </c>
      <c r="AE474" t="str">
        <f t="shared" si="183"/>
        <v>Jun</v>
      </c>
      <c r="AF474">
        <f>_xlfn.IFNA(VLOOKUP(A474,Gold!$A$2:$E$1307,5, FALSE),AF473)</f>
        <v>30597</v>
      </c>
      <c r="AG474">
        <f>_xlfn.IFNA(VLOOKUP(A474,Gold!$A$2:$G$1307,7, FALSE),AG473)</f>
        <v>-1</v>
      </c>
      <c r="AH474">
        <f>_xlfn.IFNA(VLOOKUP(A474,Oil!$A$2:$E$1345,5, FALSE),AH473)</f>
        <v>3248</v>
      </c>
      <c r="AI474">
        <f>_xlfn.IFNA(VLOOKUP(A474,Oil!$A$2:$G$1345,7, FALSE),AI473)</f>
        <v>1</v>
      </c>
      <c r="AJ474">
        <f t="shared" si="186"/>
        <v>0</v>
      </c>
      <c r="AK474">
        <f>_xlfn.IFNA(VLOOKUP(A474,InterestRate!$A$2:$G$1334,3, FALSE),AK473)</f>
        <v>7.444</v>
      </c>
      <c r="AL474">
        <f>_xlfn.IFNA(VLOOKUP(A474,InterestRate!$A$2:$G$1334,4,FALSE),AL473)</f>
        <v>7.444</v>
      </c>
      <c r="AM474">
        <f>_xlfn.IFNA(VLOOKUP(A474,InterestRate!$A$2:$G$1334,5, FALSE),AM473)</f>
        <v>7.444</v>
      </c>
      <c r="AN474">
        <f>_xlfn.IFNA(VLOOKUP(A474,InterestRate!$A$2:$G$1334,6, FALSE),AN473)</f>
        <v>7.444</v>
      </c>
      <c r="AO474">
        <f>_xlfn.IFNA(VLOOKUP(A474,InterestRate!$A$2:$G$1334,7, FALSE),AO473)</f>
        <v>-1.1999999999999999E-3</v>
      </c>
      <c r="AP474">
        <f t="shared" si="187"/>
        <v>-1</v>
      </c>
      <c r="AQ474">
        <f t="shared" si="188"/>
        <v>-1</v>
      </c>
    </row>
    <row r="475" spans="1:43" x14ac:dyDescent="0.2">
      <c r="A475" s="1">
        <v>42551</v>
      </c>
      <c r="B475">
        <v>8260.25</v>
      </c>
      <c r="C475">
        <v>8308.15</v>
      </c>
      <c r="D475">
        <v>8242.1</v>
      </c>
      <c r="E475">
        <v>8287.75</v>
      </c>
      <c r="F475">
        <v>288031935</v>
      </c>
      <c r="G475">
        <v>12346.32</v>
      </c>
      <c r="H475">
        <f t="shared" si="204"/>
        <v>8172.8416666666672</v>
      </c>
      <c r="I475">
        <f t="shared" si="196"/>
        <v>114.90833333333285</v>
      </c>
      <c r="J475">
        <f t="shared" si="203"/>
        <v>0</v>
      </c>
      <c r="K475">
        <f t="shared" si="184"/>
        <v>8521.0499999999993</v>
      </c>
      <c r="L475">
        <f t="shared" si="197"/>
        <v>177396177</v>
      </c>
      <c r="M475">
        <f t="shared" si="198"/>
        <v>110635758</v>
      </c>
      <c r="N475" s="10">
        <f t="shared" si="185"/>
        <v>2.8149980392748244</v>
      </c>
      <c r="O475">
        <f t="shared" si="193"/>
        <v>67.850000000000364</v>
      </c>
      <c r="P475">
        <f t="shared" si="205"/>
        <v>18.000000000000909</v>
      </c>
      <c r="Q475">
        <f t="shared" si="206"/>
        <v>96.364591649679809</v>
      </c>
      <c r="R475">
        <f t="shared" si="207"/>
        <v>49.849999999999454</v>
      </c>
      <c r="S475">
        <f t="shared" si="189"/>
        <v>83.75</v>
      </c>
      <c r="T475">
        <f t="shared" si="190"/>
        <v>-83.75</v>
      </c>
      <c r="U475">
        <f t="shared" si="191"/>
        <v>83.75</v>
      </c>
      <c r="V475">
        <f t="shared" si="192"/>
        <v>0</v>
      </c>
      <c r="W475">
        <f t="shared" si="199"/>
        <v>37.985714285714231</v>
      </c>
      <c r="X475">
        <f t="shared" si="194"/>
        <v>28.292857142857038</v>
      </c>
      <c r="Y475">
        <f t="shared" si="200"/>
        <v>56.46034610892881</v>
      </c>
      <c r="Z475">
        <f t="shared" si="201"/>
        <v>0</v>
      </c>
      <c r="AA475">
        <f t="shared" si="202"/>
        <v>0</v>
      </c>
      <c r="AB475">
        <v>-9</v>
      </c>
      <c r="AC475">
        <f t="shared" si="182"/>
        <v>7920878212.5</v>
      </c>
      <c r="AD475">
        <f t="shared" si="195"/>
        <v>7903850009.7143164</v>
      </c>
      <c r="AE475" t="str">
        <f t="shared" si="183"/>
        <v>Jun</v>
      </c>
      <c r="AF475">
        <f>_xlfn.IFNA(VLOOKUP(A475,Gold!$A$2:$E$1307,5, FALSE),AF474)</f>
        <v>30539</v>
      </c>
      <c r="AG475">
        <f>_xlfn.IFNA(VLOOKUP(A475,Gold!$A$2:$G$1307,7, FALSE),AG474)</f>
        <v>-1</v>
      </c>
      <c r="AH475">
        <f>_xlfn.IFNA(VLOOKUP(A475,Oil!$A$2:$E$1345,5, FALSE),AH474)</f>
        <v>3379</v>
      </c>
      <c r="AI475">
        <f>_xlfn.IFNA(VLOOKUP(A475,Oil!$A$2:$G$1345,7, FALSE),AI474)</f>
        <v>1</v>
      </c>
      <c r="AJ475">
        <f t="shared" si="186"/>
        <v>0</v>
      </c>
      <c r="AK475">
        <f>_xlfn.IFNA(VLOOKUP(A475,InterestRate!$A$2:$G$1334,3, FALSE),AK474)</f>
        <v>7.45</v>
      </c>
      <c r="AL475">
        <f>_xlfn.IFNA(VLOOKUP(A475,InterestRate!$A$2:$G$1334,4,FALSE),AL474)</f>
        <v>7.45</v>
      </c>
      <c r="AM475">
        <f>_xlfn.IFNA(VLOOKUP(A475,InterestRate!$A$2:$G$1334,5, FALSE),AM474)</f>
        <v>7.45</v>
      </c>
      <c r="AN475">
        <f>_xlfn.IFNA(VLOOKUP(A475,InterestRate!$A$2:$G$1334,6, FALSE),AN474)</f>
        <v>7.45</v>
      </c>
      <c r="AO475">
        <f>_xlfn.IFNA(VLOOKUP(A475,InterestRate!$A$2:$G$1334,7, FALSE),AO474)</f>
        <v>8.0000000000000004E-4</v>
      </c>
      <c r="AP475">
        <f t="shared" si="187"/>
        <v>1</v>
      </c>
      <c r="AQ475">
        <f t="shared" si="188"/>
        <v>1</v>
      </c>
    </row>
    <row r="476" spans="1:43" x14ac:dyDescent="0.2">
      <c r="A476" s="1">
        <v>42552</v>
      </c>
      <c r="B476">
        <v>8313.0499999999993</v>
      </c>
      <c r="C476">
        <v>8356.75</v>
      </c>
      <c r="D476">
        <v>8308.65</v>
      </c>
      <c r="E476">
        <v>8328.35</v>
      </c>
      <c r="F476">
        <v>170581881</v>
      </c>
      <c r="G476">
        <v>7358.38</v>
      </c>
      <c r="H476">
        <f t="shared" si="204"/>
        <v>8187.75</v>
      </c>
      <c r="I476">
        <f t="shared" si="196"/>
        <v>140.60000000000036</v>
      </c>
      <c r="J476">
        <f t="shared" si="203"/>
        <v>0</v>
      </c>
      <c r="K476">
        <f t="shared" si="184"/>
        <v>8519.5</v>
      </c>
      <c r="L476">
        <f t="shared" si="197"/>
        <v>198377607.57142857</v>
      </c>
      <c r="M476">
        <f t="shared" si="198"/>
        <v>-27795726.571428567</v>
      </c>
      <c r="N476" s="10">
        <f t="shared" si="185"/>
        <v>2.2951725131628669</v>
      </c>
      <c r="O476">
        <f t="shared" si="193"/>
        <v>124.64999999999964</v>
      </c>
      <c r="P476">
        <f t="shared" si="205"/>
        <v>31.549999999999272</v>
      </c>
      <c r="Q476">
        <f t="shared" si="206"/>
        <v>97.861959387895581</v>
      </c>
      <c r="R476">
        <f t="shared" si="207"/>
        <v>93.100000000000364</v>
      </c>
      <c r="S476">
        <f t="shared" si="189"/>
        <v>40.600000000000364</v>
      </c>
      <c r="T476">
        <f t="shared" si="190"/>
        <v>-40.600000000000364</v>
      </c>
      <c r="U476">
        <f t="shared" si="191"/>
        <v>40.600000000000364</v>
      </c>
      <c r="V476">
        <f t="shared" si="192"/>
        <v>0</v>
      </c>
      <c r="W476">
        <f t="shared" si="199"/>
        <v>43.785714285714285</v>
      </c>
      <c r="X476">
        <f t="shared" si="194"/>
        <v>25.978571428571481</v>
      </c>
      <c r="Y476">
        <f t="shared" si="200"/>
        <v>61.875441606944541</v>
      </c>
      <c r="Z476">
        <f t="shared" si="201"/>
        <v>0</v>
      </c>
      <c r="AA476">
        <f t="shared" si="202"/>
        <v>0</v>
      </c>
      <c r="AB476">
        <v>158</v>
      </c>
      <c r="AC476">
        <f t="shared" si="182"/>
        <v>2609902779.3001862</v>
      </c>
      <c r="AD476">
        <f t="shared" si="195"/>
        <v>8476074628.921464</v>
      </c>
      <c r="AE476" t="str">
        <f t="shared" si="183"/>
        <v>Jul</v>
      </c>
      <c r="AF476">
        <f>_xlfn.IFNA(VLOOKUP(A476,Gold!$A$2:$E$1307,5, FALSE),AF475)</f>
        <v>30980</v>
      </c>
      <c r="AG476">
        <f>_xlfn.IFNA(VLOOKUP(A476,Gold!$A$2:$G$1307,7, FALSE),AG475)</f>
        <v>1</v>
      </c>
      <c r="AH476">
        <f>_xlfn.IFNA(VLOOKUP(A476,Oil!$A$2:$E$1345,5, FALSE),AH475)</f>
        <v>3268</v>
      </c>
      <c r="AI476">
        <f>_xlfn.IFNA(VLOOKUP(A476,Oil!$A$2:$G$1345,7, FALSE),AI475)</f>
        <v>-1</v>
      </c>
      <c r="AJ476">
        <f t="shared" si="186"/>
        <v>0</v>
      </c>
      <c r="AK476">
        <f>_xlfn.IFNA(VLOOKUP(A476,InterestRate!$A$2:$G$1334,3, FALSE),AK475)</f>
        <v>7.4189999999999996</v>
      </c>
      <c r="AL476">
        <f>_xlfn.IFNA(VLOOKUP(A476,InterestRate!$A$2:$G$1334,4,FALSE),AL475)</f>
        <v>7.4189999999999996</v>
      </c>
      <c r="AM476">
        <f>_xlfn.IFNA(VLOOKUP(A476,InterestRate!$A$2:$G$1334,5, FALSE),AM475)</f>
        <v>7.4189999999999996</v>
      </c>
      <c r="AN476">
        <f>_xlfn.IFNA(VLOOKUP(A476,InterestRate!$A$2:$G$1334,6, FALSE),AN475)</f>
        <v>7.4189999999999996</v>
      </c>
      <c r="AO476">
        <f>_xlfn.IFNA(VLOOKUP(A476,InterestRate!$A$2:$G$1334,7, FALSE),AO475)</f>
        <v>-4.1999999999999997E-3</v>
      </c>
      <c r="AP476">
        <f t="shared" si="187"/>
        <v>-1</v>
      </c>
      <c r="AQ476">
        <f t="shared" si="188"/>
        <v>-1</v>
      </c>
    </row>
    <row r="477" spans="1:43" x14ac:dyDescent="0.2">
      <c r="A477" s="1">
        <v>42555</v>
      </c>
      <c r="B477">
        <v>8376.75</v>
      </c>
      <c r="C477">
        <v>8398.4500000000007</v>
      </c>
      <c r="D477">
        <v>8364.7000000000007</v>
      </c>
      <c r="E477">
        <v>8370.7000000000007</v>
      </c>
      <c r="F477">
        <v>158955823</v>
      </c>
      <c r="G477">
        <v>6662.92</v>
      </c>
      <c r="H477">
        <f t="shared" si="204"/>
        <v>8197.8958333333339</v>
      </c>
      <c r="I477">
        <f t="shared" si="196"/>
        <v>172.80416666666679</v>
      </c>
      <c r="J477">
        <f t="shared" si="203"/>
        <v>0</v>
      </c>
      <c r="K477">
        <f t="shared" si="184"/>
        <v>8565</v>
      </c>
      <c r="L477">
        <f t="shared" si="197"/>
        <v>202708119.57142857</v>
      </c>
      <c r="M477">
        <f t="shared" si="198"/>
        <v>-43752296.571428567</v>
      </c>
      <c r="N477" s="10">
        <f t="shared" si="185"/>
        <v>2.3211917760760659</v>
      </c>
      <c r="O477">
        <f t="shared" si="193"/>
        <v>100.25</v>
      </c>
      <c r="P477">
        <f t="shared" si="205"/>
        <v>-61.350000000000364</v>
      </c>
      <c r="Q477">
        <f t="shared" si="206"/>
        <v>102.83771542719975</v>
      </c>
      <c r="R477">
        <f t="shared" si="207"/>
        <v>161.60000000000036</v>
      </c>
      <c r="S477">
        <f t="shared" si="189"/>
        <v>42.350000000000364</v>
      </c>
      <c r="T477">
        <f t="shared" si="190"/>
        <v>-42.350000000000364</v>
      </c>
      <c r="U477">
        <f t="shared" si="191"/>
        <v>42.350000000000364</v>
      </c>
      <c r="V477">
        <f t="shared" si="192"/>
        <v>0</v>
      </c>
      <c r="W477">
        <f t="shared" si="199"/>
        <v>40.300000000000054</v>
      </c>
      <c r="X477">
        <f t="shared" si="194"/>
        <v>25.978571428571481</v>
      </c>
      <c r="Y477">
        <f t="shared" si="200"/>
        <v>59.900201719927786</v>
      </c>
      <c r="Z477">
        <f t="shared" si="201"/>
        <v>0</v>
      </c>
      <c r="AA477">
        <f t="shared" si="202"/>
        <v>0</v>
      </c>
      <c r="AB477">
        <v>292.75</v>
      </c>
      <c r="AC477">
        <f t="shared" si="182"/>
        <v>-961682729.14988434</v>
      </c>
      <c r="AD477">
        <f t="shared" si="195"/>
        <v>6766049879.6000271</v>
      </c>
      <c r="AE477" t="str">
        <f t="shared" si="183"/>
        <v>Jul</v>
      </c>
      <c r="AF477">
        <f>_xlfn.IFNA(VLOOKUP(A477,Gold!$A$2:$E$1307,5, FALSE),AF476)</f>
        <v>31046</v>
      </c>
      <c r="AG477">
        <f>_xlfn.IFNA(VLOOKUP(A477,Gold!$A$2:$G$1307,7, FALSE),AG476)</f>
        <v>-1</v>
      </c>
      <c r="AH477">
        <f>_xlfn.IFNA(VLOOKUP(A477,Oil!$A$2:$E$1345,5, FALSE),AH476)</f>
        <v>3304</v>
      </c>
      <c r="AI477">
        <f>_xlfn.IFNA(VLOOKUP(A477,Oil!$A$2:$G$1345,7, FALSE),AI476)</f>
        <v>1</v>
      </c>
      <c r="AJ477">
        <f t="shared" si="186"/>
        <v>0</v>
      </c>
      <c r="AK477">
        <f>_xlfn.IFNA(VLOOKUP(A477,InterestRate!$A$2:$G$1334,3, FALSE),AK476)</f>
        <v>7.4260000000000002</v>
      </c>
      <c r="AL477">
        <f>_xlfn.IFNA(VLOOKUP(A477,InterestRate!$A$2:$G$1334,4,FALSE),AL476)</f>
        <v>7.4260000000000002</v>
      </c>
      <c r="AM477">
        <f>_xlfn.IFNA(VLOOKUP(A477,InterestRate!$A$2:$G$1334,5, FALSE),AM476)</f>
        <v>7.4260000000000002</v>
      </c>
      <c r="AN477">
        <f>_xlfn.IFNA(VLOOKUP(A477,InterestRate!$A$2:$G$1334,6, FALSE),AN476)</f>
        <v>7.4260000000000002</v>
      </c>
      <c r="AO477">
        <f>_xlfn.IFNA(VLOOKUP(A477,InterestRate!$A$2:$G$1334,7, FALSE),AO476)</f>
        <v>8.9999999999999998E-4</v>
      </c>
      <c r="AP477">
        <f t="shared" si="187"/>
        <v>1</v>
      </c>
      <c r="AQ477">
        <f t="shared" si="188"/>
        <v>1</v>
      </c>
    </row>
    <row r="478" spans="1:43" x14ac:dyDescent="0.2">
      <c r="A478" s="1">
        <v>42556</v>
      </c>
      <c r="B478">
        <v>8379.2999999999993</v>
      </c>
      <c r="C478">
        <v>8381.4500000000007</v>
      </c>
      <c r="D478">
        <v>8319.9500000000007</v>
      </c>
      <c r="E478">
        <v>8335.9500000000007</v>
      </c>
      <c r="F478">
        <v>143253937</v>
      </c>
      <c r="G478">
        <v>5976.01</v>
      </c>
      <c r="H478">
        <f t="shared" si="204"/>
        <v>8217.0583333333325</v>
      </c>
      <c r="I478">
        <f t="shared" si="196"/>
        <v>118.89166666666824</v>
      </c>
      <c r="J478">
        <f t="shared" si="203"/>
        <v>0</v>
      </c>
      <c r="K478">
        <f t="shared" si="184"/>
        <v>8541.4</v>
      </c>
      <c r="L478">
        <f t="shared" si="197"/>
        <v>202722854.7142857</v>
      </c>
      <c r="M478">
        <f t="shared" si="198"/>
        <v>-59468917.714285702</v>
      </c>
      <c r="N478" s="10">
        <f t="shared" si="185"/>
        <v>2.4646261074022622</v>
      </c>
      <c r="O478">
        <f t="shared" si="193"/>
        <v>247.35000000000036</v>
      </c>
      <c r="P478">
        <f t="shared" si="205"/>
        <v>365.35000000000036</v>
      </c>
      <c r="Q478">
        <f t="shared" si="206"/>
        <v>90.217904858973768</v>
      </c>
      <c r="R478">
        <f t="shared" si="207"/>
        <v>-118</v>
      </c>
      <c r="S478">
        <f t="shared" si="189"/>
        <v>-34.75</v>
      </c>
      <c r="T478">
        <f t="shared" si="190"/>
        <v>34.75</v>
      </c>
      <c r="U478">
        <f t="shared" si="191"/>
        <v>0</v>
      </c>
      <c r="V478">
        <f t="shared" si="192"/>
        <v>34.75</v>
      </c>
      <c r="W478">
        <f t="shared" si="199"/>
        <v>40.300000000000054</v>
      </c>
      <c r="X478">
        <f t="shared" si="194"/>
        <v>4.9642857142857144</v>
      </c>
      <c r="Y478">
        <f t="shared" si="200"/>
        <v>87.108229118419032</v>
      </c>
      <c r="Z478">
        <f t="shared" si="201"/>
        <v>0</v>
      </c>
      <c r="AA478">
        <f t="shared" si="202"/>
        <v>1</v>
      </c>
      <c r="AB478">
        <v>472.25</v>
      </c>
      <c r="AC478">
        <f t="shared" si="182"/>
        <v>-6210058168.9497919</v>
      </c>
      <c r="AD478">
        <f t="shared" si="195"/>
        <v>3271067764.1071997</v>
      </c>
      <c r="AE478" t="str">
        <f t="shared" si="183"/>
        <v>Jul</v>
      </c>
      <c r="AF478">
        <f>_xlfn.IFNA(VLOOKUP(A478,Gold!$A$2:$E$1307,5, FALSE),AF477)</f>
        <v>31095</v>
      </c>
      <c r="AG478">
        <f>_xlfn.IFNA(VLOOKUP(A478,Gold!$A$2:$G$1307,7, FALSE),AG477)</f>
        <v>-1</v>
      </c>
      <c r="AH478">
        <f>_xlfn.IFNA(VLOOKUP(A478,Oil!$A$2:$E$1345,5, FALSE),AH477)</f>
        <v>3304</v>
      </c>
      <c r="AI478">
        <f>_xlfn.IFNA(VLOOKUP(A478,Oil!$A$2:$G$1345,7, FALSE),AI477)</f>
        <v>1</v>
      </c>
      <c r="AJ478">
        <f t="shared" si="186"/>
        <v>0</v>
      </c>
      <c r="AK478">
        <f>_xlfn.IFNA(VLOOKUP(A478,InterestRate!$A$2:$G$1334,3, FALSE),AK477)</f>
        <v>7.3940000000000001</v>
      </c>
      <c r="AL478">
        <f>_xlfn.IFNA(VLOOKUP(A478,InterestRate!$A$2:$G$1334,4,FALSE),AL477)</f>
        <v>7.3940000000000001</v>
      </c>
      <c r="AM478">
        <f>_xlfn.IFNA(VLOOKUP(A478,InterestRate!$A$2:$G$1334,5, FALSE),AM477)</f>
        <v>7.3940000000000001</v>
      </c>
      <c r="AN478">
        <f>_xlfn.IFNA(VLOOKUP(A478,InterestRate!$A$2:$G$1334,6, FALSE),AN477)</f>
        <v>7.3940000000000001</v>
      </c>
      <c r="AO478">
        <f>_xlfn.IFNA(VLOOKUP(A478,InterestRate!$A$2:$G$1334,7, FALSE),AO477)</f>
        <v>-4.3E-3</v>
      </c>
      <c r="AP478">
        <f t="shared" si="187"/>
        <v>-1</v>
      </c>
      <c r="AQ478">
        <f t="shared" si="188"/>
        <v>-1</v>
      </c>
    </row>
    <row r="479" spans="1:43" x14ac:dyDescent="0.2">
      <c r="A479" s="1">
        <v>42558</v>
      </c>
      <c r="B479">
        <v>8342</v>
      </c>
      <c r="C479">
        <v>8361.9500000000007</v>
      </c>
      <c r="D479">
        <v>8317.7000000000007</v>
      </c>
      <c r="E479">
        <v>8337.9</v>
      </c>
      <c r="F479">
        <v>160327315</v>
      </c>
      <c r="G479">
        <v>7592.94</v>
      </c>
      <c r="H479">
        <f t="shared" si="204"/>
        <v>8230.8708333333325</v>
      </c>
      <c r="I479">
        <f t="shared" si="196"/>
        <v>107.02916666666715</v>
      </c>
      <c r="J479">
        <f t="shared" si="203"/>
        <v>0</v>
      </c>
      <c r="K479">
        <f t="shared" si="184"/>
        <v>8508.7000000000007</v>
      </c>
      <c r="L479">
        <f t="shared" si="197"/>
        <v>179358611.2857143</v>
      </c>
      <c r="M479">
        <f t="shared" si="198"/>
        <v>-19031296.285714298</v>
      </c>
      <c r="N479" s="10">
        <f t="shared" si="185"/>
        <v>2.0484774343659806</v>
      </c>
      <c r="O479">
        <f t="shared" si="193"/>
        <v>243.19999999999982</v>
      </c>
      <c r="P479">
        <f t="shared" si="205"/>
        <v>289.25</v>
      </c>
      <c r="Q479">
        <f t="shared" si="206"/>
        <v>109.24939740489802</v>
      </c>
      <c r="R479">
        <f t="shared" si="207"/>
        <v>-46.050000000000182</v>
      </c>
      <c r="S479">
        <f t="shared" si="189"/>
        <v>1.9499999999989086</v>
      </c>
      <c r="T479">
        <f t="shared" si="190"/>
        <v>-1.9499999999989086</v>
      </c>
      <c r="U479">
        <f t="shared" si="191"/>
        <v>1.9499999999989086</v>
      </c>
      <c r="V479">
        <f t="shared" si="192"/>
        <v>0</v>
      </c>
      <c r="W479">
        <f t="shared" si="199"/>
        <v>39.707142857142834</v>
      </c>
      <c r="X479">
        <f t="shared" si="194"/>
        <v>4.9642857142857144</v>
      </c>
      <c r="Y479">
        <f t="shared" si="200"/>
        <v>86.940882076947133</v>
      </c>
      <c r="Z479">
        <f t="shared" si="201"/>
        <v>0</v>
      </c>
      <c r="AA479">
        <f t="shared" si="202"/>
        <v>1</v>
      </c>
      <c r="AB479">
        <v>590.79999999999995</v>
      </c>
      <c r="AC479">
        <f t="shared" si="182"/>
        <v>-657341991.50005829</v>
      </c>
      <c r="AD479">
        <f t="shared" si="195"/>
        <v>1853010186.2000616</v>
      </c>
      <c r="AE479" t="str">
        <f t="shared" si="183"/>
        <v>Jul</v>
      </c>
      <c r="AF479">
        <f>_xlfn.IFNA(VLOOKUP(A479,Gold!$A$2:$E$1307,5, FALSE),AF478)</f>
        <v>31529</v>
      </c>
      <c r="AG479">
        <f>_xlfn.IFNA(VLOOKUP(A479,Gold!$A$2:$G$1307,7, FALSE),AG478)</f>
        <v>1</v>
      </c>
      <c r="AH479">
        <f>_xlfn.IFNA(VLOOKUP(A479,Oil!$A$2:$E$1345,5, FALSE),AH478)</f>
        <v>3197</v>
      </c>
      <c r="AI479">
        <f>_xlfn.IFNA(VLOOKUP(A479,Oil!$A$2:$G$1345,7, FALSE),AI478)</f>
        <v>1</v>
      </c>
      <c r="AJ479">
        <f t="shared" si="186"/>
        <v>2</v>
      </c>
      <c r="AK479">
        <f>_xlfn.IFNA(VLOOKUP(A479,InterestRate!$A$2:$G$1334,3, FALSE),AK478)</f>
        <v>7.3819999999999997</v>
      </c>
      <c r="AL479">
        <f>_xlfn.IFNA(VLOOKUP(A479,InterestRate!$A$2:$G$1334,4,FALSE),AL478)</f>
        <v>7.3819999999999997</v>
      </c>
      <c r="AM479">
        <f>_xlfn.IFNA(VLOOKUP(A479,InterestRate!$A$2:$G$1334,5, FALSE),AM478)</f>
        <v>7.3819999999999997</v>
      </c>
      <c r="AN479">
        <f>_xlfn.IFNA(VLOOKUP(A479,InterestRate!$A$2:$G$1334,6, FALSE),AN478)</f>
        <v>7.3819999999999997</v>
      </c>
      <c r="AO479">
        <f>_xlfn.IFNA(VLOOKUP(A479,InterestRate!$A$2:$G$1334,7, FALSE),AO478)</f>
        <v>-1.6000000000000001E-3</v>
      </c>
      <c r="AP479">
        <f t="shared" si="187"/>
        <v>-1</v>
      </c>
      <c r="AQ479">
        <f t="shared" si="188"/>
        <v>1</v>
      </c>
    </row>
    <row r="480" spans="1:43" x14ac:dyDescent="0.2">
      <c r="A480" s="1">
        <v>42559</v>
      </c>
      <c r="B480">
        <v>8350</v>
      </c>
      <c r="C480">
        <v>8353.2999999999993</v>
      </c>
      <c r="D480">
        <v>8287.5499999999993</v>
      </c>
      <c r="E480">
        <v>8323.2000000000007</v>
      </c>
      <c r="F480">
        <v>142159935</v>
      </c>
      <c r="G480">
        <v>6886.33</v>
      </c>
      <c r="H480">
        <f t="shared" si="204"/>
        <v>8239.1541666666653</v>
      </c>
      <c r="I480">
        <f t="shared" si="196"/>
        <v>84.045833333335395</v>
      </c>
      <c r="J480">
        <f t="shared" si="203"/>
        <v>0</v>
      </c>
      <c r="K480">
        <f t="shared" si="184"/>
        <v>8528.5499999999993</v>
      </c>
      <c r="L480">
        <f t="shared" si="197"/>
        <v>178339269</v>
      </c>
      <c r="M480">
        <f t="shared" si="198"/>
        <v>-36179334</v>
      </c>
      <c r="N480" s="10">
        <f t="shared" si="185"/>
        <v>2.4672001153402361</v>
      </c>
      <c r="O480">
        <f t="shared" si="193"/>
        <v>195.35000000000036</v>
      </c>
      <c r="P480">
        <f t="shared" si="205"/>
        <v>237.69999999999982</v>
      </c>
      <c r="Q480">
        <f t="shared" si="206"/>
        <v>117.05226701899323</v>
      </c>
      <c r="R480">
        <f t="shared" si="207"/>
        <v>-42.349999999999454</v>
      </c>
      <c r="S480">
        <f t="shared" si="189"/>
        <v>-14.699999999998909</v>
      </c>
      <c r="T480">
        <f t="shared" si="190"/>
        <v>14.699999999998909</v>
      </c>
      <c r="U480">
        <f t="shared" si="191"/>
        <v>0</v>
      </c>
      <c r="V480">
        <f t="shared" si="192"/>
        <v>14.699999999998909</v>
      </c>
      <c r="W480">
        <f t="shared" si="199"/>
        <v>34.971428571428469</v>
      </c>
      <c r="X480">
        <f t="shared" si="194"/>
        <v>7.0642857142855586</v>
      </c>
      <c r="Y480">
        <f t="shared" si="200"/>
        <v>81.261410788381994</v>
      </c>
      <c r="Z480">
        <f t="shared" si="201"/>
        <v>0</v>
      </c>
      <c r="AA480">
        <f t="shared" si="202"/>
        <v>1</v>
      </c>
      <c r="AB480">
        <v>685.9</v>
      </c>
      <c r="AC480">
        <f t="shared" si="182"/>
        <v>-3809886257.9998965</v>
      </c>
      <c r="AD480">
        <f t="shared" si="195"/>
        <v>510450438.37149984</v>
      </c>
      <c r="AE480" t="str">
        <f t="shared" si="183"/>
        <v>Jul</v>
      </c>
      <c r="AF480">
        <f>_xlfn.IFNA(VLOOKUP(A480,Gold!$A$2:$E$1307,5, FALSE),AF479)</f>
        <v>31204</v>
      </c>
      <c r="AG480">
        <f>_xlfn.IFNA(VLOOKUP(A480,Gold!$A$2:$G$1307,7, FALSE),AG479)</f>
        <v>-1</v>
      </c>
      <c r="AH480">
        <f>_xlfn.IFNA(VLOOKUP(A480,Oil!$A$2:$E$1345,5, FALSE),AH479)</f>
        <v>3047</v>
      </c>
      <c r="AI480">
        <f>_xlfn.IFNA(VLOOKUP(A480,Oil!$A$2:$G$1345,7, FALSE),AI479)</f>
        <v>-1</v>
      </c>
      <c r="AJ480">
        <f t="shared" si="186"/>
        <v>-2</v>
      </c>
      <c r="AK480">
        <f>_xlfn.IFNA(VLOOKUP(A480,InterestRate!$A$2:$G$1334,3, FALSE),AK479)</f>
        <v>7.3849999999999998</v>
      </c>
      <c r="AL480">
        <f>_xlfn.IFNA(VLOOKUP(A480,InterestRate!$A$2:$G$1334,4,FALSE),AL479)</f>
        <v>7.3849999999999998</v>
      </c>
      <c r="AM480">
        <f>_xlfn.IFNA(VLOOKUP(A480,InterestRate!$A$2:$G$1334,5, FALSE),AM479)</f>
        <v>7.3849999999999998</v>
      </c>
      <c r="AN480">
        <f>_xlfn.IFNA(VLOOKUP(A480,InterestRate!$A$2:$G$1334,6, FALSE),AN479)</f>
        <v>7.3849999999999998</v>
      </c>
      <c r="AO480">
        <f>_xlfn.IFNA(VLOOKUP(A480,InterestRate!$A$2:$G$1334,7, FALSE),AO479)</f>
        <v>4.0000000000000002E-4</v>
      </c>
      <c r="AP480">
        <f t="shared" si="187"/>
        <v>1</v>
      </c>
      <c r="AQ480">
        <f t="shared" si="188"/>
        <v>-1</v>
      </c>
    </row>
    <row r="481" spans="1:43" x14ac:dyDescent="0.2">
      <c r="A481" s="1">
        <v>42562</v>
      </c>
      <c r="B481">
        <v>8413.35</v>
      </c>
      <c r="C481">
        <v>8475.25</v>
      </c>
      <c r="D481">
        <v>8407.0499999999993</v>
      </c>
      <c r="E481">
        <v>8467.9</v>
      </c>
      <c r="F481">
        <v>154399933</v>
      </c>
      <c r="G481">
        <v>7576.69</v>
      </c>
      <c r="H481">
        <f t="shared" si="204"/>
        <v>8247.7624999999989</v>
      </c>
      <c r="I481">
        <f t="shared" si="196"/>
        <v>220.13750000000073</v>
      </c>
      <c r="J481">
        <f t="shared" si="203"/>
        <v>0</v>
      </c>
      <c r="K481">
        <f t="shared" si="184"/>
        <v>8565.85</v>
      </c>
      <c r="L481">
        <f t="shared" si="197"/>
        <v>173544363.14285713</v>
      </c>
      <c r="M481">
        <f t="shared" si="198"/>
        <v>-19144430.142857134</v>
      </c>
      <c r="N481" s="10">
        <f t="shared" si="185"/>
        <v>1.1567212650125855</v>
      </c>
      <c r="O481">
        <f t="shared" si="193"/>
        <v>263.89999999999964</v>
      </c>
      <c r="P481">
        <f t="shared" si="205"/>
        <v>298.39999999999964</v>
      </c>
      <c r="Q481">
        <f t="shared" si="206"/>
        <v>102.08316812425895</v>
      </c>
      <c r="R481">
        <f t="shared" si="207"/>
        <v>-34.5</v>
      </c>
      <c r="S481">
        <f t="shared" si="189"/>
        <v>144.69999999999891</v>
      </c>
      <c r="T481">
        <f t="shared" si="190"/>
        <v>-144.69999999999891</v>
      </c>
      <c r="U481">
        <f t="shared" si="191"/>
        <v>144.69999999999891</v>
      </c>
      <c r="V481">
        <f t="shared" si="192"/>
        <v>0</v>
      </c>
      <c r="W481">
        <f t="shared" si="199"/>
        <v>44.764285714285506</v>
      </c>
      <c r="X481">
        <f t="shared" si="194"/>
        <v>7.0642857142855586</v>
      </c>
      <c r="Y481">
        <f t="shared" si="200"/>
        <v>84.734991887506951</v>
      </c>
      <c r="Z481">
        <f t="shared" si="201"/>
        <v>0</v>
      </c>
      <c r="AA481">
        <f t="shared" si="202"/>
        <v>1</v>
      </c>
      <c r="AB481">
        <v>702.45</v>
      </c>
      <c r="AC481">
        <f t="shared" si="182"/>
        <v>8422516345.149888</v>
      </c>
      <c r="AD481">
        <f t="shared" si="195"/>
        <v>1044904027.0500633</v>
      </c>
      <c r="AE481" t="str">
        <f t="shared" si="183"/>
        <v>Jul</v>
      </c>
      <c r="AF481">
        <f>_xlfn.IFNA(VLOOKUP(A481,Gold!$A$2:$E$1307,5, FALSE),AF480)</f>
        <v>31279</v>
      </c>
      <c r="AG481">
        <f>_xlfn.IFNA(VLOOKUP(A481,Gold!$A$2:$G$1307,7, FALSE),AG480)</f>
        <v>1</v>
      </c>
      <c r="AH481">
        <f>_xlfn.IFNA(VLOOKUP(A481,Oil!$A$2:$E$1345,5, FALSE),AH480)</f>
        <v>3063</v>
      </c>
      <c r="AI481">
        <f>_xlfn.IFNA(VLOOKUP(A481,Oil!$A$2:$G$1345,7, FALSE),AI480)</f>
        <v>1</v>
      </c>
      <c r="AJ481">
        <f t="shared" si="186"/>
        <v>2</v>
      </c>
      <c r="AK481">
        <f>_xlfn.IFNA(VLOOKUP(A481,InterestRate!$A$2:$G$1334,3, FALSE),AK480)</f>
        <v>7.3840000000000003</v>
      </c>
      <c r="AL481">
        <f>_xlfn.IFNA(VLOOKUP(A481,InterestRate!$A$2:$G$1334,4,FALSE),AL480)</f>
        <v>7.3840000000000003</v>
      </c>
      <c r="AM481">
        <f>_xlfn.IFNA(VLOOKUP(A481,InterestRate!$A$2:$G$1334,5, FALSE),AM480)</f>
        <v>7.3840000000000003</v>
      </c>
      <c r="AN481">
        <f>_xlfn.IFNA(VLOOKUP(A481,InterestRate!$A$2:$G$1334,6, FALSE),AN480)</f>
        <v>7.3840000000000003</v>
      </c>
      <c r="AO481">
        <f>_xlfn.IFNA(VLOOKUP(A481,InterestRate!$A$2:$G$1334,7, FALSE),AO480)</f>
        <v>-1E-4</v>
      </c>
      <c r="AP481">
        <f t="shared" si="187"/>
        <v>-1</v>
      </c>
      <c r="AQ481">
        <f t="shared" si="188"/>
        <v>1</v>
      </c>
    </row>
    <row r="482" spans="1:43" x14ac:dyDescent="0.2">
      <c r="A482" s="1">
        <v>42563</v>
      </c>
      <c r="B482">
        <v>8502.6</v>
      </c>
      <c r="C482">
        <v>8526.6</v>
      </c>
      <c r="D482">
        <v>8479.2000000000007</v>
      </c>
      <c r="E482">
        <v>8521.0499999999993</v>
      </c>
      <c r="F482">
        <v>189339750</v>
      </c>
      <c r="G482">
        <v>7873.74</v>
      </c>
      <c r="H482">
        <f t="shared" si="204"/>
        <v>8269.7791666666653</v>
      </c>
      <c r="I482">
        <f t="shared" si="196"/>
        <v>251.27083333333394</v>
      </c>
      <c r="J482">
        <f t="shared" si="203"/>
        <v>0</v>
      </c>
      <c r="K482">
        <f t="shared" si="184"/>
        <v>8510.1</v>
      </c>
      <c r="L482">
        <f t="shared" si="197"/>
        <v>173958679.85714287</v>
      </c>
      <c r="M482">
        <f t="shared" si="198"/>
        <v>15381070.142857134</v>
      </c>
      <c r="N482" s="10">
        <f t="shared" si="185"/>
        <v>-0.12850528984102791</v>
      </c>
      <c r="O482">
        <f t="shared" si="193"/>
        <v>233.29999999999927</v>
      </c>
      <c r="P482">
        <f t="shared" si="205"/>
        <v>165.44999999999891</v>
      </c>
      <c r="Q482">
        <f t="shared" si="206"/>
        <v>79.333580681887213</v>
      </c>
      <c r="R482">
        <f t="shared" si="207"/>
        <v>67.850000000000364</v>
      </c>
      <c r="S482">
        <f t="shared" si="189"/>
        <v>53.149999999999636</v>
      </c>
      <c r="T482">
        <f t="shared" si="190"/>
        <v>-53.149999999999636</v>
      </c>
      <c r="U482">
        <f t="shared" si="191"/>
        <v>53.149999999999636</v>
      </c>
      <c r="V482">
        <f t="shared" si="192"/>
        <v>0</v>
      </c>
      <c r="W482">
        <f t="shared" si="199"/>
        <v>40.392857142856883</v>
      </c>
      <c r="X482">
        <f t="shared" si="194"/>
        <v>7.0642857142855586</v>
      </c>
      <c r="Y482">
        <f t="shared" si="200"/>
        <v>83.357900943396402</v>
      </c>
      <c r="Z482">
        <f t="shared" si="201"/>
        <v>0</v>
      </c>
      <c r="AA482">
        <f t="shared" si="202"/>
        <v>1</v>
      </c>
      <c r="AB482">
        <v>692.55</v>
      </c>
      <c r="AC482">
        <f t="shared" si="182"/>
        <v>3493318387.4997935</v>
      </c>
      <c r="AD482">
        <f t="shared" si="195"/>
        <v>412395480.62146246</v>
      </c>
      <c r="AE482" t="str">
        <f t="shared" si="183"/>
        <v>Jul</v>
      </c>
      <c r="AF482">
        <f>_xlfn.IFNA(VLOOKUP(A482,Gold!$A$2:$E$1307,5, FALSE),AF481)</f>
        <v>31139</v>
      </c>
      <c r="AG482">
        <f>_xlfn.IFNA(VLOOKUP(A482,Gold!$A$2:$G$1307,7, FALSE),AG481)</f>
        <v>-1</v>
      </c>
      <c r="AH482">
        <f>_xlfn.IFNA(VLOOKUP(A482,Oil!$A$2:$E$1345,5, FALSE),AH481)</f>
        <v>3005</v>
      </c>
      <c r="AI482">
        <f>_xlfn.IFNA(VLOOKUP(A482,Oil!$A$2:$G$1345,7, FALSE),AI481)</f>
        <v>-1</v>
      </c>
      <c r="AJ482">
        <f t="shared" si="186"/>
        <v>-2</v>
      </c>
      <c r="AK482">
        <f>_xlfn.IFNA(VLOOKUP(A482,InterestRate!$A$2:$G$1334,3, FALSE),AK481)</f>
        <v>7.3369999999999997</v>
      </c>
      <c r="AL482">
        <f>_xlfn.IFNA(VLOOKUP(A482,InterestRate!$A$2:$G$1334,4,FALSE),AL481)</f>
        <v>7.3369999999999997</v>
      </c>
      <c r="AM482">
        <f>_xlfn.IFNA(VLOOKUP(A482,InterestRate!$A$2:$G$1334,5, FALSE),AM481)</f>
        <v>7.3369999999999997</v>
      </c>
      <c r="AN482">
        <f>_xlfn.IFNA(VLOOKUP(A482,InterestRate!$A$2:$G$1334,6, FALSE),AN481)</f>
        <v>7.3369999999999997</v>
      </c>
      <c r="AO482">
        <f>_xlfn.IFNA(VLOOKUP(A482,InterestRate!$A$2:$G$1334,7, FALSE),AO481)</f>
        <v>-6.4000000000000003E-3</v>
      </c>
      <c r="AP482">
        <f t="shared" si="187"/>
        <v>-1</v>
      </c>
      <c r="AQ482">
        <f t="shared" si="188"/>
        <v>-3</v>
      </c>
    </row>
    <row r="483" spans="1:43" x14ac:dyDescent="0.2">
      <c r="A483" s="1">
        <v>42564</v>
      </c>
      <c r="B483">
        <v>8540.4500000000007</v>
      </c>
      <c r="C483">
        <v>8550.25</v>
      </c>
      <c r="D483">
        <v>8493.5499999999993</v>
      </c>
      <c r="E483">
        <v>8519.5</v>
      </c>
      <c r="F483">
        <v>201492184</v>
      </c>
      <c r="G483">
        <v>8284.3799999999992</v>
      </c>
      <c r="H483">
        <f t="shared" si="204"/>
        <v>8290.6624999999985</v>
      </c>
      <c r="I483">
        <f t="shared" si="196"/>
        <v>228.83750000000146</v>
      </c>
      <c r="J483">
        <f t="shared" si="203"/>
        <v>0</v>
      </c>
      <c r="K483">
        <f t="shared" si="184"/>
        <v>8541.2000000000007</v>
      </c>
      <c r="L483">
        <f t="shared" si="197"/>
        <v>159859796.2857143</v>
      </c>
      <c r="M483">
        <f t="shared" si="198"/>
        <v>41632387.714285702</v>
      </c>
      <c r="N483" s="10">
        <f t="shared" si="185"/>
        <v>0.25470978343800371</v>
      </c>
      <c r="O483">
        <f t="shared" si="193"/>
        <v>191.14999999999964</v>
      </c>
      <c r="P483">
        <f t="shared" si="205"/>
        <v>66.5</v>
      </c>
      <c r="Q483">
        <f t="shared" si="206"/>
        <v>64.472897591232268</v>
      </c>
      <c r="R483">
        <f t="shared" si="207"/>
        <v>124.64999999999964</v>
      </c>
      <c r="S483">
        <f t="shared" si="189"/>
        <v>-1.5499999999992724</v>
      </c>
      <c r="T483">
        <f t="shared" si="190"/>
        <v>1.5499999999992724</v>
      </c>
      <c r="U483">
        <f t="shared" si="191"/>
        <v>0</v>
      </c>
      <c r="V483">
        <f t="shared" si="192"/>
        <v>1.5499999999992724</v>
      </c>
      <c r="W483">
        <f t="shared" si="199"/>
        <v>34.592857142856829</v>
      </c>
      <c r="X483">
        <f t="shared" si="194"/>
        <v>7.2857142857140262</v>
      </c>
      <c r="Y483">
        <f t="shared" si="200"/>
        <v>80.676328502415799</v>
      </c>
      <c r="Z483">
        <f t="shared" si="201"/>
        <v>0</v>
      </c>
      <c r="AA483">
        <f t="shared" si="202"/>
        <v>1</v>
      </c>
      <c r="AB483">
        <v>688.35</v>
      </c>
      <c r="AC483">
        <f t="shared" si="182"/>
        <v>-4221261254.8001466</v>
      </c>
      <c r="AD483">
        <f t="shared" si="195"/>
        <v>-563485095.67858505</v>
      </c>
      <c r="AE483" t="str">
        <f t="shared" si="183"/>
        <v>Jul</v>
      </c>
      <c r="AF483">
        <f>_xlfn.IFNA(VLOOKUP(A483,Gold!$A$2:$E$1307,5, FALSE),AF482)</f>
        <v>31012</v>
      </c>
      <c r="AG483">
        <f>_xlfn.IFNA(VLOOKUP(A483,Gold!$A$2:$G$1307,7, FALSE),AG482)</f>
        <v>-1</v>
      </c>
      <c r="AH483">
        <f>_xlfn.IFNA(VLOOKUP(A483,Oil!$A$2:$E$1345,5, FALSE),AH482)</f>
        <v>3142</v>
      </c>
      <c r="AI483">
        <f>_xlfn.IFNA(VLOOKUP(A483,Oil!$A$2:$G$1345,7, FALSE),AI482)</f>
        <v>1</v>
      </c>
      <c r="AJ483">
        <f t="shared" si="186"/>
        <v>0</v>
      </c>
      <c r="AK483">
        <f>_xlfn.IFNA(VLOOKUP(A483,InterestRate!$A$2:$G$1334,3, FALSE),AK482)</f>
        <v>7.2839999999999998</v>
      </c>
      <c r="AL483">
        <f>_xlfn.IFNA(VLOOKUP(A483,InterestRate!$A$2:$G$1334,4,FALSE),AL482)</f>
        <v>7.2839999999999998</v>
      </c>
      <c r="AM483">
        <f>_xlfn.IFNA(VLOOKUP(A483,InterestRate!$A$2:$G$1334,5, FALSE),AM482)</f>
        <v>7.2839999999999998</v>
      </c>
      <c r="AN483">
        <f>_xlfn.IFNA(VLOOKUP(A483,InterestRate!$A$2:$G$1334,6, FALSE),AN482)</f>
        <v>7.2839999999999998</v>
      </c>
      <c r="AO483">
        <f>_xlfn.IFNA(VLOOKUP(A483,InterestRate!$A$2:$G$1334,7, FALSE),AO482)</f>
        <v>-7.1999999999999998E-3</v>
      </c>
      <c r="AP483">
        <f t="shared" si="187"/>
        <v>-1</v>
      </c>
      <c r="AQ483">
        <f t="shared" si="188"/>
        <v>-1</v>
      </c>
    </row>
    <row r="484" spans="1:43" x14ac:dyDescent="0.2">
      <c r="A484" s="1">
        <v>42565</v>
      </c>
      <c r="B484">
        <v>8515.75</v>
      </c>
      <c r="C484">
        <v>8571.4</v>
      </c>
      <c r="D484">
        <v>8500.7000000000007</v>
      </c>
      <c r="E484">
        <v>8565</v>
      </c>
      <c r="F484">
        <v>158738499</v>
      </c>
      <c r="G484">
        <v>6890.07</v>
      </c>
      <c r="H484">
        <f t="shared" si="204"/>
        <v>8326.5708333333332</v>
      </c>
      <c r="I484">
        <f t="shared" si="196"/>
        <v>238.42916666666679</v>
      </c>
      <c r="J484">
        <f t="shared" si="203"/>
        <v>0</v>
      </c>
      <c r="K484">
        <f t="shared" si="184"/>
        <v>8635.65</v>
      </c>
      <c r="L484">
        <f t="shared" si="197"/>
        <v>164275553.85714287</v>
      </c>
      <c r="M484">
        <f t="shared" si="198"/>
        <v>-5537054.8571428657</v>
      </c>
      <c r="N484" s="10">
        <f t="shared" si="185"/>
        <v>0.82486865148861221</v>
      </c>
      <c r="O484">
        <f t="shared" si="193"/>
        <v>194.29999999999927</v>
      </c>
      <c r="P484">
        <f t="shared" si="205"/>
        <v>94.049999999999272</v>
      </c>
      <c r="Q484">
        <f t="shared" si="206"/>
        <v>55.613962789418714</v>
      </c>
      <c r="R484">
        <f t="shared" si="207"/>
        <v>100.25</v>
      </c>
      <c r="S484">
        <f t="shared" si="189"/>
        <v>45.5</v>
      </c>
      <c r="T484">
        <f t="shared" si="190"/>
        <v>-45.5</v>
      </c>
      <c r="U484">
        <f t="shared" si="191"/>
        <v>45.5</v>
      </c>
      <c r="V484">
        <f t="shared" si="192"/>
        <v>0</v>
      </c>
      <c r="W484">
        <f t="shared" si="199"/>
        <v>35.042857142856782</v>
      </c>
      <c r="X484">
        <f t="shared" si="194"/>
        <v>7.2857142857140262</v>
      </c>
      <c r="Y484">
        <f t="shared" si="200"/>
        <v>80.877019452687435</v>
      </c>
      <c r="Z484">
        <f t="shared" si="201"/>
        <v>0</v>
      </c>
      <c r="AA484">
        <f t="shared" si="202"/>
        <v>1</v>
      </c>
      <c r="AB484">
        <v>618.75</v>
      </c>
      <c r="AC484">
        <f t="shared" si="182"/>
        <v>7817871075.75</v>
      </c>
      <c r="AD484">
        <f t="shared" si="195"/>
        <v>690736876.44996965</v>
      </c>
      <c r="AE484" t="str">
        <f t="shared" si="183"/>
        <v>Jul</v>
      </c>
      <c r="AF484">
        <f>_xlfn.IFNA(VLOOKUP(A484,Gold!$A$2:$E$1307,5, FALSE),AF483)</f>
        <v>30753</v>
      </c>
      <c r="AG484">
        <f>_xlfn.IFNA(VLOOKUP(A484,Gold!$A$2:$G$1307,7, FALSE),AG483)</f>
        <v>-1</v>
      </c>
      <c r="AH484">
        <f>_xlfn.IFNA(VLOOKUP(A484,Oil!$A$2:$E$1345,5, FALSE),AH483)</f>
        <v>3007</v>
      </c>
      <c r="AI484">
        <f>_xlfn.IFNA(VLOOKUP(A484,Oil!$A$2:$G$1345,7, FALSE),AI483)</f>
        <v>-1</v>
      </c>
      <c r="AJ484">
        <f t="shared" si="186"/>
        <v>-2</v>
      </c>
      <c r="AK484">
        <f>_xlfn.IFNA(VLOOKUP(A484,InterestRate!$A$2:$G$1334,3, FALSE),AK483)</f>
        <v>7.2869999999999999</v>
      </c>
      <c r="AL484">
        <f>_xlfn.IFNA(VLOOKUP(A484,InterestRate!$A$2:$G$1334,4,FALSE),AL483)</f>
        <v>7.2869999999999999</v>
      </c>
      <c r="AM484">
        <f>_xlfn.IFNA(VLOOKUP(A484,InterestRate!$A$2:$G$1334,5, FALSE),AM483)</f>
        <v>7.2869999999999999</v>
      </c>
      <c r="AN484">
        <f>_xlfn.IFNA(VLOOKUP(A484,InterestRate!$A$2:$G$1334,6, FALSE),AN483)</f>
        <v>7.2869999999999999</v>
      </c>
      <c r="AO484">
        <f>_xlfn.IFNA(VLOOKUP(A484,InterestRate!$A$2:$G$1334,7, FALSE),AO483)</f>
        <v>4.0000000000000002E-4</v>
      </c>
      <c r="AP484">
        <f t="shared" si="187"/>
        <v>1</v>
      </c>
      <c r="AQ484">
        <f t="shared" si="188"/>
        <v>-1</v>
      </c>
    </row>
    <row r="485" spans="1:43" x14ac:dyDescent="0.2">
      <c r="A485" s="1">
        <v>42566</v>
      </c>
      <c r="B485">
        <v>8565.4500000000007</v>
      </c>
      <c r="C485">
        <v>8594.7999999999993</v>
      </c>
      <c r="D485">
        <v>8510.0499999999993</v>
      </c>
      <c r="E485">
        <v>8541.4</v>
      </c>
      <c r="F485">
        <v>228598684</v>
      </c>
      <c r="G485">
        <v>12375.84</v>
      </c>
      <c r="H485">
        <f t="shared" si="204"/>
        <v>8365.7624999999989</v>
      </c>
      <c r="I485">
        <f t="shared" si="196"/>
        <v>175.63750000000073</v>
      </c>
      <c r="J485">
        <f t="shared" si="203"/>
        <v>0</v>
      </c>
      <c r="K485">
        <f t="shared" si="184"/>
        <v>8590.65</v>
      </c>
      <c r="L485">
        <f t="shared" si="197"/>
        <v>164244507.57142857</v>
      </c>
      <c r="M485">
        <f t="shared" si="198"/>
        <v>64354176.428571433</v>
      </c>
      <c r="N485" s="10">
        <f t="shared" si="185"/>
        <v>0.57660336712951044</v>
      </c>
      <c r="O485">
        <f t="shared" si="193"/>
        <v>205.44999999999891</v>
      </c>
      <c r="P485">
        <f t="shared" si="205"/>
        <v>-41.900000000001455</v>
      </c>
      <c r="Q485">
        <f t="shared" si="206"/>
        <v>29.92867712221345</v>
      </c>
      <c r="R485">
        <f t="shared" si="207"/>
        <v>247.35000000000036</v>
      </c>
      <c r="S485">
        <f t="shared" si="189"/>
        <v>-23.600000000000364</v>
      </c>
      <c r="T485">
        <f t="shared" si="190"/>
        <v>23.600000000000364</v>
      </c>
      <c r="U485">
        <f t="shared" si="191"/>
        <v>0</v>
      </c>
      <c r="V485">
        <f t="shared" si="192"/>
        <v>23.600000000000364</v>
      </c>
      <c r="W485">
        <f t="shared" si="199"/>
        <v>35.042857142856782</v>
      </c>
      <c r="X485">
        <f t="shared" si="194"/>
        <v>5.6928571428569352</v>
      </c>
      <c r="Y485">
        <f t="shared" si="200"/>
        <v>83.963717268526722</v>
      </c>
      <c r="Z485">
        <f t="shared" si="201"/>
        <v>0</v>
      </c>
      <c r="AA485">
        <f t="shared" si="202"/>
        <v>1</v>
      </c>
      <c r="AB485">
        <v>590.9</v>
      </c>
      <c r="AC485">
        <f t="shared" si="182"/>
        <v>-5497798350.2002497</v>
      </c>
      <c r="AD485">
        <f t="shared" si="195"/>
        <v>792488279.1284759</v>
      </c>
      <c r="AE485" t="str">
        <f t="shared" si="183"/>
        <v>Jul</v>
      </c>
      <c r="AF485">
        <f>_xlfn.IFNA(VLOOKUP(A485,Gold!$A$2:$E$1307,5, FALSE),AF484)</f>
        <v>30889</v>
      </c>
      <c r="AG485">
        <f>_xlfn.IFNA(VLOOKUP(A485,Gold!$A$2:$G$1307,7, FALSE),AG484)</f>
        <v>-1</v>
      </c>
      <c r="AH485">
        <f>_xlfn.IFNA(VLOOKUP(A485,Oil!$A$2:$E$1345,5, FALSE),AH484)</f>
        <v>3057</v>
      </c>
      <c r="AI485">
        <f>_xlfn.IFNA(VLOOKUP(A485,Oil!$A$2:$G$1345,7, FALSE),AI484)</f>
        <v>1</v>
      </c>
      <c r="AJ485">
        <f t="shared" si="186"/>
        <v>0</v>
      </c>
      <c r="AK485">
        <f>_xlfn.IFNA(VLOOKUP(A485,InterestRate!$A$2:$G$1334,3, FALSE),AK484)</f>
        <v>7.2720000000000002</v>
      </c>
      <c r="AL485">
        <f>_xlfn.IFNA(VLOOKUP(A485,InterestRate!$A$2:$G$1334,4,FALSE),AL484)</f>
        <v>7.2720000000000002</v>
      </c>
      <c r="AM485">
        <f>_xlfn.IFNA(VLOOKUP(A485,InterestRate!$A$2:$G$1334,5, FALSE),AM484)</f>
        <v>7.2720000000000002</v>
      </c>
      <c r="AN485">
        <f>_xlfn.IFNA(VLOOKUP(A485,InterestRate!$A$2:$G$1334,6, FALSE),AN484)</f>
        <v>7.2720000000000002</v>
      </c>
      <c r="AO485">
        <f>_xlfn.IFNA(VLOOKUP(A485,InterestRate!$A$2:$G$1334,7, FALSE),AO484)</f>
        <v>-2.0999999999999999E-3</v>
      </c>
      <c r="AP485">
        <f t="shared" si="187"/>
        <v>-1</v>
      </c>
      <c r="AQ485">
        <f t="shared" si="188"/>
        <v>-1</v>
      </c>
    </row>
    <row r="486" spans="1:43" x14ac:dyDescent="0.2">
      <c r="A486" s="1">
        <v>42569</v>
      </c>
      <c r="B486">
        <v>8564.0499999999993</v>
      </c>
      <c r="C486">
        <v>8587.1</v>
      </c>
      <c r="D486">
        <v>8494.35</v>
      </c>
      <c r="E486">
        <v>8508.7000000000007</v>
      </c>
      <c r="F486">
        <v>169400452</v>
      </c>
      <c r="G486">
        <v>8200.06</v>
      </c>
      <c r="H486">
        <f t="shared" si="204"/>
        <v>8400.2250000000004</v>
      </c>
      <c r="I486">
        <f t="shared" si="196"/>
        <v>108.47500000000036</v>
      </c>
      <c r="J486">
        <f t="shared" si="203"/>
        <v>0</v>
      </c>
      <c r="K486">
        <f t="shared" si="184"/>
        <v>8615.7999999999993</v>
      </c>
      <c r="L486">
        <f t="shared" si="197"/>
        <v>176436614.2857143</v>
      </c>
      <c r="M486">
        <f t="shared" si="198"/>
        <v>-7036162.2857142985</v>
      </c>
      <c r="N486" s="10">
        <f t="shared" si="185"/>
        <v>1.2587116715831859</v>
      </c>
      <c r="O486">
        <f t="shared" si="193"/>
        <v>170.80000000000109</v>
      </c>
      <c r="P486">
        <f t="shared" si="205"/>
        <v>-72.399999999998727</v>
      </c>
      <c r="Q486">
        <f t="shared" si="206"/>
        <v>28.661871138201281</v>
      </c>
      <c r="R486">
        <f t="shared" si="207"/>
        <v>243.19999999999982</v>
      </c>
      <c r="S486">
        <f t="shared" si="189"/>
        <v>-32.699999999998909</v>
      </c>
      <c r="T486">
        <f t="shared" si="190"/>
        <v>32.699999999998909</v>
      </c>
      <c r="U486">
        <f t="shared" si="191"/>
        <v>0</v>
      </c>
      <c r="V486">
        <f t="shared" si="192"/>
        <v>32.699999999998909</v>
      </c>
      <c r="W486">
        <f t="shared" si="199"/>
        <v>34.764285714285506</v>
      </c>
      <c r="X486">
        <f t="shared" si="194"/>
        <v>10.36428571428535</v>
      </c>
      <c r="Y486">
        <f t="shared" si="200"/>
        <v>75.363889749148825</v>
      </c>
      <c r="Z486">
        <f t="shared" si="201"/>
        <v>0</v>
      </c>
      <c r="AA486">
        <f t="shared" si="202"/>
        <v>0</v>
      </c>
      <c r="AB486">
        <v>570.54999999999995</v>
      </c>
      <c r="AC486">
        <f t="shared" si="182"/>
        <v>-9376315018.1997528</v>
      </c>
      <c r="AD486">
        <f t="shared" si="195"/>
        <v>-453079296.1143375</v>
      </c>
      <c r="AE486" t="str">
        <f t="shared" si="183"/>
        <v>Jul</v>
      </c>
      <c r="AF486">
        <f>_xlfn.IFNA(VLOOKUP(A486,Gold!$A$2:$E$1307,5, FALSE),AF485)</f>
        <v>30840</v>
      </c>
      <c r="AG486">
        <f>_xlfn.IFNA(VLOOKUP(A486,Gold!$A$2:$G$1307,7, FALSE),AG485)</f>
        <v>1</v>
      </c>
      <c r="AH486">
        <f>_xlfn.IFNA(VLOOKUP(A486,Oil!$A$2:$E$1345,5, FALSE),AH485)</f>
        <v>3082</v>
      </c>
      <c r="AI486">
        <f>_xlfn.IFNA(VLOOKUP(A486,Oil!$A$2:$G$1345,7, FALSE),AI485)</f>
        <v>1</v>
      </c>
      <c r="AJ486">
        <f t="shared" si="186"/>
        <v>2</v>
      </c>
      <c r="AK486">
        <f>_xlfn.IFNA(VLOOKUP(A486,InterestRate!$A$2:$G$1334,3, FALSE),AK485)</f>
        <v>7.2939999999999996</v>
      </c>
      <c r="AL486">
        <f>_xlfn.IFNA(VLOOKUP(A486,InterestRate!$A$2:$G$1334,4,FALSE),AL485)</f>
        <v>7.2939999999999996</v>
      </c>
      <c r="AM486">
        <f>_xlfn.IFNA(VLOOKUP(A486,InterestRate!$A$2:$G$1334,5, FALSE),AM485)</f>
        <v>7.2939999999999996</v>
      </c>
      <c r="AN486">
        <f>_xlfn.IFNA(VLOOKUP(A486,InterestRate!$A$2:$G$1334,6, FALSE),AN485)</f>
        <v>7.2939999999999996</v>
      </c>
      <c r="AO486">
        <f>_xlfn.IFNA(VLOOKUP(A486,InterestRate!$A$2:$G$1334,7, FALSE),AO485)</f>
        <v>3.0000000000000001E-3</v>
      </c>
      <c r="AP486">
        <f t="shared" si="187"/>
        <v>1</v>
      </c>
      <c r="AQ486">
        <f t="shared" si="188"/>
        <v>3</v>
      </c>
    </row>
    <row r="487" spans="1:43" x14ac:dyDescent="0.2">
      <c r="A487" s="1">
        <v>42570</v>
      </c>
      <c r="B487">
        <v>8514.2999999999993</v>
      </c>
      <c r="C487">
        <v>8540.0499999999993</v>
      </c>
      <c r="D487">
        <v>8476.7000000000007</v>
      </c>
      <c r="E487">
        <v>8528.5499999999993</v>
      </c>
      <c r="F487">
        <v>173050805</v>
      </c>
      <c r="G487">
        <v>7928.14</v>
      </c>
      <c r="H487">
        <f t="shared" si="204"/>
        <v>8425.6166666666668</v>
      </c>
      <c r="I487">
        <f t="shared" si="196"/>
        <v>102.93333333333248</v>
      </c>
      <c r="J487">
        <f t="shared" si="203"/>
        <v>0</v>
      </c>
      <c r="K487">
        <f t="shared" si="184"/>
        <v>8666.2999999999993</v>
      </c>
      <c r="L487">
        <f t="shared" si="197"/>
        <v>177732776.7142857</v>
      </c>
      <c r="M487">
        <f t="shared" si="198"/>
        <v>-4681971.7142857015</v>
      </c>
      <c r="N487" s="10">
        <f t="shared" si="185"/>
        <v>1.6151631871771874</v>
      </c>
      <c r="O487">
        <f t="shared" si="193"/>
        <v>205.34999999999854</v>
      </c>
      <c r="P487">
        <f t="shared" si="205"/>
        <v>9.999999999998181</v>
      </c>
      <c r="Q487">
        <f t="shared" si="206"/>
        <v>31.054897627695347</v>
      </c>
      <c r="R487">
        <f t="shared" si="207"/>
        <v>195.35000000000036</v>
      </c>
      <c r="S487">
        <f t="shared" si="189"/>
        <v>19.849999999998545</v>
      </c>
      <c r="T487">
        <f t="shared" si="190"/>
        <v>-19.849999999998545</v>
      </c>
      <c r="U487">
        <f t="shared" si="191"/>
        <v>19.849999999998545</v>
      </c>
      <c r="V487">
        <f t="shared" si="192"/>
        <v>0</v>
      </c>
      <c r="W487">
        <f t="shared" si="199"/>
        <v>37.599999999999582</v>
      </c>
      <c r="X487">
        <f t="shared" si="194"/>
        <v>8.2642857142855064</v>
      </c>
      <c r="Y487">
        <f t="shared" si="200"/>
        <v>80.231672001219508</v>
      </c>
      <c r="Z487">
        <f t="shared" si="201"/>
        <v>0</v>
      </c>
      <c r="AA487">
        <f t="shared" si="202"/>
        <v>1</v>
      </c>
      <c r="AB487">
        <v>581.6</v>
      </c>
      <c r="AC487">
        <f t="shared" si="182"/>
        <v>2465973971.25</v>
      </c>
      <c r="AD487">
        <f t="shared" si="195"/>
        <v>443472165.20707595</v>
      </c>
      <c r="AE487" t="str">
        <f t="shared" si="183"/>
        <v>Jul</v>
      </c>
      <c r="AF487">
        <f>_xlfn.IFNA(VLOOKUP(A487,Gold!$A$2:$E$1307,5, FALSE),AF486)</f>
        <v>30851</v>
      </c>
      <c r="AG487">
        <f>_xlfn.IFNA(VLOOKUP(A487,Gold!$A$2:$G$1307,7, FALSE),AG486)</f>
        <v>-1</v>
      </c>
      <c r="AH487">
        <f>_xlfn.IFNA(VLOOKUP(A487,Oil!$A$2:$E$1345,5, FALSE),AH486)</f>
        <v>3036</v>
      </c>
      <c r="AI487">
        <f>_xlfn.IFNA(VLOOKUP(A487,Oil!$A$2:$G$1345,7, FALSE),AI486)</f>
        <v>-1</v>
      </c>
      <c r="AJ487">
        <f t="shared" si="186"/>
        <v>-2</v>
      </c>
      <c r="AK487">
        <f>_xlfn.IFNA(VLOOKUP(A487,InterestRate!$A$2:$G$1334,3, FALSE),AK486)</f>
        <v>7.282</v>
      </c>
      <c r="AL487">
        <f>_xlfn.IFNA(VLOOKUP(A487,InterestRate!$A$2:$G$1334,4,FALSE),AL486)</f>
        <v>7.282</v>
      </c>
      <c r="AM487">
        <f>_xlfn.IFNA(VLOOKUP(A487,InterestRate!$A$2:$G$1334,5, FALSE),AM486)</f>
        <v>7.282</v>
      </c>
      <c r="AN487">
        <f>_xlfn.IFNA(VLOOKUP(A487,InterestRate!$A$2:$G$1334,6, FALSE),AN486)</f>
        <v>7.282</v>
      </c>
      <c r="AO487">
        <f>_xlfn.IFNA(VLOOKUP(A487,InterestRate!$A$2:$G$1334,7, FALSE),AO486)</f>
        <v>-1.6000000000000001E-3</v>
      </c>
      <c r="AP487">
        <f t="shared" si="187"/>
        <v>-1</v>
      </c>
      <c r="AQ487">
        <f t="shared" si="188"/>
        <v>-3</v>
      </c>
    </row>
    <row r="488" spans="1:43" x14ac:dyDescent="0.2">
      <c r="A488" s="1">
        <v>42571</v>
      </c>
      <c r="B488">
        <v>8515.4500000000007</v>
      </c>
      <c r="C488">
        <v>8569.9</v>
      </c>
      <c r="D488">
        <v>8512.5499999999993</v>
      </c>
      <c r="E488">
        <v>8565.85</v>
      </c>
      <c r="F488">
        <v>165349380</v>
      </c>
      <c r="G488">
        <v>7936.36</v>
      </c>
      <c r="H488">
        <f t="shared" si="204"/>
        <v>8445.6833333333325</v>
      </c>
      <c r="I488">
        <f t="shared" si="196"/>
        <v>120.16666666666788</v>
      </c>
      <c r="J488">
        <f t="shared" si="203"/>
        <v>0</v>
      </c>
      <c r="K488">
        <f t="shared" si="184"/>
        <v>8638.5</v>
      </c>
      <c r="L488">
        <f t="shared" si="197"/>
        <v>182145758.14285713</v>
      </c>
      <c r="M488">
        <f t="shared" si="198"/>
        <v>-16796378.142857134</v>
      </c>
      <c r="N488" s="10">
        <f t="shared" si="185"/>
        <v>0.84813532807601855</v>
      </c>
      <c r="O488">
        <f t="shared" si="193"/>
        <v>97.950000000000728</v>
      </c>
      <c r="P488">
        <f t="shared" si="205"/>
        <v>-165.94999999999891</v>
      </c>
      <c r="Q488">
        <f t="shared" si="206"/>
        <v>30.616319955524279</v>
      </c>
      <c r="R488">
        <f t="shared" si="207"/>
        <v>263.89999999999964</v>
      </c>
      <c r="S488">
        <f t="shared" si="189"/>
        <v>37.300000000001091</v>
      </c>
      <c r="T488">
        <f t="shared" si="190"/>
        <v>-37.300000000001091</v>
      </c>
      <c r="U488">
        <f t="shared" si="191"/>
        <v>37.300000000001091</v>
      </c>
      <c r="V488">
        <f t="shared" si="192"/>
        <v>0</v>
      </c>
      <c r="W488">
        <f t="shared" si="199"/>
        <v>22.257142857142753</v>
      </c>
      <c r="X488">
        <f t="shared" si="194"/>
        <v>8.2642857142855064</v>
      </c>
      <c r="Y488">
        <f t="shared" si="200"/>
        <v>70.609562655790086</v>
      </c>
      <c r="Z488">
        <f t="shared" si="201"/>
        <v>0</v>
      </c>
      <c r="AA488">
        <f t="shared" si="202"/>
        <v>0</v>
      </c>
      <c r="AB488">
        <v>474.1</v>
      </c>
      <c r="AC488">
        <f t="shared" si="182"/>
        <v>8333608751.9999399</v>
      </c>
      <c r="AD488">
        <f t="shared" si="195"/>
        <v>430771080.47136921</v>
      </c>
      <c r="AE488" t="str">
        <f t="shared" si="183"/>
        <v>Jul</v>
      </c>
      <c r="AF488">
        <f>_xlfn.IFNA(VLOOKUP(A488,Gold!$A$2:$E$1307,5, FALSE),AF487)</f>
        <v>30742</v>
      </c>
      <c r="AG488">
        <f>_xlfn.IFNA(VLOOKUP(A488,Gold!$A$2:$G$1307,7, FALSE),AG487)</f>
        <v>-1</v>
      </c>
      <c r="AH488">
        <f>_xlfn.IFNA(VLOOKUP(A488,Oil!$A$2:$E$1345,5, FALSE),AH487)</f>
        <v>2998</v>
      </c>
      <c r="AI488">
        <f>_xlfn.IFNA(VLOOKUP(A488,Oil!$A$2:$G$1345,7, FALSE),AI487)</f>
        <v>-1</v>
      </c>
      <c r="AJ488">
        <f t="shared" si="186"/>
        <v>-2</v>
      </c>
      <c r="AK488">
        <f>_xlfn.IFNA(VLOOKUP(A488,InterestRate!$A$2:$G$1334,3, FALSE),AK487)</f>
        <v>7.27</v>
      </c>
      <c r="AL488">
        <f>_xlfn.IFNA(VLOOKUP(A488,InterestRate!$A$2:$G$1334,4,FALSE),AL487)</f>
        <v>7.27</v>
      </c>
      <c r="AM488">
        <f>_xlfn.IFNA(VLOOKUP(A488,InterestRate!$A$2:$G$1334,5, FALSE),AM487)</f>
        <v>7.27</v>
      </c>
      <c r="AN488">
        <f>_xlfn.IFNA(VLOOKUP(A488,InterestRate!$A$2:$G$1334,6, FALSE),AN487)</f>
        <v>7.27</v>
      </c>
      <c r="AO488">
        <f>_xlfn.IFNA(VLOOKUP(A488,InterestRate!$A$2:$G$1334,7, FALSE),AO487)</f>
        <v>-1.6000000000000001E-3</v>
      </c>
      <c r="AP488">
        <f t="shared" si="187"/>
        <v>-1</v>
      </c>
      <c r="AQ488">
        <f t="shared" si="188"/>
        <v>-3</v>
      </c>
    </row>
    <row r="489" spans="1:43" x14ac:dyDescent="0.2">
      <c r="A489" s="1">
        <v>42572</v>
      </c>
      <c r="B489">
        <v>8582.7000000000007</v>
      </c>
      <c r="C489">
        <v>8585.25</v>
      </c>
      <c r="D489">
        <v>8503.4500000000007</v>
      </c>
      <c r="E489">
        <v>8510.1</v>
      </c>
      <c r="F489">
        <v>154575685</v>
      </c>
      <c r="G489">
        <v>7399.71</v>
      </c>
      <c r="H489">
        <f t="shared" si="204"/>
        <v>8465.4750000000004</v>
      </c>
      <c r="I489">
        <f t="shared" si="196"/>
        <v>44.625</v>
      </c>
      <c r="J489">
        <f t="shared" si="203"/>
        <v>0</v>
      </c>
      <c r="K489">
        <f t="shared" si="184"/>
        <v>8636.5499999999993</v>
      </c>
      <c r="L489">
        <f t="shared" si="197"/>
        <v>183709964.85714287</v>
      </c>
      <c r="M489">
        <f t="shared" si="198"/>
        <v>-29134279.857142866</v>
      </c>
      <c r="N489" s="10">
        <f t="shared" si="185"/>
        <v>1.4858814820037238</v>
      </c>
      <c r="O489">
        <f t="shared" si="193"/>
        <v>-10.949999999998909</v>
      </c>
      <c r="P489">
        <f t="shared" si="205"/>
        <v>-244.24999999999818</v>
      </c>
      <c r="Q489">
        <f t="shared" si="206"/>
        <v>42.948252362026615</v>
      </c>
      <c r="R489">
        <f t="shared" si="207"/>
        <v>233.29999999999927</v>
      </c>
      <c r="S489">
        <f t="shared" si="189"/>
        <v>-55.75</v>
      </c>
      <c r="T489">
        <f t="shared" si="190"/>
        <v>55.75</v>
      </c>
      <c r="U489">
        <f t="shared" si="191"/>
        <v>0</v>
      </c>
      <c r="V489">
        <f t="shared" si="192"/>
        <v>55.75</v>
      </c>
      <c r="W489">
        <f t="shared" si="199"/>
        <v>14.664285714285663</v>
      </c>
      <c r="X489">
        <f t="shared" si="194"/>
        <v>16.228571428571222</v>
      </c>
      <c r="Y489">
        <f t="shared" si="200"/>
        <v>45.979843225084196</v>
      </c>
      <c r="Z489">
        <f t="shared" si="201"/>
        <v>0</v>
      </c>
      <c r="AA489">
        <f t="shared" si="202"/>
        <v>0</v>
      </c>
      <c r="AB489">
        <v>292.35000000000002</v>
      </c>
      <c r="AC489">
        <f t="shared" si="182"/>
        <v>-11222194731.000055</v>
      </c>
      <c r="AD489">
        <f t="shared" si="195"/>
        <v>-1671445079.3143234</v>
      </c>
      <c r="AE489" t="str">
        <f t="shared" si="183"/>
        <v>Jul</v>
      </c>
      <c r="AF489">
        <f>_xlfn.IFNA(VLOOKUP(A489,Gold!$A$2:$E$1307,5, FALSE),AF488)</f>
        <v>30699</v>
      </c>
      <c r="AG489">
        <f>_xlfn.IFNA(VLOOKUP(A489,Gold!$A$2:$G$1307,7, FALSE),AG488)</f>
        <v>1</v>
      </c>
      <c r="AH489">
        <f>_xlfn.IFNA(VLOOKUP(A489,Oil!$A$2:$E$1345,5, FALSE),AH488)</f>
        <v>3073</v>
      </c>
      <c r="AI489">
        <f>_xlfn.IFNA(VLOOKUP(A489,Oil!$A$2:$G$1345,7, FALSE),AI488)</f>
        <v>1</v>
      </c>
      <c r="AJ489">
        <f t="shared" si="186"/>
        <v>2</v>
      </c>
      <c r="AK489">
        <f>_xlfn.IFNA(VLOOKUP(A489,InterestRate!$A$2:$G$1334,3, FALSE),AK488)</f>
        <v>7.2640000000000002</v>
      </c>
      <c r="AL489">
        <f>_xlfn.IFNA(VLOOKUP(A489,InterestRate!$A$2:$G$1334,4,FALSE),AL488)</f>
        <v>7.2640000000000002</v>
      </c>
      <c r="AM489">
        <f>_xlfn.IFNA(VLOOKUP(A489,InterestRate!$A$2:$G$1334,5, FALSE),AM488)</f>
        <v>7.2640000000000002</v>
      </c>
      <c r="AN489">
        <f>_xlfn.IFNA(VLOOKUP(A489,InterestRate!$A$2:$G$1334,6, FALSE),AN488)</f>
        <v>7.2640000000000002</v>
      </c>
      <c r="AO489">
        <f>_xlfn.IFNA(VLOOKUP(A489,InterestRate!$A$2:$G$1334,7, FALSE),AO488)</f>
        <v>-8.0000000000000004E-4</v>
      </c>
      <c r="AP489">
        <f t="shared" si="187"/>
        <v>-1</v>
      </c>
      <c r="AQ489">
        <f t="shared" si="188"/>
        <v>1</v>
      </c>
    </row>
    <row r="490" spans="1:43" x14ac:dyDescent="0.2">
      <c r="A490" s="1">
        <v>42573</v>
      </c>
      <c r="B490">
        <v>8519.65</v>
      </c>
      <c r="C490">
        <v>8548.9500000000007</v>
      </c>
      <c r="D490">
        <v>8489.7999999999993</v>
      </c>
      <c r="E490">
        <v>8541.2000000000007</v>
      </c>
      <c r="F490">
        <v>147619642</v>
      </c>
      <c r="G490">
        <v>6504</v>
      </c>
      <c r="H490">
        <f t="shared" si="204"/>
        <v>8477.0916666666672</v>
      </c>
      <c r="I490">
        <f t="shared" si="196"/>
        <v>64.108333333333576</v>
      </c>
      <c r="J490">
        <f t="shared" si="203"/>
        <v>0</v>
      </c>
      <c r="K490">
        <f t="shared" si="184"/>
        <v>8622.9</v>
      </c>
      <c r="L490">
        <f t="shared" si="197"/>
        <v>178743669.85714287</v>
      </c>
      <c r="M490">
        <f t="shared" si="198"/>
        <v>-31124027.857142866</v>
      </c>
      <c r="N490" s="10">
        <f t="shared" si="185"/>
        <v>0.9565400646279083</v>
      </c>
      <c r="O490">
        <f t="shared" si="193"/>
        <v>21.700000000000728</v>
      </c>
      <c r="P490">
        <f t="shared" si="205"/>
        <v>-169.44999999999891</v>
      </c>
      <c r="Q490">
        <f t="shared" si="206"/>
        <v>80.45551491944012</v>
      </c>
      <c r="R490">
        <f t="shared" si="207"/>
        <v>191.14999999999964</v>
      </c>
      <c r="S490">
        <f t="shared" si="189"/>
        <v>31.100000000000364</v>
      </c>
      <c r="T490">
        <f t="shared" si="190"/>
        <v>-31.100000000000364</v>
      </c>
      <c r="U490">
        <f t="shared" si="191"/>
        <v>31.100000000000364</v>
      </c>
      <c r="V490">
        <f t="shared" si="192"/>
        <v>0</v>
      </c>
      <c r="W490">
        <f t="shared" si="199"/>
        <v>19.107142857142858</v>
      </c>
      <c r="X490">
        <f t="shared" si="194"/>
        <v>16.007142857142753</v>
      </c>
      <c r="Y490">
        <f t="shared" si="200"/>
        <v>52.907436708860907</v>
      </c>
      <c r="Z490">
        <f t="shared" si="201"/>
        <v>0</v>
      </c>
      <c r="AA490">
        <f t="shared" si="202"/>
        <v>0</v>
      </c>
      <c r="AB490">
        <v>108.7</v>
      </c>
      <c r="AC490">
        <f t="shared" si="182"/>
        <v>3181203285.1001611</v>
      </c>
      <c r="AD490">
        <f t="shared" si="195"/>
        <v>-613950145.04285109</v>
      </c>
      <c r="AE490" t="str">
        <f t="shared" si="183"/>
        <v>Jul</v>
      </c>
      <c r="AF490">
        <f>_xlfn.IFNA(VLOOKUP(A490,Gold!$A$2:$E$1307,5, FALSE),AF489)</f>
        <v>30754</v>
      </c>
      <c r="AG490">
        <f>_xlfn.IFNA(VLOOKUP(A490,Gold!$A$2:$G$1307,7, FALSE),AG489)</f>
        <v>-1</v>
      </c>
      <c r="AH490">
        <f>_xlfn.IFNA(VLOOKUP(A490,Oil!$A$2:$E$1345,5, FALSE),AH489)</f>
        <v>3007</v>
      </c>
      <c r="AI490">
        <f>_xlfn.IFNA(VLOOKUP(A490,Oil!$A$2:$G$1345,7, FALSE),AI489)</f>
        <v>-1</v>
      </c>
      <c r="AJ490">
        <f t="shared" si="186"/>
        <v>-2</v>
      </c>
      <c r="AK490">
        <f>_xlfn.IFNA(VLOOKUP(A490,InterestRate!$A$2:$G$1334,3, FALSE),AK489)</f>
        <v>7.2510000000000003</v>
      </c>
      <c r="AL490">
        <f>_xlfn.IFNA(VLOOKUP(A490,InterestRate!$A$2:$G$1334,4,FALSE),AL489)</f>
        <v>7.2510000000000003</v>
      </c>
      <c r="AM490">
        <f>_xlfn.IFNA(VLOOKUP(A490,InterestRate!$A$2:$G$1334,5, FALSE),AM489)</f>
        <v>7.2510000000000003</v>
      </c>
      <c r="AN490">
        <f>_xlfn.IFNA(VLOOKUP(A490,InterestRate!$A$2:$G$1334,6, FALSE),AN489)</f>
        <v>7.2510000000000003</v>
      </c>
      <c r="AO490">
        <f>_xlfn.IFNA(VLOOKUP(A490,InterestRate!$A$2:$G$1334,7, FALSE),AO489)</f>
        <v>-1.8E-3</v>
      </c>
      <c r="AP490">
        <f t="shared" si="187"/>
        <v>-1</v>
      </c>
      <c r="AQ490">
        <f t="shared" si="188"/>
        <v>-3</v>
      </c>
    </row>
    <row r="491" spans="1:43" x14ac:dyDescent="0.2">
      <c r="A491" s="1">
        <v>42576</v>
      </c>
      <c r="B491">
        <v>8519.9500000000007</v>
      </c>
      <c r="C491">
        <v>8641.15</v>
      </c>
      <c r="D491">
        <v>8517.2000000000007</v>
      </c>
      <c r="E491">
        <v>8635.65</v>
      </c>
      <c r="F491">
        <v>154631398</v>
      </c>
      <c r="G491">
        <v>7850.12</v>
      </c>
      <c r="H491">
        <f t="shared" si="204"/>
        <v>8494.195833333335</v>
      </c>
      <c r="I491">
        <f t="shared" si="196"/>
        <v>141.45416666666461</v>
      </c>
      <c r="J491">
        <f t="shared" si="203"/>
        <v>0</v>
      </c>
      <c r="K491">
        <f t="shared" si="184"/>
        <v>8544.85</v>
      </c>
      <c r="L491">
        <f t="shared" si="197"/>
        <v>171047592.42857143</v>
      </c>
      <c r="M491">
        <f t="shared" si="198"/>
        <v>-16416194.428571433</v>
      </c>
      <c r="N491" s="10">
        <f t="shared" si="185"/>
        <v>-1.0514553044646238</v>
      </c>
      <c r="O491">
        <f t="shared" si="193"/>
        <v>70.649999999999636</v>
      </c>
      <c r="P491">
        <f t="shared" si="205"/>
        <v>-123.64999999999964</v>
      </c>
      <c r="Q491">
        <f t="shared" si="206"/>
        <v>91.013079907700956</v>
      </c>
      <c r="R491">
        <f t="shared" si="207"/>
        <v>194.29999999999927</v>
      </c>
      <c r="S491">
        <f t="shared" si="189"/>
        <v>94.449999999998909</v>
      </c>
      <c r="T491">
        <f t="shared" si="190"/>
        <v>-94.449999999998909</v>
      </c>
      <c r="U491">
        <f t="shared" si="191"/>
        <v>94.449999999998909</v>
      </c>
      <c r="V491">
        <f t="shared" si="192"/>
        <v>0</v>
      </c>
      <c r="W491">
        <f t="shared" si="199"/>
        <v>26.099999999999845</v>
      </c>
      <c r="X491">
        <f t="shared" si="194"/>
        <v>16.007142857142753</v>
      </c>
      <c r="Y491">
        <f t="shared" si="200"/>
        <v>60.546810273405143</v>
      </c>
      <c r="Z491">
        <f t="shared" si="201"/>
        <v>0</v>
      </c>
      <c r="AA491">
        <f t="shared" si="202"/>
        <v>0</v>
      </c>
      <c r="AB491">
        <v>81.400000000000006</v>
      </c>
      <c r="AC491">
        <f t="shared" si="182"/>
        <v>17890852748.599831</v>
      </c>
      <c r="AD491">
        <f t="shared" si="195"/>
        <v>825047236.79283929</v>
      </c>
      <c r="AE491" t="str">
        <f t="shared" si="183"/>
        <v>Jul</v>
      </c>
      <c r="AF491">
        <f>_xlfn.IFNA(VLOOKUP(A491,Gold!$A$2:$E$1307,5, FALSE),AF490)</f>
        <v>30688</v>
      </c>
      <c r="AG491">
        <f>_xlfn.IFNA(VLOOKUP(A491,Gold!$A$2:$G$1307,7, FALSE),AG490)</f>
        <v>1</v>
      </c>
      <c r="AH491">
        <f>_xlfn.IFNA(VLOOKUP(A491,Oil!$A$2:$E$1345,5, FALSE),AH490)</f>
        <v>2967</v>
      </c>
      <c r="AI491">
        <f>_xlfn.IFNA(VLOOKUP(A491,Oil!$A$2:$G$1345,7, FALSE),AI490)</f>
        <v>-1</v>
      </c>
      <c r="AJ491">
        <f t="shared" si="186"/>
        <v>0</v>
      </c>
      <c r="AK491">
        <f>_xlfn.IFNA(VLOOKUP(A491,InterestRate!$A$2:$G$1334,3, FALSE),AK490)</f>
        <v>7.2489999999999997</v>
      </c>
      <c r="AL491">
        <f>_xlfn.IFNA(VLOOKUP(A491,InterestRate!$A$2:$G$1334,4,FALSE),AL490)</f>
        <v>7.2489999999999997</v>
      </c>
      <c r="AM491">
        <f>_xlfn.IFNA(VLOOKUP(A491,InterestRate!$A$2:$G$1334,5, FALSE),AM490)</f>
        <v>7.2489999999999997</v>
      </c>
      <c r="AN491">
        <f>_xlfn.IFNA(VLOOKUP(A491,InterestRate!$A$2:$G$1334,6, FALSE),AN490)</f>
        <v>7.2489999999999997</v>
      </c>
      <c r="AO491">
        <f>_xlfn.IFNA(VLOOKUP(A491,InterestRate!$A$2:$G$1334,7, FALSE),AO490)</f>
        <v>-2.9999999999999997E-4</v>
      </c>
      <c r="AP491">
        <f t="shared" si="187"/>
        <v>-1</v>
      </c>
      <c r="AQ491">
        <f t="shared" si="188"/>
        <v>-1</v>
      </c>
    </row>
    <row r="492" spans="1:43" x14ac:dyDescent="0.2">
      <c r="A492" s="1">
        <v>42577</v>
      </c>
      <c r="B492">
        <v>8633.75</v>
      </c>
      <c r="C492">
        <v>8644.9</v>
      </c>
      <c r="D492">
        <v>8577.15</v>
      </c>
      <c r="E492">
        <v>8590.65</v>
      </c>
      <c r="F492">
        <v>159563469</v>
      </c>
      <c r="G492">
        <v>8765.4500000000007</v>
      </c>
      <c r="H492">
        <f t="shared" si="204"/>
        <v>8519.0083333333332</v>
      </c>
      <c r="I492">
        <f t="shared" si="196"/>
        <v>71.641666666666424</v>
      </c>
      <c r="J492">
        <f t="shared" si="203"/>
        <v>0</v>
      </c>
      <c r="K492">
        <f t="shared" si="184"/>
        <v>8551.1</v>
      </c>
      <c r="L492">
        <f t="shared" si="197"/>
        <v>170460863.7142857</v>
      </c>
      <c r="M492">
        <f t="shared" si="198"/>
        <v>-10897394.714285702</v>
      </c>
      <c r="N492" s="10">
        <f t="shared" si="185"/>
        <v>-0.46038425497487706</v>
      </c>
      <c r="O492">
        <f t="shared" si="193"/>
        <v>49.25</v>
      </c>
      <c r="P492">
        <f t="shared" si="205"/>
        <v>-156.19999999999891</v>
      </c>
      <c r="Q492">
        <f t="shared" si="206"/>
        <v>87.56586296692754</v>
      </c>
      <c r="R492">
        <f t="shared" si="207"/>
        <v>205.44999999999891</v>
      </c>
      <c r="S492">
        <f t="shared" si="189"/>
        <v>-45</v>
      </c>
      <c r="T492">
        <f t="shared" si="190"/>
        <v>45</v>
      </c>
      <c r="U492">
        <f t="shared" si="191"/>
        <v>0</v>
      </c>
      <c r="V492">
        <f t="shared" si="192"/>
        <v>45</v>
      </c>
      <c r="W492">
        <f t="shared" si="199"/>
        <v>26.099999999999845</v>
      </c>
      <c r="X492">
        <f t="shared" si="194"/>
        <v>19.064285714285557</v>
      </c>
      <c r="Y492">
        <f t="shared" si="200"/>
        <v>56.537211821135742</v>
      </c>
      <c r="Z492">
        <f t="shared" si="201"/>
        <v>0</v>
      </c>
      <c r="AA492">
        <f t="shared" si="202"/>
        <v>0</v>
      </c>
      <c r="AB492">
        <v>141.6</v>
      </c>
      <c r="AC492">
        <f t="shared" si="182"/>
        <v>-6877185513.9000578</v>
      </c>
      <c r="AD492">
        <f t="shared" si="195"/>
        <v>627991927.69286656</v>
      </c>
      <c r="AE492" t="str">
        <f t="shared" si="183"/>
        <v>Jul</v>
      </c>
      <c r="AF492">
        <f>_xlfn.IFNA(VLOOKUP(A492,Gold!$A$2:$E$1307,5, FALSE),AF491)</f>
        <v>30764</v>
      </c>
      <c r="AG492">
        <f>_xlfn.IFNA(VLOOKUP(A492,Gold!$A$2:$G$1307,7, FALSE),AG491)</f>
        <v>1</v>
      </c>
      <c r="AH492">
        <f>_xlfn.IFNA(VLOOKUP(A492,Oil!$A$2:$E$1345,5, FALSE),AH491)</f>
        <v>2900</v>
      </c>
      <c r="AI492">
        <f>_xlfn.IFNA(VLOOKUP(A492,Oil!$A$2:$G$1345,7, FALSE),AI491)</f>
        <v>-1</v>
      </c>
      <c r="AJ492">
        <f t="shared" si="186"/>
        <v>0</v>
      </c>
      <c r="AK492">
        <f>_xlfn.IFNA(VLOOKUP(A492,InterestRate!$A$2:$G$1334,3, FALSE),AK491)</f>
        <v>7.25</v>
      </c>
      <c r="AL492">
        <f>_xlfn.IFNA(VLOOKUP(A492,InterestRate!$A$2:$G$1334,4,FALSE),AL491)</f>
        <v>7.25</v>
      </c>
      <c r="AM492">
        <f>_xlfn.IFNA(VLOOKUP(A492,InterestRate!$A$2:$G$1334,5, FALSE),AM491)</f>
        <v>7.25</v>
      </c>
      <c r="AN492">
        <f>_xlfn.IFNA(VLOOKUP(A492,InterestRate!$A$2:$G$1334,6, FALSE),AN491)</f>
        <v>7.25</v>
      </c>
      <c r="AO492">
        <f>_xlfn.IFNA(VLOOKUP(A492,InterestRate!$A$2:$G$1334,7, FALSE),AO491)</f>
        <v>1E-4</v>
      </c>
      <c r="AP492">
        <f t="shared" si="187"/>
        <v>1</v>
      </c>
      <c r="AQ492">
        <f t="shared" si="188"/>
        <v>1</v>
      </c>
    </row>
    <row r="493" spans="1:43" x14ac:dyDescent="0.2">
      <c r="A493" s="1">
        <v>42578</v>
      </c>
      <c r="B493">
        <v>8599.4</v>
      </c>
      <c r="C493">
        <v>8665</v>
      </c>
      <c r="D493">
        <v>8572.0499999999993</v>
      </c>
      <c r="E493">
        <v>8615.7999999999993</v>
      </c>
      <c r="F493">
        <v>189796380</v>
      </c>
      <c r="G493">
        <v>10885.88</v>
      </c>
      <c r="H493">
        <f t="shared" si="204"/>
        <v>8541.2958333333336</v>
      </c>
      <c r="I493">
        <f t="shared" si="196"/>
        <v>74.504166666665697</v>
      </c>
      <c r="J493">
        <f t="shared" si="203"/>
        <v>0</v>
      </c>
      <c r="K493">
        <f t="shared" si="184"/>
        <v>8683.15</v>
      </c>
      <c r="L493">
        <f t="shared" si="197"/>
        <v>160598690.14285713</v>
      </c>
      <c r="M493">
        <f t="shared" si="198"/>
        <v>29197689.857142866</v>
      </c>
      <c r="N493" s="10">
        <f t="shared" si="185"/>
        <v>0.78170338215836455</v>
      </c>
      <c r="O493">
        <f t="shared" si="193"/>
        <v>107.09999999999854</v>
      </c>
      <c r="P493">
        <f t="shared" si="205"/>
        <v>-63.700000000002547</v>
      </c>
      <c r="Q493">
        <f t="shared" si="206"/>
        <v>78.206097527469794</v>
      </c>
      <c r="R493">
        <f t="shared" si="207"/>
        <v>170.80000000000109</v>
      </c>
      <c r="S493">
        <f t="shared" si="189"/>
        <v>25.149999999999636</v>
      </c>
      <c r="T493">
        <f t="shared" si="190"/>
        <v>-25.149999999999636</v>
      </c>
      <c r="U493">
        <f t="shared" si="191"/>
        <v>25.149999999999636</v>
      </c>
      <c r="V493">
        <f t="shared" si="192"/>
        <v>0</v>
      </c>
      <c r="W493">
        <f t="shared" si="199"/>
        <v>29.692857142856933</v>
      </c>
      <c r="X493">
        <f t="shared" si="194"/>
        <v>14.392857142857142</v>
      </c>
      <c r="Y493">
        <f t="shared" si="200"/>
        <v>65.858681875791973</v>
      </c>
      <c r="Z493">
        <f t="shared" si="201"/>
        <v>0</v>
      </c>
      <c r="AA493">
        <f t="shared" si="202"/>
        <v>0</v>
      </c>
      <c r="AB493">
        <v>227</v>
      </c>
      <c r="AC493">
        <f t="shared" si="182"/>
        <v>3112660631.9999309</v>
      </c>
      <c r="AD493">
        <f t="shared" si="195"/>
        <v>2412131306.2928209</v>
      </c>
      <c r="AE493" t="str">
        <f t="shared" si="183"/>
        <v>Jul</v>
      </c>
      <c r="AF493">
        <f>_xlfn.IFNA(VLOOKUP(A493,Gold!$A$2:$E$1307,5, FALSE),AF492)</f>
        <v>30777</v>
      </c>
      <c r="AG493">
        <f>_xlfn.IFNA(VLOOKUP(A493,Gold!$A$2:$G$1307,7, FALSE),AG492)</f>
        <v>1</v>
      </c>
      <c r="AH493">
        <f>_xlfn.IFNA(VLOOKUP(A493,Oil!$A$2:$E$1345,5, FALSE),AH492)</f>
        <v>2891</v>
      </c>
      <c r="AI493">
        <f>_xlfn.IFNA(VLOOKUP(A493,Oil!$A$2:$G$1345,7, FALSE),AI492)</f>
        <v>-1</v>
      </c>
      <c r="AJ493">
        <f t="shared" si="186"/>
        <v>0</v>
      </c>
      <c r="AK493">
        <f>_xlfn.IFNA(VLOOKUP(A493,InterestRate!$A$2:$G$1334,3, FALSE),AK492)</f>
        <v>7.2530000000000001</v>
      </c>
      <c r="AL493">
        <f>_xlfn.IFNA(VLOOKUP(A493,InterestRate!$A$2:$G$1334,4,FALSE),AL492)</f>
        <v>7.2530000000000001</v>
      </c>
      <c r="AM493">
        <f>_xlfn.IFNA(VLOOKUP(A493,InterestRate!$A$2:$G$1334,5, FALSE),AM492)</f>
        <v>7.2530000000000001</v>
      </c>
      <c r="AN493">
        <f>_xlfn.IFNA(VLOOKUP(A493,InterestRate!$A$2:$G$1334,6, FALSE),AN492)</f>
        <v>7.2530000000000001</v>
      </c>
      <c r="AO493">
        <f>_xlfn.IFNA(VLOOKUP(A493,InterestRate!$A$2:$G$1334,7, FALSE),AO492)</f>
        <v>4.0000000000000002E-4</v>
      </c>
      <c r="AP493">
        <f t="shared" si="187"/>
        <v>1</v>
      </c>
      <c r="AQ493">
        <f t="shared" si="188"/>
        <v>1</v>
      </c>
    </row>
    <row r="494" spans="1:43" x14ac:dyDescent="0.2">
      <c r="A494" s="1">
        <v>42579</v>
      </c>
      <c r="B494">
        <v>8636.9500000000007</v>
      </c>
      <c r="C494">
        <v>8674.7000000000007</v>
      </c>
      <c r="D494">
        <v>8625.25</v>
      </c>
      <c r="E494">
        <v>8666.2999999999993</v>
      </c>
      <c r="F494">
        <v>240721865</v>
      </c>
      <c r="G494">
        <v>12998.06</v>
      </c>
      <c r="H494">
        <f t="shared" si="204"/>
        <v>8553.6208333333325</v>
      </c>
      <c r="I494">
        <f t="shared" si="196"/>
        <v>112.67916666666679</v>
      </c>
      <c r="J494">
        <f t="shared" si="203"/>
        <v>0</v>
      </c>
      <c r="K494">
        <f t="shared" si="184"/>
        <v>8711.35</v>
      </c>
      <c r="L494">
        <f t="shared" si="197"/>
        <v>163512394.14285713</v>
      </c>
      <c r="M494">
        <f t="shared" si="198"/>
        <v>77209470.857142866</v>
      </c>
      <c r="N494" s="10">
        <f t="shared" si="185"/>
        <v>0.51982968510207461</v>
      </c>
      <c r="O494">
        <f t="shared" si="193"/>
        <v>137.75</v>
      </c>
      <c r="P494">
        <f t="shared" si="205"/>
        <v>-67.599999999998545</v>
      </c>
      <c r="Q494">
        <f t="shared" si="206"/>
        <v>70.025843018674706</v>
      </c>
      <c r="R494">
        <f t="shared" si="207"/>
        <v>205.34999999999854</v>
      </c>
      <c r="S494">
        <f t="shared" si="189"/>
        <v>50.5</v>
      </c>
      <c r="T494">
        <f t="shared" si="190"/>
        <v>-50.5</v>
      </c>
      <c r="U494">
        <f t="shared" si="191"/>
        <v>50.5</v>
      </c>
      <c r="V494">
        <f t="shared" si="192"/>
        <v>0</v>
      </c>
      <c r="W494">
        <f t="shared" si="199"/>
        <v>34.071428571428569</v>
      </c>
      <c r="X494">
        <f t="shared" si="194"/>
        <v>14.392857142857142</v>
      </c>
      <c r="Y494">
        <f t="shared" si="200"/>
        <v>68.880866425992778</v>
      </c>
      <c r="Z494">
        <f t="shared" si="201"/>
        <v>0</v>
      </c>
      <c r="AA494">
        <f t="shared" si="202"/>
        <v>0</v>
      </c>
      <c r="AB494">
        <v>294.10000000000002</v>
      </c>
      <c r="AC494">
        <f t="shared" si="182"/>
        <v>7065186737.74965</v>
      </c>
      <c r="AD494">
        <f t="shared" si="195"/>
        <v>3069161701.5070567</v>
      </c>
      <c r="AE494" t="str">
        <f t="shared" si="183"/>
        <v>Jul</v>
      </c>
      <c r="AF494">
        <f>_xlfn.IFNA(VLOOKUP(A494,Gold!$A$2:$E$1307,5, FALSE),AF493)</f>
        <v>31025</v>
      </c>
      <c r="AG494">
        <f>_xlfn.IFNA(VLOOKUP(A494,Gold!$A$2:$G$1307,7, FALSE),AG493)</f>
        <v>-1</v>
      </c>
      <c r="AH494">
        <f>_xlfn.IFNA(VLOOKUP(A494,Oil!$A$2:$E$1345,5, FALSE),AH493)</f>
        <v>2819</v>
      </c>
      <c r="AI494">
        <f>_xlfn.IFNA(VLOOKUP(A494,Oil!$A$2:$G$1345,7, FALSE),AI493)</f>
        <v>-1</v>
      </c>
      <c r="AJ494">
        <f t="shared" si="186"/>
        <v>-2</v>
      </c>
      <c r="AK494">
        <f>_xlfn.IFNA(VLOOKUP(A494,InterestRate!$A$2:$G$1334,3, FALSE),AK493)</f>
        <v>7.19</v>
      </c>
      <c r="AL494">
        <f>_xlfn.IFNA(VLOOKUP(A494,InterestRate!$A$2:$G$1334,4,FALSE),AL493)</f>
        <v>7.19</v>
      </c>
      <c r="AM494">
        <f>_xlfn.IFNA(VLOOKUP(A494,InterestRate!$A$2:$G$1334,5, FALSE),AM493)</f>
        <v>7.19</v>
      </c>
      <c r="AN494">
        <f>_xlfn.IFNA(VLOOKUP(A494,InterestRate!$A$2:$G$1334,6, FALSE),AN493)</f>
        <v>7.19</v>
      </c>
      <c r="AO494">
        <f>_xlfn.IFNA(VLOOKUP(A494,InterestRate!$A$2:$G$1334,7, FALSE),AO493)</f>
        <v>-8.6999999999999994E-3</v>
      </c>
      <c r="AP494">
        <f t="shared" si="187"/>
        <v>-1</v>
      </c>
      <c r="AQ494">
        <f t="shared" si="188"/>
        <v>-3</v>
      </c>
    </row>
    <row r="495" spans="1:43" x14ac:dyDescent="0.2">
      <c r="A495" s="1">
        <v>42580</v>
      </c>
      <c r="B495">
        <v>8668.2999999999993</v>
      </c>
      <c r="C495">
        <v>8670.35</v>
      </c>
      <c r="D495">
        <v>8631.15</v>
      </c>
      <c r="E495">
        <v>8638.5</v>
      </c>
      <c r="F495">
        <v>161935155</v>
      </c>
      <c r="G495">
        <v>8428.7999999999993</v>
      </c>
      <c r="H495">
        <f t="shared" si="204"/>
        <v>8565.7250000000004</v>
      </c>
      <c r="I495">
        <f t="shared" si="196"/>
        <v>72.774999999999636</v>
      </c>
      <c r="J495">
        <f t="shared" si="203"/>
        <v>0</v>
      </c>
      <c r="K495">
        <f t="shared" si="184"/>
        <v>8678.25</v>
      </c>
      <c r="L495">
        <f t="shared" si="197"/>
        <v>173179688.42857143</v>
      </c>
      <c r="M495">
        <f t="shared" si="198"/>
        <v>-11244533.428571433</v>
      </c>
      <c r="N495" s="10">
        <f t="shared" si="185"/>
        <v>0.46014933148115994</v>
      </c>
      <c r="O495">
        <f t="shared" si="193"/>
        <v>72.649999999999636</v>
      </c>
      <c r="P495">
        <f t="shared" si="205"/>
        <v>-25.300000000001091</v>
      </c>
      <c r="Q495">
        <f t="shared" si="206"/>
        <v>51.680627530097873</v>
      </c>
      <c r="R495">
        <f t="shared" si="207"/>
        <v>97.950000000000728</v>
      </c>
      <c r="S495">
        <f t="shared" si="189"/>
        <v>-27.799999999999272</v>
      </c>
      <c r="T495">
        <f t="shared" si="190"/>
        <v>27.799999999999272</v>
      </c>
      <c r="U495">
        <f t="shared" si="191"/>
        <v>0</v>
      </c>
      <c r="V495">
        <f t="shared" si="192"/>
        <v>27.799999999999272</v>
      </c>
      <c r="W495">
        <f t="shared" si="199"/>
        <v>28.742857142856987</v>
      </c>
      <c r="X495">
        <f t="shared" si="194"/>
        <v>18.364285714285611</v>
      </c>
      <c r="Y495">
        <f t="shared" si="200"/>
        <v>59.747587230883447</v>
      </c>
      <c r="Z495">
        <f t="shared" si="201"/>
        <v>0</v>
      </c>
      <c r="AA495">
        <f t="shared" si="202"/>
        <v>0</v>
      </c>
      <c r="AB495">
        <v>317.5</v>
      </c>
      <c r="AC495">
        <f t="shared" si="182"/>
        <v>-4825667618.9998817</v>
      </c>
      <c r="AD495">
        <f t="shared" si="195"/>
        <v>1189265077.0785108</v>
      </c>
      <c r="AE495" t="str">
        <f t="shared" si="183"/>
        <v>Jul</v>
      </c>
      <c r="AF495">
        <f>_xlfn.IFNA(VLOOKUP(A495,Gold!$A$2:$E$1307,5, FALSE),AF494)</f>
        <v>30939</v>
      </c>
      <c r="AG495">
        <f>_xlfn.IFNA(VLOOKUP(A495,Gold!$A$2:$G$1307,7, FALSE),AG494)</f>
        <v>1</v>
      </c>
      <c r="AH495">
        <f>_xlfn.IFNA(VLOOKUP(A495,Oil!$A$2:$E$1345,5, FALSE),AH494)</f>
        <v>2759</v>
      </c>
      <c r="AI495">
        <f>_xlfn.IFNA(VLOOKUP(A495,Oil!$A$2:$G$1345,7, FALSE),AI494)</f>
        <v>-1</v>
      </c>
      <c r="AJ495">
        <f t="shared" si="186"/>
        <v>0</v>
      </c>
      <c r="AK495">
        <f>_xlfn.IFNA(VLOOKUP(A495,InterestRate!$A$2:$G$1334,3, FALSE),AK494)</f>
        <v>7.1639999999999997</v>
      </c>
      <c r="AL495">
        <f>_xlfn.IFNA(VLOOKUP(A495,InterestRate!$A$2:$G$1334,4,FALSE),AL494)</f>
        <v>7.1639999999999997</v>
      </c>
      <c r="AM495">
        <f>_xlfn.IFNA(VLOOKUP(A495,InterestRate!$A$2:$G$1334,5, FALSE),AM494)</f>
        <v>7.1639999999999997</v>
      </c>
      <c r="AN495">
        <f>_xlfn.IFNA(VLOOKUP(A495,InterestRate!$A$2:$G$1334,6, FALSE),AN494)</f>
        <v>7.1639999999999997</v>
      </c>
      <c r="AO495">
        <f>_xlfn.IFNA(VLOOKUP(A495,InterestRate!$A$2:$G$1334,7, FALSE),AO494)</f>
        <v>-3.5999999999999999E-3</v>
      </c>
      <c r="AP495">
        <f t="shared" si="187"/>
        <v>-1</v>
      </c>
      <c r="AQ495">
        <f t="shared" si="188"/>
        <v>-1</v>
      </c>
    </row>
    <row r="496" spans="1:43" x14ac:dyDescent="0.2">
      <c r="A496" s="1">
        <v>42583</v>
      </c>
      <c r="B496">
        <v>8654.2999999999993</v>
      </c>
      <c r="C496">
        <v>8711.2999999999993</v>
      </c>
      <c r="D496">
        <v>8590.5</v>
      </c>
      <c r="E496">
        <v>8636.5499999999993</v>
      </c>
      <c r="F496">
        <v>194186858</v>
      </c>
      <c r="G496">
        <v>9881.67</v>
      </c>
      <c r="H496">
        <f t="shared" si="204"/>
        <v>8575.6416666666664</v>
      </c>
      <c r="I496">
        <f t="shared" si="196"/>
        <v>60.908333333332848</v>
      </c>
      <c r="J496">
        <f t="shared" si="203"/>
        <v>0</v>
      </c>
      <c r="K496">
        <f t="shared" si="184"/>
        <v>8575.2999999999993</v>
      </c>
      <c r="L496">
        <f t="shared" si="197"/>
        <v>172691942</v>
      </c>
      <c r="M496">
        <f t="shared" si="198"/>
        <v>21494916</v>
      </c>
      <c r="N496" s="10">
        <f t="shared" si="185"/>
        <v>-0.70919522262940649</v>
      </c>
      <c r="O496">
        <f t="shared" si="193"/>
        <v>126.44999999999891</v>
      </c>
      <c r="P496">
        <f t="shared" si="205"/>
        <v>137.39999999999782</v>
      </c>
      <c r="Q496">
        <f t="shared" si="206"/>
        <v>50.066737603778961</v>
      </c>
      <c r="R496">
        <f t="shared" si="207"/>
        <v>-10.949999999998909</v>
      </c>
      <c r="S496">
        <f t="shared" si="189"/>
        <v>-1.9500000000007276</v>
      </c>
      <c r="T496">
        <f t="shared" si="190"/>
        <v>1.9500000000007276</v>
      </c>
      <c r="U496">
        <f t="shared" si="191"/>
        <v>0</v>
      </c>
      <c r="V496">
        <f t="shared" si="192"/>
        <v>1.9500000000007276</v>
      </c>
      <c r="W496">
        <f t="shared" si="199"/>
        <v>28.742857142856987</v>
      </c>
      <c r="X496">
        <f t="shared" si="194"/>
        <v>10.678571428571429</v>
      </c>
      <c r="Y496">
        <f t="shared" si="200"/>
        <v>71.107969605937328</v>
      </c>
      <c r="Z496">
        <f t="shared" si="201"/>
        <v>0</v>
      </c>
      <c r="AA496">
        <f t="shared" si="202"/>
        <v>0</v>
      </c>
      <c r="AB496">
        <v>336.85</v>
      </c>
      <c r="AC496">
        <f t="shared" si="182"/>
        <v>-3446816729.5</v>
      </c>
      <c r="AD496">
        <f t="shared" si="195"/>
        <v>2300033363.0070906</v>
      </c>
      <c r="AE496" t="str">
        <f t="shared" si="183"/>
        <v>Aug</v>
      </c>
      <c r="AF496">
        <f>_xlfn.IFNA(VLOOKUP(A496,Gold!$A$2:$E$1307,5, FALSE),AF495)</f>
        <v>31076</v>
      </c>
      <c r="AG496">
        <f>_xlfn.IFNA(VLOOKUP(A496,Gold!$A$2:$G$1307,7, FALSE),AG495)</f>
        <v>1</v>
      </c>
      <c r="AH496">
        <f>_xlfn.IFNA(VLOOKUP(A496,Oil!$A$2:$E$1345,5, FALSE),AH495)</f>
        <v>2789</v>
      </c>
      <c r="AI496">
        <f>_xlfn.IFNA(VLOOKUP(A496,Oil!$A$2:$G$1345,7, FALSE),AI495)</f>
        <v>1</v>
      </c>
      <c r="AJ496">
        <f t="shared" si="186"/>
        <v>2</v>
      </c>
      <c r="AK496">
        <f>_xlfn.IFNA(VLOOKUP(A496,InterestRate!$A$2:$G$1334,3, FALSE),AK495)</f>
        <v>7.1379999999999999</v>
      </c>
      <c r="AL496">
        <f>_xlfn.IFNA(VLOOKUP(A496,InterestRate!$A$2:$G$1334,4,FALSE),AL495)</f>
        <v>7.1379999999999999</v>
      </c>
      <c r="AM496">
        <f>_xlfn.IFNA(VLOOKUP(A496,InterestRate!$A$2:$G$1334,5, FALSE),AM495)</f>
        <v>7.1379999999999999</v>
      </c>
      <c r="AN496">
        <f>_xlfn.IFNA(VLOOKUP(A496,InterestRate!$A$2:$G$1334,6, FALSE),AN495)</f>
        <v>7.1379999999999999</v>
      </c>
      <c r="AO496">
        <f>_xlfn.IFNA(VLOOKUP(A496,InterestRate!$A$2:$G$1334,7, FALSE),AO495)</f>
        <v>-3.5999999999999999E-3</v>
      </c>
      <c r="AP496">
        <f t="shared" si="187"/>
        <v>-1</v>
      </c>
      <c r="AQ496">
        <f t="shared" si="188"/>
        <v>1</v>
      </c>
    </row>
    <row r="497" spans="1:43" x14ac:dyDescent="0.2">
      <c r="A497" s="1">
        <v>42584</v>
      </c>
      <c r="B497">
        <v>8647.4500000000007</v>
      </c>
      <c r="C497">
        <v>8687.2000000000007</v>
      </c>
      <c r="D497">
        <v>8611.4</v>
      </c>
      <c r="E497">
        <v>8622.9</v>
      </c>
      <c r="F497">
        <v>174556789</v>
      </c>
      <c r="G497">
        <v>8652.31</v>
      </c>
      <c r="H497">
        <f t="shared" si="204"/>
        <v>8581.6041666666679</v>
      </c>
      <c r="I497">
        <f t="shared" si="196"/>
        <v>41.295833333331757</v>
      </c>
      <c r="J497">
        <f t="shared" si="203"/>
        <v>0</v>
      </c>
      <c r="K497">
        <f t="shared" si="184"/>
        <v>8592.15</v>
      </c>
      <c r="L497">
        <f t="shared" si="197"/>
        <v>178350681</v>
      </c>
      <c r="M497">
        <f t="shared" si="198"/>
        <v>-3793892</v>
      </c>
      <c r="N497" s="10">
        <f t="shared" si="185"/>
        <v>-0.35660856556378945</v>
      </c>
      <c r="O497">
        <f t="shared" si="193"/>
        <v>81.699999999998909</v>
      </c>
      <c r="P497">
        <f t="shared" si="205"/>
        <v>59.999999999998181</v>
      </c>
      <c r="Q497">
        <f t="shared" si="206"/>
        <v>42.070803415194732</v>
      </c>
      <c r="R497">
        <f t="shared" si="207"/>
        <v>21.700000000000728</v>
      </c>
      <c r="S497">
        <f t="shared" si="189"/>
        <v>-13.649999999999636</v>
      </c>
      <c r="T497">
        <f t="shared" si="190"/>
        <v>13.649999999999636</v>
      </c>
      <c r="U497">
        <f t="shared" si="191"/>
        <v>0</v>
      </c>
      <c r="V497">
        <f t="shared" si="192"/>
        <v>13.649999999999636</v>
      </c>
      <c r="W497">
        <f t="shared" si="199"/>
        <v>24.299999999999791</v>
      </c>
      <c r="X497">
        <f t="shared" si="194"/>
        <v>12.628571428571377</v>
      </c>
      <c r="Y497">
        <f t="shared" si="200"/>
        <v>64.067796610169381</v>
      </c>
      <c r="Z497">
        <f t="shared" si="201"/>
        <v>0</v>
      </c>
      <c r="AA497">
        <f t="shared" si="202"/>
        <v>0</v>
      </c>
      <c r="AB497">
        <v>280.8</v>
      </c>
      <c r="AC497">
        <f t="shared" si="182"/>
        <v>-4285369169.9501905</v>
      </c>
      <c r="AD497">
        <f t="shared" si="195"/>
        <v>1233380155.1427541</v>
      </c>
      <c r="AE497" t="str">
        <f t="shared" si="183"/>
        <v>Aug</v>
      </c>
      <c r="AF497">
        <f>_xlfn.IFNA(VLOOKUP(A497,Gold!$A$2:$E$1307,5, FALSE),AF496)</f>
        <v>31283</v>
      </c>
      <c r="AG497">
        <f>_xlfn.IFNA(VLOOKUP(A497,Gold!$A$2:$G$1307,7, FALSE),AG496)</f>
        <v>1</v>
      </c>
      <c r="AH497">
        <f>_xlfn.IFNA(VLOOKUP(A497,Oil!$A$2:$E$1345,5, FALSE),AH496)</f>
        <v>2674</v>
      </c>
      <c r="AI497">
        <f>_xlfn.IFNA(VLOOKUP(A497,Oil!$A$2:$G$1345,7, FALSE),AI496)</f>
        <v>-1</v>
      </c>
      <c r="AJ497">
        <f t="shared" si="186"/>
        <v>0</v>
      </c>
      <c r="AK497">
        <f>_xlfn.IFNA(VLOOKUP(A497,InterestRate!$A$2:$G$1334,3, FALSE),AK496)</f>
        <v>7.1749999999999998</v>
      </c>
      <c r="AL497">
        <f>_xlfn.IFNA(VLOOKUP(A497,InterestRate!$A$2:$G$1334,4,FALSE),AL496)</f>
        <v>7.1749999999999998</v>
      </c>
      <c r="AM497">
        <f>_xlfn.IFNA(VLOOKUP(A497,InterestRate!$A$2:$G$1334,5, FALSE),AM496)</f>
        <v>7.1749999999999998</v>
      </c>
      <c r="AN497">
        <f>_xlfn.IFNA(VLOOKUP(A497,InterestRate!$A$2:$G$1334,6, FALSE),AN496)</f>
        <v>7.1749999999999998</v>
      </c>
      <c r="AO497">
        <f>_xlfn.IFNA(VLOOKUP(A497,InterestRate!$A$2:$G$1334,7, FALSE),AO496)</f>
        <v>5.1999999999999998E-3</v>
      </c>
      <c r="AP497">
        <f t="shared" si="187"/>
        <v>1</v>
      </c>
      <c r="AQ497">
        <f t="shared" si="188"/>
        <v>1</v>
      </c>
    </row>
    <row r="498" spans="1:43" x14ac:dyDescent="0.2">
      <c r="A498" s="1">
        <v>42585</v>
      </c>
      <c r="B498">
        <v>8635.2000000000007</v>
      </c>
      <c r="C498">
        <v>8635.4500000000007</v>
      </c>
      <c r="D498">
        <v>8529.6</v>
      </c>
      <c r="E498">
        <v>8544.85</v>
      </c>
      <c r="F498">
        <v>168033073</v>
      </c>
      <c r="G498">
        <v>8507.82</v>
      </c>
      <c r="H498">
        <f t="shared" si="204"/>
        <v>8588.3958333333339</v>
      </c>
      <c r="I498">
        <f t="shared" si="196"/>
        <v>-43.545833333333576</v>
      </c>
      <c r="J498">
        <f t="shared" si="203"/>
        <v>-1</v>
      </c>
      <c r="K498">
        <f t="shared" si="184"/>
        <v>8672.15</v>
      </c>
      <c r="L498">
        <f t="shared" si="197"/>
        <v>182198844.85714287</v>
      </c>
      <c r="M498">
        <f t="shared" si="198"/>
        <v>-14165771.857142866</v>
      </c>
      <c r="N498" s="10">
        <f t="shared" si="185"/>
        <v>1.4897862455162965</v>
      </c>
      <c r="O498">
        <f t="shared" si="193"/>
        <v>-90.799999999999272</v>
      </c>
      <c r="P498">
        <f t="shared" si="205"/>
        <v>-161.44999999999891</v>
      </c>
      <c r="Q498">
        <f t="shared" si="206"/>
        <v>32.33014404987555</v>
      </c>
      <c r="R498">
        <f t="shared" si="207"/>
        <v>70.649999999999636</v>
      </c>
      <c r="S498">
        <f t="shared" si="189"/>
        <v>-78.049999999999272</v>
      </c>
      <c r="T498">
        <f t="shared" si="190"/>
        <v>78.049999999999272</v>
      </c>
      <c r="U498">
        <f t="shared" si="191"/>
        <v>0</v>
      </c>
      <c r="V498">
        <f t="shared" si="192"/>
        <v>78.049999999999272</v>
      </c>
      <c r="W498">
        <f t="shared" si="199"/>
        <v>10.807142857142805</v>
      </c>
      <c r="X498">
        <f t="shared" si="194"/>
        <v>23.778571428571272</v>
      </c>
      <c r="Y498">
        <f t="shared" si="200"/>
        <v>30.369329586511469</v>
      </c>
      <c r="Z498">
        <f t="shared" si="201"/>
        <v>0</v>
      </c>
      <c r="AA498">
        <f t="shared" si="202"/>
        <v>0</v>
      </c>
      <c r="AB498">
        <v>117.35</v>
      </c>
      <c r="AC498">
        <f t="shared" si="182"/>
        <v>-15181788145.55006</v>
      </c>
      <c r="AD498">
        <f t="shared" si="195"/>
        <v>-3491282829.7358012</v>
      </c>
      <c r="AE498" t="str">
        <f t="shared" si="183"/>
        <v>Aug</v>
      </c>
      <c r="AF498">
        <f>_xlfn.IFNA(VLOOKUP(A498,Gold!$A$2:$E$1307,5, FALSE),AF497)</f>
        <v>31383</v>
      </c>
      <c r="AG498">
        <f>_xlfn.IFNA(VLOOKUP(A498,Gold!$A$2:$G$1307,7, FALSE),AG497)</f>
        <v>-1</v>
      </c>
      <c r="AH498">
        <f>_xlfn.IFNA(VLOOKUP(A498,Oil!$A$2:$E$1345,5, FALSE),AH497)</f>
        <v>2638</v>
      </c>
      <c r="AI498">
        <f>_xlfn.IFNA(VLOOKUP(A498,Oil!$A$2:$G$1345,7, FALSE),AI497)</f>
        <v>-1</v>
      </c>
      <c r="AJ498">
        <f t="shared" si="186"/>
        <v>-2</v>
      </c>
      <c r="AK498">
        <f>_xlfn.IFNA(VLOOKUP(A498,InterestRate!$A$2:$G$1334,3, FALSE),AK497)</f>
        <v>7.1959999999999997</v>
      </c>
      <c r="AL498">
        <f>_xlfn.IFNA(VLOOKUP(A498,InterestRate!$A$2:$G$1334,4,FALSE),AL497)</f>
        <v>7.1959999999999997</v>
      </c>
      <c r="AM498">
        <f>_xlfn.IFNA(VLOOKUP(A498,InterestRate!$A$2:$G$1334,5, FALSE),AM497)</f>
        <v>7.1959999999999997</v>
      </c>
      <c r="AN498">
        <f>_xlfn.IFNA(VLOOKUP(A498,InterestRate!$A$2:$G$1334,6, FALSE),AN497)</f>
        <v>7.1959999999999997</v>
      </c>
      <c r="AO498">
        <f>_xlfn.IFNA(VLOOKUP(A498,InterestRate!$A$2:$G$1334,7, FALSE),AO497)</f>
        <v>2.8999999999999998E-3</v>
      </c>
      <c r="AP498">
        <f t="shared" si="187"/>
        <v>1</v>
      </c>
      <c r="AQ498">
        <f t="shared" si="188"/>
        <v>-1</v>
      </c>
    </row>
    <row r="499" spans="1:43" x14ac:dyDescent="0.2">
      <c r="A499" s="1">
        <v>42586</v>
      </c>
      <c r="B499">
        <v>8599.9500000000007</v>
      </c>
      <c r="C499">
        <v>8601.4</v>
      </c>
      <c r="D499">
        <v>8518.15</v>
      </c>
      <c r="E499">
        <v>8551.1</v>
      </c>
      <c r="F499">
        <v>169780463</v>
      </c>
      <c r="G499">
        <v>7399.03</v>
      </c>
      <c r="H499">
        <f t="shared" si="204"/>
        <v>8591.4083333333347</v>
      </c>
      <c r="I499">
        <f t="shared" si="196"/>
        <v>-40.308333333334303</v>
      </c>
      <c r="J499">
        <f t="shared" si="203"/>
        <v>0</v>
      </c>
      <c r="K499">
        <f t="shared" si="184"/>
        <v>8642.5499999999993</v>
      </c>
      <c r="L499">
        <f t="shared" si="197"/>
        <v>184113369.85714287</v>
      </c>
      <c r="M499">
        <f t="shared" si="198"/>
        <v>-14332906.857142866</v>
      </c>
      <c r="N499" s="10">
        <f t="shared" si="185"/>
        <v>1.0694530528236006</v>
      </c>
      <c r="O499">
        <f t="shared" si="193"/>
        <v>-39.549999999999272</v>
      </c>
      <c r="P499">
        <f t="shared" si="205"/>
        <v>-88.799999999999272</v>
      </c>
      <c r="Q499">
        <f t="shared" si="206"/>
        <v>77.005646051503533</v>
      </c>
      <c r="R499">
        <f t="shared" si="207"/>
        <v>49.25</v>
      </c>
      <c r="S499">
        <f t="shared" si="189"/>
        <v>6.25</v>
      </c>
      <c r="T499">
        <f t="shared" si="190"/>
        <v>-6.25</v>
      </c>
      <c r="U499">
        <f t="shared" si="191"/>
        <v>6.25</v>
      </c>
      <c r="V499">
        <f t="shared" si="192"/>
        <v>0</v>
      </c>
      <c r="W499">
        <f t="shared" si="199"/>
        <v>11.699999999999948</v>
      </c>
      <c r="X499">
        <f t="shared" si="194"/>
        <v>17.349999999999845</v>
      </c>
      <c r="Y499">
        <f t="shared" si="200"/>
        <v>38.935108153078296</v>
      </c>
      <c r="Z499">
        <f t="shared" si="201"/>
        <v>0</v>
      </c>
      <c r="AA499">
        <f t="shared" si="202"/>
        <v>0</v>
      </c>
      <c r="AB499">
        <v>-48.65</v>
      </c>
      <c r="AC499">
        <f t="shared" si="182"/>
        <v>-8293775617.5500622</v>
      </c>
      <c r="AD499">
        <f t="shared" si="195"/>
        <v>-3693652844.5429449</v>
      </c>
      <c r="AE499" t="str">
        <f t="shared" si="183"/>
        <v>Aug</v>
      </c>
      <c r="AF499">
        <f>_xlfn.IFNA(VLOOKUP(A499,Gold!$A$2:$E$1307,5, FALSE),AF498)</f>
        <v>31182</v>
      </c>
      <c r="AG499">
        <f>_xlfn.IFNA(VLOOKUP(A499,Gold!$A$2:$G$1307,7, FALSE),AG498)</f>
        <v>-1</v>
      </c>
      <c r="AH499">
        <f>_xlfn.IFNA(VLOOKUP(A499,Oil!$A$2:$E$1345,5, FALSE),AH498)</f>
        <v>2733</v>
      </c>
      <c r="AI499">
        <f>_xlfn.IFNA(VLOOKUP(A499,Oil!$A$2:$G$1345,7, FALSE),AI498)</f>
        <v>1</v>
      </c>
      <c r="AJ499">
        <f t="shared" si="186"/>
        <v>0</v>
      </c>
      <c r="AK499">
        <f>_xlfn.IFNA(VLOOKUP(A499,InterestRate!$A$2:$G$1334,3, FALSE),AK498)</f>
        <v>7.1719999999999997</v>
      </c>
      <c r="AL499">
        <f>_xlfn.IFNA(VLOOKUP(A499,InterestRate!$A$2:$G$1334,4,FALSE),AL498)</f>
        <v>7.1719999999999997</v>
      </c>
      <c r="AM499">
        <f>_xlfn.IFNA(VLOOKUP(A499,InterestRate!$A$2:$G$1334,5, FALSE),AM498)</f>
        <v>7.1719999999999997</v>
      </c>
      <c r="AN499">
        <f>_xlfn.IFNA(VLOOKUP(A499,InterestRate!$A$2:$G$1334,6, FALSE),AN498)</f>
        <v>7.1719999999999997</v>
      </c>
      <c r="AO499">
        <f>_xlfn.IFNA(VLOOKUP(A499,InterestRate!$A$2:$G$1334,7, FALSE),AO498)</f>
        <v>-3.3E-3</v>
      </c>
      <c r="AP499">
        <f t="shared" si="187"/>
        <v>-1</v>
      </c>
      <c r="AQ499">
        <f t="shared" si="188"/>
        <v>-1</v>
      </c>
    </row>
    <row r="500" spans="1:43" x14ac:dyDescent="0.2">
      <c r="A500" s="1">
        <v>42587</v>
      </c>
      <c r="B500">
        <v>8600.2000000000007</v>
      </c>
      <c r="C500">
        <v>8689.4</v>
      </c>
      <c r="D500">
        <v>8590.15</v>
      </c>
      <c r="E500">
        <v>8683.15</v>
      </c>
      <c r="F500">
        <v>162784913</v>
      </c>
      <c r="G500">
        <v>7635.01</v>
      </c>
      <c r="H500">
        <f t="shared" si="204"/>
        <v>8593.2875000000004</v>
      </c>
      <c r="I500">
        <f t="shared" si="196"/>
        <v>89.862499999999272</v>
      </c>
      <c r="J500">
        <f t="shared" si="203"/>
        <v>1</v>
      </c>
      <c r="K500">
        <f t="shared" si="184"/>
        <v>8624.0499999999993</v>
      </c>
      <c r="L500">
        <f t="shared" si="197"/>
        <v>185572940.42857143</v>
      </c>
      <c r="M500">
        <f t="shared" si="198"/>
        <v>-22788027.428571433</v>
      </c>
      <c r="N500" s="10">
        <f t="shared" si="185"/>
        <v>-0.68062857373188723</v>
      </c>
      <c r="O500">
        <f t="shared" si="193"/>
        <v>67.350000000000364</v>
      </c>
      <c r="P500">
        <f t="shared" si="205"/>
        <v>-39.749999999998181</v>
      </c>
      <c r="Q500">
        <f t="shared" si="206"/>
        <v>87.439192476556315</v>
      </c>
      <c r="R500">
        <f t="shared" si="207"/>
        <v>107.09999999999854</v>
      </c>
      <c r="S500">
        <f t="shared" si="189"/>
        <v>132.04999999999927</v>
      </c>
      <c r="T500">
        <f t="shared" si="190"/>
        <v>-132.04999999999927</v>
      </c>
      <c r="U500">
        <f t="shared" si="191"/>
        <v>132.04999999999927</v>
      </c>
      <c r="V500">
        <f t="shared" si="192"/>
        <v>0</v>
      </c>
      <c r="W500">
        <f t="shared" si="199"/>
        <v>26.971428571428469</v>
      </c>
      <c r="X500">
        <f t="shared" si="194"/>
        <v>17.349999999999845</v>
      </c>
      <c r="Y500">
        <f t="shared" si="200"/>
        <v>59.511426319937073</v>
      </c>
      <c r="Z500">
        <f t="shared" si="201"/>
        <v>0</v>
      </c>
      <c r="AA500">
        <f t="shared" si="202"/>
        <v>0</v>
      </c>
      <c r="AB500">
        <v>-63</v>
      </c>
      <c r="AC500">
        <f t="shared" si="182"/>
        <v>13503008533.349823</v>
      </c>
      <c r="AD500">
        <f t="shared" si="195"/>
        <v>-2209317430.0643888</v>
      </c>
      <c r="AE500" t="str">
        <f t="shared" si="183"/>
        <v>Aug</v>
      </c>
      <c r="AF500">
        <f>_xlfn.IFNA(VLOOKUP(A500,Gold!$A$2:$E$1307,5, FALSE),AF499)</f>
        <v>31285</v>
      </c>
      <c r="AG500">
        <f>_xlfn.IFNA(VLOOKUP(A500,Gold!$A$2:$G$1307,7, FALSE),AG499)</f>
        <v>1</v>
      </c>
      <c r="AH500">
        <f>_xlfn.IFNA(VLOOKUP(A500,Oil!$A$2:$E$1345,5, FALSE),AH499)</f>
        <v>2807</v>
      </c>
      <c r="AI500">
        <f>_xlfn.IFNA(VLOOKUP(A500,Oil!$A$2:$G$1345,7, FALSE),AI499)</f>
        <v>1</v>
      </c>
      <c r="AJ500">
        <f t="shared" si="186"/>
        <v>2</v>
      </c>
      <c r="AK500">
        <f>_xlfn.IFNA(VLOOKUP(A500,InterestRate!$A$2:$G$1334,3, FALSE),AK499)</f>
        <v>7.1680000000000001</v>
      </c>
      <c r="AL500">
        <f>_xlfn.IFNA(VLOOKUP(A500,InterestRate!$A$2:$G$1334,4,FALSE),AL499)</f>
        <v>7.1680000000000001</v>
      </c>
      <c r="AM500">
        <f>_xlfn.IFNA(VLOOKUP(A500,InterestRate!$A$2:$G$1334,5, FALSE),AM499)</f>
        <v>7.1680000000000001</v>
      </c>
      <c r="AN500">
        <f>_xlfn.IFNA(VLOOKUP(A500,InterestRate!$A$2:$G$1334,6, FALSE),AN499)</f>
        <v>7.1680000000000001</v>
      </c>
      <c r="AO500">
        <f>_xlfn.IFNA(VLOOKUP(A500,InterestRate!$A$2:$G$1334,7, FALSE),AO499)</f>
        <v>-5.9999999999999995E-4</v>
      </c>
      <c r="AP500">
        <f t="shared" si="187"/>
        <v>-1</v>
      </c>
      <c r="AQ500">
        <f t="shared" si="188"/>
        <v>1</v>
      </c>
    </row>
    <row r="501" spans="1:43" x14ac:dyDescent="0.2">
      <c r="A501" s="1">
        <v>42590</v>
      </c>
      <c r="B501">
        <v>8712.85</v>
      </c>
      <c r="C501">
        <v>8723.5</v>
      </c>
      <c r="D501">
        <v>8697.6</v>
      </c>
      <c r="E501">
        <v>8711.35</v>
      </c>
      <c r="F501">
        <v>177877012</v>
      </c>
      <c r="G501">
        <v>7862.15</v>
      </c>
      <c r="H501">
        <f t="shared" si="204"/>
        <v>8603.0625000000018</v>
      </c>
      <c r="I501">
        <f t="shared" si="196"/>
        <v>108.28749999999854</v>
      </c>
      <c r="J501">
        <f t="shared" si="203"/>
        <v>0</v>
      </c>
      <c r="K501">
        <f t="shared" si="184"/>
        <v>8673.25</v>
      </c>
      <c r="L501">
        <f t="shared" si="197"/>
        <v>181714159.42857143</v>
      </c>
      <c r="M501">
        <f t="shared" si="198"/>
        <v>-3837147.4285714328</v>
      </c>
      <c r="N501" s="10">
        <f t="shared" si="185"/>
        <v>-0.43736045503854581</v>
      </c>
      <c r="O501">
        <f t="shared" si="193"/>
        <v>45.050000000001091</v>
      </c>
      <c r="P501">
        <f t="shared" si="205"/>
        <v>-92.699999999998909</v>
      </c>
      <c r="Q501">
        <f t="shared" si="206"/>
        <v>84.855801356238629</v>
      </c>
      <c r="R501">
        <f t="shared" si="207"/>
        <v>137.75</v>
      </c>
      <c r="S501">
        <f t="shared" si="189"/>
        <v>28.200000000000728</v>
      </c>
      <c r="T501">
        <f t="shared" si="190"/>
        <v>-28.200000000000728</v>
      </c>
      <c r="U501">
        <f t="shared" si="191"/>
        <v>28.200000000000728</v>
      </c>
      <c r="V501">
        <f t="shared" si="192"/>
        <v>0</v>
      </c>
      <c r="W501">
        <f t="shared" si="199"/>
        <v>23.785714285714285</v>
      </c>
      <c r="X501">
        <f t="shared" si="194"/>
        <v>17.349999999999845</v>
      </c>
      <c r="Y501">
        <f t="shared" si="200"/>
        <v>56.450245804373822</v>
      </c>
      <c r="Z501">
        <f t="shared" si="201"/>
        <v>0</v>
      </c>
      <c r="AA501">
        <f t="shared" si="202"/>
        <v>0</v>
      </c>
      <c r="AB501">
        <v>72.849999999999994</v>
      </c>
      <c r="AC501">
        <f t="shared" si="182"/>
        <v>-266815518</v>
      </c>
      <c r="AD501">
        <f t="shared" si="195"/>
        <v>-3256746323.7429099</v>
      </c>
      <c r="AE501" t="str">
        <f t="shared" si="183"/>
        <v>Aug</v>
      </c>
      <c r="AF501">
        <f>_xlfn.IFNA(VLOOKUP(A501,Gold!$A$2:$E$1307,5, FALSE),AF500)</f>
        <v>30876</v>
      </c>
      <c r="AG501">
        <f>_xlfn.IFNA(VLOOKUP(A501,Gold!$A$2:$G$1307,7, FALSE),AG500)</f>
        <v>-1</v>
      </c>
      <c r="AH501">
        <f>_xlfn.IFNA(VLOOKUP(A501,Oil!$A$2:$E$1345,5, FALSE),AH500)</f>
        <v>2793</v>
      </c>
      <c r="AI501">
        <f>_xlfn.IFNA(VLOOKUP(A501,Oil!$A$2:$G$1345,7, FALSE),AI500)</f>
        <v>-1</v>
      </c>
      <c r="AJ501">
        <f t="shared" si="186"/>
        <v>-2</v>
      </c>
      <c r="AK501">
        <f>_xlfn.IFNA(VLOOKUP(A501,InterestRate!$A$2:$G$1334,3, FALSE),AK500)</f>
        <v>7.173</v>
      </c>
      <c r="AL501">
        <f>_xlfn.IFNA(VLOOKUP(A501,InterestRate!$A$2:$G$1334,4,FALSE),AL500)</f>
        <v>7.173</v>
      </c>
      <c r="AM501">
        <f>_xlfn.IFNA(VLOOKUP(A501,InterestRate!$A$2:$G$1334,5, FALSE),AM500)</f>
        <v>7.173</v>
      </c>
      <c r="AN501">
        <f>_xlfn.IFNA(VLOOKUP(A501,InterestRate!$A$2:$G$1334,6, FALSE),AN500)</f>
        <v>7.173</v>
      </c>
      <c r="AO501">
        <f>_xlfn.IFNA(VLOOKUP(A501,InterestRate!$A$2:$G$1334,7, FALSE),AO500)</f>
        <v>6.9999999999999999E-4</v>
      </c>
      <c r="AP501">
        <f t="shared" si="187"/>
        <v>1</v>
      </c>
      <c r="AQ501">
        <f t="shared" si="188"/>
        <v>-1</v>
      </c>
    </row>
    <row r="502" spans="1:43" x14ac:dyDescent="0.2">
      <c r="A502" s="1">
        <v>42591</v>
      </c>
      <c r="B502">
        <v>8727.7999999999993</v>
      </c>
      <c r="C502">
        <v>8728.35</v>
      </c>
      <c r="D502">
        <v>8638.2000000000007</v>
      </c>
      <c r="E502">
        <v>8678.25</v>
      </c>
      <c r="F502">
        <v>206261255</v>
      </c>
      <c r="G502">
        <v>9111.4</v>
      </c>
      <c r="H502">
        <f t="shared" si="204"/>
        <v>8619.8333333333339</v>
      </c>
      <c r="I502">
        <f t="shared" si="196"/>
        <v>58.41666666666606</v>
      </c>
      <c r="J502">
        <f t="shared" si="203"/>
        <v>0</v>
      </c>
      <c r="K502">
        <f t="shared" si="184"/>
        <v>8666.9</v>
      </c>
      <c r="L502">
        <f t="shared" si="197"/>
        <v>172736323.2857143</v>
      </c>
      <c r="M502">
        <f t="shared" si="198"/>
        <v>33524931.714285702</v>
      </c>
      <c r="N502" s="10">
        <f t="shared" si="185"/>
        <v>-0.13078673695734006</v>
      </c>
      <c r="O502">
        <f t="shared" si="193"/>
        <v>39.75</v>
      </c>
      <c r="P502">
        <f t="shared" si="205"/>
        <v>-32.899999999999636</v>
      </c>
      <c r="Q502">
        <f t="shared" si="206"/>
        <v>75.770338303762188</v>
      </c>
      <c r="R502">
        <f t="shared" si="207"/>
        <v>72.649999999999636</v>
      </c>
      <c r="S502">
        <f t="shared" si="189"/>
        <v>-33.100000000000364</v>
      </c>
      <c r="T502">
        <f t="shared" si="190"/>
        <v>33.100000000000364</v>
      </c>
      <c r="U502">
        <f t="shared" si="191"/>
        <v>0</v>
      </c>
      <c r="V502">
        <f t="shared" si="192"/>
        <v>33.100000000000364</v>
      </c>
      <c r="W502">
        <f t="shared" si="199"/>
        <v>23.785714285714285</v>
      </c>
      <c r="X502">
        <f t="shared" si="194"/>
        <v>18.107142857142858</v>
      </c>
      <c r="Y502">
        <f t="shared" si="200"/>
        <v>55.453788509575354</v>
      </c>
      <c r="Z502">
        <f t="shared" si="201"/>
        <v>0</v>
      </c>
      <c r="AA502">
        <f t="shared" si="202"/>
        <v>0</v>
      </c>
      <c r="AB502">
        <v>152.15</v>
      </c>
      <c r="AC502">
        <f t="shared" si="182"/>
        <v>-10220245185.249849</v>
      </c>
      <c r="AD502">
        <f t="shared" si="195"/>
        <v>-4027400261.7786202</v>
      </c>
      <c r="AE502" t="str">
        <f t="shared" si="183"/>
        <v>Aug</v>
      </c>
      <c r="AF502">
        <f>_xlfn.IFNA(VLOOKUP(A502,Gold!$A$2:$E$1307,5, FALSE),AF501)</f>
        <v>30895</v>
      </c>
      <c r="AG502">
        <f>_xlfn.IFNA(VLOOKUP(A502,Gold!$A$2:$G$1307,7, FALSE),AG501)</f>
        <v>1</v>
      </c>
      <c r="AH502">
        <f>_xlfn.IFNA(VLOOKUP(A502,Oil!$A$2:$E$1345,5, FALSE),AH501)</f>
        <v>2871</v>
      </c>
      <c r="AI502">
        <f>_xlfn.IFNA(VLOOKUP(A502,Oil!$A$2:$G$1345,7, FALSE),AI501)</f>
        <v>1</v>
      </c>
      <c r="AJ502">
        <f t="shared" si="186"/>
        <v>2</v>
      </c>
      <c r="AK502">
        <f>_xlfn.IFNA(VLOOKUP(A502,InterestRate!$A$2:$G$1334,3, FALSE),AK501)</f>
        <v>7.125</v>
      </c>
      <c r="AL502">
        <f>_xlfn.IFNA(VLOOKUP(A502,InterestRate!$A$2:$G$1334,4,FALSE),AL501)</f>
        <v>7.125</v>
      </c>
      <c r="AM502">
        <f>_xlfn.IFNA(VLOOKUP(A502,InterestRate!$A$2:$G$1334,5, FALSE),AM501)</f>
        <v>7.125</v>
      </c>
      <c r="AN502">
        <f>_xlfn.IFNA(VLOOKUP(A502,InterestRate!$A$2:$G$1334,6, FALSE),AN501)</f>
        <v>7.125</v>
      </c>
      <c r="AO502">
        <f>_xlfn.IFNA(VLOOKUP(A502,InterestRate!$A$2:$G$1334,7, FALSE),AO501)</f>
        <v>-6.7000000000000002E-3</v>
      </c>
      <c r="AP502">
        <f t="shared" si="187"/>
        <v>-1</v>
      </c>
      <c r="AQ502">
        <f t="shared" si="188"/>
        <v>1</v>
      </c>
    </row>
    <row r="503" spans="1:43" x14ac:dyDescent="0.2">
      <c r="A503" s="1">
        <v>42592</v>
      </c>
      <c r="B503">
        <v>8686.7000000000007</v>
      </c>
      <c r="C503">
        <v>8690.1</v>
      </c>
      <c r="D503">
        <v>8564.6</v>
      </c>
      <c r="E503">
        <v>8575.2999999999993</v>
      </c>
      <c r="F503">
        <v>178963496</v>
      </c>
      <c r="G503">
        <v>8206.18</v>
      </c>
      <c r="H503">
        <f t="shared" si="204"/>
        <v>8631.2541666666675</v>
      </c>
      <c r="I503">
        <f t="shared" si="196"/>
        <v>-55.954166666668243</v>
      </c>
      <c r="J503">
        <f t="shared" si="203"/>
        <v>-1</v>
      </c>
      <c r="K503">
        <f t="shared" si="184"/>
        <v>8629.15</v>
      </c>
      <c r="L503">
        <f t="shared" si="197"/>
        <v>179068623.2857143</v>
      </c>
      <c r="M503">
        <f t="shared" si="198"/>
        <v>-105127.28571429849</v>
      </c>
      <c r="N503" s="10">
        <f t="shared" si="185"/>
        <v>0.62796636852355447</v>
      </c>
      <c r="O503">
        <f t="shared" si="193"/>
        <v>-61.25</v>
      </c>
      <c r="P503">
        <f t="shared" si="205"/>
        <v>-187.69999999999891</v>
      </c>
      <c r="Q503">
        <f t="shared" si="206"/>
        <v>74.235060225385254</v>
      </c>
      <c r="R503">
        <f t="shared" si="207"/>
        <v>126.44999999999891</v>
      </c>
      <c r="S503">
        <f t="shared" si="189"/>
        <v>-102.95000000000073</v>
      </c>
      <c r="T503">
        <f t="shared" si="190"/>
        <v>102.95000000000073</v>
      </c>
      <c r="U503">
        <f t="shared" si="191"/>
        <v>0</v>
      </c>
      <c r="V503">
        <f t="shared" si="192"/>
        <v>102.95000000000073</v>
      </c>
      <c r="W503">
        <f t="shared" si="199"/>
        <v>23.785714285714285</v>
      </c>
      <c r="X503">
        <f t="shared" si="194"/>
        <v>32.535714285714285</v>
      </c>
      <c r="Y503">
        <f t="shared" si="200"/>
        <v>41.495327102803742</v>
      </c>
      <c r="Z503">
        <f t="shared" si="201"/>
        <v>0</v>
      </c>
      <c r="AA503">
        <f t="shared" si="202"/>
        <v>0</v>
      </c>
      <c r="AB503">
        <v>23.55</v>
      </c>
      <c r="AC503">
        <f t="shared" si="182"/>
        <v>-19936533454.400261</v>
      </c>
      <c r="AD503">
        <f t="shared" si="195"/>
        <v>-6383074079.6215143</v>
      </c>
      <c r="AE503" t="str">
        <f t="shared" si="183"/>
        <v>Aug</v>
      </c>
      <c r="AF503">
        <f>_xlfn.IFNA(VLOOKUP(A503,Gold!$A$2:$E$1307,5, FALSE),AF502)</f>
        <v>31180</v>
      </c>
      <c r="AG503">
        <f>_xlfn.IFNA(VLOOKUP(A503,Gold!$A$2:$G$1307,7, FALSE),AG502)</f>
        <v>1</v>
      </c>
      <c r="AH503">
        <f>_xlfn.IFNA(VLOOKUP(A503,Oil!$A$2:$E$1345,5, FALSE),AH502)</f>
        <v>2864</v>
      </c>
      <c r="AI503">
        <f>_xlfn.IFNA(VLOOKUP(A503,Oil!$A$2:$G$1345,7, FALSE),AI502)</f>
        <v>-1</v>
      </c>
      <c r="AJ503">
        <f t="shared" si="186"/>
        <v>0</v>
      </c>
      <c r="AK503">
        <f>_xlfn.IFNA(VLOOKUP(A503,InterestRate!$A$2:$G$1334,3, FALSE),AK502)</f>
        <v>7.101</v>
      </c>
      <c r="AL503">
        <f>_xlfn.IFNA(VLOOKUP(A503,InterestRate!$A$2:$G$1334,4,FALSE),AL502)</f>
        <v>7.101</v>
      </c>
      <c r="AM503">
        <f>_xlfn.IFNA(VLOOKUP(A503,InterestRate!$A$2:$G$1334,5, FALSE),AM502)</f>
        <v>7.101</v>
      </c>
      <c r="AN503">
        <f>_xlfn.IFNA(VLOOKUP(A503,InterestRate!$A$2:$G$1334,6, FALSE),AN502)</f>
        <v>7.101</v>
      </c>
      <c r="AO503">
        <f>_xlfn.IFNA(VLOOKUP(A503,InterestRate!$A$2:$G$1334,7, FALSE),AO502)</f>
        <v>-3.3999999999999998E-3</v>
      </c>
      <c r="AP503">
        <f t="shared" si="187"/>
        <v>-1</v>
      </c>
      <c r="AQ503">
        <f t="shared" si="188"/>
        <v>-1</v>
      </c>
    </row>
    <row r="504" spans="1:43" x14ac:dyDescent="0.2">
      <c r="A504" s="1">
        <v>42593</v>
      </c>
      <c r="B504">
        <v>8572.7999999999993</v>
      </c>
      <c r="C504">
        <v>8601.15</v>
      </c>
      <c r="D504">
        <v>8540.0499999999993</v>
      </c>
      <c r="E504">
        <v>8592.15</v>
      </c>
      <c r="F504">
        <v>195114539</v>
      </c>
      <c r="G504">
        <v>8634.7999999999993</v>
      </c>
      <c r="H504">
        <f t="shared" si="204"/>
        <v>8626.2250000000004</v>
      </c>
      <c r="I504">
        <f t="shared" si="196"/>
        <v>-34.075000000000728</v>
      </c>
      <c r="J504">
        <f t="shared" si="203"/>
        <v>0</v>
      </c>
      <c r="K504">
        <f t="shared" si="184"/>
        <v>8632.6</v>
      </c>
      <c r="L504">
        <f t="shared" si="197"/>
        <v>176893857.2857143</v>
      </c>
      <c r="M504">
        <f t="shared" si="198"/>
        <v>18220681.714285702</v>
      </c>
      <c r="N504" s="10">
        <f t="shared" si="185"/>
        <v>0.47077855949908615</v>
      </c>
      <c r="O504">
        <f t="shared" si="193"/>
        <v>-30.75</v>
      </c>
      <c r="P504">
        <f t="shared" si="205"/>
        <v>-112.44999999999891</v>
      </c>
      <c r="Q504">
        <f t="shared" si="206"/>
        <v>68.466382957171433</v>
      </c>
      <c r="R504">
        <f t="shared" si="207"/>
        <v>81.699999999998909</v>
      </c>
      <c r="S504">
        <f t="shared" si="189"/>
        <v>16.850000000000364</v>
      </c>
      <c r="T504">
        <f t="shared" si="190"/>
        <v>-16.850000000000364</v>
      </c>
      <c r="U504">
        <f t="shared" si="191"/>
        <v>16.850000000000364</v>
      </c>
      <c r="V504">
        <f t="shared" si="192"/>
        <v>0</v>
      </c>
      <c r="W504">
        <f t="shared" si="199"/>
        <v>26.192857142857196</v>
      </c>
      <c r="X504">
        <f t="shared" si="194"/>
        <v>30.585714285714339</v>
      </c>
      <c r="Y504">
        <f t="shared" si="200"/>
        <v>45.333168500432691</v>
      </c>
      <c r="Z504">
        <f t="shared" si="201"/>
        <v>0</v>
      </c>
      <c r="AA504">
        <f t="shared" si="202"/>
        <v>0</v>
      </c>
      <c r="AB504">
        <v>-52.25</v>
      </c>
      <c r="AC504">
        <f t="shared" si="182"/>
        <v>3775466329.6500711</v>
      </c>
      <c r="AD504">
        <f t="shared" si="195"/>
        <v>-5231526151.1071911</v>
      </c>
      <c r="AE504" t="str">
        <f t="shared" si="183"/>
        <v>Aug</v>
      </c>
      <c r="AF504">
        <f>_xlfn.IFNA(VLOOKUP(A504,Gold!$A$2:$E$1307,5, FALSE),AF503)</f>
        <v>31225</v>
      </c>
      <c r="AG504">
        <f>_xlfn.IFNA(VLOOKUP(A504,Gold!$A$2:$G$1307,7, FALSE),AG503)</f>
        <v>1</v>
      </c>
      <c r="AH504">
        <f>_xlfn.IFNA(VLOOKUP(A504,Oil!$A$2:$E$1345,5, FALSE),AH503)</f>
        <v>2784</v>
      </c>
      <c r="AI504">
        <f>_xlfn.IFNA(VLOOKUP(A504,Oil!$A$2:$G$1345,7, FALSE),AI503)</f>
        <v>-1</v>
      </c>
      <c r="AJ504">
        <f t="shared" si="186"/>
        <v>0</v>
      </c>
      <c r="AK504">
        <f>_xlfn.IFNA(VLOOKUP(A504,InterestRate!$A$2:$G$1334,3, FALSE),AK503)</f>
        <v>7.0830000000000002</v>
      </c>
      <c r="AL504">
        <f>_xlfn.IFNA(VLOOKUP(A504,InterestRate!$A$2:$G$1334,4,FALSE),AL503)</f>
        <v>7.0830000000000002</v>
      </c>
      <c r="AM504">
        <f>_xlfn.IFNA(VLOOKUP(A504,InterestRate!$A$2:$G$1334,5, FALSE),AM503)</f>
        <v>7.0830000000000002</v>
      </c>
      <c r="AN504">
        <f>_xlfn.IFNA(VLOOKUP(A504,InterestRate!$A$2:$G$1334,6, FALSE),AN503)</f>
        <v>7.0830000000000002</v>
      </c>
      <c r="AO504">
        <f>_xlfn.IFNA(VLOOKUP(A504,InterestRate!$A$2:$G$1334,7, FALSE),AO503)</f>
        <v>-2.5000000000000001E-3</v>
      </c>
      <c r="AP504">
        <f t="shared" si="187"/>
        <v>-1</v>
      </c>
      <c r="AQ504">
        <f t="shared" si="188"/>
        <v>-1</v>
      </c>
    </row>
    <row r="505" spans="1:43" x14ac:dyDescent="0.2">
      <c r="A505" s="1">
        <v>42594</v>
      </c>
      <c r="B505">
        <v>8605.4500000000007</v>
      </c>
      <c r="C505">
        <v>8684.2999999999993</v>
      </c>
      <c r="D505">
        <v>8604.4500000000007</v>
      </c>
      <c r="E505">
        <v>8672.15</v>
      </c>
      <c r="F505">
        <v>272014034</v>
      </c>
      <c r="G505">
        <v>11998.86</v>
      </c>
      <c r="H505">
        <f t="shared" si="204"/>
        <v>8626.35</v>
      </c>
      <c r="I505">
        <f t="shared" si="196"/>
        <v>45.799999999999272</v>
      </c>
      <c r="J505">
        <f t="shared" si="203"/>
        <v>1</v>
      </c>
      <c r="K505">
        <f t="shared" si="184"/>
        <v>8650.2999999999993</v>
      </c>
      <c r="L505">
        <f t="shared" si="197"/>
        <v>179830678.7142857</v>
      </c>
      <c r="M505">
        <f t="shared" si="198"/>
        <v>92183355.285714298</v>
      </c>
      <c r="N505" s="10">
        <f t="shared" si="185"/>
        <v>-0.25195597400875636</v>
      </c>
      <c r="O505">
        <f t="shared" si="193"/>
        <v>127.29999999999927</v>
      </c>
      <c r="P505">
        <f t="shared" si="205"/>
        <v>218.09999999999854</v>
      </c>
      <c r="Q505">
        <f t="shared" si="206"/>
        <v>60.48078108748583</v>
      </c>
      <c r="R505">
        <f t="shared" si="207"/>
        <v>-90.799999999999272</v>
      </c>
      <c r="S505">
        <f t="shared" si="189"/>
        <v>80</v>
      </c>
      <c r="T505">
        <f t="shared" si="190"/>
        <v>-80</v>
      </c>
      <c r="U505">
        <f t="shared" si="191"/>
        <v>80</v>
      </c>
      <c r="V505">
        <f t="shared" si="192"/>
        <v>0</v>
      </c>
      <c r="W505">
        <f t="shared" si="199"/>
        <v>37.621428571428623</v>
      </c>
      <c r="X505">
        <f t="shared" si="194"/>
        <v>19.435714285714443</v>
      </c>
      <c r="Y505">
        <f t="shared" si="200"/>
        <v>64.800688976377813</v>
      </c>
      <c r="Z505">
        <f t="shared" si="201"/>
        <v>0</v>
      </c>
      <c r="AA505">
        <f t="shared" si="202"/>
        <v>0</v>
      </c>
      <c r="AB505">
        <v>35.299999999999997</v>
      </c>
      <c r="AC505">
        <f t="shared" si="182"/>
        <v>18143336067.799702</v>
      </c>
      <c r="AD505">
        <f t="shared" si="195"/>
        <v>-470794120.62865394</v>
      </c>
      <c r="AE505" t="str">
        <f t="shared" si="183"/>
        <v>Aug</v>
      </c>
      <c r="AF505">
        <f>_xlfn.IFNA(VLOOKUP(A505,Gold!$A$2:$E$1307,5, FALSE),AF504)</f>
        <v>31018</v>
      </c>
      <c r="AG505">
        <f>_xlfn.IFNA(VLOOKUP(A505,Gold!$A$2:$G$1307,7, FALSE),AG504)</f>
        <v>-1</v>
      </c>
      <c r="AH505">
        <f>_xlfn.IFNA(VLOOKUP(A505,Oil!$A$2:$E$1345,5, FALSE),AH504)</f>
        <v>2908</v>
      </c>
      <c r="AI505">
        <f>_xlfn.IFNA(VLOOKUP(A505,Oil!$A$2:$G$1345,7, FALSE),AI504)</f>
        <v>1</v>
      </c>
      <c r="AJ505">
        <f t="shared" si="186"/>
        <v>0</v>
      </c>
      <c r="AK505">
        <f>_xlfn.IFNA(VLOOKUP(A505,InterestRate!$A$2:$G$1334,3, FALSE),AK504)</f>
        <v>7.1029999999999998</v>
      </c>
      <c r="AL505">
        <f>_xlfn.IFNA(VLOOKUP(A505,InterestRate!$A$2:$G$1334,4,FALSE),AL504)</f>
        <v>7.1029999999999998</v>
      </c>
      <c r="AM505">
        <f>_xlfn.IFNA(VLOOKUP(A505,InterestRate!$A$2:$G$1334,5, FALSE),AM504)</f>
        <v>7.1029999999999998</v>
      </c>
      <c r="AN505">
        <f>_xlfn.IFNA(VLOOKUP(A505,InterestRate!$A$2:$G$1334,6, FALSE),AN504)</f>
        <v>7.1029999999999998</v>
      </c>
      <c r="AO505">
        <f>_xlfn.IFNA(VLOOKUP(A505,InterestRate!$A$2:$G$1334,7, FALSE),AO504)</f>
        <v>2.8E-3</v>
      </c>
      <c r="AP505">
        <f t="shared" si="187"/>
        <v>1</v>
      </c>
      <c r="AQ505">
        <f t="shared" si="188"/>
        <v>1</v>
      </c>
    </row>
    <row r="506" spans="1:43" x14ac:dyDescent="0.2">
      <c r="A506" s="1">
        <v>42598</v>
      </c>
      <c r="B506">
        <v>8670.25</v>
      </c>
      <c r="C506">
        <v>8682.35</v>
      </c>
      <c r="D506">
        <v>8600.4500000000007</v>
      </c>
      <c r="E506">
        <v>8642.5499999999993</v>
      </c>
      <c r="F506">
        <v>231771409</v>
      </c>
      <c r="G506">
        <v>10937.35</v>
      </c>
      <c r="H506">
        <f t="shared" si="204"/>
        <v>8631.0458333333318</v>
      </c>
      <c r="I506">
        <f t="shared" si="196"/>
        <v>11.504166666667516</v>
      </c>
      <c r="J506">
        <f t="shared" si="203"/>
        <v>0</v>
      </c>
      <c r="K506">
        <f t="shared" si="184"/>
        <v>8592.2000000000007</v>
      </c>
      <c r="L506">
        <f t="shared" si="197"/>
        <v>194685101.7142857</v>
      </c>
      <c r="M506">
        <f t="shared" si="198"/>
        <v>37086307.285714298</v>
      </c>
      <c r="N506" s="10">
        <f t="shared" si="185"/>
        <v>-0.58258268682273806</v>
      </c>
      <c r="O506">
        <f t="shared" si="193"/>
        <v>91.449999999998909</v>
      </c>
      <c r="P506">
        <f t="shared" si="205"/>
        <v>130.99999999999818</v>
      </c>
      <c r="Q506">
        <f t="shared" si="206"/>
        <v>67.684672422582906</v>
      </c>
      <c r="R506">
        <f t="shared" si="207"/>
        <v>-39.549999999999272</v>
      </c>
      <c r="S506">
        <f t="shared" si="189"/>
        <v>-29.600000000000364</v>
      </c>
      <c r="T506">
        <f t="shared" si="190"/>
        <v>29.600000000000364</v>
      </c>
      <c r="U506">
        <f t="shared" si="191"/>
        <v>0</v>
      </c>
      <c r="V506">
        <f t="shared" si="192"/>
        <v>29.600000000000364</v>
      </c>
      <c r="W506">
        <f t="shared" si="199"/>
        <v>36.728571428571477</v>
      </c>
      <c r="X506">
        <f t="shared" si="194"/>
        <v>23.664285714285921</v>
      </c>
      <c r="Y506">
        <f t="shared" si="200"/>
        <v>59.825479930191804</v>
      </c>
      <c r="Z506">
        <f t="shared" si="201"/>
        <v>0</v>
      </c>
      <c r="AA506">
        <f t="shared" si="202"/>
        <v>0</v>
      </c>
      <c r="AB506">
        <v>188</v>
      </c>
      <c r="AC506">
        <f t="shared" si="182"/>
        <v>-6420068029.300169</v>
      </c>
      <c r="AD506">
        <f t="shared" si="195"/>
        <v>-203121608.02152607</v>
      </c>
      <c r="AE506" t="str">
        <f t="shared" si="183"/>
        <v>Aug</v>
      </c>
      <c r="AF506">
        <f>_xlfn.IFNA(VLOOKUP(A506,Gold!$A$2:$E$1307,5, FALSE),AF505)</f>
        <v>31295</v>
      </c>
      <c r="AG506">
        <f>_xlfn.IFNA(VLOOKUP(A506,Gold!$A$2:$G$1307,7, FALSE),AG505)</f>
        <v>1</v>
      </c>
      <c r="AH506">
        <f>_xlfn.IFNA(VLOOKUP(A506,Oil!$A$2:$E$1345,5, FALSE),AH505)</f>
        <v>2973</v>
      </c>
      <c r="AI506">
        <f>_xlfn.IFNA(VLOOKUP(A506,Oil!$A$2:$G$1345,7, FALSE),AI505)</f>
        <v>1</v>
      </c>
      <c r="AJ506">
        <f t="shared" si="186"/>
        <v>2</v>
      </c>
      <c r="AK506">
        <f>_xlfn.IFNA(VLOOKUP(A506,InterestRate!$A$2:$G$1334,3, FALSE),AK505)</f>
        <v>7.1059999999999999</v>
      </c>
      <c r="AL506">
        <f>_xlfn.IFNA(VLOOKUP(A506,InterestRate!$A$2:$G$1334,4,FALSE),AL505)</f>
        <v>7.1059999999999999</v>
      </c>
      <c r="AM506">
        <f>_xlfn.IFNA(VLOOKUP(A506,InterestRate!$A$2:$G$1334,5, FALSE),AM505)</f>
        <v>7.1059999999999999</v>
      </c>
      <c r="AN506">
        <f>_xlfn.IFNA(VLOOKUP(A506,InterestRate!$A$2:$G$1334,6, FALSE),AN505)</f>
        <v>7.1059999999999999</v>
      </c>
      <c r="AO506">
        <f>_xlfn.IFNA(VLOOKUP(A506,InterestRate!$A$2:$G$1334,7, FALSE),AO505)</f>
        <v>4.0000000000000002E-4</v>
      </c>
      <c r="AP506">
        <f t="shared" si="187"/>
        <v>1</v>
      </c>
      <c r="AQ506">
        <f t="shared" si="188"/>
        <v>3</v>
      </c>
    </row>
    <row r="507" spans="1:43" x14ac:dyDescent="0.2">
      <c r="A507" s="1">
        <v>42599</v>
      </c>
      <c r="B507">
        <v>8639.7999999999993</v>
      </c>
      <c r="C507">
        <v>8667.1</v>
      </c>
      <c r="D507">
        <v>8603.6</v>
      </c>
      <c r="E507">
        <v>8624.0499999999993</v>
      </c>
      <c r="F507">
        <v>179540691</v>
      </c>
      <c r="G507">
        <v>8161.38</v>
      </c>
      <c r="H507">
        <f t="shared" si="204"/>
        <v>8629.0666666666657</v>
      </c>
      <c r="I507">
        <f t="shared" si="196"/>
        <v>-5.0166666666664241</v>
      </c>
      <c r="J507">
        <f t="shared" si="203"/>
        <v>-1</v>
      </c>
      <c r="K507">
        <f t="shared" si="184"/>
        <v>8572.5499999999993</v>
      </c>
      <c r="L507">
        <f t="shared" si="197"/>
        <v>203540951.14285713</v>
      </c>
      <c r="M507">
        <f t="shared" si="198"/>
        <v>-24000260.142857134</v>
      </c>
      <c r="N507" s="10">
        <f t="shared" si="185"/>
        <v>-0.59716722421600066</v>
      </c>
      <c r="O507">
        <f t="shared" si="193"/>
        <v>-59.100000000000364</v>
      </c>
      <c r="P507">
        <f t="shared" si="205"/>
        <v>-126.45000000000073</v>
      </c>
      <c r="Q507">
        <f t="shared" si="206"/>
        <v>66.2054027790997</v>
      </c>
      <c r="R507">
        <f t="shared" si="207"/>
        <v>67.350000000000364</v>
      </c>
      <c r="S507">
        <f t="shared" si="189"/>
        <v>-18.5</v>
      </c>
      <c r="T507">
        <f t="shared" si="190"/>
        <v>18.5</v>
      </c>
      <c r="U507">
        <f t="shared" si="191"/>
        <v>0</v>
      </c>
      <c r="V507">
        <f t="shared" si="192"/>
        <v>18.5</v>
      </c>
      <c r="W507">
        <f t="shared" si="199"/>
        <v>17.86428571428587</v>
      </c>
      <c r="X507">
        <f t="shared" si="194"/>
        <v>26.307142857143067</v>
      </c>
      <c r="Y507">
        <f t="shared" si="200"/>
        <v>39.547754585705285</v>
      </c>
      <c r="Z507">
        <f t="shared" si="201"/>
        <v>0</v>
      </c>
      <c r="AA507">
        <f t="shared" si="202"/>
        <v>0</v>
      </c>
      <c r="AB507">
        <v>159.65</v>
      </c>
      <c r="AC507">
        <f t="shared" si="182"/>
        <v>-2827765883.25</v>
      </c>
      <c r="AD507">
        <f t="shared" si="195"/>
        <v>-2536089381.8215003</v>
      </c>
      <c r="AE507" t="str">
        <f t="shared" si="183"/>
        <v>Aug</v>
      </c>
      <c r="AF507">
        <f>_xlfn.IFNA(VLOOKUP(A507,Gold!$A$2:$E$1307,5, FALSE),AF506)</f>
        <v>31073</v>
      </c>
      <c r="AG507">
        <f>_xlfn.IFNA(VLOOKUP(A507,Gold!$A$2:$G$1307,7, FALSE),AG506)</f>
        <v>-1</v>
      </c>
      <c r="AH507">
        <f>_xlfn.IFNA(VLOOKUP(A507,Oil!$A$2:$E$1345,5, FALSE),AH506)</f>
        <v>3116</v>
      </c>
      <c r="AI507">
        <f>_xlfn.IFNA(VLOOKUP(A507,Oil!$A$2:$G$1345,7, FALSE),AI506)</f>
        <v>1</v>
      </c>
      <c r="AJ507">
        <f t="shared" si="186"/>
        <v>0</v>
      </c>
      <c r="AK507">
        <f>_xlfn.IFNA(VLOOKUP(A507,InterestRate!$A$2:$G$1334,3, FALSE),AK506)</f>
        <v>7.1059999999999999</v>
      </c>
      <c r="AL507">
        <f>_xlfn.IFNA(VLOOKUP(A507,InterestRate!$A$2:$G$1334,4,FALSE),AL506)</f>
        <v>7.1059999999999999</v>
      </c>
      <c r="AM507">
        <f>_xlfn.IFNA(VLOOKUP(A507,InterestRate!$A$2:$G$1334,5, FALSE),AM506)</f>
        <v>7.1059999999999999</v>
      </c>
      <c r="AN507">
        <f>_xlfn.IFNA(VLOOKUP(A507,InterestRate!$A$2:$G$1334,6, FALSE),AN506)</f>
        <v>7.1059999999999999</v>
      </c>
      <c r="AO507">
        <f>_xlfn.IFNA(VLOOKUP(A507,InterestRate!$A$2:$G$1334,7, FALSE),AO506)</f>
        <v>4.0000000000000002E-4</v>
      </c>
      <c r="AP507">
        <f t="shared" si="187"/>
        <v>1</v>
      </c>
      <c r="AQ507">
        <f t="shared" si="188"/>
        <v>1</v>
      </c>
    </row>
    <row r="508" spans="1:43" x14ac:dyDescent="0.2">
      <c r="A508" s="1">
        <v>42600</v>
      </c>
      <c r="B508">
        <v>8648.85</v>
      </c>
      <c r="C508">
        <v>8690.7000000000007</v>
      </c>
      <c r="D508">
        <v>8645.0499999999993</v>
      </c>
      <c r="E508">
        <v>8673.25</v>
      </c>
      <c r="F508">
        <v>169431656</v>
      </c>
      <c r="G508">
        <v>7900.6</v>
      </c>
      <c r="H508">
        <f t="shared" si="204"/>
        <v>8627.8624999999993</v>
      </c>
      <c r="I508">
        <f t="shared" si="196"/>
        <v>45.387500000000728</v>
      </c>
      <c r="J508">
        <f t="shared" si="203"/>
        <v>1</v>
      </c>
      <c r="K508">
        <f t="shared" si="184"/>
        <v>8607.4500000000007</v>
      </c>
      <c r="L508">
        <f t="shared" si="197"/>
        <v>205934633.7142857</v>
      </c>
      <c r="M508">
        <f t="shared" si="198"/>
        <v>-36502977.714285702</v>
      </c>
      <c r="N508" s="10">
        <f t="shared" si="185"/>
        <v>-0.75865448361340071</v>
      </c>
      <c r="O508">
        <f t="shared" si="193"/>
        <v>-38.100000000000364</v>
      </c>
      <c r="P508">
        <f t="shared" si="205"/>
        <v>-83.150000000001455</v>
      </c>
      <c r="Q508">
        <f t="shared" si="206"/>
        <v>74.215619746018973</v>
      </c>
      <c r="R508">
        <f t="shared" si="207"/>
        <v>45.050000000001091</v>
      </c>
      <c r="S508">
        <f t="shared" si="189"/>
        <v>49.200000000000728</v>
      </c>
      <c r="T508">
        <f t="shared" si="190"/>
        <v>-49.200000000000728</v>
      </c>
      <c r="U508">
        <f t="shared" si="191"/>
        <v>49.200000000000728</v>
      </c>
      <c r="V508">
        <f t="shared" si="192"/>
        <v>0</v>
      </c>
      <c r="W508">
        <f t="shared" si="199"/>
        <v>20.86428571428587</v>
      </c>
      <c r="X508">
        <f t="shared" si="194"/>
        <v>26.307142857143067</v>
      </c>
      <c r="Y508">
        <f t="shared" si="200"/>
        <v>43.31257413997627</v>
      </c>
      <c r="Z508">
        <f t="shared" si="201"/>
        <v>0</v>
      </c>
      <c r="AA508">
        <f t="shared" si="202"/>
        <v>0</v>
      </c>
      <c r="AB508">
        <v>-5.75</v>
      </c>
      <c r="AC508">
        <f t="shared" si="182"/>
        <v>4134132406.3999386</v>
      </c>
      <c r="AD508">
        <f t="shared" si="195"/>
        <v>-1907382535.4786522</v>
      </c>
      <c r="AE508" t="str">
        <f t="shared" si="183"/>
        <v>Aug</v>
      </c>
      <c r="AF508">
        <f>_xlfn.IFNA(VLOOKUP(A508,Gold!$A$2:$E$1307,5, FALSE),AF507)</f>
        <v>31073</v>
      </c>
      <c r="AG508">
        <f>_xlfn.IFNA(VLOOKUP(A508,Gold!$A$2:$G$1307,7, FALSE),AG507)</f>
        <v>1</v>
      </c>
      <c r="AH508">
        <f>_xlfn.IFNA(VLOOKUP(A508,Oil!$A$2:$E$1345,5, FALSE),AH507)</f>
        <v>3130</v>
      </c>
      <c r="AI508">
        <f>_xlfn.IFNA(VLOOKUP(A508,Oil!$A$2:$G$1345,7, FALSE),AI507)</f>
        <v>1</v>
      </c>
      <c r="AJ508">
        <f t="shared" si="186"/>
        <v>2</v>
      </c>
      <c r="AK508">
        <f>_xlfn.IFNA(VLOOKUP(A508,InterestRate!$A$2:$G$1334,3, FALSE),AK507)</f>
        <v>7.1420000000000003</v>
      </c>
      <c r="AL508">
        <f>_xlfn.IFNA(VLOOKUP(A508,InterestRate!$A$2:$G$1334,4,FALSE),AL507)</f>
        <v>7.1420000000000003</v>
      </c>
      <c r="AM508">
        <f>_xlfn.IFNA(VLOOKUP(A508,InterestRate!$A$2:$G$1334,5, FALSE),AM507)</f>
        <v>7.1420000000000003</v>
      </c>
      <c r="AN508">
        <f>_xlfn.IFNA(VLOOKUP(A508,InterestRate!$A$2:$G$1334,6, FALSE),AN507)</f>
        <v>7.1420000000000003</v>
      </c>
      <c r="AO508">
        <f>_xlfn.IFNA(VLOOKUP(A508,InterestRate!$A$2:$G$1334,7, FALSE),AO507)</f>
        <v>5.1000000000000004E-3</v>
      </c>
      <c r="AP508">
        <f t="shared" si="187"/>
        <v>1</v>
      </c>
      <c r="AQ508">
        <f t="shared" si="188"/>
        <v>3</v>
      </c>
    </row>
    <row r="509" spans="1:43" x14ac:dyDescent="0.2">
      <c r="A509" s="1">
        <v>42601</v>
      </c>
      <c r="B509">
        <v>8694.2999999999993</v>
      </c>
      <c r="C509">
        <v>8696.6</v>
      </c>
      <c r="D509">
        <v>8647.1</v>
      </c>
      <c r="E509">
        <v>8666.9</v>
      </c>
      <c r="F509">
        <v>197770568</v>
      </c>
      <c r="G509">
        <v>8354.8799999999992</v>
      </c>
      <c r="H509">
        <f t="shared" si="204"/>
        <v>8630.9208333333318</v>
      </c>
      <c r="I509">
        <f t="shared" si="196"/>
        <v>35.979166666667879</v>
      </c>
      <c r="J509">
        <f t="shared" si="203"/>
        <v>0</v>
      </c>
      <c r="K509">
        <f t="shared" si="184"/>
        <v>8744.35</v>
      </c>
      <c r="L509">
        <f t="shared" si="197"/>
        <v>204728154.2857143</v>
      </c>
      <c r="M509">
        <f t="shared" si="198"/>
        <v>-6957586.2857142985</v>
      </c>
      <c r="N509" s="10">
        <f t="shared" si="185"/>
        <v>0.89362978689036143</v>
      </c>
      <c r="O509">
        <f t="shared" si="193"/>
        <v>-11.350000000000364</v>
      </c>
      <c r="P509">
        <f t="shared" si="205"/>
        <v>-51.100000000000364</v>
      </c>
      <c r="Q509">
        <f t="shared" si="206"/>
        <v>76.489574452992983</v>
      </c>
      <c r="R509">
        <f t="shared" si="207"/>
        <v>39.75</v>
      </c>
      <c r="S509">
        <f t="shared" si="189"/>
        <v>-6.3500000000003638</v>
      </c>
      <c r="T509">
        <f t="shared" si="190"/>
        <v>6.3500000000003638</v>
      </c>
      <c r="U509">
        <f t="shared" si="191"/>
        <v>0</v>
      </c>
      <c r="V509">
        <f t="shared" si="192"/>
        <v>6.3500000000003638</v>
      </c>
      <c r="W509">
        <f t="shared" si="199"/>
        <v>20.86428571428587</v>
      </c>
      <c r="X509">
        <f t="shared" si="194"/>
        <v>22.485714285714494</v>
      </c>
      <c r="Y509">
        <f t="shared" si="200"/>
        <v>47.044612659043288</v>
      </c>
      <c r="Z509">
        <f t="shared" si="201"/>
        <v>0</v>
      </c>
      <c r="AA509">
        <f t="shared" si="202"/>
        <v>0</v>
      </c>
      <c r="AB509">
        <v>-108.55</v>
      </c>
      <c r="AC509">
        <f t="shared" si="182"/>
        <v>-5418913563.1999283</v>
      </c>
      <c r="AD509">
        <f t="shared" si="195"/>
        <v>-1221478018.0429497</v>
      </c>
      <c r="AE509" t="str">
        <f t="shared" si="183"/>
        <v>Aug</v>
      </c>
      <c r="AF509">
        <f>_xlfn.IFNA(VLOOKUP(A509,Gold!$A$2:$E$1307,5, FALSE),AF508)</f>
        <v>31252</v>
      </c>
      <c r="AG509">
        <f>_xlfn.IFNA(VLOOKUP(A509,Gold!$A$2:$G$1307,7, FALSE),AG508)</f>
        <v>-1</v>
      </c>
      <c r="AH509">
        <f>_xlfn.IFNA(VLOOKUP(A509,Oil!$A$2:$E$1345,5, FALSE),AH508)</f>
        <v>3221</v>
      </c>
      <c r="AI509">
        <f>_xlfn.IFNA(VLOOKUP(A509,Oil!$A$2:$G$1345,7, FALSE),AI508)</f>
        <v>1</v>
      </c>
      <c r="AJ509">
        <f t="shared" si="186"/>
        <v>0</v>
      </c>
      <c r="AK509">
        <f>_xlfn.IFNA(VLOOKUP(A509,InterestRate!$A$2:$G$1334,3, FALSE),AK508)</f>
        <v>7.1020000000000003</v>
      </c>
      <c r="AL509">
        <f>_xlfn.IFNA(VLOOKUP(A509,InterestRate!$A$2:$G$1334,4,FALSE),AL508)</f>
        <v>7.1020000000000003</v>
      </c>
      <c r="AM509">
        <f>_xlfn.IFNA(VLOOKUP(A509,InterestRate!$A$2:$G$1334,5, FALSE),AM508)</f>
        <v>7.1020000000000003</v>
      </c>
      <c r="AN509">
        <f>_xlfn.IFNA(VLOOKUP(A509,InterestRate!$A$2:$G$1334,6, FALSE),AN508)</f>
        <v>7.1020000000000003</v>
      </c>
      <c r="AO509">
        <f>_xlfn.IFNA(VLOOKUP(A509,InterestRate!$A$2:$G$1334,7, FALSE),AO508)</f>
        <v>-5.5999999999999999E-3</v>
      </c>
      <c r="AP509">
        <f t="shared" si="187"/>
        <v>-1</v>
      </c>
      <c r="AQ509">
        <f t="shared" si="188"/>
        <v>-1</v>
      </c>
    </row>
    <row r="510" spans="1:43" x14ac:dyDescent="0.2">
      <c r="A510" s="1">
        <v>42604</v>
      </c>
      <c r="B510">
        <v>8667</v>
      </c>
      <c r="C510">
        <v>8684.85</v>
      </c>
      <c r="D510">
        <v>8614</v>
      </c>
      <c r="E510">
        <v>8629.15</v>
      </c>
      <c r="F510">
        <v>156976546</v>
      </c>
      <c r="G510">
        <v>7394.57</v>
      </c>
      <c r="H510">
        <f t="shared" si="204"/>
        <v>8634.5874999999996</v>
      </c>
      <c r="I510">
        <f t="shared" si="196"/>
        <v>-5.4375</v>
      </c>
      <c r="J510">
        <f t="shared" si="203"/>
        <v>-1</v>
      </c>
      <c r="K510">
        <f t="shared" si="184"/>
        <v>8786.2000000000007</v>
      </c>
      <c r="L510">
        <f t="shared" si="197"/>
        <v>203515199</v>
      </c>
      <c r="M510">
        <f t="shared" si="198"/>
        <v>-46538653</v>
      </c>
      <c r="N510" s="10">
        <f t="shared" si="185"/>
        <v>1.8199938580277444</v>
      </c>
      <c r="O510">
        <f t="shared" si="193"/>
        <v>53.850000000000364</v>
      </c>
      <c r="P510">
        <f t="shared" si="205"/>
        <v>115.10000000000036</v>
      </c>
      <c r="Q510">
        <f t="shared" si="206"/>
        <v>75.599206345040102</v>
      </c>
      <c r="R510">
        <f t="shared" si="207"/>
        <v>-61.25</v>
      </c>
      <c r="S510">
        <f t="shared" si="189"/>
        <v>-37.75</v>
      </c>
      <c r="T510">
        <f t="shared" si="190"/>
        <v>37.75</v>
      </c>
      <c r="U510">
        <f t="shared" si="191"/>
        <v>0</v>
      </c>
      <c r="V510">
        <f t="shared" si="192"/>
        <v>37.75</v>
      </c>
      <c r="W510">
        <f t="shared" si="199"/>
        <v>20.86428571428587</v>
      </c>
      <c r="X510">
        <f t="shared" si="194"/>
        <v>13.171428571428676</v>
      </c>
      <c r="Y510">
        <f t="shared" si="200"/>
        <v>59.551478083588179</v>
      </c>
      <c r="Z510">
        <f t="shared" si="201"/>
        <v>0</v>
      </c>
      <c r="AA510">
        <f t="shared" si="202"/>
        <v>0</v>
      </c>
      <c r="AB510">
        <v>4.4000000000000004</v>
      </c>
      <c r="AC510">
        <f t="shared" si="182"/>
        <v>-5941562266.1000566</v>
      </c>
      <c r="AD510">
        <f t="shared" si="195"/>
        <v>777803580.28565097</v>
      </c>
      <c r="AE510" t="str">
        <f t="shared" si="183"/>
        <v>Aug</v>
      </c>
      <c r="AF510">
        <f>_xlfn.IFNA(VLOOKUP(A510,Gold!$A$2:$E$1307,5, FALSE),AF509)</f>
        <v>31267</v>
      </c>
      <c r="AG510">
        <f>_xlfn.IFNA(VLOOKUP(A510,Gold!$A$2:$G$1307,7, FALSE),AG509)</f>
        <v>1</v>
      </c>
      <c r="AH510">
        <f>_xlfn.IFNA(VLOOKUP(A510,Oil!$A$2:$E$1345,5, FALSE),AH509)</f>
        <v>3247</v>
      </c>
      <c r="AI510">
        <f>_xlfn.IFNA(VLOOKUP(A510,Oil!$A$2:$G$1345,7, FALSE),AI509)</f>
        <v>1</v>
      </c>
      <c r="AJ510">
        <f t="shared" si="186"/>
        <v>2</v>
      </c>
      <c r="AK510">
        <f>_xlfn.IFNA(VLOOKUP(A510,InterestRate!$A$2:$G$1334,3, FALSE),AK509)</f>
        <v>7.157</v>
      </c>
      <c r="AL510">
        <f>_xlfn.IFNA(VLOOKUP(A510,InterestRate!$A$2:$G$1334,4,FALSE),AL509)</f>
        <v>7.157</v>
      </c>
      <c r="AM510">
        <f>_xlfn.IFNA(VLOOKUP(A510,InterestRate!$A$2:$G$1334,5, FALSE),AM509)</f>
        <v>7.157</v>
      </c>
      <c r="AN510">
        <f>_xlfn.IFNA(VLOOKUP(A510,InterestRate!$A$2:$G$1334,6, FALSE),AN509)</f>
        <v>7.157</v>
      </c>
      <c r="AO510">
        <f>_xlfn.IFNA(VLOOKUP(A510,InterestRate!$A$2:$G$1334,7, FALSE),AO509)</f>
        <v>7.7000000000000002E-3</v>
      </c>
      <c r="AP510">
        <f t="shared" si="187"/>
        <v>1</v>
      </c>
      <c r="AQ510">
        <f t="shared" si="188"/>
        <v>3</v>
      </c>
    </row>
    <row r="511" spans="1:43" x14ac:dyDescent="0.2">
      <c r="A511" s="1">
        <v>42605</v>
      </c>
      <c r="B511">
        <v>8628.35</v>
      </c>
      <c r="C511">
        <v>8642.15</v>
      </c>
      <c r="D511">
        <v>8580</v>
      </c>
      <c r="E511">
        <v>8632.6</v>
      </c>
      <c r="F511">
        <v>193302503</v>
      </c>
      <c r="G511">
        <v>7309.82</v>
      </c>
      <c r="H511">
        <f t="shared" si="204"/>
        <v>8641.6124999999993</v>
      </c>
      <c r="I511">
        <f t="shared" si="196"/>
        <v>-9.0124999999989086</v>
      </c>
      <c r="J511">
        <f t="shared" si="203"/>
        <v>0</v>
      </c>
      <c r="K511">
        <f t="shared" si="184"/>
        <v>8774.65</v>
      </c>
      <c r="L511">
        <f t="shared" si="197"/>
        <v>200374206.14285713</v>
      </c>
      <c r="M511">
        <f t="shared" si="198"/>
        <v>-7071703.1428571343</v>
      </c>
      <c r="N511" s="10">
        <f t="shared" si="185"/>
        <v>1.6455065681254692</v>
      </c>
      <c r="O511">
        <f t="shared" si="193"/>
        <v>40.450000000000728</v>
      </c>
      <c r="P511">
        <f t="shared" si="205"/>
        <v>71.200000000000728</v>
      </c>
      <c r="Q511">
        <f t="shared" si="206"/>
        <v>71.819921960944527</v>
      </c>
      <c r="R511">
        <f t="shared" si="207"/>
        <v>-30.75</v>
      </c>
      <c r="S511">
        <f t="shared" si="189"/>
        <v>3.4500000000007276</v>
      </c>
      <c r="T511">
        <f t="shared" si="190"/>
        <v>-3.4500000000007276</v>
      </c>
      <c r="U511">
        <f t="shared" si="191"/>
        <v>3.4500000000007276</v>
      </c>
      <c r="V511">
        <f t="shared" si="192"/>
        <v>0</v>
      </c>
      <c r="W511">
        <f t="shared" si="199"/>
        <v>18.950000000000209</v>
      </c>
      <c r="X511">
        <f t="shared" si="194"/>
        <v>13.171428571428676</v>
      </c>
      <c r="Y511">
        <f t="shared" si="200"/>
        <v>57.213715764503007</v>
      </c>
      <c r="Z511">
        <f t="shared" si="201"/>
        <v>0</v>
      </c>
      <c r="AA511">
        <f t="shared" si="202"/>
        <v>0</v>
      </c>
      <c r="AB511">
        <v>82.95</v>
      </c>
      <c r="AC511">
        <f t="shared" si="182"/>
        <v>821535637.75</v>
      </c>
      <c r="AD511">
        <f t="shared" si="195"/>
        <v>355813481.44278377</v>
      </c>
      <c r="AE511" t="str">
        <f t="shared" si="183"/>
        <v>Aug</v>
      </c>
      <c r="AF511">
        <f>_xlfn.IFNA(VLOOKUP(A511,Gold!$A$2:$E$1307,5, FALSE),AF510)</f>
        <v>31280</v>
      </c>
      <c r="AG511">
        <f>_xlfn.IFNA(VLOOKUP(A511,Gold!$A$2:$G$1307,7, FALSE),AG510)</f>
        <v>-1</v>
      </c>
      <c r="AH511">
        <f>_xlfn.IFNA(VLOOKUP(A511,Oil!$A$2:$E$1345,5, FALSE),AH510)</f>
        <v>3186</v>
      </c>
      <c r="AI511">
        <f>_xlfn.IFNA(VLOOKUP(A511,Oil!$A$2:$G$1345,7, FALSE),AI510)</f>
        <v>-1</v>
      </c>
      <c r="AJ511">
        <f t="shared" si="186"/>
        <v>-2</v>
      </c>
      <c r="AK511">
        <f>_xlfn.IFNA(VLOOKUP(A511,InterestRate!$A$2:$G$1334,3, FALSE),AK510)</f>
        <v>7.1580000000000004</v>
      </c>
      <c r="AL511">
        <f>_xlfn.IFNA(VLOOKUP(A511,InterestRate!$A$2:$G$1334,4,FALSE),AL510)</f>
        <v>7.1580000000000004</v>
      </c>
      <c r="AM511">
        <f>_xlfn.IFNA(VLOOKUP(A511,InterestRate!$A$2:$G$1334,5, FALSE),AM510)</f>
        <v>7.1580000000000004</v>
      </c>
      <c r="AN511">
        <f>_xlfn.IFNA(VLOOKUP(A511,InterestRate!$A$2:$G$1334,6, FALSE),AN510)</f>
        <v>7.1580000000000004</v>
      </c>
      <c r="AO511">
        <f>_xlfn.IFNA(VLOOKUP(A511,InterestRate!$A$2:$G$1334,7, FALSE),AO510)</f>
        <v>1E-4</v>
      </c>
      <c r="AP511">
        <f t="shared" si="187"/>
        <v>1</v>
      </c>
      <c r="AQ511">
        <f t="shared" si="188"/>
        <v>-1</v>
      </c>
    </row>
    <row r="512" spans="1:43" x14ac:dyDescent="0.2">
      <c r="A512" s="1">
        <v>42606</v>
      </c>
      <c r="B512">
        <v>8648.5</v>
      </c>
      <c r="C512">
        <v>8661.0499999999993</v>
      </c>
      <c r="D512">
        <v>8620.9</v>
      </c>
      <c r="E512">
        <v>8650.2999999999993</v>
      </c>
      <c r="F512">
        <v>154168043</v>
      </c>
      <c r="G512">
        <v>7199.72</v>
      </c>
      <c r="H512">
        <f t="shared" si="204"/>
        <v>8648.4041666666672</v>
      </c>
      <c r="I512">
        <f t="shared" si="196"/>
        <v>1.8958333333321207</v>
      </c>
      <c r="J512">
        <f t="shared" si="203"/>
        <v>1</v>
      </c>
      <c r="K512">
        <f t="shared" si="184"/>
        <v>8809.65</v>
      </c>
      <c r="L512">
        <f t="shared" si="197"/>
        <v>200115343.85714287</v>
      </c>
      <c r="M512">
        <f t="shared" si="198"/>
        <v>-45947300.857142866</v>
      </c>
      <c r="N512" s="10">
        <f t="shared" si="185"/>
        <v>1.8421326427985201</v>
      </c>
      <c r="O512">
        <f t="shared" si="193"/>
        <v>-21.850000000000364</v>
      </c>
      <c r="P512">
        <f t="shared" si="205"/>
        <v>-149.14999999999964</v>
      </c>
      <c r="Q512">
        <f t="shared" si="206"/>
        <v>68.560604056348652</v>
      </c>
      <c r="R512">
        <f t="shared" si="207"/>
        <v>127.29999999999927</v>
      </c>
      <c r="S512">
        <f t="shared" si="189"/>
        <v>17.699999999998909</v>
      </c>
      <c r="T512">
        <f t="shared" si="190"/>
        <v>-17.699999999998909</v>
      </c>
      <c r="U512">
        <f t="shared" si="191"/>
        <v>17.699999999998909</v>
      </c>
      <c r="V512">
        <f t="shared" si="192"/>
        <v>0</v>
      </c>
      <c r="W512">
        <f t="shared" si="199"/>
        <v>10.050000000000052</v>
      </c>
      <c r="X512">
        <f t="shared" si="194"/>
        <v>13.171428571428676</v>
      </c>
      <c r="Y512">
        <f t="shared" si="200"/>
        <v>41.492185196107293</v>
      </c>
      <c r="Z512">
        <f t="shared" si="201"/>
        <v>0</v>
      </c>
      <c r="AA512">
        <f t="shared" si="202"/>
        <v>0</v>
      </c>
      <c r="AB512">
        <v>72.45</v>
      </c>
      <c r="AC512">
        <f t="shared" si="182"/>
        <v>277502477.3998878</v>
      </c>
      <c r="AD512">
        <f t="shared" si="195"/>
        <v>-2196448460.0429039</v>
      </c>
      <c r="AE512" t="str">
        <f t="shared" si="183"/>
        <v>Aug</v>
      </c>
      <c r="AF512">
        <f>_xlfn.IFNA(VLOOKUP(A512,Gold!$A$2:$E$1307,5, FALSE),AF511)</f>
        <v>31281</v>
      </c>
      <c r="AG512">
        <f>_xlfn.IFNA(VLOOKUP(A512,Gold!$A$2:$G$1307,7, FALSE),AG511)</f>
        <v>-1</v>
      </c>
      <c r="AH512">
        <f>_xlfn.IFNA(VLOOKUP(A512,Oil!$A$2:$E$1345,5, FALSE),AH511)</f>
        <v>3227</v>
      </c>
      <c r="AI512">
        <f>_xlfn.IFNA(VLOOKUP(A512,Oil!$A$2:$G$1345,7, FALSE),AI511)</f>
        <v>1</v>
      </c>
      <c r="AJ512">
        <f t="shared" si="186"/>
        <v>0</v>
      </c>
      <c r="AK512">
        <f>_xlfn.IFNA(VLOOKUP(A512,InterestRate!$A$2:$G$1334,3, FALSE),AK511)</f>
        <v>7.1360000000000001</v>
      </c>
      <c r="AL512">
        <f>_xlfn.IFNA(VLOOKUP(A512,InterestRate!$A$2:$G$1334,4,FALSE),AL511)</f>
        <v>7.1360000000000001</v>
      </c>
      <c r="AM512">
        <f>_xlfn.IFNA(VLOOKUP(A512,InterestRate!$A$2:$G$1334,5, FALSE),AM511)</f>
        <v>7.1360000000000001</v>
      </c>
      <c r="AN512">
        <f>_xlfn.IFNA(VLOOKUP(A512,InterestRate!$A$2:$G$1334,6, FALSE),AN511)</f>
        <v>7.1360000000000001</v>
      </c>
      <c r="AO512">
        <f>_xlfn.IFNA(VLOOKUP(A512,InterestRate!$A$2:$G$1334,7, FALSE),AO511)</f>
        <v>-3.0999999999999999E-3</v>
      </c>
      <c r="AP512">
        <f t="shared" si="187"/>
        <v>-1</v>
      </c>
      <c r="AQ512">
        <f t="shared" si="188"/>
        <v>-1</v>
      </c>
    </row>
    <row r="513" spans="1:43" x14ac:dyDescent="0.2">
      <c r="A513" s="1">
        <v>42607</v>
      </c>
      <c r="B513">
        <v>8668.85</v>
      </c>
      <c r="C513">
        <v>8683.0499999999993</v>
      </c>
      <c r="D513">
        <v>8583.65</v>
      </c>
      <c r="E513">
        <v>8592.2000000000007</v>
      </c>
      <c r="F513">
        <v>219736214</v>
      </c>
      <c r="G513">
        <v>10508.32</v>
      </c>
      <c r="H513">
        <f t="shared" si="204"/>
        <v>8645.6666666666661</v>
      </c>
      <c r="I513">
        <f t="shared" si="196"/>
        <v>-53.466666666665333</v>
      </c>
      <c r="J513">
        <f t="shared" si="203"/>
        <v>-1</v>
      </c>
      <c r="K513">
        <f t="shared" si="184"/>
        <v>8943</v>
      </c>
      <c r="L513">
        <f t="shared" si="197"/>
        <v>183280202.2857143</v>
      </c>
      <c r="M513">
        <f t="shared" si="198"/>
        <v>36456011.714285702</v>
      </c>
      <c r="N513" s="10">
        <f t="shared" si="185"/>
        <v>4.0827727473755182</v>
      </c>
      <c r="O513">
        <f t="shared" si="193"/>
        <v>-50.349999999998545</v>
      </c>
      <c r="P513">
        <f t="shared" si="205"/>
        <v>-141.79999999999745</v>
      </c>
      <c r="Q513">
        <f t="shared" si="206"/>
        <v>54.790711108814115</v>
      </c>
      <c r="R513">
        <f t="shared" si="207"/>
        <v>91.449999999998909</v>
      </c>
      <c r="S513">
        <f t="shared" si="189"/>
        <v>-58.099999999998545</v>
      </c>
      <c r="T513">
        <f t="shared" si="190"/>
        <v>58.099999999998545</v>
      </c>
      <c r="U513">
        <f t="shared" si="191"/>
        <v>0</v>
      </c>
      <c r="V513">
        <f t="shared" si="192"/>
        <v>58.099999999998545</v>
      </c>
      <c r="W513">
        <f t="shared" si="199"/>
        <v>10.050000000000052</v>
      </c>
      <c r="X513">
        <f t="shared" si="194"/>
        <v>17.242857142856987</v>
      </c>
      <c r="Y513">
        <f t="shared" si="200"/>
        <v>35.521332996718314</v>
      </c>
      <c r="Z513">
        <f t="shared" si="201"/>
        <v>0</v>
      </c>
      <c r="AA513">
        <f t="shared" si="202"/>
        <v>0</v>
      </c>
      <c r="AB513">
        <v>-31.75</v>
      </c>
      <c r="AC513">
        <f t="shared" si="182"/>
        <v>-16842780803.09992</v>
      </c>
      <c r="AD513">
        <f t="shared" si="195"/>
        <v>-3685407427.7285833</v>
      </c>
      <c r="AE513" t="str">
        <f t="shared" si="183"/>
        <v>Aug</v>
      </c>
      <c r="AF513">
        <f>_xlfn.IFNA(VLOOKUP(A513,Gold!$A$2:$E$1307,5, FALSE),AF512)</f>
        <v>31281</v>
      </c>
      <c r="AG513">
        <f>_xlfn.IFNA(VLOOKUP(A513,Gold!$A$2:$G$1307,7, FALSE),AG512)</f>
        <v>1</v>
      </c>
      <c r="AH513">
        <f>_xlfn.IFNA(VLOOKUP(A513,Oil!$A$2:$E$1345,5, FALSE),AH512)</f>
        <v>3140</v>
      </c>
      <c r="AI513">
        <f>_xlfn.IFNA(VLOOKUP(A513,Oil!$A$2:$G$1345,7, FALSE),AI512)</f>
        <v>-1</v>
      </c>
      <c r="AJ513">
        <f t="shared" si="186"/>
        <v>0</v>
      </c>
      <c r="AK513">
        <f>_xlfn.IFNA(VLOOKUP(A513,InterestRate!$A$2:$G$1334,3, FALSE),AK512)</f>
        <v>7.1230000000000002</v>
      </c>
      <c r="AL513">
        <f>_xlfn.IFNA(VLOOKUP(A513,InterestRate!$A$2:$G$1334,4,FALSE),AL512)</f>
        <v>7.1230000000000002</v>
      </c>
      <c r="AM513">
        <f>_xlfn.IFNA(VLOOKUP(A513,InterestRate!$A$2:$G$1334,5, FALSE),AM512)</f>
        <v>7.1230000000000002</v>
      </c>
      <c r="AN513">
        <f>_xlfn.IFNA(VLOOKUP(A513,InterestRate!$A$2:$G$1334,6, FALSE),AN512)</f>
        <v>7.1230000000000002</v>
      </c>
      <c r="AO513">
        <f>_xlfn.IFNA(VLOOKUP(A513,InterestRate!$A$2:$G$1334,7, FALSE),AO512)</f>
        <v>-1.8E-3</v>
      </c>
      <c r="AP513">
        <f t="shared" si="187"/>
        <v>-1</v>
      </c>
      <c r="AQ513">
        <f t="shared" si="188"/>
        <v>-1</v>
      </c>
    </row>
    <row r="514" spans="1:43" x14ac:dyDescent="0.2">
      <c r="A514" s="1">
        <v>42608</v>
      </c>
      <c r="B514">
        <v>8614.35</v>
      </c>
      <c r="C514">
        <v>8622.9500000000007</v>
      </c>
      <c r="D514">
        <v>8547.5499999999993</v>
      </c>
      <c r="E514">
        <v>8572.5499999999993</v>
      </c>
      <c r="F514">
        <v>152146666</v>
      </c>
      <c r="G514">
        <v>7153.37</v>
      </c>
      <c r="H514">
        <f t="shared" si="204"/>
        <v>8635.7374999999993</v>
      </c>
      <c r="I514">
        <f t="shared" si="196"/>
        <v>-63.1875</v>
      </c>
      <c r="J514">
        <f t="shared" si="203"/>
        <v>0</v>
      </c>
      <c r="K514">
        <f t="shared" si="184"/>
        <v>8917.9500000000007</v>
      </c>
      <c r="L514">
        <f t="shared" si="197"/>
        <v>181560888.7142857</v>
      </c>
      <c r="M514">
        <f t="shared" si="198"/>
        <v>-29414222.714285702</v>
      </c>
      <c r="N514" s="10">
        <f t="shared" si="185"/>
        <v>4.0291395209126977</v>
      </c>
      <c r="O514">
        <f t="shared" si="193"/>
        <v>-51.5</v>
      </c>
      <c r="P514">
        <f t="shared" si="205"/>
        <v>7.6000000000003638</v>
      </c>
      <c r="Q514">
        <f t="shared" si="206"/>
        <v>43.882712997261372</v>
      </c>
      <c r="R514">
        <f t="shared" si="207"/>
        <v>-59.100000000000364</v>
      </c>
      <c r="S514">
        <f t="shared" si="189"/>
        <v>-19.650000000001455</v>
      </c>
      <c r="T514">
        <f t="shared" si="190"/>
        <v>19.650000000001455</v>
      </c>
      <c r="U514">
        <f t="shared" si="191"/>
        <v>0</v>
      </c>
      <c r="V514">
        <f t="shared" si="192"/>
        <v>19.650000000001455</v>
      </c>
      <c r="W514">
        <f t="shared" si="199"/>
        <v>10.050000000000052</v>
      </c>
      <c r="X514">
        <f t="shared" si="194"/>
        <v>17.407142857142908</v>
      </c>
      <c r="Y514">
        <f t="shared" si="200"/>
        <v>35.316265060241022</v>
      </c>
      <c r="Z514">
        <f t="shared" si="201"/>
        <v>0</v>
      </c>
      <c r="AA514">
        <f t="shared" si="202"/>
        <v>0</v>
      </c>
      <c r="AB514">
        <v>-123.7</v>
      </c>
      <c r="AC514">
        <f t="shared" ref="AC514:AC577" si="208">(E514-B514)*F514</f>
        <v>-6359730638.8001661</v>
      </c>
      <c r="AD514">
        <f t="shared" si="195"/>
        <v>-4189973821.3786063</v>
      </c>
      <c r="AE514" t="str">
        <f t="shared" ref="AE514:AE577" si="209">TEXT(A514, "mmm")</f>
        <v>Aug</v>
      </c>
      <c r="AF514">
        <f>_xlfn.IFNA(VLOOKUP(A514,Gold!$A$2:$E$1307,5, FALSE),AF513)</f>
        <v>31066</v>
      </c>
      <c r="AG514">
        <f>_xlfn.IFNA(VLOOKUP(A514,Gold!$A$2:$G$1307,7, FALSE),AG513)</f>
        <v>1</v>
      </c>
      <c r="AH514">
        <f>_xlfn.IFNA(VLOOKUP(A514,Oil!$A$2:$E$1345,5, FALSE),AH513)</f>
        <v>3175</v>
      </c>
      <c r="AI514">
        <f>_xlfn.IFNA(VLOOKUP(A514,Oil!$A$2:$G$1345,7, FALSE),AI513)</f>
        <v>1</v>
      </c>
      <c r="AJ514">
        <f t="shared" si="186"/>
        <v>2</v>
      </c>
      <c r="AK514">
        <f>_xlfn.IFNA(VLOOKUP(A514,InterestRate!$A$2:$G$1334,3, FALSE),AK513)</f>
        <v>7.1289999999999996</v>
      </c>
      <c r="AL514">
        <f>_xlfn.IFNA(VLOOKUP(A514,InterestRate!$A$2:$G$1334,4,FALSE),AL513)</f>
        <v>7.1289999999999996</v>
      </c>
      <c r="AM514">
        <f>_xlfn.IFNA(VLOOKUP(A514,InterestRate!$A$2:$G$1334,5, FALSE),AM513)</f>
        <v>7.1289999999999996</v>
      </c>
      <c r="AN514">
        <f>_xlfn.IFNA(VLOOKUP(A514,InterestRate!$A$2:$G$1334,6, FALSE),AN513)</f>
        <v>7.1289999999999996</v>
      </c>
      <c r="AO514">
        <f>_xlfn.IFNA(VLOOKUP(A514,InterestRate!$A$2:$G$1334,7, FALSE),AO513)</f>
        <v>8.0000000000000004E-4</v>
      </c>
      <c r="AP514">
        <f t="shared" si="187"/>
        <v>1</v>
      </c>
      <c r="AQ514">
        <f t="shared" si="188"/>
        <v>3</v>
      </c>
    </row>
    <row r="515" spans="1:43" x14ac:dyDescent="0.2">
      <c r="A515" s="1">
        <v>42611</v>
      </c>
      <c r="B515">
        <v>8583.75</v>
      </c>
      <c r="C515">
        <v>8622</v>
      </c>
      <c r="D515">
        <v>8543.75</v>
      </c>
      <c r="E515">
        <v>8607.4500000000007</v>
      </c>
      <c r="F515">
        <v>133723771</v>
      </c>
      <c r="G515">
        <v>6857.99</v>
      </c>
      <c r="H515">
        <f t="shared" si="204"/>
        <v>8626.9291666666668</v>
      </c>
      <c r="I515">
        <f t="shared" si="196"/>
        <v>-19.47916666666606</v>
      </c>
      <c r="J515">
        <f t="shared" si="203"/>
        <v>0</v>
      </c>
      <c r="K515">
        <f t="shared" ref="K515:K578" si="210">E522</f>
        <v>8952.5</v>
      </c>
      <c r="L515">
        <f t="shared" si="197"/>
        <v>177647456.57142857</v>
      </c>
      <c r="M515">
        <f t="shared" si="198"/>
        <v>-43923685.571428567</v>
      </c>
      <c r="N515" s="10">
        <f t="shared" ref="N515:N578" si="211">(K515-E515)*100/E515</f>
        <v>4.0087366176974513</v>
      </c>
      <c r="O515">
        <f t="shared" si="193"/>
        <v>-65.799999999999272</v>
      </c>
      <c r="P515">
        <f t="shared" si="205"/>
        <v>-27.699999999998909</v>
      </c>
      <c r="Q515">
        <f t="shared" si="206"/>
        <v>42.60880889250604</v>
      </c>
      <c r="R515">
        <f t="shared" si="207"/>
        <v>-38.100000000000364</v>
      </c>
      <c r="S515">
        <f t="shared" si="189"/>
        <v>34.900000000001455</v>
      </c>
      <c r="T515">
        <f t="shared" si="190"/>
        <v>-34.900000000001455</v>
      </c>
      <c r="U515">
        <f t="shared" si="191"/>
        <v>34.900000000001455</v>
      </c>
      <c r="V515">
        <f t="shared" si="192"/>
        <v>0</v>
      </c>
      <c r="W515">
        <f t="shared" si="199"/>
        <v>8.0071428571430125</v>
      </c>
      <c r="X515">
        <f t="shared" si="194"/>
        <v>17.407142857142908</v>
      </c>
      <c r="Y515">
        <f t="shared" si="200"/>
        <v>30.313683071931123</v>
      </c>
      <c r="Z515">
        <f t="shared" si="201"/>
        <v>0</v>
      </c>
      <c r="AA515">
        <f t="shared" si="202"/>
        <v>0</v>
      </c>
      <c r="AB515">
        <v>-167.65</v>
      </c>
      <c r="AC515">
        <f t="shared" si="208"/>
        <v>3169253372.7000971</v>
      </c>
      <c r="AD515">
        <f t="shared" si="195"/>
        <v>-4327813683.3357267</v>
      </c>
      <c r="AE515" t="str">
        <f t="shared" si="209"/>
        <v>Aug</v>
      </c>
      <c r="AF515">
        <f>_xlfn.IFNA(VLOOKUP(A515,Gold!$A$2:$E$1307,5, FALSE),AF514)</f>
        <v>30999</v>
      </c>
      <c r="AG515">
        <f>_xlfn.IFNA(VLOOKUP(A515,Gold!$A$2:$G$1307,7, FALSE),AG514)</f>
        <v>1</v>
      </c>
      <c r="AH515">
        <f>_xlfn.IFNA(VLOOKUP(A515,Oil!$A$2:$E$1345,5, FALSE),AH514)</f>
        <v>3193</v>
      </c>
      <c r="AI515">
        <f>_xlfn.IFNA(VLOOKUP(A515,Oil!$A$2:$G$1345,7, FALSE),AI514)</f>
        <v>1</v>
      </c>
      <c r="AJ515">
        <f t="shared" ref="AJ515:AJ578" si="212">AG515+AI515</f>
        <v>2</v>
      </c>
      <c r="AK515">
        <f>_xlfn.IFNA(VLOOKUP(A515,InterestRate!$A$2:$G$1334,3, FALSE),AK514)</f>
        <v>7.1230000000000002</v>
      </c>
      <c r="AL515">
        <f>_xlfn.IFNA(VLOOKUP(A515,InterestRate!$A$2:$G$1334,4,FALSE),AL514)</f>
        <v>7.1230000000000002</v>
      </c>
      <c r="AM515">
        <f>_xlfn.IFNA(VLOOKUP(A515,InterestRate!$A$2:$G$1334,5, FALSE),AM514)</f>
        <v>7.1230000000000002</v>
      </c>
      <c r="AN515">
        <f>_xlfn.IFNA(VLOOKUP(A515,InterestRate!$A$2:$G$1334,6, FALSE),AN514)</f>
        <v>7.1230000000000002</v>
      </c>
      <c r="AO515">
        <f>_xlfn.IFNA(VLOOKUP(A515,InterestRate!$A$2:$G$1334,7, FALSE),AO514)</f>
        <v>-8.0000000000000004E-4</v>
      </c>
      <c r="AP515">
        <f t="shared" ref="AP515:AP578" si="213">IF(AO515&gt;0,1,-1)</f>
        <v>-1</v>
      </c>
      <c r="AQ515">
        <f t="shared" ref="AQ515:AQ578" si="214">AG515+AI515+AP515</f>
        <v>1</v>
      </c>
    </row>
    <row r="516" spans="1:43" x14ac:dyDescent="0.2">
      <c r="A516" s="1">
        <v>42612</v>
      </c>
      <c r="B516">
        <v>8646.75</v>
      </c>
      <c r="C516">
        <v>8750.6</v>
      </c>
      <c r="D516">
        <v>8642.25</v>
      </c>
      <c r="E516">
        <v>8744.35</v>
      </c>
      <c r="F516">
        <v>154828719</v>
      </c>
      <c r="G516">
        <v>8392.76</v>
      </c>
      <c r="H516">
        <f t="shared" si="204"/>
        <v>8629.6083333333336</v>
      </c>
      <c r="I516">
        <f t="shared" si="196"/>
        <v>114.74166666666679</v>
      </c>
      <c r="J516">
        <f t="shared" si="203"/>
        <v>1</v>
      </c>
      <c r="K516">
        <f t="shared" si="210"/>
        <v>8866.7000000000007</v>
      </c>
      <c r="L516">
        <f t="shared" si="197"/>
        <v>172546330.14285713</v>
      </c>
      <c r="M516">
        <f t="shared" si="198"/>
        <v>-17717611.142857134</v>
      </c>
      <c r="N516" s="10">
        <f t="shared" si="211"/>
        <v>1.3991891907345928</v>
      </c>
      <c r="O516">
        <f t="shared" si="193"/>
        <v>77.450000000000728</v>
      </c>
      <c r="P516">
        <f t="shared" si="205"/>
        <v>88.800000000001091</v>
      </c>
      <c r="Q516">
        <f t="shared" si="206"/>
        <v>46.614445696790611</v>
      </c>
      <c r="R516">
        <f t="shared" si="207"/>
        <v>-11.350000000000364</v>
      </c>
      <c r="S516">
        <f t="shared" ref="S516:S579" si="215">E516-E515</f>
        <v>136.89999999999964</v>
      </c>
      <c r="T516">
        <f t="shared" ref="T516:T579" si="216">E515-E516</f>
        <v>-136.89999999999964</v>
      </c>
      <c r="U516">
        <f t="shared" ref="U516:U579" si="217">IF(S516&gt;0,S516,0)</f>
        <v>136.89999999999964</v>
      </c>
      <c r="V516">
        <f t="shared" ref="V516:V579" si="218">IF(T516&gt;0,T516,0)</f>
        <v>0</v>
      </c>
      <c r="W516">
        <f t="shared" si="199"/>
        <v>27.56428571428582</v>
      </c>
      <c r="X516">
        <f t="shared" si="194"/>
        <v>16.5</v>
      </c>
      <c r="Y516">
        <f t="shared" si="200"/>
        <v>61.16658741480434</v>
      </c>
      <c r="Z516">
        <f t="shared" si="201"/>
        <v>0</v>
      </c>
      <c r="AA516">
        <f t="shared" si="202"/>
        <v>0</v>
      </c>
      <c r="AB516">
        <v>-39.85</v>
      </c>
      <c r="AC516">
        <f t="shared" si="208"/>
        <v>15111282974.400057</v>
      </c>
      <c r="AD516">
        <f t="shared" si="195"/>
        <v>-1394928463.6785858</v>
      </c>
      <c r="AE516" t="str">
        <f t="shared" si="209"/>
        <v>Aug</v>
      </c>
      <c r="AF516">
        <f>_xlfn.IFNA(VLOOKUP(A516,Gold!$A$2:$E$1307,5, FALSE),AF515)</f>
        <v>31014</v>
      </c>
      <c r="AG516">
        <f>_xlfn.IFNA(VLOOKUP(A516,Gold!$A$2:$G$1307,7, FALSE),AG515)</f>
        <v>1</v>
      </c>
      <c r="AH516">
        <f>_xlfn.IFNA(VLOOKUP(A516,Oil!$A$2:$E$1345,5, FALSE),AH515)</f>
        <v>3156</v>
      </c>
      <c r="AI516">
        <f>_xlfn.IFNA(VLOOKUP(A516,Oil!$A$2:$G$1345,7, FALSE),AI515)</f>
        <v>-1</v>
      </c>
      <c r="AJ516">
        <f t="shared" si="212"/>
        <v>0</v>
      </c>
      <c r="AK516">
        <f>_xlfn.IFNA(VLOOKUP(A516,InterestRate!$A$2:$G$1334,3, FALSE),AK515)</f>
        <v>7.11</v>
      </c>
      <c r="AL516">
        <f>_xlfn.IFNA(VLOOKUP(A516,InterestRate!$A$2:$G$1334,4,FALSE),AL515)</f>
        <v>7.11</v>
      </c>
      <c r="AM516">
        <f>_xlfn.IFNA(VLOOKUP(A516,InterestRate!$A$2:$G$1334,5, FALSE),AM515)</f>
        <v>7.11</v>
      </c>
      <c r="AN516">
        <f>_xlfn.IFNA(VLOOKUP(A516,InterestRate!$A$2:$G$1334,6, FALSE),AN515)</f>
        <v>7.11</v>
      </c>
      <c r="AO516">
        <f>_xlfn.IFNA(VLOOKUP(A516,InterestRate!$A$2:$G$1334,7, FALSE),AO515)</f>
        <v>-1.8E-3</v>
      </c>
      <c r="AP516">
        <f t="shared" si="213"/>
        <v>-1</v>
      </c>
      <c r="AQ516">
        <f t="shared" si="214"/>
        <v>-1</v>
      </c>
    </row>
    <row r="517" spans="1:43" x14ac:dyDescent="0.2">
      <c r="A517" s="1">
        <v>42613</v>
      </c>
      <c r="B517">
        <v>8754.0499999999993</v>
      </c>
      <c r="C517">
        <v>8819.2000000000007</v>
      </c>
      <c r="D517">
        <v>8754.0499999999993</v>
      </c>
      <c r="E517">
        <v>8786.2000000000007</v>
      </c>
      <c r="F517">
        <v>373422334</v>
      </c>
      <c r="G517">
        <v>22534.29</v>
      </c>
      <c r="H517">
        <f t="shared" si="204"/>
        <v>8642.2916666666661</v>
      </c>
      <c r="I517">
        <f t="shared" si="196"/>
        <v>143.90833333333467</v>
      </c>
      <c r="J517">
        <f t="shared" si="203"/>
        <v>0</v>
      </c>
      <c r="K517">
        <f t="shared" si="210"/>
        <v>8715.6</v>
      </c>
      <c r="L517">
        <f t="shared" si="197"/>
        <v>166411780.2857143</v>
      </c>
      <c r="M517">
        <f t="shared" si="198"/>
        <v>207010553.7142857</v>
      </c>
      <c r="N517" s="10">
        <f t="shared" si="211"/>
        <v>-0.80353281282010836</v>
      </c>
      <c r="O517">
        <f t="shared" si="193"/>
        <v>157.05000000000109</v>
      </c>
      <c r="P517">
        <f t="shared" si="205"/>
        <v>103.20000000000073</v>
      </c>
      <c r="Q517">
        <f t="shared" si="206"/>
        <v>58.429378414499347</v>
      </c>
      <c r="R517">
        <f t="shared" si="207"/>
        <v>53.850000000000364</v>
      </c>
      <c r="S517">
        <f t="shared" si="215"/>
        <v>41.850000000000364</v>
      </c>
      <c r="T517">
        <f t="shared" si="216"/>
        <v>-41.850000000000364</v>
      </c>
      <c r="U517">
        <f t="shared" si="217"/>
        <v>41.850000000000364</v>
      </c>
      <c r="V517">
        <f t="shared" si="218"/>
        <v>0</v>
      </c>
      <c r="W517">
        <f t="shared" si="199"/>
        <v>33.542857142857301</v>
      </c>
      <c r="X517">
        <f t="shared" si="194"/>
        <v>11.107142857142858</v>
      </c>
      <c r="Y517">
        <f t="shared" si="200"/>
        <v>73.47832890001574</v>
      </c>
      <c r="Z517">
        <f t="shared" si="201"/>
        <v>0</v>
      </c>
      <c r="AA517">
        <f t="shared" si="202"/>
        <v>0</v>
      </c>
      <c r="AB517">
        <v>168.7</v>
      </c>
      <c r="AC517">
        <f t="shared" si="208"/>
        <v>12005528038.100544</v>
      </c>
      <c r="AD517">
        <f t="shared" si="195"/>
        <v>1168941579.7786427</v>
      </c>
      <c r="AE517" t="str">
        <f t="shared" si="209"/>
        <v>Aug</v>
      </c>
      <c r="AF517">
        <f>_xlfn.IFNA(VLOOKUP(A517,Gold!$A$2:$E$1307,5, FALSE),AF516)</f>
        <v>30814</v>
      </c>
      <c r="AG517">
        <f>_xlfn.IFNA(VLOOKUP(A517,Gold!$A$2:$G$1307,7, FALSE),AG516)</f>
        <v>-1</v>
      </c>
      <c r="AH517">
        <f>_xlfn.IFNA(VLOOKUP(A517,Oil!$A$2:$E$1345,5, FALSE),AH516)</f>
        <v>3110</v>
      </c>
      <c r="AI517">
        <f>_xlfn.IFNA(VLOOKUP(A517,Oil!$A$2:$G$1345,7, FALSE),AI516)</f>
        <v>-1</v>
      </c>
      <c r="AJ517">
        <f t="shared" si="212"/>
        <v>-2</v>
      </c>
      <c r="AK517">
        <f>_xlfn.IFNA(VLOOKUP(A517,InterestRate!$A$2:$G$1334,3, FALSE),AK516)</f>
        <v>7.11</v>
      </c>
      <c r="AL517">
        <f>_xlfn.IFNA(VLOOKUP(A517,InterestRate!$A$2:$G$1334,4,FALSE),AL516)</f>
        <v>7.11</v>
      </c>
      <c r="AM517">
        <f>_xlfn.IFNA(VLOOKUP(A517,InterestRate!$A$2:$G$1334,5, FALSE),AM516)</f>
        <v>7.11</v>
      </c>
      <c r="AN517">
        <f>_xlfn.IFNA(VLOOKUP(A517,InterestRate!$A$2:$G$1334,6, FALSE),AN516)</f>
        <v>7.11</v>
      </c>
      <c r="AO517">
        <f>_xlfn.IFNA(VLOOKUP(A517,InterestRate!$A$2:$G$1334,7, FALSE),AO516)</f>
        <v>0</v>
      </c>
      <c r="AP517">
        <f t="shared" si="213"/>
        <v>-1</v>
      </c>
      <c r="AQ517">
        <f t="shared" si="214"/>
        <v>-3</v>
      </c>
    </row>
    <row r="518" spans="1:43" x14ac:dyDescent="0.2">
      <c r="A518" s="1">
        <v>42614</v>
      </c>
      <c r="B518">
        <v>8793.6</v>
      </c>
      <c r="C518">
        <v>8813.25</v>
      </c>
      <c r="D518">
        <v>8759.9500000000007</v>
      </c>
      <c r="E518">
        <v>8774.65</v>
      </c>
      <c r="F518">
        <v>246336047</v>
      </c>
      <c r="G518">
        <v>9653.93</v>
      </c>
      <c r="H518">
        <f t="shared" si="204"/>
        <v>8651.7958333333336</v>
      </c>
      <c r="I518">
        <f t="shared" si="196"/>
        <v>122.85416666666606</v>
      </c>
      <c r="J518">
        <f t="shared" si="203"/>
        <v>0</v>
      </c>
      <c r="K518">
        <f t="shared" si="210"/>
        <v>8726.6</v>
      </c>
      <c r="L518">
        <f t="shared" si="197"/>
        <v>197332607.14285713</v>
      </c>
      <c r="M518">
        <f t="shared" si="198"/>
        <v>49003439.857142866</v>
      </c>
      <c r="N518" s="10">
        <f t="shared" si="211"/>
        <v>-0.54760018918132658</v>
      </c>
      <c r="O518">
        <f t="shared" si="193"/>
        <v>142.04999999999927</v>
      </c>
      <c r="P518">
        <f t="shared" si="205"/>
        <v>101.59999999999854</v>
      </c>
      <c r="Q518">
        <f t="shared" si="206"/>
        <v>82.916365637166109</v>
      </c>
      <c r="R518">
        <f t="shared" si="207"/>
        <v>40.450000000000728</v>
      </c>
      <c r="S518">
        <f t="shared" si="215"/>
        <v>-11.550000000001091</v>
      </c>
      <c r="T518">
        <f t="shared" si="216"/>
        <v>11.550000000001091</v>
      </c>
      <c r="U518">
        <f t="shared" si="217"/>
        <v>0</v>
      </c>
      <c r="V518">
        <f t="shared" si="218"/>
        <v>11.550000000001091</v>
      </c>
      <c r="W518">
        <f t="shared" si="199"/>
        <v>33.050000000000054</v>
      </c>
      <c r="X518">
        <f t="shared" si="194"/>
        <v>12.757142857143013</v>
      </c>
      <c r="Y518">
        <f t="shared" si="200"/>
        <v>70.608881428353229</v>
      </c>
      <c r="Z518">
        <f t="shared" si="201"/>
        <v>0</v>
      </c>
      <c r="AA518">
        <f t="shared" si="202"/>
        <v>0</v>
      </c>
      <c r="AB518">
        <v>376.55</v>
      </c>
      <c r="AC518">
        <f t="shared" si="208"/>
        <v>-4668068090.6501789</v>
      </c>
      <c r="AD518">
        <f t="shared" si="195"/>
        <v>384712475.72147423</v>
      </c>
      <c r="AE518" t="str">
        <f t="shared" si="209"/>
        <v>Sep</v>
      </c>
      <c r="AF518">
        <f>_xlfn.IFNA(VLOOKUP(A518,Gold!$A$2:$E$1307,5, FALSE),AF517)</f>
        <v>30703</v>
      </c>
      <c r="AG518">
        <f>_xlfn.IFNA(VLOOKUP(A518,Gold!$A$2:$G$1307,7, FALSE),AG517)</f>
        <v>-1</v>
      </c>
      <c r="AH518">
        <f>_xlfn.IFNA(VLOOKUP(A518,Oil!$A$2:$E$1345,5, FALSE),AH517)</f>
        <v>2994</v>
      </c>
      <c r="AI518">
        <f>_xlfn.IFNA(VLOOKUP(A518,Oil!$A$2:$G$1345,7, FALSE),AI517)</f>
        <v>-1</v>
      </c>
      <c r="AJ518">
        <f t="shared" si="212"/>
        <v>-2</v>
      </c>
      <c r="AK518">
        <f>_xlfn.IFNA(VLOOKUP(A518,InterestRate!$A$2:$G$1334,3, FALSE),AK517)</f>
        <v>7.12</v>
      </c>
      <c r="AL518">
        <f>_xlfn.IFNA(VLOOKUP(A518,InterestRate!$A$2:$G$1334,4,FALSE),AL517)</f>
        <v>7.12</v>
      </c>
      <c r="AM518">
        <f>_xlfn.IFNA(VLOOKUP(A518,InterestRate!$A$2:$G$1334,5, FALSE),AM517)</f>
        <v>7.12</v>
      </c>
      <c r="AN518">
        <f>_xlfn.IFNA(VLOOKUP(A518,InterestRate!$A$2:$G$1334,6, FALSE),AN517)</f>
        <v>7.12</v>
      </c>
      <c r="AO518">
        <f>_xlfn.IFNA(VLOOKUP(A518,InterestRate!$A$2:$G$1334,7, FALSE),AO517)</f>
        <v>1.4E-3</v>
      </c>
      <c r="AP518">
        <f t="shared" si="213"/>
        <v>1</v>
      </c>
      <c r="AQ518">
        <f t="shared" si="214"/>
        <v>-1</v>
      </c>
    </row>
    <row r="519" spans="1:43" x14ac:dyDescent="0.2">
      <c r="A519" s="1">
        <v>42615</v>
      </c>
      <c r="B519">
        <v>8796.35</v>
      </c>
      <c r="C519">
        <v>8824.1</v>
      </c>
      <c r="D519">
        <v>8768.2000000000007</v>
      </c>
      <c r="E519">
        <v>8809.65</v>
      </c>
      <c r="F519">
        <v>197385217</v>
      </c>
      <c r="G519">
        <v>8231.93</v>
      </c>
      <c r="H519">
        <f t="shared" si="204"/>
        <v>8662.8041666666668</v>
      </c>
      <c r="I519">
        <f t="shared" si="196"/>
        <v>146.84583333333285</v>
      </c>
      <c r="J519">
        <f t="shared" si="203"/>
        <v>0</v>
      </c>
      <c r="K519">
        <f t="shared" si="210"/>
        <v>8742.5499999999993</v>
      </c>
      <c r="L519">
        <f t="shared" si="197"/>
        <v>204908827.7142857</v>
      </c>
      <c r="M519">
        <f t="shared" si="198"/>
        <v>-7523610.7142857015</v>
      </c>
      <c r="N519" s="10">
        <f t="shared" si="211"/>
        <v>-0.76166476534255467</v>
      </c>
      <c r="O519">
        <f t="shared" si="193"/>
        <v>159.35000000000036</v>
      </c>
      <c r="P519">
        <f t="shared" si="205"/>
        <v>181.20000000000073</v>
      </c>
      <c r="Q519">
        <f t="shared" si="206"/>
        <v>96.468992674428947</v>
      </c>
      <c r="R519">
        <f t="shared" si="207"/>
        <v>-21.850000000000364</v>
      </c>
      <c r="S519">
        <f t="shared" si="215"/>
        <v>35</v>
      </c>
      <c r="T519">
        <f t="shared" si="216"/>
        <v>-35</v>
      </c>
      <c r="U519">
        <f t="shared" si="217"/>
        <v>35</v>
      </c>
      <c r="V519">
        <f t="shared" si="218"/>
        <v>0</v>
      </c>
      <c r="W519">
        <f t="shared" si="199"/>
        <v>35.521428571428778</v>
      </c>
      <c r="X519">
        <f t="shared" si="194"/>
        <v>12.757142857143013</v>
      </c>
      <c r="Y519">
        <f t="shared" si="200"/>
        <v>72.082910566748694</v>
      </c>
      <c r="Z519">
        <f t="shared" si="201"/>
        <v>0</v>
      </c>
      <c r="AA519">
        <f t="shared" si="202"/>
        <v>0</v>
      </c>
      <c r="AB519">
        <v>458.45</v>
      </c>
      <c r="AC519">
        <f t="shared" si="208"/>
        <v>2625223386.0998564</v>
      </c>
      <c r="AD519">
        <f t="shared" si="195"/>
        <v>720101176.96432698</v>
      </c>
      <c r="AE519" t="str">
        <f t="shared" si="209"/>
        <v>Sep</v>
      </c>
      <c r="AF519">
        <f>_xlfn.IFNA(VLOOKUP(A519,Gold!$A$2:$E$1307,5, FALSE),AF518)</f>
        <v>30761</v>
      </c>
      <c r="AG519">
        <f>_xlfn.IFNA(VLOOKUP(A519,Gold!$A$2:$G$1307,7, FALSE),AG518)</f>
        <v>1</v>
      </c>
      <c r="AH519">
        <f>_xlfn.IFNA(VLOOKUP(A519,Oil!$A$2:$E$1345,5, FALSE),AH518)</f>
        <v>2890</v>
      </c>
      <c r="AI519">
        <f>_xlfn.IFNA(VLOOKUP(A519,Oil!$A$2:$G$1345,7, FALSE),AI518)</f>
        <v>-1</v>
      </c>
      <c r="AJ519">
        <f t="shared" si="212"/>
        <v>0</v>
      </c>
      <c r="AK519">
        <f>_xlfn.IFNA(VLOOKUP(A519,InterestRate!$A$2:$G$1334,3, FALSE),AK518)</f>
        <v>7.1189999999999998</v>
      </c>
      <c r="AL519">
        <f>_xlfn.IFNA(VLOOKUP(A519,InterestRate!$A$2:$G$1334,4,FALSE),AL518)</f>
        <v>7.1189999999999998</v>
      </c>
      <c r="AM519">
        <f>_xlfn.IFNA(VLOOKUP(A519,InterestRate!$A$2:$G$1334,5, FALSE),AM518)</f>
        <v>7.1189999999999998</v>
      </c>
      <c r="AN519">
        <f>_xlfn.IFNA(VLOOKUP(A519,InterestRate!$A$2:$G$1334,6, FALSE),AN518)</f>
        <v>7.1189999999999998</v>
      </c>
      <c r="AO519">
        <f>_xlfn.IFNA(VLOOKUP(A519,InterestRate!$A$2:$G$1334,7, FALSE),AO518)</f>
        <v>-1E-4</v>
      </c>
      <c r="AP519">
        <f t="shared" si="213"/>
        <v>-1</v>
      </c>
      <c r="AQ519">
        <f t="shared" si="214"/>
        <v>-1</v>
      </c>
    </row>
    <row r="520" spans="1:43" x14ac:dyDescent="0.2">
      <c r="A520" s="1">
        <v>42619</v>
      </c>
      <c r="B520">
        <v>8852.7000000000007</v>
      </c>
      <c r="C520">
        <v>8950.85</v>
      </c>
      <c r="D520">
        <v>8848.4500000000007</v>
      </c>
      <c r="E520">
        <v>8943</v>
      </c>
      <c r="F520">
        <v>201617132</v>
      </c>
      <c r="G520">
        <v>9571.31</v>
      </c>
      <c r="H520">
        <f t="shared" si="204"/>
        <v>8678.2708333333321</v>
      </c>
      <c r="I520">
        <f t="shared" si="196"/>
        <v>264.72916666666788</v>
      </c>
      <c r="J520">
        <f t="shared" si="203"/>
        <v>0</v>
      </c>
      <c r="K520">
        <f t="shared" si="210"/>
        <v>8779.85</v>
      </c>
      <c r="L520">
        <f t="shared" si="197"/>
        <v>211082709.7142857</v>
      </c>
      <c r="M520">
        <f t="shared" si="198"/>
        <v>-9465577.7142857015</v>
      </c>
      <c r="N520" s="10">
        <f t="shared" si="211"/>
        <v>-1.824331879682429</v>
      </c>
      <c r="O520">
        <f t="shared" si="193"/>
        <v>350.79999999999927</v>
      </c>
      <c r="P520">
        <f t="shared" si="205"/>
        <v>401.14999999999782</v>
      </c>
      <c r="Q520">
        <f t="shared" si="206"/>
        <v>105.1810044184602</v>
      </c>
      <c r="R520">
        <f t="shared" si="207"/>
        <v>-50.349999999998545</v>
      </c>
      <c r="S520">
        <f t="shared" si="215"/>
        <v>133.35000000000036</v>
      </c>
      <c r="T520">
        <f t="shared" si="216"/>
        <v>-133.35000000000036</v>
      </c>
      <c r="U520">
        <f t="shared" si="217"/>
        <v>133.35000000000036</v>
      </c>
      <c r="V520">
        <f t="shared" si="218"/>
        <v>0</v>
      </c>
      <c r="W520">
        <f t="shared" si="199"/>
        <v>54.571428571428832</v>
      </c>
      <c r="X520">
        <f t="shared" si="194"/>
        <v>4.4571428571432206</v>
      </c>
      <c r="Y520">
        <f t="shared" si="200"/>
        <v>90.909090909090395</v>
      </c>
      <c r="Z520">
        <f t="shared" si="201"/>
        <v>0</v>
      </c>
      <c r="AA520">
        <f t="shared" si="202"/>
        <v>1</v>
      </c>
      <c r="AB520">
        <v>652.20000000000005</v>
      </c>
      <c r="AC520">
        <f t="shared" si="208"/>
        <v>18206027019.599854</v>
      </c>
      <c r="AD520">
        <f t="shared" si="195"/>
        <v>5727073723.0642939</v>
      </c>
      <c r="AE520" t="str">
        <f t="shared" si="209"/>
        <v>Sep</v>
      </c>
      <c r="AF520">
        <f>_xlfn.IFNA(VLOOKUP(A520,Gold!$A$2:$E$1307,5, FALSE),AF519)</f>
        <v>31030</v>
      </c>
      <c r="AG520">
        <f>_xlfn.IFNA(VLOOKUP(A520,Gold!$A$2:$G$1307,7, FALSE),AG519)</f>
        <v>1</v>
      </c>
      <c r="AH520">
        <f>_xlfn.IFNA(VLOOKUP(A520,Oil!$A$2:$E$1345,5, FALSE),AH519)</f>
        <v>2970</v>
      </c>
      <c r="AI520">
        <f>_xlfn.IFNA(VLOOKUP(A520,Oil!$A$2:$G$1345,7, FALSE),AI519)</f>
        <v>1</v>
      </c>
      <c r="AJ520">
        <f t="shared" si="212"/>
        <v>2</v>
      </c>
      <c r="AK520">
        <f>_xlfn.IFNA(VLOOKUP(A520,InterestRate!$A$2:$G$1334,3, FALSE),AK519)</f>
        <v>7.0970000000000004</v>
      </c>
      <c r="AL520">
        <f>_xlfn.IFNA(VLOOKUP(A520,InterestRate!$A$2:$G$1334,4,FALSE),AL519)</f>
        <v>7.0970000000000004</v>
      </c>
      <c r="AM520">
        <f>_xlfn.IFNA(VLOOKUP(A520,InterestRate!$A$2:$G$1334,5, FALSE),AM519)</f>
        <v>7.0970000000000004</v>
      </c>
      <c r="AN520">
        <f>_xlfn.IFNA(VLOOKUP(A520,InterestRate!$A$2:$G$1334,6, FALSE),AN519)</f>
        <v>7.0970000000000004</v>
      </c>
      <c r="AO520">
        <f>_xlfn.IFNA(VLOOKUP(A520,InterestRate!$A$2:$G$1334,7, FALSE),AO519)</f>
        <v>-3.0999999999999999E-3</v>
      </c>
      <c r="AP520">
        <f t="shared" si="213"/>
        <v>-1</v>
      </c>
      <c r="AQ520">
        <f t="shared" si="214"/>
        <v>1</v>
      </c>
    </row>
    <row r="521" spans="1:43" x14ac:dyDescent="0.2">
      <c r="A521" s="1">
        <v>42620</v>
      </c>
      <c r="B521">
        <v>8968.7000000000007</v>
      </c>
      <c r="C521">
        <v>8968.7000000000007</v>
      </c>
      <c r="D521">
        <v>8913.35</v>
      </c>
      <c r="E521">
        <v>8917.9500000000007</v>
      </c>
      <c r="F521">
        <v>299145644</v>
      </c>
      <c r="G521">
        <v>11430.95</v>
      </c>
      <c r="H521">
        <f t="shared" si="204"/>
        <v>8700.7499999999982</v>
      </c>
      <c r="I521">
        <f t="shared" si="196"/>
        <v>217.20000000000255</v>
      </c>
      <c r="J521">
        <f t="shared" si="203"/>
        <v>0</v>
      </c>
      <c r="K521">
        <f t="shared" si="210"/>
        <v>8808.4</v>
      </c>
      <c r="L521">
        <f t="shared" si="197"/>
        <v>208494269.42857143</v>
      </c>
      <c r="M521">
        <f t="shared" si="198"/>
        <v>90651374.571428567</v>
      </c>
      <c r="N521" s="10">
        <f t="shared" si="211"/>
        <v>-1.2284213300141971</v>
      </c>
      <c r="O521">
        <f t="shared" ref="O521:O584" si="219">E521-E514</f>
        <v>345.40000000000146</v>
      </c>
      <c r="P521">
        <f t="shared" si="205"/>
        <v>396.90000000000146</v>
      </c>
      <c r="Q521">
        <f t="shared" si="206"/>
        <v>142.42442941868507</v>
      </c>
      <c r="R521">
        <f t="shared" si="207"/>
        <v>-51.5</v>
      </c>
      <c r="S521">
        <f t="shared" si="215"/>
        <v>-25.049999999999272</v>
      </c>
      <c r="T521">
        <f t="shared" si="216"/>
        <v>25.049999999999272</v>
      </c>
      <c r="U521">
        <f t="shared" si="217"/>
        <v>0</v>
      </c>
      <c r="V521">
        <f t="shared" si="218"/>
        <v>25.049999999999272</v>
      </c>
      <c r="W521">
        <f t="shared" si="199"/>
        <v>54.571428571428832</v>
      </c>
      <c r="X521">
        <f t="shared" ref="X521:X584" si="220">AVERAGE(V515:V521)</f>
        <v>5.2285714285714802</v>
      </c>
      <c r="Y521">
        <f t="shared" si="200"/>
        <v>89.755639097744336</v>
      </c>
      <c r="Z521">
        <f t="shared" si="201"/>
        <v>0</v>
      </c>
      <c r="AA521">
        <f t="shared" si="202"/>
        <v>1</v>
      </c>
      <c r="AB521">
        <v>855.55</v>
      </c>
      <c r="AC521">
        <f t="shared" si="208"/>
        <v>-15181641433</v>
      </c>
      <c r="AD521">
        <f t="shared" ref="AD521:AD584" si="221">AVERAGE(AC515:AC521)</f>
        <v>4466800752.4643183</v>
      </c>
      <c r="AE521" t="str">
        <f t="shared" si="209"/>
        <v>Sep</v>
      </c>
      <c r="AF521">
        <f>_xlfn.IFNA(VLOOKUP(A521,Gold!$A$2:$E$1307,5, FALSE),AF520)</f>
        <v>31278</v>
      </c>
      <c r="AG521">
        <f>_xlfn.IFNA(VLOOKUP(A521,Gold!$A$2:$G$1307,7, FALSE),AG520)</f>
        <v>-1</v>
      </c>
      <c r="AH521">
        <f>_xlfn.IFNA(VLOOKUP(A521,Oil!$A$2:$E$1345,5, FALSE),AH520)</f>
        <v>2983</v>
      </c>
      <c r="AI521">
        <f>_xlfn.IFNA(VLOOKUP(A521,Oil!$A$2:$G$1345,7, FALSE),AI520)</f>
        <v>1</v>
      </c>
      <c r="AJ521">
        <f t="shared" si="212"/>
        <v>0</v>
      </c>
      <c r="AK521">
        <f>_xlfn.IFNA(VLOOKUP(A521,InterestRate!$A$2:$G$1334,3, FALSE),AK520)</f>
        <v>7.0549999999999997</v>
      </c>
      <c r="AL521">
        <f>_xlfn.IFNA(VLOOKUP(A521,InterestRate!$A$2:$G$1334,4,FALSE),AL520)</f>
        <v>7.0549999999999997</v>
      </c>
      <c r="AM521">
        <f>_xlfn.IFNA(VLOOKUP(A521,InterestRate!$A$2:$G$1334,5, FALSE),AM520)</f>
        <v>7.0549999999999997</v>
      </c>
      <c r="AN521">
        <f>_xlfn.IFNA(VLOOKUP(A521,InterestRate!$A$2:$G$1334,6, FALSE),AN520)</f>
        <v>7.0549999999999997</v>
      </c>
      <c r="AO521">
        <f>_xlfn.IFNA(VLOOKUP(A521,InterestRate!$A$2:$G$1334,7, FALSE),AO520)</f>
        <v>-5.8999999999999999E-3</v>
      </c>
      <c r="AP521">
        <f t="shared" si="213"/>
        <v>-1</v>
      </c>
      <c r="AQ521">
        <f t="shared" si="214"/>
        <v>-1</v>
      </c>
    </row>
    <row r="522" spans="1:43" x14ac:dyDescent="0.2">
      <c r="A522" s="1">
        <v>42621</v>
      </c>
      <c r="B522">
        <v>8915.5</v>
      </c>
      <c r="C522">
        <v>8960.35</v>
      </c>
      <c r="D522">
        <v>8896</v>
      </c>
      <c r="E522">
        <v>8952.5</v>
      </c>
      <c r="F522">
        <v>223937056</v>
      </c>
      <c r="G522">
        <v>10773.98</v>
      </c>
      <c r="H522">
        <f t="shared" si="204"/>
        <v>8721.6708333333318</v>
      </c>
      <c r="I522">
        <f t="shared" ref="I522:I585" si="222">E522-H522</f>
        <v>230.82916666666824</v>
      </c>
      <c r="J522">
        <f t="shared" si="203"/>
        <v>0</v>
      </c>
      <c r="K522">
        <f t="shared" si="210"/>
        <v>8775.9</v>
      </c>
      <c r="L522">
        <f t="shared" ref="L522:L585" si="223">AVERAGE(F515:F521)</f>
        <v>229494123.42857143</v>
      </c>
      <c r="M522">
        <f t="shared" ref="M522:M585" si="224">F522-L522</f>
        <v>-5557067.4285714328</v>
      </c>
      <c r="N522" s="10">
        <f t="shared" si="211"/>
        <v>-1.9726333426417242</v>
      </c>
      <c r="O522">
        <f t="shared" si="219"/>
        <v>345.04999999999927</v>
      </c>
      <c r="P522">
        <f t="shared" si="205"/>
        <v>410.84999999999854</v>
      </c>
      <c r="Q522">
        <f t="shared" si="206"/>
        <v>146.40299892843063</v>
      </c>
      <c r="R522">
        <f t="shared" si="207"/>
        <v>-65.799999999999272</v>
      </c>
      <c r="S522">
        <f t="shared" si="215"/>
        <v>34.549999999999272</v>
      </c>
      <c r="T522">
        <f t="shared" si="216"/>
        <v>-34.549999999999272</v>
      </c>
      <c r="U522">
        <f t="shared" si="217"/>
        <v>34.549999999999272</v>
      </c>
      <c r="V522">
        <f t="shared" si="218"/>
        <v>0</v>
      </c>
      <c r="W522">
        <f t="shared" si="199"/>
        <v>54.521428571428523</v>
      </c>
      <c r="X522">
        <f t="shared" si="220"/>
        <v>5.2285714285714802</v>
      </c>
      <c r="Y522">
        <f t="shared" si="200"/>
        <v>89.747207524985214</v>
      </c>
      <c r="Z522">
        <f t="shared" si="201"/>
        <v>0</v>
      </c>
      <c r="AA522">
        <f t="shared" si="202"/>
        <v>1</v>
      </c>
      <c r="AB522">
        <v>1041.25</v>
      </c>
      <c r="AC522">
        <f t="shared" si="208"/>
        <v>8285671072</v>
      </c>
      <c r="AD522">
        <f t="shared" si="221"/>
        <v>5197717566.6500196</v>
      </c>
      <c r="AE522" t="str">
        <f t="shared" si="209"/>
        <v>Sep</v>
      </c>
      <c r="AF522">
        <f>_xlfn.IFNA(VLOOKUP(A522,Gold!$A$2:$E$1307,5, FALSE),AF521)</f>
        <v>31240</v>
      </c>
      <c r="AG522">
        <f>_xlfn.IFNA(VLOOKUP(A522,Gold!$A$2:$G$1307,7, FALSE),AG521)</f>
        <v>-1</v>
      </c>
      <c r="AH522">
        <f>_xlfn.IFNA(VLOOKUP(A522,Oil!$A$2:$E$1345,5, FALSE),AH521)</f>
        <v>3019</v>
      </c>
      <c r="AI522">
        <f>_xlfn.IFNA(VLOOKUP(A522,Oil!$A$2:$G$1345,7, FALSE),AI521)</f>
        <v>1</v>
      </c>
      <c r="AJ522">
        <f t="shared" si="212"/>
        <v>0</v>
      </c>
      <c r="AK522">
        <f>_xlfn.IFNA(VLOOKUP(A522,InterestRate!$A$2:$G$1334,3, FALSE),AK521)</f>
        <v>7.0449999999999999</v>
      </c>
      <c r="AL522">
        <f>_xlfn.IFNA(VLOOKUP(A522,InterestRate!$A$2:$G$1334,4,FALSE),AL521)</f>
        <v>7.0449999999999999</v>
      </c>
      <c r="AM522">
        <f>_xlfn.IFNA(VLOOKUP(A522,InterestRate!$A$2:$G$1334,5, FALSE),AM521)</f>
        <v>7.0449999999999999</v>
      </c>
      <c r="AN522">
        <f>_xlfn.IFNA(VLOOKUP(A522,InterestRate!$A$2:$G$1334,6, FALSE),AN521)</f>
        <v>7.0449999999999999</v>
      </c>
      <c r="AO522">
        <f>_xlfn.IFNA(VLOOKUP(A522,InterestRate!$A$2:$G$1334,7, FALSE),AO521)</f>
        <v>-1.4E-3</v>
      </c>
      <c r="AP522">
        <f t="shared" si="213"/>
        <v>-1</v>
      </c>
      <c r="AQ522">
        <f t="shared" si="214"/>
        <v>-1</v>
      </c>
    </row>
    <row r="523" spans="1:43" x14ac:dyDescent="0.2">
      <c r="A523" s="1">
        <v>42622</v>
      </c>
      <c r="B523">
        <v>8934.2999999999993</v>
      </c>
      <c r="C523">
        <v>8939.15</v>
      </c>
      <c r="D523">
        <v>8858.7000000000007</v>
      </c>
      <c r="E523">
        <v>8866.7000000000007</v>
      </c>
      <c r="F523">
        <v>181344327</v>
      </c>
      <c r="G523">
        <v>9976.2800000000007</v>
      </c>
      <c r="H523">
        <f t="shared" si="204"/>
        <v>8748.6166666666668</v>
      </c>
      <c r="I523">
        <f t="shared" si="222"/>
        <v>118.08333333333394</v>
      </c>
      <c r="J523">
        <f t="shared" si="203"/>
        <v>0</v>
      </c>
      <c r="K523">
        <f t="shared" si="210"/>
        <v>8777.15</v>
      </c>
      <c r="L523">
        <f t="shared" si="223"/>
        <v>242381735.57142857</v>
      </c>
      <c r="M523">
        <f t="shared" si="224"/>
        <v>-61037408.571428567</v>
      </c>
      <c r="N523" s="10">
        <f t="shared" si="211"/>
        <v>-1.0099586091781732</v>
      </c>
      <c r="O523">
        <f t="shared" si="219"/>
        <v>122.35000000000036</v>
      </c>
      <c r="P523">
        <f t="shared" si="205"/>
        <v>44.899999999999636</v>
      </c>
      <c r="Q523">
        <f t="shared" si="206"/>
        <v>117.12669219187174</v>
      </c>
      <c r="R523">
        <f t="shared" si="207"/>
        <v>77.450000000000728</v>
      </c>
      <c r="S523">
        <f t="shared" si="215"/>
        <v>-85.799999999999272</v>
      </c>
      <c r="T523">
        <f t="shared" si="216"/>
        <v>85.799999999999272</v>
      </c>
      <c r="U523">
        <f t="shared" si="217"/>
        <v>0</v>
      </c>
      <c r="V523">
        <f t="shared" si="218"/>
        <v>85.799999999999272</v>
      </c>
      <c r="W523">
        <f t="shared" ref="W523:W586" si="225">AVERAGE(U517:U523)</f>
        <v>34.964285714285715</v>
      </c>
      <c r="X523">
        <f t="shared" si="220"/>
        <v>17.485714285714234</v>
      </c>
      <c r="Y523">
        <f t="shared" ref="Y523:Y586" si="226">100-(100/(1+(W523/(X523+1))))</f>
        <v>65.414940531872304</v>
      </c>
      <c r="Z523">
        <f t="shared" ref="Z523:Z586" si="227">IF(Y523&lt;20,1,0)</f>
        <v>0</v>
      </c>
      <c r="AA523">
        <f t="shared" ref="AA523:AA586" si="228">IF(Y523&gt;80,1,0)</f>
        <v>0</v>
      </c>
      <c r="AB523">
        <v>812.8</v>
      </c>
      <c r="AC523">
        <f t="shared" si="208"/>
        <v>-12258876505.199736</v>
      </c>
      <c r="AD523">
        <f t="shared" si="221"/>
        <v>1287694783.8500483</v>
      </c>
      <c r="AE523" t="str">
        <f t="shared" si="209"/>
        <v>Sep</v>
      </c>
      <c r="AF523">
        <f>_xlfn.IFNA(VLOOKUP(A523,Gold!$A$2:$E$1307,5, FALSE),AF522)</f>
        <v>31191</v>
      </c>
      <c r="AG523">
        <f>_xlfn.IFNA(VLOOKUP(A523,Gold!$A$2:$G$1307,7, FALSE),AG522)</f>
        <v>1</v>
      </c>
      <c r="AH523">
        <f>_xlfn.IFNA(VLOOKUP(A523,Oil!$A$2:$E$1345,5, FALSE),AH522)</f>
        <v>3164</v>
      </c>
      <c r="AI523">
        <f>_xlfn.IFNA(VLOOKUP(A523,Oil!$A$2:$G$1345,7, FALSE),AI522)</f>
        <v>1</v>
      </c>
      <c r="AJ523">
        <f t="shared" si="212"/>
        <v>2</v>
      </c>
      <c r="AK523">
        <f>_xlfn.IFNA(VLOOKUP(A523,InterestRate!$A$2:$G$1334,3, FALSE),AK522)</f>
        <v>7.0590000000000002</v>
      </c>
      <c r="AL523">
        <f>_xlfn.IFNA(VLOOKUP(A523,InterestRate!$A$2:$G$1334,4,FALSE),AL522)</f>
        <v>7.0590000000000002</v>
      </c>
      <c r="AM523">
        <f>_xlfn.IFNA(VLOOKUP(A523,InterestRate!$A$2:$G$1334,5, FALSE),AM522)</f>
        <v>7.0590000000000002</v>
      </c>
      <c r="AN523">
        <f>_xlfn.IFNA(VLOOKUP(A523,InterestRate!$A$2:$G$1334,6, FALSE),AN522)</f>
        <v>7.0590000000000002</v>
      </c>
      <c r="AO523">
        <f>_xlfn.IFNA(VLOOKUP(A523,InterestRate!$A$2:$G$1334,7, FALSE),AO522)</f>
        <v>2E-3</v>
      </c>
      <c r="AP523">
        <f t="shared" si="213"/>
        <v>1</v>
      </c>
      <c r="AQ523">
        <f t="shared" si="214"/>
        <v>3</v>
      </c>
    </row>
    <row r="524" spans="1:43" x14ac:dyDescent="0.2">
      <c r="A524" s="1">
        <v>42625</v>
      </c>
      <c r="B524">
        <v>8732.9500000000007</v>
      </c>
      <c r="C524">
        <v>8746.9500000000007</v>
      </c>
      <c r="D524">
        <v>8699.4</v>
      </c>
      <c r="E524">
        <v>8715.6</v>
      </c>
      <c r="F524">
        <v>190199613</v>
      </c>
      <c r="G524">
        <v>9248.73</v>
      </c>
      <c r="H524">
        <f t="shared" si="204"/>
        <v>8768.125</v>
      </c>
      <c r="I524">
        <f t="shared" si="222"/>
        <v>-52.524999999999636</v>
      </c>
      <c r="J524">
        <f t="shared" si="203"/>
        <v>-1</v>
      </c>
      <c r="K524">
        <f t="shared" si="210"/>
        <v>8867.4500000000007</v>
      </c>
      <c r="L524">
        <f t="shared" si="223"/>
        <v>246169679.57142857</v>
      </c>
      <c r="M524">
        <f t="shared" si="224"/>
        <v>-55970066.571428567</v>
      </c>
      <c r="N524" s="10">
        <f t="shared" si="211"/>
        <v>1.7422782137775983</v>
      </c>
      <c r="O524">
        <f t="shared" si="219"/>
        <v>-70.600000000000364</v>
      </c>
      <c r="P524">
        <f t="shared" si="205"/>
        <v>-227.65000000000146</v>
      </c>
      <c r="Q524">
        <f t="shared" si="206"/>
        <v>108.59896353535032</v>
      </c>
      <c r="R524">
        <f t="shared" si="207"/>
        <v>157.05000000000109</v>
      </c>
      <c r="S524">
        <f t="shared" si="215"/>
        <v>-151.10000000000036</v>
      </c>
      <c r="T524">
        <f t="shared" si="216"/>
        <v>151.10000000000036</v>
      </c>
      <c r="U524">
        <f t="shared" si="217"/>
        <v>0</v>
      </c>
      <c r="V524">
        <f t="shared" si="218"/>
        <v>151.10000000000036</v>
      </c>
      <c r="W524">
        <f t="shared" si="225"/>
        <v>28.985714285714234</v>
      </c>
      <c r="X524">
        <f t="shared" si="220"/>
        <v>39.071428571428569</v>
      </c>
      <c r="Y524">
        <f t="shared" si="226"/>
        <v>41.973520893669793</v>
      </c>
      <c r="Z524">
        <f t="shared" si="227"/>
        <v>0</v>
      </c>
      <c r="AA524">
        <f t="shared" si="228"/>
        <v>0</v>
      </c>
      <c r="AB524">
        <v>396.8</v>
      </c>
      <c r="AC524">
        <f t="shared" si="208"/>
        <v>-3299963285.5500693</v>
      </c>
      <c r="AD524">
        <f t="shared" si="221"/>
        <v>-898803976.6714679</v>
      </c>
      <c r="AE524" t="str">
        <f t="shared" si="209"/>
        <v>Sep</v>
      </c>
      <c r="AF524">
        <f>_xlfn.IFNA(VLOOKUP(A524,Gold!$A$2:$E$1307,5, FALSE),AF523)</f>
        <v>31212</v>
      </c>
      <c r="AG524">
        <f>_xlfn.IFNA(VLOOKUP(A524,Gold!$A$2:$G$1307,7, FALSE),AG523)</f>
        <v>1</v>
      </c>
      <c r="AH524">
        <f>_xlfn.IFNA(VLOOKUP(A524,Oil!$A$2:$E$1345,5, FALSE),AH523)</f>
        <v>3053</v>
      </c>
      <c r="AI524">
        <f>_xlfn.IFNA(VLOOKUP(A524,Oil!$A$2:$G$1345,7, FALSE),AI523)</f>
        <v>-1</v>
      </c>
      <c r="AJ524">
        <f t="shared" si="212"/>
        <v>0</v>
      </c>
      <c r="AK524">
        <f>_xlfn.IFNA(VLOOKUP(A524,InterestRate!$A$2:$G$1334,3, FALSE),AK523)</f>
        <v>7.085</v>
      </c>
      <c r="AL524">
        <f>_xlfn.IFNA(VLOOKUP(A524,InterestRate!$A$2:$G$1334,4,FALSE),AL523)</f>
        <v>7.085</v>
      </c>
      <c r="AM524">
        <f>_xlfn.IFNA(VLOOKUP(A524,InterestRate!$A$2:$G$1334,5, FALSE),AM523)</f>
        <v>7.085</v>
      </c>
      <c r="AN524">
        <f>_xlfn.IFNA(VLOOKUP(A524,InterestRate!$A$2:$G$1334,6, FALSE),AN523)</f>
        <v>7.085</v>
      </c>
      <c r="AO524">
        <f>_xlfn.IFNA(VLOOKUP(A524,InterestRate!$A$2:$G$1334,7, FALSE),AO523)</f>
        <v>3.7000000000000002E-3</v>
      </c>
      <c r="AP524">
        <f t="shared" si="213"/>
        <v>1</v>
      </c>
      <c r="AQ524">
        <f t="shared" si="214"/>
        <v>1</v>
      </c>
    </row>
    <row r="525" spans="1:43" x14ac:dyDescent="0.2">
      <c r="A525" s="1">
        <v>42627</v>
      </c>
      <c r="B525">
        <v>8710.65</v>
      </c>
      <c r="C525">
        <v>8739.85</v>
      </c>
      <c r="D525">
        <v>8688.9</v>
      </c>
      <c r="E525">
        <v>8726.6</v>
      </c>
      <c r="F525">
        <v>189984289</v>
      </c>
      <c r="G525">
        <v>9112.57</v>
      </c>
      <c r="H525">
        <f t="shared" si="204"/>
        <v>8773.5666666666675</v>
      </c>
      <c r="I525">
        <f t="shared" si="222"/>
        <v>-46.966666666667152</v>
      </c>
      <c r="J525">
        <f t="shared" si="203"/>
        <v>0</v>
      </c>
      <c r="K525">
        <f t="shared" si="210"/>
        <v>8831.5499999999993</v>
      </c>
      <c r="L525">
        <f t="shared" si="223"/>
        <v>219995005.14285713</v>
      </c>
      <c r="M525">
        <f t="shared" si="224"/>
        <v>-30010716.142857134</v>
      </c>
      <c r="N525" s="10">
        <f t="shared" si="211"/>
        <v>1.2026447872023343</v>
      </c>
      <c r="O525">
        <f t="shared" si="219"/>
        <v>-48.049999999999272</v>
      </c>
      <c r="P525">
        <f t="shared" si="205"/>
        <v>-190.09999999999854</v>
      </c>
      <c r="Q525">
        <f t="shared" si="206"/>
        <v>157.68181569223518</v>
      </c>
      <c r="R525">
        <f t="shared" si="207"/>
        <v>142.04999999999927</v>
      </c>
      <c r="S525">
        <f t="shared" si="215"/>
        <v>11</v>
      </c>
      <c r="T525">
        <f t="shared" si="216"/>
        <v>-11</v>
      </c>
      <c r="U525">
        <f t="shared" si="217"/>
        <v>11</v>
      </c>
      <c r="V525">
        <f t="shared" si="218"/>
        <v>0</v>
      </c>
      <c r="W525">
        <f t="shared" si="225"/>
        <v>30.557142857142804</v>
      </c>
      <c r="X525">
        <f t="shared" si="220"/>
        <v>37.421428571428415</v>
      </c>
      <c r="Y525">
        <f t="shared" si="226"/>
        <v>44.299471885678841</v>
      </c>
      <c r="Z525">
        <f t="shared" si="227"/>
        <v>0</v>
      </c>
      <c r="AA525">
        <f t="shared" si="228"/>
        <v>0</v>
      </c>
      <c r="AB525">
        <v>3.7</v>
      </c>
      <c r="AC525">
        <f t="shared" si="208"/>
        <v>3030249409.550138</v>
      </c>
      <c r="AD525">
        <f t="shared" si="221"/>
        <v>200955666.21429199</v>
      </c>
      <c r="AE525" t="str">
        <f t="shared" si="209"/>
        <v>Sep</v>
      </c>
      <c r="AF525">
        <f>_xlfn.IFNA(VLOOKUP(A525,Gold!$A$2:$E$1307,5, FALSE),AF524)</f>
        <v>31073</v>
      </c>
      <c r="AG525">
        <f>_xlfn.IFNA(VLOOKUP(A525,Gold!$A$2:$G$1307,7, FALSE),AG524)</f>
        <v>-1</v>
      </c>
      <c r="AH525">
        <f>_xlfn.IFNA(VLOOKUP(A525,Oil!$A$2:$E$1345,5, FALSE),AH524)</f>
        <v>3004</v>
      </c>
      <c r="AI525">
        <f>_xlfn.IFNA(VLOOKUP(A525,Oil!$A$2:$G$1345,7, FALSE),AI524)</f>
        <v>-1</v>
      </c>
      <c r="AJ525">
        <f t="shared" si="212"/>
        <v>-2</v>
      </c>
      <c r="AK525">
        <f>_xlfn.IFNA(VLOOKUP(A525,InterestRate!$A$2:$G$1334,3, FALSE),AK524)</f>
        <v>7.0819999999999999</v>
      </c>
      <c r="AL525">
        <f>_xlfn.IFNA(VLOOKUP(A525,InterestRate!$A$2:$G$1334,4,FALSE),AL524)</f>
        <v>7.0819999999999999</v>
      </c>
      <c r="AM525">
        <f>_xlfn.IFNA(VLOOKUP(A525,InterestRate!$A$2:$G$1334,5, FALSE),AM524)</f>
        <v>7.0819999999999999</v>
      </c>
      <c r="AN525">
        <f>_xlfn.IFNA(VLOOKUP(A525,InterestRate!$A$2:$G$1334,6, FALSE),AN524)</f>
        <v>7.0819999999999999</v>
      </c>
      <c r="AO525">
        <f>_xlfn.IFNA(VLOOKUP(A525,InterestRate!$A$2:$G$1334,7, FALSE),AO524)</f>
        <v>-4.0000000000000002E-4</v>
      </c>
      <c r="AP525">
        <f t="shared" si="213"/>
        <v>-1</v>
      </c>
      <c r="AQ525">
        <f t="shared" si="214"/>
        <v>-3</v>
      </c>
    </row>
    <row r="526" spans="1:43" x14ac:dyDescent="0.2">
      <c r="A526" s="1">
        <v>42628</v>
      </c>
      <c r="B526">
        <v>8743.85</v>
      </c>
      <c r="C526">
        <v>8751.9500000000007</v>
      </c>
      <c r="D526">
        <v>8704.35</v>
      </c>
      <c r="E526">
        <v>8742.5499999999993</v>
      </c>
      <c r="F526">
        <v>149889703</v>
      </c>
      <c r="G526">
        <v>7347.34</v>
      </c>
      <c r="H526">
        <f t="shared" si="204"/>
        <v>8784.7666666666682</v>
      </c>
      <c r="I526">
        <f t="shared" si="222"/>
        <v>-42.216666666668971</v>
      </c>
      <c r="J526">
        <f t="shared" si="203"/>
        <v>0</v>
      </c>
      <c r="K526">
        <f t="shared" si="210"/>
        <v>8723.0499999999993</v>
      </c>
      <c r="L526">
        <f t="shared" si="223"/>
        <v>211944754</v>
      </c>
      <c r="M526">
        <f t="shared" si="224"/>
        <v>-62055051</v>
      </c>
      <c r="N526" s="10">
        <f t="shared" si="211"/>
        <v>-0.22304705148955398</v>
      </c>
      <c r="O526">
        <f t="shared" si="219"/>
        <v>-67.100000000000364</v>
      </c>
      <c r="P526">
        <f t="shared" si="205"/>
        <v>-226.45000000000073</v>
      </c>
      <c r="Q526">
        <f t="shared" si="206"/>
        <v>183.43263847293593</v>
      </c>
      <c r="R526">
        <f t="shared" si="207"/>
        <v>159.35000000000036</v>
      </c>
      <c r="S526">
        <f t="shared" si="215"/>
        <v>15.949999999998909</v>
      </c>
      <c r="T526">
        <f t="shared" si="216"/>
        <v>-15.949999999998909</v>
      </c>
      <c r="U526">
        <f t="shared" si="217"/>
        <v>15.949999999998909</v>
      </c>
      <c r="V526">
        <f t="shared" si="218"/>
        <v>0</v>
      </c>
      <c r="W526">
        <f t="shared" si="225"/>
        <v>27.835714285714079</v>
      </c>
      <c r="X526">
        <f t="shared" si="220"/>
        <v>37.421428571428415</v>
      </c>
      <c r="Y526">
        <f t="shared" si="226"/>
        <v>42.011642949547138</v>
      </c>
      <c r="Z526">
        <f t="shared" si="227"/>
        <v>0</v>
      </c>
      <c r="AA526">
        <f t="shared" si="228"/>
        <v>0</v>
      </c>
      <c r="AB526">
        <v>-185.75</v>
      </c>
      <c r="AC526">
        <f t="shared" si="208"/>
        <v>-194856613.90016359</v>
      </c>
      <c r="AD526">
        <f t="shared" si="221"/>
        <v>-201912905.21428245</v>
      </c>
      <c r="AE526" t="str">
        <f t="shared" si="209"/>
        <v>Sep</v>
      </c>
      <c r="AF526">
        <f>_xlfn.IFNA(VLOOKUP(A526,Gold!$A$2:$E$1307,5, FALSE),AF525)</f>
        <v>31115</v>
      </c>
      <c r="AG526">
        <f>_xlfn.IFNA(VLOOKUP(A526,Gold!$A$2:$G$1307,7, FALSE),AG525)</f>
        <v>-1</v>
      </c>
      <c r="AH526">
        <f>_xlfn.IFNA(VLOOKUP(A526,Oil!$A$2:$E$1345,5, FALSE),AH525)</f>
        <v>2918</v>
      </c>
      <c r="AI526">
        <f>_xlfn.IFNA(VLOOKUP(A526,Oil!$A$2:$G$1345,7, FALSE),AI525)</f>
        <v>-1</v>
      </c>
      <c r="AJ526">
        <f t="shared" si="212"/>
        <v>-2</v>
      </c>
      <c r="AK526">
        <f>_xlfn.IFNA(VLOOKUP(A526,InterestRate!$A$2:$G$1334,3, FALSE),AK525)</f>
        <v>7.0670000000000002</v>
      </c>
      <c r="AL526">
        <f>_xlfn.IFNA(VLOOKUP(A526,InterestRate!$A$2:$G$1334,4,FALSE),AL525)</f>
        <v>7.0670000000000002</v>
      </c>
      <c r="AM526">
        <f>_xlfn.IFNA(VLOOKUP(A526,InterestRate!$A$2:$G$1334,5, FALSE),AM525)</f>
        <v>7.0670000000000002</v>
      </c>
      <c r="AN526">
        <f>_xlfn.IFNA(VLOOKUP(A526,InterestRate!$A$2:$G$1334,6, FALSE),AN525)</f>
        <v>7.0670000000000002</v>
      </c>
      <c r="AO526">
        <f>_xlfn.IFNA(VLOOKUP(A526,InterestRate!$A$2:$G$1334,7, FALSE),AO525)</f>
        <v>-2.0999999999999999E-3</v>
      </c>
      <c r="AP526">
        <f t="shared" si="213"/>
        <v>-1</v>
      </c>
      <c r="AQ526">
        <f t="shared" si="214"/>
        <v>-3</v>
      </c>
    </row>
    <row r="527" spans="1:43" x14ac:dyDescent="0.2">
      <c r="A527" s="1">
        <v>42629</v>
      </c>
      <c r="B527">
        <v>8780.85</v>
      </c>
      <c r="C527">
        <v>8847.65</v>
      </c>
      <c r="D527">
        <v>8750.5</v>
      </c>
      <c r="E527">
        <v>8779.85</v>
      </c>
      <c r="F527">
        <v>274039556</v>
      </c>
      <c r="G527">
        <v>14430.63</v>
      </c>
      <c r="H527">
        <f t="shared" si="204"/>
        <v>8798.9333333333343</v>
      </c>
      <c r="I527">
        <f t="shared" si="222"/>
        <v>-19.08333333333394</v>
      </c>
      <c r="J527">
        <f t="shared" ref="J527:J590" si="229">IF(I527*I526&lt;0,IF(I527&lt;0,-1,1),0)</f>
        <v>0</v>
      </c>
      <c r="K527">
        <f t="shared" si="210"/>
        <v>8706.4</v>
      </c>
      <c r="L527">
        <f t="shared" si="223"/>
        <v>205159680.57142857</v>
      </c>
      <c r="M527">
        <f t="shared" si="224"/>
        <v>68879875.428571433</v>
      </c>
      <c r="N527" s="10">
        <f t="shared" si="211"/>
        <v>-0.83657465674243547</v>
      </c>
      <c r="O527">
        <f t="shared" si="219"/>
        <v>-163.14999999999964</v>
      </c>
      <c r="P527">
        <f t="shared" si="205"/>
        <v>-513.94999999999891</v>
      </c>
      <c r="Q527">
        <f t="shared" si="206"/>
        <v>204.77131030446995</v>
      </c>
      <c r="R527">
        <f t="shared" si="207"/>
        <v>350.79999999999927</v>
      </c>
      <c r="S527">
        <f t="shared" si="215"/>
        <v>37.300000000001091</v>
      </c>
      <c r="T527">
        <f t="shared" si="216"/>
        <v>-37.300000000001091</v>
      </c>
      <c r="U527">
        <f t="shared" si="217"/>
        <v>37.300000000001091</v>
      </c>
      <c r="V527">
        <f t="shared" si="218"/>
        <v>0</v>
      </c>
      <c r="W527">
        <f t="shared" si="225"/>
        <v>14.114285714285611</v>
      </c>
      <c r="X527">
        <f t="shared" si="220"/>
        <v>37.421428571428415</v>
      </c>
      <c r="Y527">
        <f t="shared" si="226"/>
        <v>26.866077498300413</v>
      </c>
      <c r="Z527">
        <f t="shared" si="227"/>
        <v>0</v>
      </c>
      <c r="AA527">
        <f t="shared" si="228"/>
        <v>0</v>
      </c>
      <c r="AB527">
        <v>-278.3</v>
      </c>
      <c r="AC527">
        <f t="shared" si="208"/>
        <v>-274039556</v>
      </c>
      <c r="AD527">
        <f t="shared" si="221"/>
        <v>-2841922416.0142617</v>
      </c>
      <c r="AE527" t="str">
        <f t="shared" si="209"/>
        <v>Sep</v>
      </c>
      <c r="AF527">
        <f>_xlfn.IFNA(VLOOKUP(A527,Gold!$A$2:$E$1307,5, FALSE),AF526)</f>
        <v>30920</v>
      </c>
      <c r="AG527">
        <f>_xlfn.IFNA(VLOOKUP(A527,Gold!$A$2:$G$1307,7, FALSE),AG526)</f>
        <v>-1</v>
      </c>
      <c r="AH527">
        <f>_xlfn.IFNA(VLOOKUP(A527,Oil!$A$2:$E$1345,5, FALSE),AH526)</f>
        <v>2943</v>
      </c>
      <c r="AI527">
        <f>_xlfn.IFNA(VLOOKUP(A527,Oil!$A$2:$G$1345,7, FALSE),AI526)</f>
        <v>1</v>
      </c>
      <c r="AJ527">
        <f t="shared" si="212"/>
        <v>0</v>
      </c>
      <c r="AK527">
        <f>_xlfn.IFNA(VLOOKUP(A527,InterestRate!$A$2:$G$1334,3, FALSE),AK526)</f>
        <v>7.0519999999999996</v>
      </c>
      <c r="AL527">
        <f>_xlfn.IFNA(VLOOKUP(A527,InterestRate!$A$2:$G$1334,4,FALSE),AL526)</f>
        <v>7.0519999999999996</v>
      </c>
      <c r="AM527">
        <f>_xlfn.IFNA(VLOOKUP(A527,InterestRate!$A$2:$G$1334,5, FALSE),AM526)</f>
        <v>7.0519999999999996</v>
      </c>
      <c r="AN527">
        <f>_xlfn.IFNA(VLOOKUP(A527,InterestRate!$A$2:$G$1334,6, FALSE),AN526)</f>
        <v>7.0519999999999996</v>
      </c>
      <c r="AO527">
        <f>_xlfn.IFNA(VLOOKUP(A527,InterestRate!$A$2:$G$1334,7, FALSE),AO526)</f>
        <v>-2.0999999999999999E-3</v>
      </c>
      <c r="AP527">
        <f t="shared" si="213"/>
        <v>-1</v>
      </c>
      <c r="AQ527">
        <f t="shared" si="214"/>
        <v>-1</v>
      </c>
    </row>
    <row r="528" spans="1:43" x14ac:dyDescent="0.2">
      <c r="A528" s="1">
        <v>42632</v>
      </c>
      <c r="B528">
        <v>8788.4500000000007</v>
      </c>
      <c r="C528">
        <v>8824.2999999999993</v>
      </c>
      <c r="D528">
        <v>8774.2000000000007</v>
      </c>
      <c r="E528">
        <v>8808.4</v>
      </c>
      <c r="F528">
        <v>135814177</v>
      </c>
      <c r="G528">
        <v>7364.64</v>
      </c>
      <c r="H528">
        <f t="shared" ref="H528:H591" si="230">AVERAGE(E516:E527)</f>
        <v>8813.3000000000011</v>
      </c>
      <c r="I528">
        <f t="shared" si="222"/>
        <v>-4.9000000000014552</v>
      </c>
      <c r="J528">
        <f t="shared" si="229"/>
        <v>0</v>
      </c>
      <c r="K528">
        <f t="shared" si="210"/>
        <v>8745.15</v>
      </c>
      <c r="L528">
        <f t="shared" si="223"/>
        <v>215505741.14285713</v>
      </c>
      <c r="M528">
        <f t="shared" si="224"/>
        <v>-79691564.142857134</v>
      </c>
      <c r="N528" s="10">
        <f t="shared" si="211"/>
        <v>-0.71806457472412699</v>
      </c>
      <c r="O528">
        <f t="shared" si="219"/>
        <v>-109.55000000000109</v>
      </c>
      <c r="P528">
        <f t="shared" si="205"/>
        <v>-454.95000000000255</v>
      </c>
      <c r="Q528">
        <f t="shared" si="206"/>
        <v>208.5666816974508</v>
      </c>
      <c r="R528">
        <f t="shared" si="207"/>
        <v>345.40000000000146</v>
      </c>
      <c r="S528">
        <f t="shared" si="215"/>
        <v>28.549999999999272</v>
      </c>
      <c r="T528">
        <f t="shared" si="216"/>
        <v>-28.549999999999272</v>
      </c>
      <c r="U528">
        <f t="shared" si="217"/>
        <v>28.549999999999272</v>
      </c>
      <c r="V528">
        <f t="shared" si="218"/>
        <v>0</v>
      </c>
      <c r="W528">
        <f t="shared" si="225"/>
        <v>18.192857142856933</v>
      </c>
      <c r="X528">
        <f t="shared" si="220"/>
        <v>33.842857142857092</v>
      </c>
      <c r="Y528">
        <f t="shared" si="226"/>
        <v>34.303030303030084</v>
      </c>
      <c r="Z528">
        <f t="shared" si="227"/>
        <v>0</v>
      </c>
      <c r="AA528">
        <f t="shared" si="228"/>
        <v>0</v>
      </c>
      <c r="AB528">
        <v>-339.8</v>
      </c>
      <c r="AC528">
        <f t="shared" si="208"/>
        <v>2709492831.1498518</v>
      </c>
      <c r="AD528">
        <f t="shared" si="221"/>
        <v>-286046092.56428272</v>
      </c>
      <c r="AE528" t="str">
        <f t="shared" si="209"/>
        <v>Sep</v>
      </c>
      <c r="AF528">
        <f>_xlfn.IFNA(VLOOKUP(A528,Gold!$A$2:$E$1307,5, FALSE),AF527)</f>
        <v>30967</v>
      </c>
      <c r="AG528">
        <f>_xlfn.IFNA(VLOOKUP(A528,Gold!$A$2:$G$1307,7, FALSE),AG527)</f>
        <v>-1</v>
      </c>
      <c r="AH528">
        <f>_xlfn.IFNA(VLOOKUP(A528,Oil!$A$2:$E$1345,5, FALSE),AH527)</f>
        <v>2878</v>
      </c>
      <c r="AI528">
        <f>_xlfn.IFNA(VLOOKUP(A528,Oil!$A$2:$G$1345,7, FALSE),AI527)</f>
        <v>-1</v>
      </c>
      <c r="AJ528">
        <f t="shared" si="212"/>
        <v>-2</v>
      </c>
      <c r="AK528">
        <f>_xlfn.IFNA(VLOOKUP(A528,InterestRate!$A$2:$G$1334,3, FALSE),AK527)</f>
        <v>7.0540000000000003</v>
      </c>
      <c r="AL528">
        <f>_xlfn.IFNA(VLOOKUP(A528,InterestRate!$A$2:$G$1334,4,FALSE),AL527)</f>
        <v>7.0540000000000003</v>
      </c>
      <c r="AM528">
        <f>_xlfn.IFNA(VLOOKUP(A528,InterestRate!$A$2:$G$1334,5, FALSE),AM527)</f>
        <v>7.0540000000000003</v>
      </c>
      <c r="AN528">
        <f>_xlfn.IFNA(VLOOKUP(A528,InterestRate!$A$2:$G$1334,6, FALSE),AN527)</f>
        <v>7.0540000000000003</v>
      </c>
      <c r="AO528">
        <f>_xlfn.IFNA(VLOOKUP(A528,InterestRate!$A$2:$G$1334,7, FALSE),AO527)</f>
        <v>2.9999999999999997E-4</v>
      </c>
      <c r="AP528">
        <f t="shared" si="213"/>
        <v>1</v>
      </c>
      <c r="AQ528">
        <f t="shared" si="214"/>
        <v>-1</v>
      </c>
    </row>
    <row r="529" spans="1:43" x14ac:dyDescent="0.2">
      <c r="A529" s="1">
        <v>42633</v>
      </c>
      <c r="B529">
        <v>8816.1</v>
      </c>
      <c r="C529">
        <v>8816.4500000000007</v>
      </c>
      <c r="D529">
        <v>8759.2999999999993</v>
      </c>
      <c r="E529">
        <v>8775.9</v>
      </c>
      <c r="F529">
        <v>140718486</v>
      </c>
      <c r="G529">
        <v>7035.07</v>
      </c>
      <c r="H529">
        <f t="shared" si="230"/>
        <v>8818.6375000000007</v>
      </c>
      <c r="I529">
        <f t="shared" si="222"/>
        <v>-42.737500000001091</v>
      </c>
      <c r="J529">
        <f t="shared" si="229"/>
        <v>0</v>
      </c>
      <c r="K529">
        <f t="shared" si="210"/>
        <v>8591.25</v>
      </c>
      <c r="L529">
        <f t="shared" si="223"/>
        <v>192172674.42857143</v>
      </c>
      <c r="M529">
        <f t="shared" si="224"/>
        <v>-51454188.428571433</v>
      </c>
      <c r="N529" s="10">
        <f t="shared" si="211"/>
        <v>-2.1040577034833992</v>
      </c>
      <c r="O529">
        <f t="shared" si="219"/>
        <v>-176.60000000000036</v>
      </c>
      <c r="P529">
        <f t="shared" ref="P529:P592" si="231">O529-O522</f>
        <v>-521.64999999999964</v>
      </c>
      <c r="Q529">
        <f t="shared" ref="Q529:Q592" si="232">STDEV(O522:O528)</f>
        <v>175.32459386602233</v>
      </c>
      <c r="R529">
        <f t="shared" ref="R529:R592" si="233">O522</f>
        <v>345.04999999999927</v>
      </c>
      <c r="S529">
        <f t="shared" si="215"/>
        <v>-32.5</v>
      </c>
      <c r="T529">
        <f t="shared" si="216"/>
        <v>32.5</v>
      </c>
      <c r="U529">
        <f t="shared" si="217"/>
        <v>0</v>
      </c>
      <c r="V529">
        <f t="shared" si="218"/>
        <v>32.5</v>
      </c>
      <c r="W529">
        <f t="shared" si="225"/>
        <v>13.257142857142753</v>
      </c>
      <c r="X529">
        <f t="shared" si="220"/>
        <v>38.485714285714231</v>
      </c>
      <c r="Y529">
        <f t="shared" si="226"/>
        <v>25.135427952329238</v>
      </c>
      <c r="Z529">
        <f t="shared" si="227"/>
        <v>0</v>
      </c>
      <c r="AA529">
        <f t="shared" si="228"/>
        <v>0</v>
      </c>
      <c r="AB529">
        <v>-449.3</v>
      </c>
      <c r="AC529">
        <f t="shared" si="208"/>
        <v>-5656883137.2001028</v>
      </c>
      <c r="AD529">
        <f t="shared" si="221"/>
        <v>-2277839551.02144</v>
      </c>
      <c r="AE529" t="str">
        <f t="shared" si="209"/>
        <v>Sep</v>
      </c>
      <c r="AF529">
        <f>_xlfn.IFNA(VLOOKUP(A529,Gold!$A$2:$E$1307,5, FALSE),AF528)</f>
        <v>30982</v>
      </c>
      <c r="AG529">
        <f>_xlfn.IFNA(VLOOKUP(A529,Gold!$A$2:$G$1307,7, FALSE),AG528)</f>
        <v>-1</v>
      </c>
      <c r="AH529">
        <f>_xlfn.IFNA(VLOOKUP(A529,Oil!$A$2:$E$1345,5, FALSE),AH528)</f>
        <v>2896</v>
      </c>
      <c r="AI529">
        <f>_xlfn.IFNA(VLOOKUP(A529,Oil!$A$2:$G$1345,7, FALSE),AI528)</f>
        <v>1</v>
      </c>
      <c r="AJ529">
        <f t="shared" si="212"/>
        <v>0</v>
      </c>
      <c r="AK529">
        <f>_xlfn.IFNA(VLOOKUP(A529,InterestRate!$A$2:$G$1334,3, FALSE),AK528)</f>
        <v>7.0650000000000004</v>
      </c>
      <c r="AL529">
        <f>_xlfn.IFNA(VLOOKUP(A529,InterestRate!$A$2:$G$1334,4,FALSE),AL528)</f>
        <v>7.0650000000000004</v>
      </c>
      <c r="AM529">
        <f>_xlfn.IFNA(VLOOKUP(A529,InterestRate!$A$2:$G$1334,5, FALSE),AM528)</f>
        <v>7.0650000000000004</v>
      </c>
      <c r="AN529">
        <f>_xlfn.IFNA(VLOOKUP(A529,InterestRate!$A$2:$G$1334,6, FALSE),AN528)</f>
        <v>7.0650000000000004</v>
      </c>
      <c r="AO529">
        <f>_xlfn.IFNA(VLOOKUP(A529,InterestRate!$A$2:$G$1334,7, FALSE),AO528)</f>
        <v>1.6000000000000001E-3</v>
      </c>
      <c r="AP529">
        <f t="shared" si="213"/>
        <v>1</v>
      </c>
      <c r="AQ529">
        <f t="shared" si="214"/>
        <v>1</v>
      </c>
    </row>
    <row r="530" spans="1:43" x14ac:dyDescent="0.2">
      <c r="A530" s="1">
        <v>42634</v>
      </c>
      <c r="B530">
        <v>8790.2999999999993</v>
      </c>
      <c r="C530">
        <v>8826.85</v>
      </c>
      <c r="D530">
        <v>8757.2999999999993</v>
      </c>
      <c r="E530">
        <v>8777.15</v>
      </c>
      <c r="F530">
        <v>153441330</v>
      </c>
      <c r="G530">
        <v>7572.41</v>
      </c>
      <c r="H530">
        <f t="shared" si="230"/>
        <v>8817.7791666666653</v>
      </c>
      <c r="I530">
        <f t="shared" si="222"/>
        <v>-40.629166666665697</v>
      </c>
      <c r="J530">
        <f t="shared" si="229"/>
        <v>0</v>
      </c>
      <c r="K530">
        <f t="shared" si="210"/>
        <v>8611.15</v>
      </c>
      <c r="L530">
        <f t="shared" si="223"/>
        <v>180284307.2857143</v>
      </c>
      <c r="M530">
        <f t="shared" si="224"/>
        <v>-26842977.285714298</v>
      </c>
      <c r="N530" s="10">
        <f t="shared" si="211"/>
        <v>-1.8912745025435365</v>
      </c>
      <c r="O530">
        <f t="shared" si="219"/>
        <v>-89.550000000001091</v>
      </c>
      <c r="P530">
        <f t="shared" si="231"/>
        <v>-211.90000000000146</v>
      </c>
      <c r="Q530">
        <f t="shared" si="232"/>
        <v>99.180111533560847</v>
      </c>
      <c r="R530">
        <f t="shared" si="233"/>
        <v>122.35000000000036</v>
      </c>
      <c r="S530">
        <f t="shared" si="215"/>
        <v>1.25</v>
      </c>
      <c r="T530">
        <f t="shared" si="216"/>
        <v>-1.25</v>
      </c>
      <c r="U530">
        <f t="shared" si="217"/>
        <v>1.25</v>
      </c>
      <c r="V530">
        <f t="shared" si="218"/>
        <v>0</v>
      </c>
      <c r="W530">
        <f t="shared" si="225"/>
        <v>13.435714285714182</v>
      </c>
      <c r="X530">
        <f t="shared" si="220"/>
        <v>26.228571428571481</v>
      </c>
      <c r="Y530">
        <f t="shared" si="226"/>
        <v>33.040576146144176</v>
      </c>
      <c r="Z530">
        <f t="shared" si="227"/>
        <v>0</v>
      </c>
      <c r="AA530">
        <f t="shared" si="228"/>
        <v>0</v>
      </c>
      <c r="AB530">
        <v>-375.7</v>
      </c>
      <c r="AC530">
        <f t="shared" si="208"/>
        <v>-2017753489.4999442</v>
      </c>
      <c r="AD530">
        <f t="shared" si="221"/>
        <v>-814821977.35004151</v>
      </c>
      <c r="AE530" t="str">
        <f t="shared" si="209"/>
        <v>Sep</v>
      </c>
      <c r="AF530">
        <f>_xlfn.IFNA(VLOOKUP(A530,Gold!$A$2:$E$1307,5, FALSE),AF529)</f>
        <v>31106</v>
      </c>
      <c r="AG530">
        <f>_xlfn.IFNA(VLOOKUP(A530,Gold!$A$2:$G$1307,7, FALSE),AG529)</f>
        <v>1</v>
      </c>
      <c r="AH530">
        <f>_xlfn.IFNA(VLOOKUP(A530,Oil!$A$2:$E$1345,5, FALSE),AH529)</f>
        <v>2952</v>
      </c>
      <c r="AI530">
        <f>_xlfn.IFNA(VLOOKUP(A530,Oil!$A$2:$G$1345,7, FALSE),AI529)</f>
        <v>1</v>
      </c>
      <c r="AJ530">
        <f t="shared" si="212"/>
        <v>2</v>
      </c>
      <c r="AK530">
        <f>_xlfn.IFNA(VLOOKUP(A530,InterestRate!$A$2:$G$1334,3, FALSE),AK529)</f>
        <v>7.04</v>
      </c>
      <c r="AL530">
        <f>_xlfn.IFNA(VLOOKUP(A530,InterestRate!$A$2:$G$1334,4,FALSE),AL529)</f>
        <v>7.04</v>
      </c>
      <c r="AM530">
        <f>_xlfn.IFNA(VLOOKUP(A530,InterestRate!$A$2:$G$1334,5, FALSE),AM529)</f>
        <v>7.04</v>
      </c>
      <c r="AN530">
        <f>_xlfn.IFNA(VLOOKUP(A530,InterestRate!$A$2:$G$1334,6, FALSE),AN529)</f>
        <v>7.04</v>
      </c>
      <c r="AO530">
        <f>_xlfn.IFNA(VLOOKUP(A530,InterestRate!$A$2:$G$1334,7, FALSE),AO529)</f>
        <v>-3.5000000000000001E-3</v>
      </c>
      <c r="AP530">
        <f t="shared" si="213"/>
        <v>-1</v>
      </c>
      <c r="AQ530">
        <f t="shared" si="214"/>
        <v>1</v>
      </c>
    </row>
    <row r="531" spans="1:43" x14ac:dyDescent="0.2">
      <c r="A531" s="1">
        <v>42635</v>
      </c>
      <c r="B531">
        <v>8873.35</v>
      </c>
      <c r="C531">
        <v>8893.35</v>
      </c>
      <c r="D531">
        <v>8837.7999999999993</v>
      </c>
      <c r="E531">
        <v>8867.4500000000007</v>
      </c>
      <c r="F531">
        <v>178136644</v>
      </c>
      <c r="G531">
        <v>9305.56</v>
      </c>
      <c r="H531">
        <f t="shared" si="230"/>
        <v>8817.9874999999993</v>
      </c>
      <c r="I531">
        <f t="shared" si="222"/>
        <v>49.462500000001455</v>
      </c>
      <c r="J531">
        <f t="shared" si="229"/>
        <v>1</v>
      </c>
      <c r="K531">
        <f t="shared" si="210"/>
        <v>8738.1</v>
      </c>
      <c r="L531">
        <f t="shared" si="223"/>
        <v>176298164.85714287</v>
      </c>
      <c r="M531">
        <f t="shared" si="224"/>
        <v>1838479.1428571343</v>
      </c>
      <c r="N531" s="10">
        <f t="shared" si="211"/>
        <v>-1.4587057158484158</v>
      </c>
      <c r="O531">
        <f t="shared" si="219"/>
        <v>151.85000000000036</v>
      </c>
      <c r="P531">
        <f t="shared" si="231"/>
        <v>222.45000000000073</v>
      </c>
      <c r="Q531">
        <f t="shared" si="232"/>
        <v>49.354176742245066</v>
      </c>
      <c r="R531">
        <f t="shared" si="233"/>
        <v>-70.600000000000364</v>
      </c>
      <c r="S531">
        <f t="shared" si="215"/>
        <v>90.300000000001091</v>
      </c>
      <c r="T531">
        <f t="shared" si="216"/>
        <v>-90.300000000001091</v>
      </c>
      <c r="U531">
        <f t="shared" si="217"/>
        <v>90.300000000001091</v>
      </c>
      <c r="V531">
        <f t="shared" si="218"/>
        <v>0</v>
      </c>
      <c r="W531">
        <f t="shared" si="225"/>
        <v>26.335714285714339</v>
      </c>
      <c r="X531">
        <f t="shared" si="220"/>
        <v>4.6428571428571432</v>
      </c>
      <c r="Y531">
        <f t="shared" si="226"/>
        <v>82.354255081527839</v>
      </c>
      <c r="Z531">
        <f t="shared" si="227"/>
        <v>0</v>
      </c>
      <c r="AA531">
        <f t="shared" si="228"/>
        <v>1</v>
      </c>
      <c r="AB531">
        <v>-114.3</v>
      </c>
      <c r="AC531">
        <f t="shared" si="208"/>
        <v>-1051006199.5999352</v>
      </c>
      <c r="AD531">
        <f t="shared" si="221"/>
        <v>-493542393.64287949</v>
      </c>
      <c r="AE531" t="str">
        <f t="shared" si="209"/>
        <v>Sep</v>
      </c>
      <c r="AF531">
        <f>_xlfn.IFNA(VLOOKUP(A531,Gold!$A$2:$E$1307,5, FALSE),AF530)</f>
        <v>31263</v>
      </c>
      <c r="AG531">
        <f>_xlfn.IFNA(VLOOKUP(A531,Gold!$A$2:$G$1307,7, FALSE),AG530)</f>
        <v>-1</v>
      </c>
      <c r="AH531">
        <f>_xlfn.IFNA(VLOOKUP(A531,Oil!$A$2:$E$1345,5, FALSE),AH530)</f>
        <v>3041</v>
      </c>
      <c r="AI531">
        <f>_xlfn.IFNA(VLOOKUP(A531,Oil!$A$2:$G$1345,7, FALSE),AI530)</f>
        <v>1</v>
      </c>
      <c r="AJ531">
        <f t="shared" si="212"/>
        <v>0</v>
      </c>
      <c r="AK531">
        <f>_xlfn.IFNA(VLOOKUP(A531,InterestRate!$A$2:$G$1334,3, FALSE),AK530)</f>
        <v>6.9770000000000003</v>
      </c>
      <c r="AL531">
        <f>_xlfn.IFNA(VLOOKUP(A531,InterestRate!$A$2:$G$1334,4,FALSE),AL530)</f>
        <v>6.9770000000000003</v>
      </c>
      <c r="AM531">
        <f>_xlfn.IFNA(VLOOKUP(A531,InterestRate!$A$2:$G$1334,5, FALSE),AM530)</f>
        <v>6.9770000000000003</v>
      </c>
      <c r="AN531">
        <f>_xlfn.IFNA(VLOOKUP(A531,InterestRate!$A$2:$G$1334,6, FALSE),AN530)</f>
        <v>6.9770000000000003</v>
      </c>
      <c r="AO531">
        <f>_xlfn.IFNA(VLOOKUP(A531,InterestRate!$A$2:$G$1334,7, FALSE),AO530)</f>
        <v>-8.8999999999999999E-3</v>
      </c>
      <c r="AP531">
        <f t="shared" si="213"/>
        <v>-1</v>
      </c>
      <c r="AQ531">
        <f t="shared" si="214"/>
        <v>-1</v>
      </c>
    </row>
    <row r="532" spans="1:43" x14ac:dyDescent="0.2">
      <c r="A532" s="1">
        <v>42636</v>
      </c>
      <c r="B532">
        <v>8880.75</v>
      </c>
      <c r="C532">
        <v>8885.2000000000007</v>
      </c>
      <c r="D532">
        <v>8820.2999999999993</v>
      </c>
      <c r="E532">
        <v>8831.5499999999993</v>
      </c>
      <c r="F532">
        <v>191618169</v>
      </c>
      <c r="G532">
        <v>9793.98</v>
      </c>
      <c r="H532">
        <f t="shared" si="230"/>
        <v>8822.804166666665</v>
      </c>
      <c r="I532">
        <f t="shared" si="222"/>
        <v>8.7458333333343035</v>
      </c>
      <c r="J532">
        <f t="shared" si="229"/>
        <v>0</v>
      </c>
      <c r="K532">
        <f t="shared" si="210"/>
        <v>8769.15</v>
      </c>
      <c r="L532">
        <f t="shared" si="223"/>
        <v>174574883.57142857</v>
      </c>
      <c r="M532">
        <f t="shared" si="224"/>
        <v>17043285.428571433</v>
      </c>
      <c r="N532" s="10">
        <f t="shared" si="211"/>
        <v>-0.70655773901523111</v>
      </c>
      <c r="O532">
        <f t="shared" si="219"/>
        <v>104.94999999999891</v>
      </c>
      <c r="P532">
        <f t="shared" si="231"/>
        <v>152.99999999999818</v>
      </c>
      <c r="Q532">
        <f t="shared" si="232"/>
        <v>109.29580166641723</v>
      </c>
      <c r="R532">
        <f t="shared" si="233"/>
        <v>-48.049999999999272</v>
      </c>
      <c r="S532">
        <f t="shared" si="215"/>
        <v>-35.900000000001455</v>
      </c>
      <c r="T532">
        <f t="shared" si="216"/>
        <v>35.900000000001455</v>
      </c>
      <c r="U532">
        <f t="shared" si="217"/>
        <v>0</v>
      </c>
      <c r="V532">
        <f t="shared" si="218"/>
        <v>35.900000000001455</v>
      </c>
      <c r="W532">
        <f t="shared" si="225"/>
        <v>24.764285714285766</v>
      </c>
      <c r="X532">
        <f t="shared" si="220"/>
        <v>9.7714285714287801</v>
      </c>
      <c r="Y532">
        <f t="shared" si="226"/>
        <v>69.688442211054905</v>
      </c>
      <c r="Z532">
        <f t="shared" si="227"/>
        <v>0</v>
      </c>
      <c r="AA532">
        <f t="shared" si="228"/>
        <v>0</v>
      </c>
      <c r="AB532">
        <v>167.25</v>
      </c>
      <c r="AC532">
        <f t="shared" si="208"/>
        <v>-9427613914.8001385</v>
      </c>
      <c r="AD532">
        <f t="shared" si="221"/>
        <v>-2273237154.2643476</v>
      </c>
      <c r="AE532" t="str">
        <f t="shared" si="209"/>
        <v>Sep</v>
      </c>
      <c r="AF532">
        <f>_xlfn.IFNA(VLOOKUP(A532,Gold!$A$2:$E$1307,5, FALSE),AF531)</f>
        <v>31316</v>
      </c>
      <c r="AG532">
        <f>_xlfn.IFNA(VLOOKUP(A532,Gold!$A$2:$G$1307,7, FALSE),AG531)</f>
        <v>1</v>
      </c>
      <c r="AH532">
        <f>_xlfn.IFNA(VLOOKUP(A532,Oil!$A$2:$E$1345,5, FALSE),AH531)</f>
        <v>3096</v>
      </c>
      <c r="AI532">
        <f>_xlfn.IFNA(VLOOKUP(A532,Oil!$A$2:$G$1345,7, FALSE),AI531)</f>
        <v>1</v>
      </c>
      <c r="AJ532">
        <f t="shared" si="212"/>
        <v>2</v>
      </c>
      <c r="AK532">
        <f>_xlfn.IFNA(VLOOKUP(A532,InterestRate!$A$2:$G$1334,3, FALSE),AK531)</f>
        <v>6.9660000000000002</v>
      </c>
      <c r="AL532">
        <f>_xlfn.IFNA(VLOOKUP(A532,InterestRate!$A$2:$G$1334,4,FALSE),AL531)</f>
        <v>6.9660000000000002</v>
      </c>
      <c r="AM532">
        <f>_xlfn.IFNA(VLOOKUP(A532,InterestRate!$A$2:$G$1334,5, FALSE),AM531)</f>
        <v>6.9660000000000002</v>
      </c>
      <c r="AN532">
        <f>_xlfn.IFNA(VLOOKUP(A532,InterestRate!$A$2:$G$1334,6, FALSE),AN531)</f>
        <v>6.9660000000000002</v>
      </c>
      <c r="AO532">
        <f>_xlfn.IFNA(VLOOKUP(A532,InterestRate!$A$2:$G$1334,7, FALSE),AO531)</f>
        <v>-1.6000000000000001E-3</v>
      </c>
      <c r="AP532">
        <f t="shared" si="213"/>
        <v>-1</v>
      </c>
      <c r="AQ532">
        <f t="shared" si="214"/>
        <v>1</v>
      </c>
    </row>
    <row r="533" spans="1:43" x14ac:dyDescent="0.2">
      <c r="A533" s="1">
        <v>42639</v>
      </c>
      <c r="B533">
        <v>8807.9</v>
      </c>
      <c r="C533">
        <v>8809.5499999999993</v>
      </c>
      <c r="D533">
        <v>8715.1</v>
      </c>
      <c r="E533">
        <v>8723.0499999999993</v>
      </c>
      <c r="F533">
        <v>169050086</v>
      </c>
      <c r="G533">
        <v>8518.5</v>
      </c>
      <c r="H533">
        <f t="shared" si="230"/>
        <v>8813.5166666666646</v>
      </c>
      <c r="I533">
        <f t="shared" si="222"/>
        <v>-90.466666666665333</v>
      </c>
      <c r="J533">
        <f t="shared" si="229"/>
        <v>-1</v>
      </c>
      <c r="K533">
        <f t="shared" si="210"/>
        <v>8743.9500000000007</v>
      </c>
      <c r="L533">
        <f t="shared" si="223"/>
        <v>174808295</v>
      </c>
      <c r="M533">
        <f t="shared" si="224"/>
        <v>-5758209</v>
      </c>
      <c r="N533" s="10">
        <f t="shared" si="211"/>
        <v>0.23959509575207591</v>
      </c>
      <c r="O533">
        <f t="shared" si="219"/>
        <v>-19.5</v>
      </c>
      <c r="P533">
        <f t="shared" si="231"/>
        <v>47.600000000000364</v>
      </c>
      <c r="Q533">
        <f t="shared" si="232"/>
        <v>128.44332036979989</v>
      </c>
      <c r="R533">
        <f t="shared" si="233"/>
        <v>-67.100000000000364</v>
      </c>
      <c r="S533">
        <f t="shared" si="215"/>
        <v>-108.5</v>
      </c>
      <c r="T533">
        <f t="shared" si="216"/>
        <v>108.5</v>
      </c>
      <c r="U533">
        <f t="shared" si="217"/>
        <v>0</v>
      </c>
      <c r="V533">
        <f t="shared" si="218"/>
        <v>108.5</v>
      </c>
      <c r="W533">
        <f t="shared" si="225"/>
        <v>22.485714285714494</v>
      </c>
      <c r="X533">
        <f t="shared" si="220"/>
        <v>25.271428571428778</v>
      </c>
      <c r="Y533">
        <f t="shared" si="226"/>
        <v>46.117784939935575</v>
      </c>
      <c r="Z533">
        <f t="shared" si="227"/>
        <v>0</v>
      </c>
      <c r="AA533">
        <f t="shared" si="228"/>
        <v>0</v>
      </c>
      <c r="AB533">
        <v>237.3</v>
      </c>
      <c r="AC533">
        <f t="shared" si="208"/>
        <v>-14343899797.100061</v>
      </c>
      <c r="AD533">
        <f t="shared" si="221"/>
        <v>-4294529037.5786185</v>
      </c>
      <c r="AE533" t="str">
        <f t="shared" si="209"/>
        <v>Sep</v>
      </c>
      <c r="AF533">
        <f>_xlfn.IFNA(VLOOKUP(A533,Gold!$A$2:$E$1307,5, FALSE),AF532)</f>
        <v>31305</v>
      </c>
      <c r="AG533">
        <f>_xlfn.IFNA(VLOOKUP(A533,Gold!$A$2:$G$1307,7, FALSE),AG532)</f>
        <v>1</v>
      </c>
      <c r="AH533">
        <f>_xlfn.IFNA(VLOOKUP(A533,Oil!$A$2:$E$1345,5, FALSE),AH532)</f>
        <v>2965</v>
      </c>
      <c r="AI533">
        <f>_xlfn.IFNA(VLOOKUP(A533,Oil!$A$2:$G$1345,7, FALSE),AI532)</f>
        <v>-1</v>
      </c>
      <c r="AJ533">
        <f t="shared" si="212"/>
        <v>0</v>
      </c>
      <c r="AK533">
        <f>_xlfn.IFNA(VLOOKUP(A533,InterestRate!$A$2:$G$1334,3, FALSE),AK532)</f>
        <v>6.9359999999999999</v>
      </c>
      <c r="AL533">
        <f>_xlfn.IFNA(VLOOKUP(A533,InterestRate!$A$2:$G$1334,4,FALSE),AL532)</f>
        <v>6.9359999999999999</v>
      </c>
      <c r="AM533">
        <f>_xlfn.IFNA(VLOOKUP(A533,InterestRate!$A$2:$G$1334,5, FALSE),AM532)</f>
        <v>6.9359999999999999</v>
      </c>
      <c r="AN533">
        <f>_xlfn.IFNA(VLOOKUP(A533,InterestRate!$A$2:$G$1334,6, FALSE),AN532)</f>
        <v>6.9359999999999999</v>
      </c>
      <c r="AO533">
        <f>_xlfn.IFNA(VLOOKUP(A533,InterestRate!$A$2:$G$1334,7, FALSE),AO532)</f>
        <v>-4.3E-3</v>
      </c>
      <c r="AP533">
        <f t="shared" si="213"/>
        <v>-1</v>
      </c>
      <c r="AQ533">
        <f t="shared" si="214"/>
        <v>-1</v>
      </c>
    </row>
    <row r="534" spans="1:43" x14ac:dyDescent="0.2">
      <c r="A534" s="1">
        <v>42640</v>
      </c>
      <c r="B534">
        <v>8748.9</v>
      </c>
      <c r="C534">
        <v>8768.5</v>
      </c>
      <c r="D534">
        <v>8690.5</v>
      </c>
      <c r="E534">
        <v>8706.4</v>
      </c>
      <c r="F534">
        <v>156100521</v>
      </c>
      <c r="G534">
        <v>7446.12</v>
      </c>
      <c r="H534">
        <f t="shared" si="230"/>
        <v>8797.2749999999996</v>
      </c>
      <c r="I534">
        <f t="shared" si="222"/>
        <v>-90.875</v>
      </c>
      <c r="J534">
        <f t="shared" si="229"/>
        <v>0</v>
      </c>
      <c r="K534">
        <f t="shared" si="210"/>
        <v>8709.5499999999993</v>
      </c>
      <c r="L534">
        <f t="shared" si="223"/>
        <v>177545492.57142857</v>
      </c>
      <c r="M534">
        <f t="shared" si="224"/>
        <v>-21444971.571428567</v>
      </c>
      <c r="N534" s="10">
        <f t="shared" si="211"/>
        <v>3.6180281172466647E-2</v>
      </c>
      <c r="O534">
        <f t="shared" si="219"/>
        <v>-73.450000000000728</v>
      </c>
      <c r="P534">
        <f t="shared" si="231"/>
        <v>89.699999999998909</v>
      </c>
      <c r="Q534">
        <f t="shared" si="232"/>
        <v>128.6394958049525</v>
      </c>
      <c r="R534">
        <f t="shared" si="233"/>
        <v>-163.14999999999964</v>
      </c>
      <c r="S534">
        <f t="shared" si="215"/>
        <v>-16.649999999999636</v>
      </c>
      <c r="T534">
        <f t="shared" si="216"/>
        <v>16.649999999999636</v>
      </c>
      <c r="U534">
        <f t="shared" si="217"/>
        <v>0</v>
      </c>
      <c r="V534">
        <f t="shared" si="218"/>
        <v>16.649999999999636</v>
      </c>
      <c r="W534">
        <f t="shared" si="225"/>
        <v>17.157142857142908</v>
      </c>
      <c r="X534">
        <f t="shared" si="220"/>
        <v>27.650000000000155</v>
      </c>
      <c r="Y534">
        <f t="shared" si="226"/>
        <v>37.455169187587657</v>
      </c>
      <c r="Z534">
        <f t="shared" si="227"/>
        <v>0</v>
      </c>
      <c r="AA534">
        <f t="shared" si="228"/>
        <v>0</v>
      </c>
      <c r="AB534">
        <v>12</v>
      </c>
      <c r="AC534">
        <f t="shared" si="208"/>
        <v>-6634272142.5</v>
      </c>
      <c r="AD534">
        <f t="shared" si="221"/>
        <v>-5203133692.7929049</v>
      </c>
      <c r="AE534" t="str">
        <f t="shared" si="209"/>
        <v>Sep</v>
      </c>
      <c r="AF534">
        <f>_xlfn.IFNA(VLOOKUP(A534,Gold!$A$2:$E$1307,5, FALSE),AF533)</f>
        <v>31227</v>
      </c>
      <c r="AG534">
        <f>_xlfn.IFNA(VLOOKUP(A534,Gold!$A$2:$G$1307,7, FALSE),AG533)</f>
        <v>1</v>
      </c>
      <c r="AH534">
        <f>_xlfn.IFNA(VLOOKUP(A534,Oil!$A$2:$E$1345,5, FALSE),AH533)</f>
        <v>3064</v>
      </c>
      <c r="AI534">
        <f>_xlfn.IFNA(VLOOKUP(A534,Oil!$A$2:$G$1345,7, FALSE),AI533)</f>
        <v>1</v>
      </c>
      <c r="AJ534">
        <f t="shared" si="212"/>
        <v>2</v>
      </c>
      <c r="AK534">
        <f>_xlfn.IFNA(VLOOKUP(A534,InterestRate!$A$2:$G$1334,3, FALSE),AK533)</f>
        <v>6.9359999999999999</v>
      </c>
      <c r="AL534">
        <f>_xlfn.IFNA(VLOOKUP(A534,InterestRate!$A$2:$G$1334,4,FALSE),AL533)</f>
        <v>6.9359999999999999</v>
      </c>
      <c r="AM534">
        <f>_xlfn.IFNA(VLOOKUP(A534,InterestRate!$A$2:$G$1334,5, FALSE),AM533)</f>
        <v>6.9359999999999999</v>
      </c>
      <c r="AN534">
        <f>_xlfn.IFNA(VLOOKUP(A534,InterestRate!$A$2:$G$1334,6, FALSE),AN533)</f>
        <v>6.9359999999999999</v>
      </c>
      <c r="AO534">
        <f>_xlfn.IFNA(VLOOKUP(A534,InterestRate!$A$2:$G$1334,7, FALSE),AO533)</f>
        <v>0</v>
      </c>
      <c r="AP534">
        <f t="shared" si="213"/>
        <v>-1</v>
      </c>
      <c r="AQ534">
        <f t="shared" si="214"/>
        <v>1</v>
      </c>
    </row>
    <row r="535" spans="1:43" x14ac:dyDescent="0.2">
      <c r="A535" s="1">
        <v>42641</v>
      </c>
      <c r="B535">
        <v>8711.2000000000007</v>
      </c>
      <c r="C535">
        <v>8767.0499999999993</v>
      </c>
      <c r="D535">
        <v>8703.15</v>
      </c>
      <c r="E535">
        <v>8745.15</v>
      </c>
      <c r="F535">
        <v>170643694</v>
      </c>
      <c r="G535">
        <v>8348.19</v>
      </c>
      <c r="H535">
        <f t="shared" si="230"/>
        <v>8776.7666666666664</v>
      </c>
      <c r="I535">
        <f t="shared" si="222"/>
        <v>-31.616666666666788</v>
      </c>
      <c r="J535">
        <f t="shared" si="229"/>
        <v>0</v>
      </c>
      <c r="K535">
        <f t="shared" si="210"/>
        <v>8697.6</v>
      </c>
      <c r="L535">
        <f t="shared" si="223"/>
        <v>160697059</v>
      </c>
      <c r="M535">
        <f t="shared" si="224"/>
        <v>9946635</v>
      </c>
      <c r="N535" s="10">
        <f t="shared" si="211"/>
        <v>-0.54372995317403672</v>
      </c>
      <c r="O535">
        <f t="shared" si="219"/>
        <v>-63.25</v>
      </c>
      <c r="P535">
        <f t="shared" si="231"/>
        <v>46.300000000001091</v>
      </c>
      <c r="Q535">
        <f t="shared" si="232"/>
        <v>118.77468415128769</v>
      </c>
      <c r="R535">
        <f t="shared" si="233"/>
        <v>-109.55000000000109</v>
      </c>
      <c r="S535">
        <f t="shared" si="215"/>
        <v>38.75</v>
      </c>
      <c r="T535">
        <f t="shared" si="216"/>
        <v>-38.75</v>
      </c>
      <c r="U535">
        <f t="shared" si="217"/>
        <v>38.75</v>
      </c>
      <c r="V535">
        <f t="shared" si="218"/>
        <v>0</v>
      </c>
      <c r="W535">
        <f t="shared" si="225"/>
        <v>18.61428571428587</v>
      </c>
      <c r="X535">
        <f t="shared" si="220"/>
        <v>27.650000000000155</v>
      </c>
      <c r="Y535">
        <f t="shared" si="226"/>
        <v>39.383406377512536</v>
      </c>
      <c r="Z535">
        <f t="shared" si="227"/>
        <v>0</v>
      </c>
      <c r="AA535">
        <f t="shared" si="228"/>
        <v>0</v>
      </c>
      <c r="AB535">
        <v>-156.19999999999999</v>
      </c>
      <c r="AC535">
        <f t="shared" si="208"/>
        <v>5793353411.2998142</v>
      </c>
      <c r="AD535">
        <f t="shared" si="221"/>
        <v>-4762582181.3429098</v>
      </c>
      <c r="AE535" t="str">
        <f t="shared" si="209"/>
        <v>Sep</v>
      </c>
      <c r="AF535">
        <f>_xlfn.IFNA(VLOOKUP(A535,Gold!$A$2:$E$1307,5, FALSE),AF534)</f>
        <v>31038</v>
      </c>
      <c r="AG535">
        <f>_xlfn.IFNA(VLOOKUP(A535,Gold!$A$2:$G$1307,7, FALSE),AG534)</f>
        <v>1</v>
      </c>
      <c r="AH535">
        <f>_xlfn.IFNA(VLOOKUP(A535,Oil!$A$2:$E$1345,5, FALSE),AH534)</f>
        <v>2969</v>
      </c>
      <c r="AI535">
        <f>_xlfn.IFNA(VLOOKUP(A535,Oil!$A$2:$G$1345,7, FALSE),AI534)</f>
        <v>-1</v>
      </c>
      <c r="AJ535">
        <f t="shared" si="212"/>
        <v>0</v>
      </c>
      <c r="AK535">
        <f>_xlfn.IFNA(VLOOKUP(A535,InterestRate!$A$2:$G$1334,3, FALSE),AK534)</f>
        <v>6.923</v>
      </c>
      <c r="AL535">
        <f>_xlfn.IFNA(VLOOKUP(A535,InterestRate!$A$2:$G$1334,4,FALSE),AL534)</f>
        <v>6.923</v>
      </c>
      <c r="AM535">
        <f>_xlfn.IFNA(VLOOKUP(A535,InterestRate!$A$2:$G$1334,5, FALSE),AM534)</f>
        <v>6.923</v>
      </c>
      <c r="AN535">
        <f>_xlfn.IFNA(VLOOKUP(A535,InterestRate!$A$2:$G$1334,6, FALSE),AN534)</f>
        <v>6.923</v>
      </c>
      <c r="AO535">
        <f>_xlfn.IFNA(VLOOKUP(A535,InterestRate!$A$2:$G$1334,7, FALSE),AO534)</f>
        <v>-1.9E-3</v>
      </c>
      <c r="AP535">
        <f t="shared" si="213"/>
        <v>-1</v>
      </c>
      <c r="AQ535">
        <f t="shared" si="214"/>
        <v>-1</v>
      </c>
    </row>
    <row r="536" spans="1:43" x14ac:dyDescent="0.2">
      <c r="A536" s="1">
        <v>42642</v>
      </c>
      <c r="B536">
        <v>8792.7000000000007</v>
      </c>
      <c r="C536">
        <v>8800.65</v>
      </c>
      <c r="D536">
        <v>8558.25</v>
      </c>
      <c r="E536">
        <v>8591.25</v>
      </c>
      <c r="F536">
        <v>384395249</v>
      </c>
      <c r="G536">
        <v>19467.3</v>
      </c>
      <c r="H536">
        <f t="shared" si="230"/>
        <v>8766.6374999999989</v>
      </c>
      <c r="I536">
        <f t="shared" si="222"/>
        <v>-175.38749999999891</v>
      </c>
      <c r="J536">
        <f t="shared" si="229"/>
        <v>0</v>
      </c>
      <c r="K536">
        <f t="shared" si="210"/>
        <v>8708.7999999999993</v>
      </c>
      <c r="L536">
        <f t="shared" si="223"/>
        <v>165672704.2857143</v>
      </c>
      <c r="M536">
        <f t="shared" si="224"/>
        <v>218722544.7142857</v>
      </c>
      <c r="N536" s="10">
        <f t="shared" si="211"/>
        <v>1.3682525825694662</v>
      </c>
      <c r="O536">
        <f t="shared" si="219"/>
        <v>-184.64999999999964</v>
      </c>
      <c r="P536">
        <f t="shared" si="231"/>
        <v>-8.0499999999992724</v>
      </c>
      <c r="Q536">
        <f t="shared" si="232"/>
        <v>114.8478304830644</v>
      </c>
      <c r="R536">
        <f t="shared" si="233"/>
        <v>-176.60000000000036</v>
      </c>
      <c r="S536">
        <f t="shared" si="215"/>
        <v>-153.89999999999964</v>
      </c>
      <c r="T536">
        <f t="shared" si="216"/>
        <v>153.89999999999964</v>
      </c>
      <c r="U536">
        <f t="shared" si="217"/>
        <v>0</v>
      </c>
      <c r="V536">
        <f t="shared" si="218"/>
        <v>153.89999999999964</v>
      </c>
      <c r="W536">
        <f t="shared" si="225"/>
        <v>18.61428571428587</v>
      </c>
      <c r="X536">
        <f t="shared" si="220"/>
        <v>44.992857142857247</v>
      </c>
      <c r="Y536">
        <f t="shared" si="226"/>
        <v>28.811498065229543</v>
      </c>
      <c r="Z536">
        <f t="shared" si="227"/>
        <v>0</v>
      </c>
      <c r="AA536">
        <f t="shared" si="228"/>
        <v>0</v>
      </c>
      <c r="AB536">
        <v>-321.35000000000002</v>
      </c>
      <c r="AC536">
        <f t="shared" si="208"/>
        <v>-77436422911.050278</v>
      </c>
      <c r="AD536">
        <f t="shared" si="221"/>
        <v>-15016802149.035793</v>
      </c>
      <c r="AE536" t="str">
        <f t="shared" si="209"/>
        <v>Sep</v>
      </c>
      <c r="AF536">
        <f>_xlfn.IFNA(VLOOKUP(A536,Gold!$A$2:$E$1307,5, FALSE),AF535)</f>
        <v>31096</v>
      </c>
      <c r="AG536">
        <f>_xlfn.IFNA(VLOOKUP(A536,Gold!$A$2:$G$1307,7, FALSE),AG535)</f>
        <v>-1</v>
      </c>
      <c r="AH536">
        <f>_xlfn.IFNA(VLOOKUP(A536,Oil!$A$2:$E$1345,5, FALSE),AH535)</f>
        <v>3126</v>
      </c>
      <c r="AI536">
        <f>_xlfn.IFNA(VLOOKUP(A536,Oil!$A$2:$G$1345,7, FALSE),AI535)</f>
        <v>1</v>
      </c>
      <c r="AJ536">
        <f t="shared" si="212"/>
        <v>0</v>
      </c>
      <c r="AK536">
        <f>_xlfn.IFNA(VLOOKUP(A536,InterestRate!$A$2:$G$1334,3, FALSE),AK535)</f>
        <v>7.0149999999999997</v>
      </c>
      <c r="AL536">
        <f>_xlfn.IFNA(VLOOKUP(A536,InterestRate!$A$2:$G$1334,4,FALSE),AL535)</f>
        <v>7.0149999999999997</v>
      </c>
      <c r="AM536">
        <f>_xlfn.IFNA(VLOOKUP(A536,InterestRate!$A$2:$G$1334,5, FALSE),AM535)</f>
        <v>7.0149999999999997</v>
      </c>
      <c r="AN536">
        <f>_xlfn.IFNA(VLOOKUP(A536,InterestRate!$A$2:$G$1334,6, FALSE),AN535)</f>
        <v>7.0149999999999997</v>
      </c>
      <c r="AO536">
        <f>_xlfn.IFNA(VLOOKUP(A536,InterestRate!$A$2:$G$1334,7, FALSE),AO535)</f>
        <v>1.3299999999999999E-2</v>
      </c>
      <c r="AP536">
        <f t="shared" si="213"/>
        <v>1</v>
      </c>
      <c r="AQ536">
        <f t="shared" si="214"/>
        <v>1</v>
      </c>
    </row>
    <row r="537" spans="1:43" x14ac:dyDescent="0.2">
      <c r="A537" s="1">
        <v>42643</v>
      </c>
      <c r="B537">
        <v>8581.5</v>
      </c>
      <c r="C537">
        <v>8637.15</v>
      </c>
      <c r="D537">
        <v>8555.2000000000007</v>
      </c>
      <c r="E537">
        <v>8611.15</v>
      </c>
      <c r="F537">
        <v>187333285</v>
      </c>
      <c r="G537">
        <v>8849.27</v>
      </c>
      <c r="H537">
        <f t="shared" si="230"/>
        <v>8756.2749999999996</v>
      </c>
      <c r="I537">
        <f t="shared" si="222"/>
        <v>-145.125</v>
      </c>
      <c r="J537">
        <f t="shared" si="229"/>
        <v>0</v>
      </c>
      <c r="K537">
        <f t="shared" si="210"/>
        <v>8573.35</v>
      </c>
      <c r="L537">
        <f t="shared" si="223"/>
        <v>200483670.42857143</v>
      </c>
      <c r="M537">
        <f t="shared" si="224"/>
        <v>-13150385.428571433</v>
      </c>
      <c r="N537" s="10">
        <f t="shared" si="211"/>
        <v>-0.43896575950946476</v>
      </c>
      <c r="O537">
        <f t="shared" si="219"/>
        <v>-166</v>
      </c>
      <c r="P537">
        <f t="shared" si="231"/>
        <v>-76.449999999998909</v>
      </c>
      <c r="Q537">
        <f t="shared" si="232"/>
        <v>116.66060817602482</v>
      </c>
      <c r="R537">
        <f t="shared" si="233"/>
        <v>-89.550000000001091</v>
      </c>
      <c r="S537">
        <f t="shared" si="215"/>
        <v>19.899999999999636</v>
      </c>
      <c r="T537">
        <f t="shared" si="216"/>
        <v>-19.899999999999636</v>
      </c>
      <c r="U537">
        <f t="shared" si="217"/>
        <v>19.899999999999636</v>
      </c>
      <c r="V537">
        <f t="shared" si="218"/>
        <v>0</v>
      </c>
      <c r="W537">
        <f t="shared" si="225"/>
        <v>21.278571428571531</v>
      </c>
      <c r="X537">
        <f t="shared" si="220"/>
        <v>44.992857142857247</v>
      </c>
      <c r="Y537">
        <f t="shared" si="226"/>
        <v>31.630919515820835</v>
      </c>
      <c r="Z537">
        <f t="shared" si="227"/>
        <v>0</v>
      </c>
      <c r="AA537">
        <f t="shared" si="228"/>
        <v>0</v>
      </c>
      <c r="AB537">
        <v>-413.9</v>
      </c>
      <c r="AC537">
        <f t="shared" si="208"/>
        <v>5554431900.2499323</v>
      </c>
      <c r="AD537">
        <f t="shared" si="221"/>
        <v>-13935061379.071524</v>
      </c>
      <c r="AE537" t="str">
        <f t="shared" si="209"/>
        <v>Sep</v>
      </c>
      <c r="AF537">
        <f>_xlfn.IFNA(VLOOKUP(A537,Gold!$A$2:$E$1307,5, FALSE),AF536)</f>
        <v>31175</v>
      </c>
      <c r="AG537">
        <f>_xlfn.IFNA(VLOOKUP(A537,Gold!$A$2:$G$1307,7, FALSE),AG536)</f>
        <v>1</v>
      </c>
      <c r="AH537">
        <f>_xlfn.IFNA(VLOOKUP(A537,Oil!$A$2:$E$1345,5, FALSE),AH536)</f>
        <v>3183</v>
      </c>
      <c r="AI537">
        <f>_xlfn.IFNA(VLOOKUP(A537,Oil!$A$2:$G$1345,7, FALSE),AI536)</f>
        <v>1</v>
      </c>
      <c r="AJ537">
        <f t="shared" si="212"/>
        <v>2</v>
      </c>
      <c r="AK537">
        <f>_xlfn.IFNA(VLOOKUP(A537,InterestRate!$A$2:$G$1334,3, FALSE),AK536)</f>
        <v>6.9619999999999997</v>
      </c>
      <c r="AL537">
        <f>_xlfn.IFNA(VLOOKUP(A537,InterestRate!$A$2:$G$1334,4,FALSE),AL536)</f>
        <v>6.9619999999999997</v>
      </c>
      <c r="AM537">
        <f>_xlfn.IFNA(VLOOKUP(A537,InterestRate!$A$2:$G$1334,5, FALSE),AM536)</f>
        <v>6.9619999999999997</v>
      </c>
      <c r="AN537">
        <f>_xlfn.IFNA(VLOOKUP(A537,InterestRate!$A$2:$G$1334,6, FALSE),AN536)</f>
        <v>6.9619999999999997</v>
      </c>
      <c r="AO537">
        <f>_xlfn.IFNA(VLOOKUP(A537,InterestRate!$A$2:$G$1334,7, FALSE),AO536)</f>
        <v>-7.6E-3</v>
      </c>
      <c r="AP537">
        <f t="shared" si="213"/>
        <v>-1</v>
      </c>
      <c r="AQ537">
        <f t="shared" si="214"/>
        <v>1</v>
      </c>
    </row>
    <row r="538" spans="1:43" x14ac:dyDescent="0.2">
      <c r="A538" s="1">
        <v>42646</v>
      </c>
      <c r="B538">
        <v>8666.15</v>
      </c>
      <c r="C538">
        <v>8745.2000000000007</v>
      </c>
      <c r="D538">
        <v>8635</v>
      </c>
      <c r="E538">
        <v>8738.1</v>
      </c>
      <c r="F538">
        <v>141472076</v>
      </c>
      <c r="G538">
        <v>7173.62</v>
      </c>
      <c r="H538">
        <f t="shared" si="230"/>
        <v>8746.6541666666653</v>
      </c>
      <c r="I538">
        <f t="shared" si="222"/>
        <v>-8.5541666666649689</v>
      </c>
      <c r="J538">
        <f t="shared" si="229"/>
        <v>0</v>
      </c>
      <c r="K538">
        <f t="shared" si="210"/>
        <v>8583.4</v>
      </c>
      <c r="L538">
        <f t="shared" si="223"/>
        <v>205325378.2857143</v>
      </c>
      <c r="M538">
        <f t="shared" si="224"/>
        <v>-63853302.285714298</v>
      </c>
      <c r="N538" s="10">
        <f t="shared" si="211"/>
        <v>-1.7704077545461911</v>
      </c>
      <c r="O538">
        <f t="shared" si="219"/>
        <v>-129.35000000000036</v>
      </c>
      <c r="P538">
        <f t="shared" si="231"/>
        <v>-281.20000000000073</v>
      </c>
      <c r="Q538">
        <f t="shared" si="232"/>
        <v>126.86483574111074</v>
      </c>
      <c r="R538">
        <f t="shared" si="233"/>
        <v>151.85000000000036</v>
      </c>
      <c r="S538">
        <f t="shared" si="215"/>
        <v>126.95000000000073</v>
      </c>
      <c r="T538">
        <f t="shared" si="216"/>
        <v>-126.95000000000073</v>
      </c>
      <c r="U538">
        <f t="shared" si="217"/>
        <v>126.95000000000073</v>
      </c>
      <c r="V538">
        <f t="shared" si="218"/>
        <v>0</v>
      </c>
      <c r="W538">
        <f t="shared" si="225"/>
        <v>26.514285714285766</v>
      </c>
      <c r="X538">
        <f t="shared" si="220"/>
        <v>44.992857142857247</v>
      </c>
      <c r="Y538">
        <f t="shared" si="226"/>
        <v>36.567825829967489</v>
      </c>
      <c r="Z538">
        <f t="shared" si="227"/>
        <v>0</v>
      </c>
      <c r="AA538">
        <f t="shared" si="228"/>
        <v>0</v>
      </c>
      <c r="AB538">
        <v>-480</v>
      </c>
      <c r="AC538">
        <f t="shared" si="208"/>
        <v>10178915868.200104</v>
      </c>
      <c r="AD538">
        <f t="shared" si="221"/>
        <v>-12330786797.957232</v>
      </c>
      <c r="AE538" t="str">
        <f t="shared" si="209"/>
        <v>Oct</v>
      </c>
      <c r="AF538">
        <f>_xlfn.IFNA(VLOOKUP(A538,Gold!$A$2:$E$1307,5, FALSE),AF537)</f>
        <v>30940</v>
      </c>
      <c r="AG538">
        <f>_xlfn.IFNA(VLOOKUP(A538,Gold!$A$2:$G$1307,7, FALSE),AG537)</f>
        <v>1</v>
      </c>
      <c r="AH538">
        <f>_xlfn.IFNA(VLOOKUP(A538,Oil!$A$2:$E$1345,5, FALSE),AH537)</f>
        <v>3216</v>
      </c>
      <c r="AI538">
        <f>_xlfn.IFNA(VLOOKUP(A538,Oil!$A$2:$G$1345,7, FALSE),AI537)</f>
        <v>1</v>
      </c>
      <c r="AJ538">
        <f t="shared" si="212"/>
        <v>2</v>
      </c>
      <c r="AK538">
        <f>_xlfn.IFNA(VLOOKUP(A538,InterestRate!$A$2:$G$1334,3, FALSE),AK537)</f>
        <v>6.9</v>
      </c>
      <c r="AL538">
        <f>_xlfn.IFNA(VLOOKUP(A538,InterestRate!$A$2:$G$1334,4,FALSE),AL537)</f>
        <v>6.9</v>
      </c>
      <c r="AM538">
        <f>_xlfn.IFNA(VLOOKUP(A538,InterestRate!$A$2:$G$1334,5, FALSE),AM537)</f>
        <v>6.9</v>
      </c>
      <c r="AN538">
        <f>_xlfn.IFNA(VLOOKUP(A538,InterestRate!$A$2:$G$1334,6, FALSE),AN537)</f>
        <v>6.9</v>
      </c>
      <c r="AO538">
        <f>_xlfn.IFNA(VLOOKUP(A538,InterestRate!$A$2:$G$1334,7, FALSE),AO537)</f>
        <v>-8.8999999999999999E-3</v>
      </c>
      <c r="AP538">
        <f t="shared" si="213"/>
        <v>-1</v>
      </c>
      <c r="AQ538">
        <f t="shared" si="214"/>
        <v>1</v>
      </c>
    </row>
    <row r="539" spans="1:43" x14ac:dyDescent="0.2">
      <c r="A539" s="1">
        <v>42647</v>
      </c>
      <c r="B539">
        <v>8770</v>
      </c>
      <c r="C539">
        <v>8783.65</v>
      </c>
      <c r="D539">
        <v>8736.1</v>
      </c>
      <c r="E539">
        <v>8769.15</v>
      </c>
      <c r="F539">
        <v>189990151</v>
      </c>
      <c r="G539">
        <v>8251.59</v>
      </c>
      <c r="H539">
        <f t="shared" si="230"/>
        <v>8746.2833333333328</v>
      </c>
      <c r="I539">
        <f t="shared" si="222"/>
        <v>22.866666666666788</v>
      </c>
      <c r="J539">
        <f t="shared" si="229"/>
        <v>1</v>
      </c>
      <c r="K539">
        <f t="shared" si="210"/>
        <v>8520.4</v>
      </c>
      <c r="L539">
        <f t="shared" si="223"/>
        <v>200087582.85714287</v>
      </c>
      <c r="M539">
        <f t="shared" si="224"/>
        <v>-10097431.857142866</v>
      </c>
      <c r="N539" s="10">
        <f t="shared" si="211"/>
        <v>-2.8366489340471999</v>
      </c>
      <c r="O539">
        <f t="shared" si="219"/>
        <v>-62.399999999999636</v>
      </c>
      <c r="P539">
        <f t="shared" si="231"/>
        <v>-167.34999999999854</v>
      </c>
      <c r="Q539">
        <f t="shared" si="232"/>
        <v>99.041390457775037</v>
      </c>
      <c r="R539">
        <f t="shared" si="233"/>
        <v>104.94999999999891</v>
      </c>
      <c r="S539">
        <f t="shared" si="215"/>
        <v>31.049999999999272</v>
      </c>
      <c r="T539">
        <f t="shared" si="216"/>
        <v>-31.049999999999272</v>
      </c>
      <c r="U539">
        <f t="shared" si="217"/>
        <v>31.049999999999272</v>
      </c>
      <c r="V539">
        <f t="shared" si="218"/>
        <v>0</v>
      </c>
      <c r="W539">
        <f t="shared" si="225"/>
        <v>30.94999999999995</v>
      </c>
      <c r="X539">
        <f t="shared" si="220"/>
        <v>39.864285714285607</v>
      </c>
      <c r="Y539">
        <f t="shared" si="226"/>
        <v>43.097274716530755</v>
      </c>
      <c r="Z539">
        <f t="shared" si="227"/>
        <v>0</v>
      </c>
      <c r="AA539">
        <f t="shared" si="228"/>
        <v>0</v>
      </c>
      <c r="AB539">
        <v>-357.75</v>
      </c>
      <c r="AC539">
        <f t="shared" si="208"/>
        <v>-161491628.35006911</v>
      </c>
      <c r="AD539">
        <f t="shared" si="221"/>
        <v>-11007055042.750078</v>
      </c>
      <c r="AE539" t="str">
        <f t="shared" si="209"/>
        <v>Oct</v>
      </c>
      <c r="AF539">
        <f>_xlfn.IFNA(VLOOKUP(A539,Gold!$A$2:$E$1307,5, FALSE),AF538)</f>
        <v>30725</v>
      </c>
      <c r="AG539">
        <f>_xlfn.IFNA(VLOOKUP(A539,Gold!$A$2:$G$1307,7, FALSE),AG538)</f>
        <v>-1</v>
      </c>
      <c r="AH539">
        <f>_xlfn.IFNA(VLOOKUP(A539,Oil!$A$2:$E$1345,5, FALSE),AH538)</f>
        <v>3247</v>
      </c>
      <c r="AI539">
        <f>_xlfn.IFNA(VLOOKUP(A539,Oil!$A$2:$G$1345,7, FALSE),AI538)</f>
        <v>1</v>
      </c>
      <c r="AJ539">
        <f t="shared" si="212"/>
        <v>0</v>
      </c>
      <c r="AK539">
        <f>_xlfn.IFNA(VLOOKUP(A539,InterestRate!$A$2:$G$1334,3, FALSE),AK538)</f>
        <v>6.8410000000000002</v>
      </c>
      <c r="AL539">
        <f>_xlfn.IFNA(VLOOKUP(A539,InterestRate!$A$2:$G$1334,4,FALSE),AL538)</f>
        <v>6.8410000000000002</v>
      </c>
      <c r="AM539">
        <f>_xlfn.IFNA(VLOOKUP(A539,InterestRate!$A$2:$G$1334,5, FALSE),AM538)</f>
        <v>6.8410000000000002</v>
      </c>
      <c r="AN539">
        <f>_xlfn.IFNA(VLOOKUP(A539,InterestRate!$A$2:$G$1334,6, FALSE),AN538)</f>
        <v>6.8410000000000002</v>
      </c>
      <c r="AO539">
        <f>_xlfn.IFNA(VLOOKUP(A539,InterestRate!$A$2:$G$1334,7, FALSE),AO538)</f>
        <v>-8.6E-3</v>
      </c>
      <c r="AP539">
        <f t="shared" si="213"/>
        <v>-1</v>
      </c>
      <c r="AQ539">
        <f t="shared" si="214"/>
        <v>-1</v>
      </c>
    </row>
    <row r="540" spans="1:43" x14ac:dyDescent="0.2">
      <c r="A540" s="1">
        <v>42648</v>
      </c>
      <c r="B540">
        <v>8806.35</v>
      </c>
      <c r="C540">
        <v>8806.9500000000007</v>
      </c>
      <c r="D540">
        <v>8731.4</v>
      </c>
      <c r="E540">
        <v>8743.9500000000007</v>
      </c>
      <c r="F540">
        <v>162103951</v>
      </c>
      <c r="G540">
        <v>6866.33</v>
      </c>
      <c r="H540">
        <f t="shared" si="230"/>
        <v>8745.3916666666664</v>
      </c>
      <c r="I540">
        <f t="shared" si="222"/>
        <v>-1.4416666666656965</v>
      </c>
      <c r="J540">
        <f t="shared" si="229"/>
        <v>-1</v>
      </c>
      <c r="K540">
        <f t="shared" si="210"/>
        <v>8677.9</v>
      </c>
      <c r="L540">
        <f t="shared" si="223"/>
        <v>199855008.85714287</v>
      </c>
      <c r="M540">
        <f t="shared" si="224"/>
        <v>-37751057.857142866</v>
      </c>
      <c r="N540" s="10">
        <f t="shared" si="211"/>
        <v>-0.75537943377994021</v>
      </c>
      <c r="O540">
        <f t="shared" si="219"/>
        <v>20.900000000001455</v>
      </c>
      <c r="P540">
        <f t="shared" si="231"/>
        <v>40.400000000001455</v>
      </c>
      <c r="Q540">
        <f t="shared" si="232"/>
        <v>61.00852399460252</v>
      </c>
      <c r="R540">
        <f t="shared" si="233"/>
        <v>-19.5</v>
      </c>
      <c r="S540">
        <f t="shared" si="215"/>
        <v>-25.199999999998909</v>
      </c>
      <c r="T540">
        <f t="shared" si="216"/>
        <v>25.199999999998909</v>
      </c>
      <c r="U540">
        <f t="shared" si="217"/>
        <v>0</v>
      </c>
      <c r="V540">
        <f t="shared" si="218"/>
        <v>25.199999999998909</v>
      </c>
      <c r="W540">
        <f t="shared" si="225"/>
        <v>30.94999999999995</v>
      </c>
      <c r="X540">
        <f t="shared" si="220"/>
        <v>27.964285714285456</v>
      </c>
      <c r="Y540">
        <f t="shared" si="226"/>
        <v>51.657129232236706</v>
      </c>
      <c r="Z540">
        <f t="shared" si="227"/>
        <v>0</v>
      </c>
      <c r="AA540">
        <f t="shared" si="228"/>
        <v>0</v>
      </c>
      <c r="AB540">
        <v>-170.85</v>
      </c>
      <c r="AC540">
        <f t="shared" si="208"/>
        <v>-10115286542.39994</v>
      </c>
      <c r="AD540">
        <f t="shared" si="221"/>
        <v>-10402967434.935774</v>
      </c>
      <c r="AE540" t="str">
        <f t="shared" si="209"/>
        <v>Oct</v>
      </c>
      <c r="AF540">
        <f>_xlfn.IFNA(VLOOKUP(A540,Gold!$A$2:$E$1307,5, FALSE),AF539)</f>
        <v>30033</v>
      </c>
      <c r="AG540">
        <f>_xlfn.IFNA(VLOOKUP(A540,Gold!$A$2:$G$1307,7, FALSE),AG539)</f>
        <v>1</v>
      </c>
      <c r="AH540">
        <f>_xlfn.IFNA(VLOOKUP(A540,Oil!$A$2:$E$1345,5, FALSE),AH539)</f>
        <v>3241</v>
      </c>
      <c r="AI540">
        <f>_xlfn.IFNA(VLOOKUP(A540,Oil!$A$2:$G$1345,7, FALSE),AI539)</f>
        <v>-1</v>
      </c>
      <c r="AJ540">
        <f t="shared" si="212"/>
        <v>0</v>
      </c>
      <c r="AK540">
        <f>_xlfn.IFNA(VLOOKUP(A540,InterestRate!$A$2:$G$1334,3, FALSE),AK539)</f>
        <v>6.798</v>
      </c>
      <c r="AL540">
        <f>_xlfn.IFNA(VLOOKUP(A540,InterestRate!$A$2:$G$1334,4,FALSE),AL539)</f>
        <v>6.798</v>
      </c>
      <c r="AM540">
        <f>_xlfn.IFNA(VLOOKUP(A540,InterestRate!$A$2:$G$1334,5, FALSE),AM539)</f>
        <v>6.798</v>
      </c>
      <c r="AN540">
        <f>_xlfn.IFNA(VLOOKUP(A540,InterestRate!$A$2:$G$1334,6, FALSE),AN539)</f>
        <v>6.798</v>
      </c>
      <c r="AO540">
        <f>_xlfn.IFNA(VLOOKUP(A540,InterestRate!$A$2:$G$1334,7, FALSE),AO539)</f>
        <v>-6.3E-3</v>
      </c>
      <c r="AP540">
        <f t="shared" si="213"/>
        <v>-1</v>
      </c>
      <c r="AQ540">
        <f t="shared" si="214"/>
        <v>-1</v>
      </c>
    </row>
    <row r="541" spans="1:43" x14ac:dyDescent="0.2">
      <c r="A541" s="1">
        <v>42649</v>
      </c>
      <c r="B541">
        <v>8768.7000000000007</v>
      </c>
      <c r="C541">
        <v>8781.15</v>
      </c>
      <c r="D541">
        <v>8684.65</v>
      </c>
      <c r="E541">
        <v>8709.5499999999993</v>
      </c>
      <c r="F541">
        <v>168713605</v>
      </c>
      <c r="G541">
        <v>8114.93</v>
      </c>
      <c r="H541">
        <f t="shared" si="230"/>
        <v>8740.0208333333339</v>
      </c>
      <c r="I541">
        <f t="shared" si="222"/>
        <v>-30.470833333334667</v>
      </c>
      <c r="J541">
        <f t="shared" si="229"/>
        <v>0</v>
      </c>
      <c r="K541">
        <f t="shared" si="210"/>
        <v>8659.1</v>
      </c>
      <c r="L541">
        <f t="shared" si="223"/>
        <v>198862703.85714287</v>
      </c>
      <c r="M541">
        <f t="shared" si="224"/>
        <v>-30149098.857142866</v>
      </c>
      <c r="N541" s="10">
        <f t="shared" si="211"/>
        <v>-0.57924921494220616</v>
      </c>
      <c r="O541">
        <f t="shared" si="219"/>
        <v>3.1499999999996362</v>
      </c>
      <c r="P541">
        <f t="shared" si="231"/>
        <v>76.600000000000364</v>
      </c>
      <c r="Q541">
        <f t="shared" si="232"/>
        <v>70.968859703528381</v>
      </c>
      <c r="R541">
        <f t="shared" si="233"/>
        <v>-73.450000000000728</v>
      </c>
      <c r="S541">
        <f t="shared" si="215"/>
        <v>-34.400000000001455</v>
      </c>
      <c r="T541">
        <f t="shared" si="216"/>
        <v>34.400000000001455</v>
      </c>
      <c r="U541">
        <f t="shared" si="217"/>
        <v>0</v>
      </c>
      <c r="V541">
        <f t="shared" si="218"/>
        <v>34.400000000001455</v>
      </c>
      <c r="W541">
        <f t="shared" si="225"/>
        <v>30.94999999999995</v>
      </c>
      <c r="X541">
        <f t="shared" si="220"/>
        <v>30.5</v>
      </c>
      <c r="Y541">
        <f t="shared" si="226"/>
        <v>49.559647718174496</v>
      </c>
      <c r="Z541">
        <f t="shared" si="227"/>
        <v>0</v>
      </c>
      <c r="AA541">
        <f t="shared" si="228"/>
        <v>0</v>
      </c>
      <c r="AB541">
        <v>-38.35</v>
      </c>
      <c r="AC541">
        <f t="shared" si="208"/>
        <v>-9979409735.750246</v>
      </c>
      <c r="AD541">
        <f t="shared" si="221"/>
        <v>-10880844233.971525</v>
      </c>
      <c r="AE541" t="str">
        <f t="shared" si="209"/>
        <v>Oct</v>
      </c>
      <c r="AF541">
        <f>_xlfn.IFNA(VLOOKUP(A541,Gold!$A$2:$E$1307,5, FALSE),AF540)</f>
        <v>29959</v>
      </c>
      <c r="AG541">
        <f>_xlfn.IFNA(VLOOKUP(A541,Gold!$A$2:$G$1307,7, FALSE),AG540)</f>
        <v>1</v>
      </c>
      <c r="AH541">
        <f>_xlfn.IFNA(VLOOKUP(A541,Oil!$A$2:$E$1345,5, FALSE),AH540)</f>
        <v>3317</v>
      </c>
      <c r="AI541">
        <f>_xlfn.IFNA(VLOOKUP(A541,Oil!$A$2:$G$1345,7, FALSE),AI540)</f>
        <v>1</v>
      </c>
      <c r="AJ541">
        <f t="shared" si="212"/>
        <v>2</v>
      </c>
      <c r="AK541">
        <f>_xlfn.IFNA(VLOOKUP(A541,InterestRate!$A$2:$G$1334,3, FALSE),AK540)</f>
        <v>6.8230000000000004</v>
      </c>
      <c r="AL541">
        <f>_xlfn.IFNA(VLOOKUP(A541,InterestRate!$A$2:$G$1334,4,FALSE),AL540)</f>
        <v>6.8230000000000004</v>
      </c>
      <c r="AM541">
        <f>_xlfn.IFNA(VLOOKUP(A541,InterestRate!$A$2:$G$1334,5, FALSE),AM540)</f>
        <v>6.8230000000000004</v>
      </c>
      <c r="AN541">
        <f>_xlfn.IFNA(VLOOKUP(A541,InterestRate!$A$2:$G$1334,6, FALSE),AN540)</f>
        <v>6.8230000000000004</v>
      </c>
      <c r="AO541">
        <f>_xlfn.IFNA(VLOOKUP(A541,InterestRate!$A$2:$G$1334,7, FALSE),AO540)</f>
        <v>3.7000000000000002E-3</v>
      </c>
      <c r="AP541">
        <f t="shared" si="213"/>
        <v>1</v>
      </c>
      <c r="AQ541">
        <f t="shared" si="214"/>
        <v>3</v>
      </c>
    </row>
    <row r="542" spans="1:43" x14ac:dyDescent="0.2">
      <c r="A542" s="1">
        <v>42650</v>
      </c>
      <c r="B542">
        <v>8721.7000000000007</v>
      </c>
      <c r="C542">
        <v>8723.7000000000007</v>
      </c>
      <c r="D542">
        <v>8663.7999999999993</v>
      </c>
      <c r="E542">
        <v>8697.6</v>
      </c>
      <c r="F542">
        <v>155053800</v>
      </c>
      <c r="G542">
        <v>8144.3</v>
      </c>
      <c r="H542">
        <f t="shared" si="230"/>
        <v>8734.4916666666668</v>
      </c>
      <c r="I542">
        <f t="shared" si="222"/>
        <v>-36.891666666666424</v>
      </c>
      <c r="J542">
        <f t="shared" si="229"/>
        <v>0</v>
      </c>
      <c r="K542">
        <f t="shared" si="210"/>
        <v>8699.4</v>
      </c>
      <c r="L542">
        <f t="shared" si="223"/>
        <v>200664573</v>
      </c>
      <c r="M542">
        <f t="shared" si="224"/>
        <v>-45610773</v>
      </c>
      <c r="N542" s="10">
        <f t="shared" si="211"/>
        <v>2.0695364238402229E-2</v>
      </c>
      <c r="O542">
        <f t="shared" si="219"/>
        <v>-47.549999999999272</v>
      </c>
      <c r="P542">
        <f t="shared" si="231"/>
        <v>15.700000000000728</v>
      </c>
      <c r="Q542">
        <f t="shared" si="232"/>
        <v>80.0015089143415</v>
      </c>
      <c r="R542">
        <f t="shared" si="233"/>
        <v>-63.25</v>
      </c>
      <c r="S542">
        <f t="shared" si="215"/>
        <v>-11.949999999998909</v>
      </c>
      <c r="T542">
        <f t="shared" si="216"/>
        <v>11.949999999998909</v>
      </c>
      <c r="U542">
        <f t="shared" si="217"/>
        <v>0</v>
      </c>
      <c r="V542">
        <f t="shared" si="218"/>
        <v>11.949999999998909</v>
      </c>
      <c r="W542">
        <f t="shared" si="225"/>
        <v>25.414285714285661</v>
      </c>
      <c r="X542">
        <f t="shared" si="220"/>
        <v>32.207142857142699</v>
      </c>
      <c r="Y542">
        <f t="shared" si="226"/>
        <v>43.353235043255822</v>
      </c>
      <c r="Z542">
        <f t="shared" si="227"/>
        <v>0</v>
      </c>
      <c r="AA542">
        <f t="shared" si="228"/>
        <v>0</v>
      </c>
      <c r="AB542">
        <v>-23.5</v>
      </c>
      <c r="AC542">
        <f t="shared" si="208"/>
        <v>-3736796580.0000563</v>
      </c>
      <c r="AD542">
        <f t="shared" si="221"/>
        <v>-12242294232.728651</v>
      </c>
      <c r="AE542" t="str">
        <f t="shared" si="209"/>
        <v>Oct</v>
      </c>
      <c r="AF542">
        <f>_xlfn.IFNA(VLOOKUP(A542,Gold!$A$2:$E$1307,5, FALSE),AF541)</f>
        <v>29783</v>
      </c>
      <c r="AG542">
        <f>_xlfn.IFNA(VLOOKUP(A542,Gold!$A$2:$G$1307,7, FALSE),AG541)</f>
        <v>1</v>
      </c>
      <c r="AH542">
        <f>_xlfn.IFNA(VLOOKUP(A542,Oil!$A$2:$E$1345,5, FALSE),AH541)</f>
        <v>3361</v>
      </c>
      <c r="AI542">
        <f>_xlfn.IFNA(VLOOKUP(A542,Oil!$A$2:$G$1345,7, FALSE),AI541)</f>
        <v>1</v>
      </c>
      <c r="AJ542">
        <f t="shared" si="212"/>
        <v>2</v>
      </c>
      <c r="AK542">
        <f>_xlfn.IFNA(VLOOKUP(A542,InterestRate!$A$2:$G$1334,3, FALSE),AK541)</f>
        <v>6.8490000000000002</v>
      </c>
      <c r="AL542">
        <f>_xlfn.IFNA(VLOOKUP(A542,InterestRate!$A$2:$G$1334,4,FALSE),AL541)</f>
        <v>6.8490000000000002</v>
      </c>
      <c r="AM542">
        <f>_xlfn.IFNA(VLOOKUP(A542,InterestRate!$A$2:$G$1334,5, FALSE),AM541)</f>
        <v>6.8490000000000002</v>
      </c>
      <c r="AN542">
        <f>_xlfn.IFNA(VLOOKUP(A542,InterestRate!$A$2:$G$1334,6, FALSE),AN541)</f>
        <v>6.8490000000000002</v>
      </c>
      <c r="AO542">
        <f>_xlfn.IFNA(VLOOKUP(A542,InterestRate!$A$2:$G$1334,7, FALSE),AO541)</f>
        <v>3.8E-3</v>
      </c>
      <c r="AP542">
        <f t="shared" si="213"/>
        <v>1</v>
      </c>
      <c r="AQ542">
        <f t="shared" si="214"/>
        <v>3</v>
      </c>
    </row>
    <row r="543" spans="1:43" x14ac:dyDescent="0.2">
      <c r="A543" s="1">
        <v>42653</v>
      </c>
      <c r="B543">
        <v>8735.35</v>
      </c>
      <c r="C543">
        <v>8745.7999999999993</v>
      </c>
      <c r="D543">
        <v>8703.9500000000007</v>
      </c>
      <c r="E543">
        <v>8708.7999999999993</v>
      </c>
      <c r="F543">
        <v>111794053</v>
      </c>
      <c r="G543">
        <v>5159.83</v>
      </c>
      <c r="H543">
        <f t="shared" si="230"/>
        <v>8727.8625000000011</v>
      </c>
      <c r="I543">
        <f t="shared" si="222"/>
        <v>-19.062500000001819</v>
      </c>
      <c r="J543">
        <f t="shared" si="229"/>
        <v>0</v>
      </c>
      <c r="K543">
        <f t="shared" si="210"/>
        <v>8693.0499999999993</v>
      </c>
      <c r="L543">
        <f t="shared" si="223"/>
        <v>198437445.2857143</v>
      </c>
      <c r="M543">
        <f t="shared" si="224"/>
        <v>-86643392.285714298</v>
      </c>
      <c r="N543" s="10">
        <f t="shared" si="211"/>
        <v>-0.18085155245269155</v>
      </c>
      <c r="O543">
        <f t="shared" si="219"/>
        <v>117.54999999999927</v>
      </c>
      <c r="P543">
        <f t="shared" si="231"/>
        <v>302.19999999999891</v>
      </c>
      <c r="Q543">
        <f t="shared" si="232"/>
        <v>80.865698478874407</v>
      </c>
      <c r="R543">
        <f t="shared" si="233"/>
        <v>-184.64999999999964</v>
      </c>
      <c r="S543">
        <f t="shared" si="215"/>
        <v>11.199999999998909</v>
      </c>
      <c r="T543">
        <f t="shared" si="216"/>
        <v>-11.199999999998909</v>
      </c>
      <c r="U543">
        <f t="shared" si="217"/>
        <v>11.199999999998909</v>
      </c>
      <c r="V543">
        <f t="shared" si="218"/>
        <v>0</v>
      </c>
      <c r="W543">
        <f t="shared" si="225"/>
        <v>27.014285714285506</v>
      </c>
      <c r="X543">
        <f t="shared" si="220"/>
        <v>10.221428571428467</v>
      </c>
      <c r="Y543">
        <f t="shared" si="226"/>
        <v>70.651970857463141</v>
      </c>
      <c r="Z543">
        <f t="shared" si="227"/>
        <v>0</v>
      </c>
      <c r="AA543">
        <f t="shared" si="228"/>
        <v>0</v>
      </c>
      <c r="AB543">
        <v>73.150000000000006</v>
      </c>
      <c r="AC543">
        <f t="shared" si="208"/>
        <v>-2968132107.1501222</v>
      </c>
      <c r="AD543">
        <f t="shared" si="221"/>
        <v>-1603966975.0286286</v>
      </c>
      <c r="AE543" t="str">
        <f t="shared" si="209"/>
        <v>Oct</v>
      </c>
      <c r="AF543">
        <f>_xlfn.IFNA(VLOOKUP(A543,Gold!$A$2:$E$1307,5, FALSE),AF542)</f>
        <v>29863</v>
      </c>
      <c r="AG543">
        <f>_xlfn.IFNA(VLOOKUP(A543,Gold!$A$2:$G$1307,7, FALSE),AG542)</f>
        <v>-1</v>
      </c>
      <c r="AH543">
        <f>_xlfn.IFNA(VLOOKUP(A543,Oil!$A$2:$E$1345,5, FALSE),AH542)</f>
        <v>3327</v>
      </c>
      <c r="AI543">
        <f>_xlfn.IFNA(VLOOKUP(A543,Oil!$A$2:$G$1345,7, FALSE),AI542)</f>
        <v>-1</v>
      </c>
      <c r="AJ543">
        <f t="shared" si="212"/>
        <v>-2</v>
      </c>
      <c r="AK543">
        <f>_xlfn.IFNA(VLOOKUP(A543,InterestRate!$A$2:$G$1334,3, FALSE),AK542)</f>
        <v>6.819</v>
      </c>
      <c r="AL543">
        <f>_xlfn.IFNA(VLOOKUP(A543,InterestRate!$A$2:$G$1334,4,FALSE),AL542)</f>
        <v>6.819</v>
      </c>
      <c r="AM543">
        <f>_xlfn.IFNA(VLOOKUP(A543,InterestRate!$A$2:$G$1334,5, FALSE),AM542)</f>
        <v>6.819</v>
      </c>
      <c r="AN543">
        <f>_xlfn.IFNA(VLOOKUP(A543,InterestRate!$A$2:$G$1334,6, FALSE),AN542)</f>
        <v>6.819</v>
      </c>
      <c r="AO543">
        <f>_xlfn.IFNA(VLOOKUP(A543,InterestRate!$A$2:$G$1334,7, FALSE),AO542)</f>
        <v>-4.4000000000000003E-3</v>
      </c>
      <c r="AP543">
        <f t="shared" si="213"/>
        <v>-1</v>
      </c>
      <c r="AQ543">
        <f t="shared" si="214"/>
        <v>-3</v>
      </c>
    </row>
    <row r="544" spans="1:43" x14ac:dyDescent="0.2">
      <c r="A544" s="1">
        <v>42656</v>
      </c>
      <c r="B544">
        <v>8671.5</v>
      </c>
      <c r="C544">
        <v>8681.5499999999993</v>
      </c>
      <c r="D544">
        <v>8541.35</v>
      </c>
      <c r="E544">
        <v>8573.35</v>
      </c>
      <c r="F544">
        <v>218861324</v>
      </c>
      <c r="G544">
        <v>10581.55</v>
      </c>
      <c r="H544">
        <f t="shared" si="230"/>
        <v>8714.6416666666682</v>
      </c>
      <c r="I544">
        <f t="shared" si="222"/>
        <v>-141.29166666666788</v>
      </c>
      <c r="J544">
        <f t="shared" si="229"/>
        <v>0</v>
      </c>
      <c r="K544">
        <f t="shared" si="210"/>
        <v>8708.9500000000007</v>
      </c>
      <c r="L544">
        <f t="shared" si="223"/>
        <v>159494417.2857143</v>
      </c>
      <c r="M544">
        <f t="shared" si="224"/>
        <v>59366906.714285702</v>
      </c>
      <c r="N544" s="10">
        <f t="shared" si="211"/>
        <v>1.5816454478121196</v>
      </c>
      <c r="O544">
        <f t="shared" si="219"/>
        <v>-37.799999999999272</v>
      </c>
      <c r="P544">
        <f t="shared" si="231"/>
        <v>128.20000000000073</v>
      </c>
      <c r="Q544">
        <f t="shared" si="232"/>
        <v>95.544897199967593</v>
      </c>
      <c r="R544">
        <f t="shared" si="233"/>
        <v>-166</v>
      </c>
      <c r="S544">
        <f t="shared" si="215"/>
        <v>-135.44999999999891</v>
      </c>
      <c r="T544">
        <f t="shared" si="216"/>
        <v>135.44999999999891</v>
      </c>
      <c r="U544">
        <f t="shared" si="217"/>
        <v>0</v>
      </c>
      <c r="V544">
        <f t="shared" si="218"/>
        <v>135.44999999999891</v>
      </c>
      <c r="W544">
        <f t="shared" si="225"/>
        <v>24.171428571428415</v>
      </c>
      <c r="X544">
        <f t="shared" si="220"/>
        <v>29.57142857142831</v>
      </c>
      <c r="Y544">
        <f t="shared" si="226"/>
        <v>44.154488517745349</v>
      </c>
      <c r="Z544">
        <f t="shared" si="227"/>
        <v>0</v>
      </c>
      <c r="AA544">
        <f t="shared" si="228"/>
        <v>0</v>
      </c>
      <c r="AB544">
        <v>32.200000000000003</v>
      </c>
      <c r="AC544">
        <f t="shared" si="208"/>
        <v>-21481238950.599922</v>
      </c>
      <c r="AD544">
        <f t="shared" si="221"/>
        <v>-5466205668.0071793</v>
      </c>
      <c r="AE544" t="str">
        <f t="shared" si="209"/>
        <v>Oct</v>
      </c>
      <c r="AF544">
        <f>_xlfn.IFNA(VLOOKUP(A544,Gold!$A$2:$E$1307,5, FALSE),AF543)</f>
        <v>29940</v>
      </c>
      <c r="AG544">
        <f>_xlfn.IFNA(VLOOKUP(A544,Gold!$A$2:$G$1307,7, FALSE),AG543)</f>
        <v>1</v>
      </c>
      <c r="AH544">
        <f>_xlfn.IFNA(VLOOKUP(A544,Oil!$A$2:$E$1345,5, FALSE),AH543)</f>
        <v>3341</v>
      </c>
      <c r="AI544">
        <f>_xlfn.IFNA(VLOOKUP(A544,Oil!$A$2:$G$1345,7, FALSE),AI543)</f>
        <v>-1</v>
      </c>
      <c r="AJ544">
        <f t="shared" si="212"/>
        <v>0</v>
      </c>
      <c r="AK544">
        <f>_xlfn.IFNA(VLOOKUP(A544,InterestRate!$A$2:$G$1334,3, FALSE),AK543)</f>
        <v>6.83</v>
      </c>
      <c r="AL544">
        <f>_xlfn.IFNA(VLOOKUP(A544,InterestRate!$A$2:$G$1334,4,FALSE),AL543)</f>
        <v>6.83</v>
      </c>
      <c r="AM544">
        <f>_xlfn.IFNA(VLOOKUP(A544,InterestRate!$A$2:$G$1334,5, FALSE),AM543)</f>
        <v>6.83</v>
      </c>
      <c r="AN544">
        <f>_xlfn.IFNA(VLOOKUP(A544,InterestRate!$A$2:$G$1334,6, FALSE),AN543)</f>
        <v>6.83</v>
      </c>
      <c r="AO544">
        <f>_xlfn.IFNA(VLOOKUP(A544,InterestRate!$A$2:$G$1334,7, FALSE),AO543)</f>
        <v>1.6000000000000001E-3</v>
      </c>
      <c r="AP544">
        <f t="shared" si="213"/>
        <v>1</v>
      </c>
      <c r="AQ544">
        <f t="shared" si="214"/>
        <v>1</v>
      </c>
    </row>
    <row r="545" spans="1:43" x14ac:dyDescent="0.2">
      <c r="A545" s="1">
        <v>42657</v>
      </c>
      <c r="B545">
        <v>8594</v>
      </c>
      <c r="C545">
        <v>8604.4500000000007</v>
      </c>
      <c r="D545">
        <v>8549.7999999999993</v>
      </c>
      <c r="E545">
        <v>8583.4</v>
      </c>
      <c r="F545">
        <v>167848947</v>
      </c>
      <c r="G545">
        <v>9613.4699999999993</v>
      </c>
      <c r="H545">
        <f t="shared" si="230"/>
        <v>8693.1250000000018</v>
      </c>
      <c r="I545">
        <f t="shared" si="222"/>
        <v>-109.72500000000218</v>
      </c>
      <c r="J545">
        <f t="shared" si="229"/>
        <v>0</v>
      </c>
      <c r="K545">
        <f t="shared" si="210"/>
        <v>8691.2999999999993</v>
      </c>
      <c r="L545">
        <f t="shared" si="223"/>
        <v>163998422.85714287</v>
      </c>
      <c r="M545">
        <f t="shared" si="224"/>
        <v>3850524.1428571343</v>
      </c>
      <c r="N545" s="10">
        <f t="shared" si="211"/>
        <v>1.257077614931142</v>
      </c>
      <c r="O545">
        <f t="shared" si="219"/>
        <v>-154.70000000000073</v>
      </c>
      <c r="P545">
        <f t="shared" si="231"/>
        <v>-25.350000000000364</v>
      </c>
      <c r="Q545">
        <f t="shared" si="232"/>
        <v>77.413249450440787</v>
      </c>
      <c r="R545">
        <f t="shared" si="233"/>
        <v>-129.35000000000036</v>
      </c>
      <c r="S545">
        <f t="shared" si="215"/>
        <v>10.049999999999272</v>
      </c>
      <c r="T545">
        <f t="shared" si="216"/>
        <v>-10.049999999999272</v>
      </c>
      <c r="U545">
        <f t="shared" si="217"/>
        <v>10.049999999999272</v>
      </c>
      <c r="V545">
        <f t="shared" si="218"/>
        <v>0</v>
      </c>
      <c r="W545">
        <f t="shared" si="225"/>
        <v>7.4714285714282074</v>
      </c>
      <c r="X545">
        <f t="shared" si="220"/>
        <v>29.57142857142831</v>
      </c>
      <c r="Y545">
        <f t="shared" si="226"/>
        <v>19.639504318437218</v>
      </c>
      <c r="Z545">
        <f t="shared" si="227"/>
        <v>1</v>
      </c>
      <c r="AA545">
        <f t="shared" si="228"/>
        <v>0</v>
      </c>
      <c r="AB545">
        <v>-74.95</v>
      </c>
      <c r="AC545">
        <f t="shared" si="208"/>
        <v>-1779198838.2000611</v>
      </c>
      <c r="AD545">
        <f t="shared" si="221"/>
        <v>-7174507768.9214878</v>
      </c>
      <c r="AE545" t="str">
        <f t="shared" si="209"/>
        <v>Oct</v>
      </c>
      <c r="AF545">
        <f>_xlfn.IFNA(VLOOKUP(A545,Gold!$A$2:$E$1307,5, FALSE),AF544)</f>
        <v>29752</v>
      </c>
      <c r="AG545">
        <f>_xlfn.IFNA(VLOOKUP(A545,Gold!$A$2:$G$1307,7, FALSE),AG544)</f>
        <v>-1</v>
      </c>
      <c r="AH545">
        <f>_xlfn.IFNA(VLOOKUP(A545,Oil!$A$2:$E$1345,5, FALSE),AH544)</f>
        <v>3372</v>
      </c>
      <c r="AI545">
        <f>_xlfn.IFNA(VLOOKUP(A545,Oil!$A$2:$G$1345,7, FALSE),AI544)</f>
        <v>1</v>
      </c>
      <c r="AJ545">
        <f t="shared" si="212"/>
        <v>0</v>
      </c>
      <c r="AK545">
        <f>_xlfn.IFNA(VLOOKUP(A545,InterestRate!$A$2:$G$1334,3, FALSE),AK544)</f>
        <v>6.8540000000000001</v>
      </c>
      <c r="AL545">
        <f>_xlfn.IFNA(VLOOKUP(A545,InterestRate!$A$2:$G$1334,4,FALSE),AL544)</f>
        <v>6.8540000000000001</v>
      </c>
      <c r="AM545">
        <f>_xlfn.IFNA(VLOOKUP(A545,InterestRate!$A$2:$G$1334,5, FALSE),AM544)</f>
        <v>6.8540000000000001</v>
      </c>
      <c r="AN545">
        <f>_xlfn.IFNA(VLOOKUP(A545,InterestRate!$A$2:$G$1334,6, FALSE),AN544)</f>
        <v>6.8540000000000001</v>
      </c>
      <c r="AO545">
        <f>_xlfn.IFNA(VLOOKUP(A545,InterestRate!$A$2:$G$1334,7, FALSE),AO544)</f>
        <v>3.5000000000000001E-3</v>
      </c>
      <c r="AP545">
        <f t="shared" si="213"/>
        <v>1</v>
      </c>
      <c r="AQ545">
        <f t="shared" si="214"/>
        <v>1</v>
      </c>
    </row>
    <row r="546" spans="1:43" x14ac:dyDescent="0.2">
      <c r="A546" s="1">
        <v>42660</v>
      </c>
      <c r="B546">
        <v>8612.9500000000007</v>
      </c>
      <c r="C546">
        <v>8615.4</v>
      </c>
      <c r="D546">
        <v>8506.15</v>
      </c>
      <c r="E546">
        <v>8520.4</v>
      </c>
      <c r="F546">
        <v>203516577</v>
      </c>
      <c r="G546">
        <v>8590.35</v>
      </c>
      <c r="H546">
        <f t="shared" si="230"/>
        <v>8681.4875000000011</v>
      </c>
      <c r="I546">
        <f t="shared" si="222"/>
        <v>-161.08750000000146</v>
      </c>
      <c r="J546">
        <f t="shared" si="229"/>
        <v>0</v>
      </c>
      <c r="K546">
        <f t="shared" si="210"/>
        <v>8615.25</v>
      </c>
      <c r="L546">
        <f t="shared" si="223"/>
        <v>167766547.2857143</v>
      </c>
      <c r="M546">
        <f t="shared" si="224"/>
        <v>35750029.714285702</v>
      </c>
      <c r="N546" s="10">
        <f t="shared" si="211"/>
        <v>1.113210647387451</v>
      </c>
      <c r="O546">
        <f t="shared" si="219"/>
        <v>-248.75</v>
      </c>
      <c r="P546">
        <f t="shared" si="231"/>
        <v>-186.35000000000036</v>
      </c>
      <c r="Q546">
        <f t="shared" si="232"/>
        <v>83.749949538008977</v>
      </c>
      <c r="R546">
        <f t="shared" si="233"/>
        <v>-62.399999999999636</v>
      </c>
      <c r="S546">
        <f t="shared" si="215"/>
        <v>-63</v>
      </c>
      <c r="T546">
        <f t="shared" si="216"/>
        <v>63</v>
      </c>
      <c r="U546">
        <f t="shared" si="217"/>
        <v>0</v>
      </c>
      <c r="V546">
        <f t="shared" si="218"/>
        <v>63</v>
      </c>
      <c r="W546">
        <f t="shared" si="225"/>
        <v>3.0357142857140258</v>
      </c>
      <c r="X546">
        <f t="shared" si="220"/>
        <v>38.571428571428314</v>
      </c>
      <c r="Y546">
        <f t="shared" si="226"/>
        <v>7.124895222128572</v>
      </c>
      <c r="Z546">
        <f t="shared" si="227"/>
        <v>1</v>
      </c>
      <c r="AA546">
        <f t="shared" si="228"/>
        <v>0</v>
      </c>
      <c r="AB546">
        <v>-441.25</v>
      </c>
      <c r="AC546">
        <f t="shared" si="208"/>
        <v>-18835459201.350224</v>
      </c>
      <c r="AD546">
        <f t="shared" si="221"/>
        <v>-9842217422.2072239</v>
      </c>
      <c r="AE546" t="str">
        <f t="shared" si="209"/>
        <v>Oct</v>
      </c>
      <c r="AF546">
        <f>_xlfn.IFNA(VLOOKUP(A546,Gold!$A$2:$E$1307,5, FALSE),AF545)</f>
        <v>29738</v>
      </c>
      <c r="AG546">
        <f>_xlfn.IFNA(VLOOKUP(A546,Gold!$A$2:$G$1307,7, FALSE),AG545)</f>
        <v>1</v>
      </c>
      <c r="AH546">
        <f>_xlfn.IFNA(VLOOKUP(A546,Oil!$A$2:$E$1345,5, FALSE),AH545)</f>
        <v>3366</v>
      </c>
      <c r="AI546">
        <f>_xlfn.IFNA(VLOOKUP(A546,Oil!$A$2:$G$1345,7, FALSE),AI545)</f>
        <v>-1</v>
      </c>
      <c r="AJ546">
        <f t="shared" si="212"/>
        <v>0</v>
      </c>
      <c r="AK546">
        <f>_xlfn.IFNA(VLOOKUP(A546,InterestRate!$A$2:$G$1334,3, FALSE),AK545)</f>
        <v>6.8449999999999998</v>
      </c>
      <c r="AL546">
        <f>_xlfn.IFNA(VLOOKUP(A546,InterestRate!$A$2:$G$1334,4,FALSE),AL545)</f>
        <v>6.8449999999999998</v>
      </c>
      <c r="AM546">
        <f>_xlfn.IFNA(VLOOKUP(A546,InterestRate!$A$2:$G$1334,5, FALSE),AM545)</f>
        <v>6.8449999999999998</v>
      </c>
      <c r="AN546">
        <f>_xlfn.IFNA(VLOOKUP(A546,InterestRate!$A$2:$G$1334,6, FALSE),AN545)</f>
        <v>6.8449999999999998</v>
      </c>
      <c r="AO546">
        <f>_xlfn.IFNA(VLOOKUP(A546,InterestRate!$A$2:$G$1334,7, FALSE),AO545)</f>
        <v>-1.2999999999999999E-3</v>
      </c>
      <c r="AP546">
        <f t="shared" si="213"/>
        <v>-1</v>
      </c>
      <c r="AQ546">
        <f t="shared" si="214"/>
        <v>-1</v>
      </c>
    </row>
    <row r="547" spans="1:43" x14ac:dyDescent="0.2">
      <c r="A547" s="1">
        <v>42661</v>
      </c>
      <c r="B547">
        <v>8556.0499999999993</v>
      </c>
      <c r="C547">
        <v>8685.1</v>
      </c>
      <c r="D547">
        <v>8555.9</v>
      </c>
      <c r="E547">
        <v>8677.9</v>
      </c>
      <c r="F547">
        <v>216626083</v>
      </c>
      <c r="G547">
        <v>9162.11</v>
      </c>
      <c r="H547">
        <f t="shared" si="230"/>
        <v>8665.9875000000011</v>
      </c>
      <c r="I547">
        <f t="shared" si="222"/>
        <v>11.912499999998545</v>
      </c>
      <c r="J547">
        <f t="shared" si="229"/>
        <v>1</v>
      </c>
      <c r="K547">
        <f t="shared" si="210"/>
        <v>8615.25</v>
      </c>
      <c r="L547">
        <f t="shared" si="223"/>
        <v>169698893.85714287</v>
      </c>
      <c r="M547">
        <f t="shared" si="224"/>
        <v>46927189.142857134</v>
      </c>
      <c r="N547" s="10">
        <f t="shared" si="211"/>
        <v>-0.72194885859481717</v>
      </c>
      <c r="O547">
        <f t="shared" si="219"/>
        <v>-66.050000000001091</v>
      </c>
      <c r="P547">
        <f t="shared" si="231"/>
        <v>-86.950000000002547</v>
      </c>
      <c r="Q547">
        <f t="shared" si="232"/>
        <v>120.09864695324431</v>
      </c>
      <c r="R547">
        <f t="shared" si="233"/>
        <v>20.900000000001455</v>
      </c>
      <c r="S547">
        <f t="shared" si="215"/>
        <v>157.5</v>
      </c>
      <c r="T547">
        <f t="shared" si="216"/>
        <v>-157.5</v>
      </c>
      <c r="U547">
        <f t="shared" si="217"/>
        <v>157.5</v>
      </c>
      <c r="V547">
        <f t="shared" si="218"/>
        <v>0</v>
      </c>
      <c r="W547">
        <f t="shared" si="225"/>
        <v>25.535714285714025</v>
      </c>
      <c r="X547">
        <f t="shared" si="220"/>
        <v>34.971428571428469</v>
      </c>
      <c r="Y547">
        <f t="shared" si="226"/>
        <v>41.51666473115764</v>
      </c>
      <c r="Z547">
        <f t="shared" si="227"/>
        <v>0</v>
      </c>
      <c r="AA547">
        <f t="shared" si="228"/>
        <v>0</v>
      </c>
      <c r="AB547">
        <v>-469.5</v>
      </c>
      <c r="AC547">
        <f t="shared" si="208"/>
        <v>26395888213.550079</v>
      </c>
      <c r="AD547">
        <f t="shared" si="221"/>
        <v>-4626335314.2143641</v>
      </c>
      <c r="AE547" t="str">
        <f t="shared" si="209"/>
        <v>Oct</v>
      </c>
      <c r="AF547">
        <f>_xlfn.IFNA(VLOOKUP(A547,Gold!$A$2:$E$1307,5, FALSE),AF546)</f>
        <v>29845</v>
      </c>
      <c r="AG547">
        <f>_xlfn.IFNA(VLOOKUP(A547,Gold!$A$2:$G$1307,7, FALSE),AG546)</f>
        <v>1</v>
      </c>
      <c r="AH547">
        <f>_xlfn.IFNA(VLOOKUP(A547,Oil!$A$2:$E$1345,5, FALSE),AH546)</f>
        <v>3335</v>
      </c>
      <c r="AI547">
        <f>_xlfn.IFNA(VLOOKUP(A547,Oil!$A$2:$G$1345,7, FALSE),AI546)</f>
        <v>-1</v>
      </c>
      <c r="AJ547">
        <f t="shared" si="212"/>
        <v>0</v>
      </c>
      <c r="AK547">
        <f>_xlfn.IFNA(VLOOKUP(A547,InterestRate!$A$2:$G$1334,3, FALSE),AK546)</f>
        <v>6.8150000000000004</v>
      </c>
      <c r="AL547">
        <f>_xlfn.IFNA(VLOOKUP(A547,InterestRate!$A$2:$G$1334,4,FALSE),AL546)</f>
        <v>6.8150000000000004</v>
      </c>
      <c r="AM547">
        <f>_xlfn.IFNA(VLOOKUP(A547,InterestRate!$A$2:$G$1334,5, FALSE),AM546)</f>
        <v>6.8150000000000004</v>
      </c>
      <c r="AN547">
        <f>_xlfn.IFNA(VLOOKUP(A547,InterestRate!$A$2:$G$1334,6, FALSE),AN546)</f>
        <v>6.8150000000000004</v>
      </c>
      <c r="AO547">
        <f>_xlfn.IFNA(VLOOKUP(A547,InterestRate!$A$2:$G$1334,7, FALSE),AO546)</f>
        <v>-4.4000000000000003E-3</v>
      </c>
      <c r="AP547">
        <f t="shared" si="213"/>
        <v>-1</v>
      </c>
      <c r="AQ547">
        <f t="shared" si="214"/>
        <v>-1</v>
      </c>
    </row>
    <row r="548" spans="1:43" x14ac:dyDescent="0.2">
      <c r="A548" s="1">
        <v>42662</v>
      </c>
      <c r="B548">
        <v>8697.5</v>
      </c>
      <c r="C548">
        <v>8698.75</v>
      </c>
      <c r="D548">
        <v>8636.7000000000007</v>
      </c>
      <c r="E548">
        <v>8659.1</v>
      </c>
      <c r="F548">
        <v>177397872</v>
      </c>
      <c r="G548">
        <v>7790.01</v>
      </c>
      <c r="H548">
        <f t="shared" si="230"/>
        <v>8660.3833333333332</v>
      </c>
      <c r="I548">
        <f t="shared" si="222"/>
        <v>-1.2833333333328483</v>
      </c>
      <c r="J548">
        <f t="shared" si="229"/>
        <v>-1</v>
      </c>
      <c r="K548">
        <f t="shared" si="210"/>
        <v>8638</v>
      </c>
      <c r="L548">
        <f t="shared" si="223"/>
        <v>177487769.85714287</v>
      </c>
      <c r="M548">
        <f t="shared" si="224"/>
        <v>-89897.857142865658</v>
      </c>
      <c r="N548" s="10">
        <f t="shared" si="211"/>
        <v>-0.24367428485639805</v>
      </c>
      <c r="O548">
        <f t="shared" si="219"/>
        <v>-50.449999999998909</v>
      </c>
      <c r="P548">
        <f t="shared" si="231"/>
        <v>-53.599999999998545</v>
      </c>
      <c r="Q548">
        <f t="shared" si="232"/>
        <v>116.01897781951752</v>
      </c>
      <c r="R548">
        <f t="shared" si="233"/>
        <v>3.1499999999996362</v>
      </c>
      <c r="S548">
        <f t="shared" si="215"/>
        <v>-18.799999999999272</v>
      </c>
      <c r="T548">
        <f t="shared" si="216"/>
        <v>18.799999999999272</v>
      </c>
      <c r="U548">
        <f t="shared" si="217"/>
        <v>0</v>
      </c>
      <c r="V548">
        <f t="shared" si="218"/>
        <v>18.799999999999272</v>
      </c>
      <c r="W548">
        <f t="shared" si="225"/>
        <v>25.535714285714025</v>
      </c>
      <c r="X548">
        <f t="shared" si="220"/>
        <v>32.742857142856728</v>
      </c>
      <c r="Y548">
        <f t="shared" si="226"/>
        <v>43.077479214363223</v>
      </c>
      <c r="Z548">
        <f t="shared" si="227"/>
        <v>0</v>
      </c>
      <c r="AA548">
        <f t="shared" si="228"/>
        <v>0</v>
      </c>
      <c r="AB548">
        <v>-365.25</v>
      </c>
      <c r="AC548">
        <f t="shared" si="208"/>
        <v>-6812078284.7999353</v>
      </c>
      <c r="AD548">
        <f t="shared" si="221"/>
        <v>-4173859392.6500344</v>
      </c>
      <c r="AE548" t="str">
        <f t="shared" si="209"/>
        <v>Oct</v>
      </c>
      <c r="AF548">
        <f>_xlfn.IFNA(VLOOKUP(A548,Gold!$A$2:$E$1307,5, FALSE),AF547)</f>
        <v>29957</v>
      </c>
      <c r="AG548">
        <f>_xlfn.IFNA(VLOOKUP(A548,Gold!$A$2:$G$1307,7, FALSE),AG547)</f>
        <v>1</v>
      </c>
      <c r="AH548">
        <f>_xlfn.IFNA(VLOOKUP(A548,Oil!$A$2:$E$1345,5, FALSE),AH547)</f>
        <v>3356</v>
      </c>
      <c r="AI548">
        <f>_xlfn.IFNA(VLOOKUP(A548,Oil!$A$2:$G$1345,7, FALSE),AI547)</f>
        <v>1</v>
      </c>
      <c r="AJ548">
        <f t="shared" si="212"/>
        <v>2</v>
      </c>
      <c r="AK548">
        <f>_xlfn.IFNA(VLOOKUP(A548,InterestRate!$A$2:$G$1334,3, FALSE),AK547)</f>
        <v>6.819</v>
      </c>
      <c r="AL548">
        <f>_xlfn.IFNA(VLOOKUP(A548,InterestRate!$A$2:$G$1334,4,FALSE),AL547)</f>
        <v>6.819</v>
      </c>
      <c r="AM548">
        <f>_xlfn.IFNA(VLOOKUP(A548,InterestRate!$A$2:$G$1334,5, FALSE),AM547)</f>
        <v>6.819</v>
      </c>
      <c r="AN548">
        <f>_xlfn.IFNA(VLOOKUP(A548,InterestRate!$A$2:$G$1334,6, FALSE),AN547)</f>
        <v>6.819</v>
      </c>
      <c r="AO548">
        <f>_xlfn.IFNA(VLOOKUP(A548,InterestRate!$A$2:$G$1334,7, FALSE),AO547)</f>
        <v>5.9999999999999995E-4</v>
      </c>
      <c r="AP548">
        <f t="shared" si="213"/>
        <v>1</v>
      </c>
      <c r="AQ548">
        <f t="shared" si="214"/>
        <v>3</v>
      </c>
    </row>
    <row r="549" spans="1:43" x14ac:dyDescent="0.2">
      <c r="A549" s="1">
        <v>42663</v>
      </c>
      <c r="B549">
        <v>8693.35</v>
      </c>
      <c r="C549">
        <v>8727</v>
      </c>
      <c r="D549">
        <v>8678.2999999999993</v>
      </c>
      <c r="E549">
        <v>8699.4</v>
      </c>
      <c r="F549">
        <v>165952091</v>
      </c>
      <c r="G549">
        <v>7120.32</v>
      </c>
      <c r="H549">
        <f t="shared" si="230"/>
        <v>8666.0375000000004</v>
      </c>
      <c r="I549">
        <f t="shared" si="222"/>
        <v>33.362499999999272</v>
      </c>
      <c r="J549">
        <f t="shared" si="229"/>
        <v>1</v>
      </c>
      <c r="K549">
        <f t="shared" si="210"/>
        <v>8625.7000000000007</v>
      </c>
      <c r="L549">
        <f t="shared" si="223"/>
        <v>178728379.42857143</v>
      </c>
      <c r="M549">
        <f t="shared" si="224"/>
        <v>-12776288.428571433</v>
      </c>
      <c r="N549" s="10">
        <f t="shared" si="211"/>
        <v>-0.84718486332389487</v>
      </c>
      <c r="O549">
        <f t="shared" si="219"/>
        <v>1.7999999999992724</v>
      </c>
      <c r="P549">
        <f t="shared" si="231"/>
        <v>49.349999999998545</v>
      </c>
      <c r="Q549">
        <f t="shared" si="232"/>
        <v>112.72280106949248</v>
      </c>
      <c r="R549">
        <f t="shared" si="233"/>
        <v>-47.549999999999272</v>
      </c>
      <c r="S549">
        <f t="shared" si="215"/>
        <v>40.299999999999272</v>
      </c>
      <c r="T549">
        <f t="shared" si="216"/>
        <v>-40.299999999999272</v>
      </c>
      <c r="U549">
        <f t="shared" si="217"/>
        <v>40.299999999999272</v>
      </c>
      <c r="V549">
        <f t="shared" si="218"/>
        <v>0</v>
      </c>
      <c r="W549">
        <f t="shared" si="225"/>
        <v>31.292857142856779</v>
      </c>
      <c r="X549">
        <f t="shared" si="220"/>
        <v>31.035714285714025</v>
      </c>
      <c r="Y549">
        <f t="shared" si="226"/>
        <v>49.413489736070296</v>
      </c>
      <c r="Z549">
        <f t="shared" si="227"/>
        <v>0</v>
      </c>
      <c r="AA549">
        <f t="shared" si="228"/>
        <v>0</v>
      </c>
      <c r="AB549">
        <v>-114.7</v>
      </c>
      <c r="AC549">
        <f t="shared" si="208"/>
        <v>1004010150.5498793</v>
      </c>
      <c r="AD549">
        <f t="shared" si="221"/>
        <v>-3496601288.285758</v>
      </c>
      <c r="AE549" t="str">
        <f t="shared" si="209"/>
        <v>Oct</v>
      </c>
      <c r="AF549">
        <f>_xlfn.IFNA(VLOOKUP(A549,Gold!$A$2:$E$1307,5, FALSE),AF548)</f>
        <v>30011</v>
      </c>
      <c r="AG549">
        <f>_xlfn.IFNA(VLOOKUP(A549,Gold!$A$2:$G$1307,7, FALSE),AG548)</f>
        <v>1</v>
      </c>
      <c r="AH549">
        <f>_xlfn.IFNA(VLOOKUP(A549,Oil!$A$2:$E$1345,5, FALSE),AH548)</f>
        <v>3442</v>
      </c>
      <c r="AI549">
        <f>_xlfn.IFNA(VLOOKUP(A549,Oil!$A$2:$G$1345,7, FALSE),AI548)</f>
        <v>1</v>
      </c>
      <c r="AJ549">
        <f t="shared" si="212"/>
        <v>2</v>
      </c>
      <c r="AK549">
        <f>_xlfn.IFNA(VLOOKUP(A549,InterestRate!$A$2:$G$1334,3, FALSE),AK548)</f>
        <v>6.8490000000000002</v>
      </c>
      <c r="AL549">
        <f>_xlfn.IFNA(VLOOKUP(A549,InterestRate!$A$2:$G$1334,4,FALSE),AL548)</f>
        <v>6.8490000000000002</v>
      </c>
      <c r="AM549">
        <f>_xlfn.IFNA(VLOOKUP(A549,InterestRate!$A$2:$G$1334,5, FALSE),AM548)</f>
        <v>6.8490000000000002</v>
      </c>
      <c r="AN549">
        <f>_xlfn.IFNA(VLOOKUP(A549,InterestRate!$A$2:$G$1334,6, FALSE),AN548)</f>
        <v>6.8490000000000002</v>
      </c>
      <c r="AO549">
        <f>_xlfn.IFNA(VLOOKUP(A549,InterestRate!$A$2:$G$1334,7, FALSE),AO548)</f>
        <v>4.4000000000000003E-3</v>
      </c>
      <c r="AP549">
        <f t="shared" si="213"/>
        <v>1</v>
      </c>
      <c r="AQ549">
        <f t="shared" si="214"/>
        <v>3</v>
      </c>
    </row>
    <row r="550" spans="1:43" x14ac:dyDescent="0.2">
      <c r="A550" s="1">
        <v>42664</v>
      </c>
      <c r="B550">
        <v>8708.6</v>
      </c>
      <c r="C550">
        <v>8709.1</v>
      </c>
      <c r="D550">
        <v>8652.0499999999993</v>
      </c>
      <c r="E550">
        <v>8693.0499999999993</v>
      </c>
      <c r="F550">
        <v>162162047</v>
      </c>
      <c r="G550">
        <v>8022.44</v>
      </c>
      <c r="H550">
        <f t="shared" si="230"/>
        <v>8673.3916666666646</v>
      </c>
      <c r="I550">
        <f t="shared" si="222"/>
        <v>19.658333333334667</v>
      </c>
      <c r="J550">
        <f t="shared" si="229"/>
        <v>0</v>
      </c>
      <c r="K550">
        <f t="shared" si="210"/>
        <v>8626.25</v>
      </c>
      <c r="L550">
        <f t="shared" si="223"/>
        <v>180285278.14285713</v>
      </c>
      <c r="M550">
        <f t="shared" si="224"/>
        <v>-18123231.142857134</v>
      </c>
      <c r="N550" s="10">
        <f t="shared" si="211"/>
        <v>-0.76842995266332614</v>
      </c>
      <c r="O550">
        <f t="shared" si="219"/>
        <v>-15.75</v>
      </c>
      <c r="P550">
        <f t="shared" si="231"/>
        <v>-133.29999999999927</v>
      </c>
      <c r="Q550">
        <f t="shared" si="232"/>
        <v>115.83765528079525</v>
      </c>
      <c r="R550">
        <f t="shared" si="233"/>
        <v>117.54999999999927</v>
      </c>
      <c r="S550">
        <f t="shared" si="215"/>
        <v>-6.3500000000003638</v>
      </c>
      <c r="T550">
        <f t="shared" si="216"/>
        <v>6.3500000000003638</v>
      </c>
      <c r="U550">
        <f t="shared" si="217"/>
        <v>0</v>
      </c>
      <c r="V550">
        <f t="shared" si="218"/>
        <v>6.3500000000003638</v>
      </c>
      <c r="W550">
        <f t="shared" si="225"/>
        <v>29.692857142856933</v>
      </c>
      <c r="X550">
        <f t="shared" si="220"/>
        <v>31.942857142856933</v>
      </c>
      <c r="Y550">
        <f t="shared" si="226"/>
        <v>47.405633481582825</v>
      </c>
      <c r="Z550">
        <f t="shared" si="227"/>
        <v>0</v>
      </c>
      <c r="AA550">
        <f t="shared" si="228"/>
        <v>0</v>
      </c>
      <c r="AB550">
        <v>-64.400000000000006</v>
      </c>
      <c r="AC550">
        <f t="shared" si="208"/>
        <v>-2521619830.8501768</v>
      </c>
      <c r="AD550">
        <f t="shared" si="221"/>
        <v>-3432813820.2429085</v>
      </c>
      <c r="AE550" t="str">
        <f t="shared" si="209"/>
        <v>Oct</v>
      </c>
      <c r="AF550">
        <f>_xlfn.IFNA(VLOOKUP(A550,Gold!$A$2:$E$1307,5, FALSE),AF549)</f>
        <v>29950</v>
      </c>
      <c r="AG550">
        <f>_xlfn.IFNA(VLOOKUP(A550,Gold!$A$2:$G$1307,7, FALSE),AG549)</f>
        <v>1</v>
      </c>
      <c r="AH550">
        <f>_xlfn.IFNA(VLOOKUP(A550,Oil!$A$2:$E$1345,5, FALSE),AH549)</f>
        <v>3352</v>
      </c>
      <c r="AI550">
        <f>_xlfn.IFNA(VLOOKUP(A550,Oil!$A$2:$G$1345,7, FALSE),AI549)</f>
        <v>-1</v>
      </c>
      <c r="AJ550">
        <f t="shared" si="212"/>
        <v>0</v>
      </c>
      <c r="AK550">
        <f>_xlfn.IFNA(VLOOKUP(A550,InterestRate!$A$2:$G$1334,3, FALSE),AK549)</f>
        <v>6.85</v>
      </c>
      <c r="AL550">
        <f>_xlfn.IFNA(VLOOKUP(A550,InterestRate!$A$2:$G$1334,4,FALSE),AL549)</f>
        <v>6.85</v>
      </c>
      <c r="AM550">
        <f>_xlfn.IFNA(VLOOKUP(A550,InterestRate!$A$2:$G$1334,5, FALSE),AM549)</f>
        <v>6.85</v>
      </c>
      <c r="AN550">
        <f>_xlfn.IFNA(VLOOKUP(A550,InterestRate!$A$2:$G$1334,6, FALSE),AN549)</f>
        <v>6.85</v>
      </c>
      <c r="AO550">
        <f>_xlfn.IFNA(VLOOKUP(A550,InterestRate!$A$2:$G$1334,7, FALSE),AO549)</f>
        <v>1E-4</v>
      </c>
      <c r="AP550">
        <f t="shared" si="213"/>
        <v>1</v>
      </c>
      <c r="AQ550">
        <f t="shared" si="214"/>
        <v>1</v>
      </c>
    </row>
    <row r="551" spans="1:43" x14ac:dyDescent="0.2">
      <c r="A551" s="1">
        <v>42667</v>
      </c>
      <c r="B551">
        <v>8709.85</v>
      </c>
      <c r="C551">
        <v>8736.9500000000007</v>
      </c>
      <c r="D551">
        <v>8684.15</v>
      </c>
      <c r="E551">
        <v>8708.9500000000007</v>
      </c>
      <c r="F551">
        <v>161966274</v>
      </c>
      <c r="G551">
        <v>6876.28</v>
      </c>
      <c r="H551">
        <f t="shared" si="230"/>
        <v>8669.6374999999989</v>
      </c>
      <c r="I551">
        <f t="shared" si="222"/>
        <v>39.312500000001819</v>
      </c>
      <c r="J551">
        <f t="shared" si="229"/>
        <v>0</v>
      </c>
      <c r="K551">
        <f t="shared" si="210"/>
        <v>8514</v>
      </c>
      <c r="L551">
        <f t="shared" si="223"/>
        <v>187480705.85714287</v>
      </c>
      <c r="M551">
        <f t="shared" si="224"/>
        <v>-25514431.857142866</v>
      </c>
      <c r="N551" s="10">
        <f t="shared" si="211"/>
        <v>-2.2385017711664519</v>
      </c>
      <c r="O551">
        <f t="shared" si="219"/>
        <v>135.60000000000036</v>
      </c>
      <c r="P551">
        <f t="shared" si="231"/>
        <v>173.39999999999964</v>
      </c>
      <c r="Q551">
        <f t="shared" si="232"/>
        <v>89.167486867611814</v>
      </c>
      <c r="R551">
        <f t="shared" si="233"/>
        <v>-37.799999999999272</v>
      </c>
      <c r="S551">
        <f t="shared" si="215"/>
        <v>15.900000000001455</v>
      </c>
      <c r="T551">
        <f t="shared" si="216"/>
        <v>-15.900000000001455</v>
      </c>
      <c r="U551">
        <f t="shared" si="217"/>
        <v>15.900000000001455</v>
      </c>
      <c r="V551">
        <f t="shared" si="218"/>
        <v>0</v>
      </c>
      <c r="W551">
        <f t="shared" si="225"/>
        <v>31.964285714285715</v>
      </c>
      <c r="X551">
        <f t="shared" si="220"/>
        <v>12.59285714285709</v>
      </c>
      <c r="Y551">
        <f t="shared" si="226"/>
        <v>70.163060520539432</v>
      </c>
      <c r="Z551">
        <f t="shared" si="227"/>
        <v>0</v>
      </c>
      <c r="AA551">
        <f t="shared" si="228"/>
        <v>0</v>
      </c>
      <c r="AB551">
        <v>121.65</v>
      </c>
      <c r="AC551">
        <f t="shared" si="208"/>
        <v>-145769646.59994107</v>
      </c>
      <c r="AD551">
        <f t="shared" si="221"/>
        <v>-384889633.95719719</v>
      </c>
      <c r="AE551" t="str">
        <f t="shared" si="209"/>
        <v>Oct</v>
      </c>
      <c r="AF551">
        <f>_xlfn.IFNA(VLOOKUP(A551,Gold!$A$2:$E$1307,5, FALSE),AF550)</f>
        <v>29959</v>
      </c>
      <c r="AG551">
        <f>_xlfn.IFNA(VLOOKUP(A551,Gold!$A$2:$G$1307,7, FALSE),AG550)</f>
        <v>1</v>
      </c>
      <c r="AH551">
        <f>_xlfn.IFNA(VLOOKUP(A551,Oil!$A$2:$E$1345,5, FALSE),AH550)</f>
        <v>3402</v>
      </c>
      <c r="AI551">
        <f>_xlfn.IFNA(VLOOKUP(A551,Oil!$A$2:$G$1345,7, FALSE),AI550)</f>
        <v>1</v>
      </c>
      <c r="AJ551">
        <f t="shared" si="212"/>
        <v>2</v>
      </c>
      <c r="AK551">
        <f>_xlfn.IFNA(VLOOKUP(A551,InterestRate!$A$2:$G$1334,3, FALSE),AK550)</f>
        <v>6.8559999999999999</v>
      </c>
      <c r="AL551">
        <f>_xlfn.IFNA(VLOOKUP(A551,InterestRate!$A$2:$G$1334,4,FALSE),AL550)</f>
        <v>6.8559999999999999</v>
      </c>
      <c r="AM551">
        <f>_xlfn.IFNA(VLOOKUP(A551,InterestRate!$A$2:$G$1334,5, FALSE),AM550)</f>
        <v>6.8559999999999999</v>
      </c>
      <c r="AN551">
        <f>_xlfn.IFNA(VLOOKUP(A551,InterestRate!$A$2:$G$1334,6, FALSE),AN550)</f>
        <v>6.8559999999999999</v>
      </c>
      <c r="AO551">
        <f>_xlfn.IFNA(VLOOKUP(A551,InterestRate!$A$2:$G$1334,7, FALSE),AO550)</f>
        <v>8.9999999999999998E-4</v>
      </c>
      <c r="AP551">
        <f t="shared" si="213"/>
        <v>1</v>
      </c>
      <c r="AQ551">
        <f t="shared" si="214"/>
        <v>3</v>
      </c>
    </row>
    <row r="552" spans="1:43" x14ac:dyDescent="0.2">
      <c r="A552" s="1">
        <v>42668</v>
      </c>
      <c r="B552">
        <v>8721.7000000000007</v>
      </c>
      <c r="C552">
        <v>8722.65</v>
      </c>
      <c r="D552">
        <v>8663.4500000000007</v>
      </c>
      <c r="E552">
        <v>8691.2999999999993</v>
      </c>
      <c r="F552">
        <v>195696479</v>
      </c>
      <c r="G552">
        <v>8718.02</v>
      </c>
      <c r="H552">
        <f t="shared" si="230"/>
        <v>8664.6208333333325</v>
      </c>
      <c r="I552">
        <f t="shared" si="222"/>
        <v>26.679166666666788</v>
      </c>
      <c r="J552">
        <f t="shared" si="229"/>
        <v>0</v>
      </c>
      <c r="K552">
        <f t="shared" si="210"/>
        <v>8484.9500000000007</v>
      </c>
      <c r="L552">
        <f t="shared" si="223"/>
        <v>179352841.57142857</v>
      </c>
      <c r="M552">
        <f t="shared" si="224"/>
        <v>16343637.428571433</v>
      </c>
      <c r="N552" s="10">
        <f t="shared" si="211"/>
        <v>-2.374213293753507</v>
      </c>
      <c r="O552">
        <f t="shared" si="219"/>
        <v>107.89999999999964</v>
      </c>
      <c r="P552">
        <f t="shared" si="231"/>
        <v>262.60000000000036</v>
      </c>
      <c r="Q552">
        <f t="shared" si="232"/>
        <v>121.58114574225741</v>
      </c>
      <c r="R552">
        <f t="shared" si="233"/>
        <v>-154.70000000000073</v>
      </c>
      <c r="S552">
        <f t="shared" si="215"/>
        <v>-17.650000000001455</v>
      </c>
      <c r="T552">
        <f t="shared" si="216"/>
        <v>17.650000000001455</v>
      </c>
      <c r="U552">
        <f t="shared" si="217"/>
        <v>0</v>
      </c>
      <c r="V552">
        <f t="shared" si="218"/>
        <v>17.650000000001455</v>
      </c>
      <c r="W552">
        <f t="shared" si="225"/>
        <v>30.528571428571531</v>
      </c>
      <c r="X552">
        <f t="shared" si="220"/>
        <v>15.11428571428587</v>
      </c>
      <c r="Y552">
        <f t="shared" si="226"/>
        <v>65.451761102603228</v>
      </c>
      <c r="Z552">
        <f t="shared" si="227"/>
        <v>0</v>
      </c>
      <c r="AA552">
        <f t="shared" si="228"/>
        <v>0</v>
      </c>
      <c r="AB552">
        <v>227.75</v>
      </c>
      <c r="AC552">
        <f t="shared" si="208"/>
        <v>-5949172961.6002846</v>
      </c>
      <c r="AD552">
        <f t="shared" si="221"/>
        <v>-980600223.01437187</v>
      </c>
      <c r="AE552" t="str">
        <f t="shared" si="209"/>
        <v>Oct</v>
      </c>
      <c r="AF552">
        <f>_xlfn.IFNA(VLOOKUP(A552,Gold!$A$2:$E$1307,5, FALSE),AF551)</f>
        <v>30002</v>
      </c>
      <c r="AG552">
        <f>_xlfn.IFNA(VLOOKUP(A552,Gold!$A$2:$G$1307,7, FALSE),AG551)</f>
        <v>-1</v>
      </c>
      <c r="AH552">
        <f>_xlfn.IFNA(VLOOKUP(A552,Oil!$A$2:$E$1345,5, FALSE),AH551)</f>
        <v>3378</v>
      </c>
      <c r="AI552">
        <f>_xlfn.IFNA(VLOOKUP(A552,Oil!$A$2:$G$1345,7, FALSE),AI551)</f>
        <v>-1</v>
      </c>
      <c r="AJ552">
        <f t="shared" si="212"/>
        <v>-2</v>
      </c>
      <c r="AK552">
        <f>_xlfn.IFNA(VLOOKUP(A552,InterestRate!$A$2:$G$1334,3, FALSE),AK551)</f>
        <v>6.8710000000000004</v>
      </c>
      <c r="AL552">
        <f>_xlfn.IFNA(VLOOKUP(A552,InterestRate!$A$2:$G$1334,4,FALSE),AL551)</f>
        <v>6.8710000000000004</v>
      </c>
      <c r="AM552">
        <f>_xlfn.IFNA(VLOOKUP(A552,InterestRate!$A$2:$G$1334,5, FALSE),AM551)</f>
        <v>6.8710000000000004</v>
      </c>
      <c r="AN552">
        <f>_xlfn.IFNA(VLOOKUP(A552,InterestRate!$A$2:$G$1334,6, FALSE),AN551)</f>
        <v>6.8710000000000004</v>
      </c>
      <c r="AO552">
        <f>_xlfn.IFNA(VLOOKUP(A552,InterestRate!$A$2:$G$1334,7, FALSE),AO551)</f>
        <v>2.2000000000000001E-3</v>
      </c>
      <c r="AP552">
        <f t="shared" si="213"/>
        <v>1</v>
      </c>
      <c r="AQ552">
        <f t="shared" si="214"/>
        <v>-1</v>
      </c>
    </row>
    <row r="553" spans="1:43" x14ac:dyDescent="0.2">
      <c r="A553" s="1">
        <v>42669</v>
      </c>
      <c r="B553">
        <v>8657.2999999999993</v>
      </c>
      <c r="C553">
        <v>8657.2999999999993</v>
      </c>
      <c r="D553">
        <v>8596.6</v>
      </c>
      <c r="E553">
        <v>8615.25</v>
      </c>
      <c r="F553">
        <v>226133074</v>
      </c>
      <c r="G553">
        <v>9696.9</v>
      </c>
      <c r="H553">
        <f t="shared" si="230"/>
        <v>8660.2333333333336</v>
      </c>
      <c r="I553">
        <f t="shared" si="222"/>
        <v>-44.983333333333576</v>
      </c>
      <c r="J553">
        <f t="shared" si="229"/>
        <v>-1</v>
      </c>
      <c r="K553">
        <f t="shared" si="210"/>
        <v>8433.75</v>
      </c>
      <c r="L553">
        <f t="shared" si="223"/>
        <v>183331060.42857143</v>
      </c>
      <c r="M553">
        <f t="shared" si="224"/>
        <v>42802013.571428567</v>
      </c>
      <c r="N553" s="10">
        <f t="shared" si="211"/>
        <v>-2.1067293462174632</v>
      </c>
      <c r="O553">
        <f t="shared" si="219"/>
        <v>94.850000000000364</v>
      </c>
      <c r="P553">
        <f t="shared" si="231"/>
        <v>343.60000000000036</v>
      </c>
      <c r="Q553">
        <f t="shared" si="232"/>
        <v>126.77723150696828</v>
      </c>
      <c r="R553">
        <f t="shared" si="233"/>
        <v>-248.75</v>
      </c>
      <c r="S553">
        <f t="shared" si="215"/>
        <v>-76.049999999999272</v>
      </c>
      <c r="T553">
        <f t="shared" si="216"/>
        <v>76.049999999999272</v>
      </c>
      <c r="U553">
        <f t="shared" si="217"/>
        <v>0</v>
      </c>
      <c r="V553">
        <f t="shared" si="218"/>
        <v>76.049999999999272</v>
      </c>
      <c r="W553">
        <f t="shared" si="225"/>
        <v>30.528571428571531</v>
      </c>
      <c r="X553">
        <f t="shared" si="220"/>
        <v>16.978571428571481</v>
      </c>
      <c r="Y553">
        <f t="shared" si="226"/>
        <v>62.936239140038296</v>
      </c>
      <c r="Z553">
        <f t="shared" si="227"/>
        <v>0</v>
      </c>
      <c r="AA553">
        <f t="shared" si="228"/>
        <v>0</v>
      </c>
      <c r="AB553">
        <v>338.35</v>
      </c>
      <c r="AC553">
        <f t="shared" si="208"/>
        <v>-9508895761.6998348</v>
      </c>
      <c r="AD553">
        <f t="shared" si="221"/>
        <v>351765982.64996964</v>
      </c>
      <c r="AE553" t="str">
        <f t="shared" si="209"/>
        <v>Oct</v>
      </c>
      <c r="AF553">
        <f>_xlfn.IFNA(VLOOKUP(A553,Gold!$A$2:$E$1307,5, FALSE),AF552)</f>
        <v>30095</v>
      </c>
      <c r="AG553">
        <f>_xlfn.IFNA(VLOOKUP(A553,Gold!$A$2:$G$1307,7, FALSE),AG552)</f>
        <v>-1</v>
      </c>
      <c r="AH553">
        <f>_xlfn.IFNA(VLOOKUP(A553,Oil!$A$2:$E$1345,5, FALSE),AH552)</f>
        <v>3341</v>
      </c>
      <c r="AI553">
        <f>_xlfn.IFNA(VLOOKUP(A553,Oil!$A$2:$G$1345,7, FALSE),AI552)</f>
        <v>-1</v>
      </c>
      <c r="AJ553">
        <f t="shared" si="212"/>
        <v>-2</v>
      </c>
      <c r="AK553">
        <f>_xlfn.IFNA(VLOOKUP(A553,InterestRate!$A$2:$G$1334,3, FALSE),AK552)</f>
        <v>6.8719999999999999</v>
      </c>
      <c r="AL553">
        <f>_xlfn.IFNA(VLOOKUP(A553,InterestRate!$A$2:$G$1334,4,FALSE),AL552)</f>
        <v>6.8719999999999999</v>
      </c>
      <c r="AM553">
        <f>_xlfn.IFNA(VLOOKUP(A553,InterestRate!$A$2:$G$1334,5, FALSE),AM552)</f>
        <v>6.8719999999999999</v>
      </c>
      <c r="AN553">
        <f>_xlfn.IFNA(VLOOKUP(A553,InterestRate!$A$2:$G$1334,6, FALSE),AN552)</f>
        <v>6.8719999999999999</v>
      </c>
      <c r="AO553">
        <f>_xlfn.IFNA(VLOOKUP(A553,InterestRate!$A$2:$G$1334,7, FALSE),AO552)</f>
        <v>1E-4</v>
      </c>
      <c r="AP553">
        <f t="shared" si="213"/>
        <v>1</v>
      </c>
      <c r="AQ553">
        <f t="shared" si="214"/>
        <v>-1</v>
      </c>
    </row>
    <row r="554" spans="1:43" x14ac:dyDescent="0.2">
      <c r="A554" s="1">
        <v>42670</v>
      </c>
      <c r="B554">
        <v>8607.1</v>
      </c>
      <c r="C554">
        <v>8624.85</v>
      </c>
      <c r="D554">
        <v>8550.25</v>
      </c>
      <c r="E554">
        <v>8615.25</v>
      </c>
      <c r="F554">
        <v>250336333</v>
      </c>
      <c r="G554">
        <v>12300.53</v>
      </c>
      <c r="H554">
        <f t="shared" si="230"/>
        <v>8652.375</v>
      </c>
      <c r="I554">
        <f t="shared" si="222"/>
        <v>-37.125</v>
      </c>
      <c r="J554">
        <f t="shared" si="229"/>
        <v>0</v>
      </c>
      <c r="K554">
        <f t="shared" si="210"/>
        <v>8497.0499999999993</v>
      </c>
      <c r="L554">
        <f t="shared" si="223"/>
        <v>186561988.57142857</v>
      </c>
      <c r="M554">
        <f t="shared" si="224"/>
        <v>63774344.428571433</v>
      </c>
      <c r="N554" s="10">
        <f t="shared" si="211"/>
        <v>-1.3719857229912158</v>
      </c>
      <c r="O554">
        <f t="shared" si="219"/>
        <v>-62.649999999999636</v>
      </c>
      <c r="P554">
        <f t="shared" si="231"/>
        <v>3.4000000000014552</v>
      </c>
      <c r="Q554">
        <f t="shared" si="232"/>
        <v>81.660649438188358</v>
      </c>
      <c r="R554">
        <f t="shared" si="233"/>
        <v>-66.050000000001091</v>
      </c>
      <c r="S554">
        <f t="shared" si="215"/>
        <v>0</v>
      </c>
      <c r="T554">
        <f t="shared" si="216"/>
        <v>0</v>
      </c>
      <c r="U554">
        <f t="shared" si="217"/>
        <v>0</v>
      </c>
      <c r="V554">
        <f t="shared" si="218"/>
        <v>0</v>
      </c>
      <c r="W554">
        <f t="shared" si="225"/>
        <v>8.0285714285715333</v>
      </c>
      <c r="X554">
        <f t="shared" si="220"/>
        <v>16.978571428571481</v>
      </c>
      <c r="Y554">
        <f t="shared" si="226"/>
        <v>30.870639934084252</v>
      </c>
      <c r="Z554">
        <f t="shared" si="227"/>
        <v>0</v>
      </c>
      <c r="AA554">
        <f t="shared" si="228"/>
        <v>0</v>
      </c>
      <c r="AB554">
        <v>140.1</v>
      </c>
      <c r="AC554">
        <f t="shared" si="208"/>
        <v>2040241113.949909</v>
      </c>
      <c r="AD554">
        <f t="shared" si="221"/>
        <v>-3127612174.4357691</v>
      </c>
      <c r="AE554" t="str">
        <f t="shared" si="209"/>
        <v>Oct</v>
      </c>
      <c r="AF554">
        <f>_xlfn.IFNA(VLOOKUP(A554,Gold!$A$2:$E$1307,5, FALSE),AF553)</f>
        <v>30072</v>
      </c>
      <c r="AG554">
        <f>_xlfn.IFNA(VLOOKUP(A554,Gold!$A$2:$G$1307,7, FALSE),AG553)</f>
        <v>-1</v>
      </c>
      <c r="AH554">
        <f>_xlfn.IFNA(VLOOKUP(A554,Oil!$A$2:$E$1345,5, FALSE),AH553)</f>
        <v>3283</v>
      </c>
      <c r="AI554">
        <f>_xlfn.IFNA(VLOOKUP(A554,Oil!$A$2:$G$1345,7, FALSE),AI553)</f>
        <v>-1</v>
      </c>
      <c r="AJ554">
        <f t="shared" si="212"/>
        <v>-2</v>
      </c>
      <c r="AK554">
        <f>_xlfn.IFNA(VLOOKUP(A554,InterestRate!$A$2:$G$1334,3, FALSE),AK553)</f>
        <v>6.89</v>
      </c>
      <c r="AL554">
        <f>_xlfn.IFNA(VLOOKUP(A554,InterestRate!$A$2:$G$1334,4,FALSE),AL553)</f>
        <v>6.89</v>
      </c>
      <c r="AM554">
        <f>_xlfn.IFNA(VLOOKUP(A554,InterestRate!$A$2:$G$1334,5, FALSE),AM553)</f>
        <v>6.89</v>
      </c>
      <c r="AN554">
        <f>_xlfn.IFNA(VLOOKUP(A554,InterestRate!$A$2:$G$1334,6, FALSE),AN553)</f>
        <v>6.89</v>
      </c>
      <c r="AO554">
        <f>_xlfn.IFNA(VLOOKUP(A554,InterestRate!$A$2:$G$1334,7, FALSE),AO553)</f>
        <v>2.5999999999999999E-3</v>
      </c>
      <c r="AP554">
        <f t="shared" si="213"/>
        <v>1</v>
      </c>
      <c r="AQ554">
        <f t="shared" si="214"/>
        <v>-1</v>
      </c>
    </row>
    <row r="555" spans="1:43" x14ac:dyDescent="0.2">
      <c r="A555" s="1">
        <v>42671</v>
      </c>
      <c r="B555">
        <v>8625</v>
      </c>
      <c r="C555">
        <v>8653.75</v>
      </c>
      <c r="D555">
        <v>8581.75</v>
      </c>
      <c r="E555">
        <v>8638</v>
      </c>
      <c r="F555">
        <v>180906084</v>
      </c>
      <c r="G555">
        <v>8953.7199999999993</v>
      </c>
      <c r="H555">
        <f t="shared" si="230"/>
        <v>8645.5125000000007</v>
      </c>
      <c r="I555">
        <f t="shared" si="222"/>
        <v>-7.5125000000007276</v>
      </c>
      <c r="J555">
        <f t="shared" si="229"/>
        <v>0</v>
      </c>
      <c r="K555">
        <f t="shared" si="210"/>
        <v>8543.5499999999993</v>
      </c>
      <c r="L555">
        <f t="shared" si="223"/>
        <v>191377738.57142857</v>
      </c>
      <c r="M555">
        <f t="shared" si="224"/>
        <v>-10471654.571428567</v>
      </c>
      <c r="N555" s="10">
        <f t="shared" si="211"/>
        <v>-1.0934244037971836</v>
      </c>
      <c r="O555">
        <f t="shared" si="219"/>
        <v>-21.100000000000364</v>
      </c>
      <c r="P555">
        <f t="shared" si="231"/>
        <v>29.349999999998545</v>
      </c>
      <c r="Q555">
        <f t="shared" si="232"/>
        <v>81.003681574181584</v>
      </c>
      <c r="R555">
        <f t="shared" si="233"/>
        <v>-50.449999999998909</v>
      </c>
      <c r="S555">
        <f t="shared" si="215"/>
        <v>22.75</v>
      </c>
      <c r="T555">
        <f t="shared" si="216"/>
        <v>-22.75</v>
      </c>
      <c r="U555">
        <f t="shared" si="217"/>
        <v>22.75</v>
      </c>
      <c r="V555">
        <f t="shared" si="218"/>
        <v>0</v>
      </c>
      <c r="W555">
        <f t="shared" si="225"/>
        <v>11.278571428571533</v>
      </c>
      <c r="X555">
        <f t="shared" si="220"/>
        <v>14.292857142857299</v>
      </c>
      <c r="Y555">
        <f t="shared" si="226"/>
        <v>42.446236559139763</v>
      </c>
      <c r="Z555">
        <f t="shared" si="227"/>
        <v>0</v>
      </c>
      <c r="AA555">
        <f t="shared" si="228"/>
        <v>0</v>
      </c>
      <c r="AB555">
        <v>11.1</v>
      </c>
      <c r="AC555">
        <f t="shared" si="208"/>
        <v>2351779092</v>
      </c>
      <c r="AD555">
        <f t="shared" si="221"/>
        <v>-1818489692.0357783</v>
      </c>
      <c r="AE555" t="str">
        <f t="shared" si="209"/>
        <v>Oct</v>
      </c>
      <c r="AF555">
        <f>_xlfn.IFNA(VLOOKUP(A555,Gold!$A$2:$E$1307,5, FALSE),AF554)</f>
        <v>30049</v>
      </c>
      <c r="AG555">
        <f>_xlfn.IFNA(VLOOKUP(A555,Gold!$A$2:$G$1307,7, FALSE),AG554)</f>
        <v>-1</v>
      </c>
      <c r="AH555">
        <f>_xlfn.IFNA(VLOOKUP(A555,Oil!$A$2:$E$1345,5, FALSE),AH554)</f>
        <v>3326</v>
      </c>
      <c r="AI555">
        <f>_xlfn.IFNA(VLOOKUP(A555,Oil!$A$2:$G$1345,7, FALSE),AI554)</f>
        <v>1</v>
      </c>
      <c r="AJ555">
        <f t="shared" si="212"/>
        <v>0</v>
      </c>
      <c r="AK555">
        <f>_xlfn.IFNA(VLOOKUP(A555,InterestRate!$A$2:$G$1334,3, FALSE),AK554)</f>
        <v>6.8860000000000001</v>
      </c>
      <c r="AL555">
        <f>_xlfn.IFNA(VLOOKUP(A555,InterestRate!$A$2:$G$1334,4,FALSE),AL554)</f>
        <v>6.8860000000000001</v>
      </c>
      <c r="AM555">
        <f>_xlfn.IFNA(VLOOKUP(A555,InterestRate!$A$2:$G$1334,5, FALSE),AM554)</f>
        <v>6.8860000000000001</v>
      </c>
      <c r="AN555">
        <f>_xlfn.IFNA(VLOOKUP(A555,InterestRate!$A$2:$G$1334,6, FALSE),AN554)</f>
        <v>6.8860000000000001</v>
      </c>
      <c r="AO555">
        <f>_xlfn.IFNA(VLOOKUP(A555,InterestRate!$A$2:$G$1334,7, FALSE),AO554)</f>
        <v>-5.9999999999999995E-4</v>
      </c>
      <c r="AP555">
        <f t="shared" si="213"/>
        <v>-1</v>
      </c>
      <c r="AQ555">
        <f t="shared" si="214"/>
        <v>-1</v>
      </c>
    </row>
    <row r="556" spans="1:43" x14ac:dyDescent="0.2">
      <c r="A556" s="1">
        <v>42673</v>
      </c>
      <c r="B556">
        <v>8672.35</v>
      </c>
      <c r="C556">
        <v>8678.25</v>
      </c>
      <c r="D556">
        <v>8616.25</v>
      </c>
      <c r="E556">
        <v>8625.7000000000007</v>
      </c>
      <c r="F556">
        <v>16610872</v>
      </c>
      <c r="G556">
        <v>805.89</v>
      </c>
      <c r="H556">
        <f t="shared" si="230"/>
        <v>8639.6125000000011</v>
      </c>
      <c r="I556">
        <f t="shared" si="222"/>
        <v>-13.912500000000364</v>
      </c>
      <c r="J556">
        <f t="shared" si="229"/>
        <v>0</v>
      </c>
      <c r="K556">
        <f t="shared" si="210"/>
        <v>8432</v>
      </c>
      <c r="L556">
        <f t="shared" si="223"/>
        <v>191878911.7142857</v>
      </c>
      <c r="M556">
        <f t="shared" si="224"/>
        <v>-175268039.7142857</v>
      </c>
      <c r="N556" s="10">
        <f t="shared" si="211"/>
        <v>-2.2456148486499727</v>
      </c>
      <c r="O556">
        <f t="shared" si="219"/>
        <v>-73.699999999998909</v>
      </c>
      <c r="P556">
        <f t="shared" si="231"/>
        <v>-75.499999999998181</v>
      </c>
      <c r="Q556">
        <f t="shared" si="232"/>
        <v>76.783922238224633</v>
      </c>
      <c r="R556">
        <f t="shared" si="233"/>
        <v>1.7999999999992724</v>
      </c>
      <c r="S556">
        <f t="shared" si="215"/>
        <v>-12.299999999999272</v>
      </c>
      <c r="T556">
        <f t="shared" si="216"/>
        <v>12.299999999999272</v>
      </c>
      <c r="U556">
        <f t="shared" si="217"/>
        <v>0</v>
      </c>
      <c r="V556">
        <f t="shared" si="218"/>
        <v>12.299999999999272</v>
      </c>
      <c r="W556">
        <f t="shared" si="225"/>
        <v>5.5214285714287792</v>
      </c>
      <c r="X556">
        <f t="shared" si="220"/>
        <v>16.05000000000005</v>
      </c>
      <c r="Y556">
        <f t="shared" si="226"/>
        <v>24.462025316456334</v>
      </c>
      <c r="Z556">
        <f t="shared" si="227"/>
        <v>0</v>
      </c>
      <c r="AA556">
        <f t="shared" si="228"/>
        <v>0</v>
      </c>
      <c r="AB556">
        <v>-157.44999999999999</v>
      </c>
      <c r="AC556">
        <f t="shared" si="208"/>
        <v>-774897178.79999399</v>
      </c>
      <c r="AD556">
        <f t="shared" si="221"/>
        <v>-2072619310.5143316</v>
      </c>
      <c r="AE556" t="str">
        <f t="shared" si="209"/>
        <v>Oct</v>
      </c>
      <c r="AF556">
        <f>_xlfn.IFNA(VLOOKUP(A556,Gold!$A$2:$E$1307,5, FALSE),AF555)</f>
        <v>30049</v>
      </c>
      <c r="AG556">
        <f>_xlfn.IFNA(VLOOKUP(A556,Gold!$A$2:$G$1307,7, FALSE),AG555)</f>
        <v>-1</v>
      </c>
      <c r="AH556">
        <f>_xlfn.IFNA(VLOOKUP(A556,Oil!$A$2:$E$1345,5, FALSE),AH555)</f>
        <v>3256</v>
      </c>
      <c r="AI556">
        <f>_xlfn.IFNA(VLOOKUP(A556,Oil!$A$2:$G$1345,7, FALSE),AI555)</f>
        <v>-1</v>
      </c>
      <c r="AJ556">
        <f t="shared" si="212"/>
        <v>-2</v>
      </c>
      <c r="AK556">
        <f>_xlfn.IFNA(VLOOKUP(A556,InterestRate!$A$2:$G$1334,3, FALSE),AK555)</f>
        <v>6.8860000000000001</v>
      </c>
      <c r="AL556">
        <f>_xlfn.IFNA(VLOOKUP(A556,InterestRate!$A$2:$G$1334,4,FALSE),AL555)</f>
        <v>6.8860000000000001</v>
      </c>
      <c r="AM556">
        <f>_xlfn.IFNA(VLOOKUP(A556,InterestRate!$A$2:$G$1334,5, FALSE),AM555)</f>
        <v>6.8860000000000001</v>
      </c>
      <c r="AN556">
        <f>_xlfn.IFNA(VLOOKUP(A556,InterestRate!$A$2:$G$1334,6, FALSE),AN555)</f>
        <v>6.8860000000000001</v>
      </c>
      <c r="AO556">
        <f>_xlfn.IFNA(VLOOKUP(A556,InterestRate!$A$2:$G$1334,7, FALSE),AO555)</f>
        <v>-5.9999999999999995E-4</v>
      </c>
      <c r="AP556">
        <f t="shared" si="213"/>
        <v>-1</v>
      </c>
      <c r="AQ556">
        <f t="shared" si="214"/>
        <v>-3</v>
      </c>
    </row>
    <row r="557" spans="1:43" x14ac:dyDescent="0.2">
      <c r="A557" s="1">
        <v>42675</v>
      </c>
      <c r="B557">
        <v>8653.15</v>
      </c>
      <c r="C557">
        <v>8669.6</v>
      </c>
      <c r="D557">
        <v>8614.5</v>
      </c>
      <c r="E557">
        <v>8626.25</v>
      </c>
      <c r="F557">
        <v>170068995</v>
      </c>
      <c r="G557">
        <v>8441.2999999999993</v>
      </c>
      <c r="H557">
        <f t="shared" si="230"/>
        <v>8643.9750000000004</v>
      </c>
      <c r="I557">
        <f t="shared" si="222"/>
        <v>-17.725000000000364</v>
      </c>
      <c r="J557">
        <f t="shared" si="229"/>
        <v>0</v>
      </c>
      <c r="K557">
        <f t="shared" si="210"/>
        <v>8525.75</v>
      </c>
      <c r="L557">
        <f t="shared" si="223"/>
        <v>170544451.85714287</v>
      </c>
      <c r="M557">
        <f t="shared" si="224"/>
        <v>-475456.85714286566</v>
      </c>
      <c r="N557" s="10">
        <f t="shared" si="211"/>
        <v>-1.1650485436893203</v>
      </c>
      <c r="O557">
        <f t="shared" si="219"/>
        <v>-66.799999999999272</v>
      </c>
      <c r="P557">
        <f t="shared" si="231"/>
        <v>-51.049999999999272</v>
      </c>
      <c r="Q557">
        <f t="shared" si="232"/>
        <v>86.775493029288867</v>
      </c>
      <c r="R557">
        <f t="shared" si="233"/>
        <v>-15.75</v>
      </c>
      <c r="S557">
        <f t="shared" si="215"/>
        <v>0.5499999999992724</v>
      </c>
      <c r="T557">
        <f t="shared" si="216"/>
        <v>-0.5499999999992724</v>
      </c>
      <c r="U557">
        <f t="shared" si="217"/>
        <v>0.5499999999992724</v>
      </c>
      <c r="V557">
        <f t="shared" si="218"/>
        <v>0</v>
      </c>
      <c r="W557">
        <f t="shared" si="225"/>
        <v>5.6000000000001036</v>
      </c>
      <c r="X557">
        <f t="shared" si="220"/>
        <v>15.142857142857142</v>
      </c>
      <c r="Y557">
        <f t="shared" si="226"/>
        <v>25.755584756899168</v>
      </c>
      <c r="Z557">
        <f t="shared" si="227"/>
        <v>0</v>
      </c>
      <c r="AA557">
        <f t="shared" si="228"/>
        <v>0</v>
      </c>
      <c r="AB557">
        <v>-161.6</v>
      </c>
      <c r="AC557">
        <f t="shared" si="208"/>
        <v>-4574855965.499938</v>
      </c>
      <c r="AD557">
        <f t="shared" si="221"/>
        <v>-2365938758.3214407</v>
      </c>
      <c r="AE557" t="str">
        <f t="shared" si="209"/>
        <v>Nov</v>
      </c>
      <c r="AF557">
        <f>_xlfn.IFNA(VLOOKUP(A557,Gold!$A$2:$E$1307,5, FALSE),AF556)</f>
        <v>30049</v>
      </c>
      <c r="AG557">
        <f>_xlfn.IFNA(VLOOKUP(A557,Gold!$A$2:$G$1307,7, FALSE),AG556)</f>
        <v>1</v>
      </c>
      <c r="AH557">
        <f>_xlfn.IFNA(VLOOKUP(A557,Oil!$A$2:$E$1345,5, FALSE),AH556)</f>
        <v>3133</v>
      </c>
      <c r="AI557">
        <f>_xlfn.IFNA(VLOOKUP(A557,Oil!$A$2:$G$1345,7, FALSE),AI556)</f>
        <v>-1</v>
      </c>
      <c r="AJ557">
        <f t="shared" si="212"/>
        <v>0</v>
      </c>
      <c r="AK557">
        <f>_xlfn.IFNA(VLOOKUP(A557,InterestRate!$A$2:$G$1334,3, FALSE),AK556)</f>
        <v>6.9109999999999996</v>
      </c>
      <c r="AL557">
        <f>_xlfn.IFNA(VLOOKUP(A557,InterestRate!$A$2:$G$1334,4,FALSE),AL556)</f>
        <v>6.9109999999999996</v>
      </c>
      <c r="AM557">
        <f>_xlfn.IFNA(VLOOKUP(A557,InterestRate!$A$2:$G$1334,5, FALSE),AM556)</f>
        <v>6.9109999999999996</v>
      </c>
      <c r="AN557">
        <f>_xlfn.IFNA(VLOOKUP(A557,InterestRate!$A$2:$G$1334,6, FALSE),AN556)</f>
        <v>6.9109999999999996</v>
      </c>
      <c r="AO557">
        <f>_xlfn.IFNA(VLOOKUP(A557,InterestRate!$A$2:$G$1334,7, FALSE),AO556)</f>
        <v>3.5999999999999999E-3</v>
      </c>
      <c r="AP557">
        <f t="shared" si="213"/>
        <v>1</v>
      </c>
      <c r="AQ557">
        <f t="shared" si="214"/>
        <v>1</v>
      </c>
    </row>
    <row r="558" spans="1:43" x14ac:dyDescent="0.2">
      <c r="A558" s="1">
        <v>42676</v>
      </c>
      <c r="B558">
        <v>8542.7999999999993</v>
      </c>
      <c r="C558">
        <v>8549.5</v>
      </c>
      <c r="D558">
        <v>8504.85</v>
      </c>
      <c r="E558">
        <v>8514</v>
      </c>
      <c r="F558">
        <v>160130480</v>
      </c>
      <c r="G558">
        <v>7683.07</v>
      </c>
      <c r="H558">
        <f t="shared" si="230"/>
        <v>8647.5458333333336</v>
      </c>
      <c r="I558">
        <f t="shared" si="222"/>
        <v>-133.54583333333358</v>
      </c>
      <c r="J558">
        <f t="shared" si="229"/>
        <v>0</v>
      </c>
      <c r="K558">
        <f t="shared" si="210"/>
        <v>8296.2999999999993</v>
      </c>
      <c r="L558">
        <f t="shared" si="223"/>
        <v>171674015.85714287</v>
      </c>
      <c r="M558">
        <f t="shared" si="224"/>
        <v>-11543535.857142866</v>
      </c>
      <c r="N558" s="10">
        <f t="shared" si="211"/>
        <v>-2.5569649988254723</v>
      </c>
      <c r="O558">
        <f t="shared" si="219"/>
        <v>-194.95000000000073</v>
      </c>
      <c r="P558">
        <f t="shared" si="231"/>
        <v>-330.55000000000109</v>
      </c>
      <c r="Q558">
        <f t="shared" si="232"/>
        <v>92.583858384349512</v>
      </c>
      <c r="R558">
        <f t="shared" si="233"/>
        <v>135.60000000000036</v>
      </c>
      <c r="S558">
        <f t="shared" si="215"/>
        <v>-112.25</v>
      </c>
      <c r="T558">
        <f t="shared" si="216"/>
        <v>112.25</v>
      </c>
      <c r="U558">
        <f t="shared" si="217"/>
        <v>0</v>
      </c>
      <c r="V558">
        <f t="shared" si="218"/>
        <v>112.25</v>
      </c>
      <c r="W558">
        <f t="shared" si="225"/>
        <v>3.3285714285713248</v>
      </c>
      <c r="X558">
        <f t="shared" si="220"/>
        <v>31.178571428571427</v>
      </c>
      <c r="Y558">
        <f t="shared" si="226"/>
        <v>9.3743713538520836</v>
      </c>
      <c r="Z558">
        <f t="shared" si="227"/>
        <v>1</v>
      </c>
      <c r="AA558">
        <f t="shared" si="228"/>
        <v>0</v>
      </c>
      <c r="AB558">
        <v>-335.45</v>
      </c>
      <c r="AC558">
        <f t="shared" si="208"/>
        <v>-4611757823.9998837</v>
      </c>
      <c r="AD558">
        <f t="shared" si="221"/>
        <v>-3003937069.3785748</v>
      </c>
      <c r="AE558" t="str">
        <f t="shared" si="209"/>
        <v>Nov</v>
      </c>
      <c r="AF558">
        <f>_xlfn.IFNA(VLOOKUP(A558,Gold!$A$2:$E$1307,5, FALSE),AF557)</f>
        <v>30551</v>
      </c>
      <c r="AG558">
        <f>_xlfn.IFNA(VLOOKUP(A558,Gold!$A$2:$G$1307,7, FALSE),AG557)</f>
        <v>-1</v>
      </c>
      <c r="AH558">
        <f>_xlfn.IFNA(VLOOKUP(A558,Oil!$A$2:$E$1345,5, FALSE),AH557)</f>
        <v>3114</v>
      </c>
      <c r="AI558">
        <f>_xlfn.IFNA(VLOOKUP(A558,Oil!$A$2:$G$1345,7, FALSE),AI557)</f>
        <v>-1</v>
      </c>
      <c r="AJ558">
        <f t="shared" si="212"/>
        <v>-2</v>
      </c>
      <c r="AK558">
        <f>_xlfn.IFNA(VLOOKUP(A558,InterestRate!$A$2:$G$1334,3, FALSE),AK557)</f>
        <v>6.9020000000000001</v>
      </c>
      <c r="AL558">
        <f>_xlfn.IFNA(VLOOKUP(A558,InterestRate!$A$2:$G$1334,4,FALSE),AL557)</f>
        <v>6.9020000000000001</v>
      </c>
      <c r="AM558">
        <f>_xlfn.IFNA(VLOOKUP(A558,InterestRate!$A$2:$G$1334,5, FALSE),AM557)</f>
        <v>6.9020000000000001</v>
      </c>
      <c r="AN558">
        <f>_xlfn.IFNA(VLOOKUP(A558,InterestRate!$A$2:$G$1334,6, FALSE),AN557)</f>
        <v>6.9020000000000001</v>
      </c>
      <c r="AO558">
        <f>_xlfn.IFNA(VLOOKUP(A558,InterestRate!$A$2:$G$1334,7, FALSE),AO557)</f>
        <v>-1.2999999999999999E-3</v>
      </c>
      <c r="AP558">
        <f t="shared" si="213"/>
        <v>-1</v>
      </c>
      <c r="AQ558">
        <f t="shared" si="214"/>
        <v>-3</v>
      </c>
    </row>
    <row r="559" spans="1:43" x14ac:dyDescent="0.2">
      <c r="A559" s="1">
        <v>42677</v>
      </c>
      <c r="B559">
        <v>8499.85</v>
      </c>
      <c r="C559">
        <v>8537.65</v>
      </c>
      <c r="D559">
        <v>8476.15</v>
      </c>
      <c r="E559">
        <v>8484.9500000000007</v>
      </c>
      <c r="F559">
        <v>175773254</v>
      </c>
      <c r="G559">
        <v>7558.06</v>
      </c>
      <c r="H559">
        <f t="shared" si="230"/>
        <v>8647.0124999999989</v>
      </c>
      <c r="I559">
        <f t="shared" si="222"/>
        <v>-162.06249999999818</v>
      </c>
      <c r="J559">
        <f t="shared" si="229"/>
        <v>0</v>
      </c>
      <c r="K559">
        <f t="shared" si="210"/>
        <v>8108.45</v>
      </c>
      <c r="L559">
        <f t="shared" si="223"/>
        <v>171411759.57142857</v>
      </c>
      <c r="M559">
        <f t="shared" si="224"/>
        <v>4361494.4285714328</v>
      </c>
      <c r="N559" s="10">
        <f t="shared" si="211"/>
        <v>-4.4372683398252297</v>
      </c>
      <c r="O559">
        <f t="shared" si="219"/>
        <v>-206.34999999999854</v>
      </c>
      <c r="P559">
        <f t="shared" si="231"/>
        <v>-314.24999999999818</v>
      </c>
      <c r="Q559">
        <f t="shared" si="232"/>
        <v>105.05209365335079</v>
      </c>
      <c r="R559">
        <f t="shared" si="233"/>
        <v>107.89999999999964</v>
      </c>
      <c r="S559">
        <f t="shared" si="215"/>
        <v>-29.049999999999272</v>
      </c>
      <c r="T559">
        <f t="shared" si="216"/>
        <v>29.049999999999272</v>
      </c>
      <c r="U559">
        <f t="shared" si="217"/>
        <v>0</v>
      </c>
      <c r="V559">
        <f t="shared" si="218"/>
        <v>29.049999999999272</v>
      </c>
      <c r="W559">
        <f t="shared" si="225"/>
        <v>3.3285714285713248</v>
      </c>
      <c r="X559">
        <f t="shared" si="220"/>
        <v>32.807142857142544</v>
      </c>
      <c r="Y559">
        <f t="shared" si="226"/>
        <v>8.9632621658009413</v>
      </c>
      <c r="Z559">
        <f t="shared" si="227"/>
        <v>1</v>
      </c>
      <c r="AA559">
        <f t="shared" si="228"/>
        <v>0</v>
      </c>
      <c r="AB559">
        <v>-468.1</v>
      </c>
      <c r="AC559">
        <f t="shared" si="208"/>
        <v>-2619021484.599936</v>
      </c>
      <c r="AD559">
        <f t="shared" si="221"/>
        <v>-2528201144.0928111</v>
      </c>
      <c r="AE559" t="str">
        <f t="shared" si="209"/>
        <v>Nov</v>
      </c>
      <c r="AF559">
        <f>_xlfn.IFNA(VLOOKUP(A559,Gold!$A$2:$E$1307,5, FALSE),AF558)</f>
        <v>30477</v>
      </c>
      <c r="AG559">
        <f>_xlfn.IFNA(VLOOKUP(A559,Gold!$A$2:$G$1307,7, FALSE),AG558)</f>
        <v>-1</v>
      </c>
      <c r="AH559">
        <f>_xlfn.IFNA(VLOOKUP(A559,Oil!$A$2:$E$1345,5, FALSE),AH558)</f>
        <v>3030</v>
      </c>
      <c r="AI559">
        <f>_xlfn.IFNA(VLOOKUP(A559,Oil!$A$2:$G$1345,7, FALSE),AI558)</f>
        <v>-1</v>
      </c>
      <c r="AJ559">
        <f t="shared" si="212"/>
        <v>-2</v>
      </c>
      <c r="AK559">
        <f>_xlfn.IFNA(VLOOKUP(A559,InterestRate!$A$2:$G$1334,3, FALSE),AK558)</f>
        <v>6.8209999999999997</v>
      </c>
      <c r="AL559">
        <f>_xlfn.IFNA(VLOOKUP(A559,InterestRate!$A$2:$G$1334,4,FALSE),AL558)</f>
        <v>6.8209999999999997</v>
      </c>
      <c r="AM559">
        <f>_xlfn.IFNA(VLOOKUP(A559,InterestRate!$A$2:$G$1334,5, FALSE),AM558)</f>
        <v>6.8209999999999997</v>
      </c>
      <c r="AN559">
        <f>_xlfn.IFNA(VLOOKUP(A559,InterestRate!$A$2:$G$1334,6, FALSE),AN558)</f>
        <v>6.8209999999999997</v>
      </c>
      <c r="AO559">
        <f>_xlfn.IFNA(VLOOKUP(A559,InterestRate!$A$2:$G$1334,7, FALSE),AO558)</f>
        <v>-1.17E-2</v>
      </c>
      <c r="AP559">
        <f t="shared" si="213"/>
        <v>-1</v>
      </c>
      <c r="AQ559">
        <f t="shared" si="214"/>
        <v>-3</v>
      </c>
    </row>
    <row r="560" spans="1:43" x14ac:dyDescent="0.2">
      <c r="A560" s="1">
        <v>42678</v>
      </c>
      <c r="B560">
        <v>8503.6</v>
      </c>
      <c r="C560">
        <v>8504</v>
      </c>
      <c r="D560">
        <v>8400.25</v>
      </c>
      <c r="E560">
        <v>8433.75</v>
      </c>
      <c r="F560">
        <v>231783152</v>
      </c>
      <c r="G560">
        <v>11798.48</v>
      </c>
      <c r="H560">
        <f t="shared" si="230"/>
        <v>8630.9333333333325</v>
      </c>
      <c r="I560">
        <f t="shared" si="222"/>
        <v>-197.18333333333248</v>
      </c>
      <c r="J560">
        <f t="shared" si="229"/>
        <v>0</v>
      </c>
      <c r="K560">
        <f t="shared" si="210"/>
        <v>8111.6</v>
      </c>
      <c r="L560">
        <f t="shared" si="223"/>
        <v>168565584.57142857</v>
      </c>
      <c r="M560">
        <f t="shared" si="224"/>
        <v>63217567.428571433</v>
      </c>
      <c r="N560" s="10">
        <f t="shared" si="211"/>
        <v>-3.8197717504075843</v>
      </c>
      <c r="O560">
        <f t="shared" si="219"/>
        <v>-181.5</v>
      </c>
      <c r="P560">
        <f t="shared" si="231"/>
        <v>-276.35000000000036</v>
      </c>
      <c r="Q560">
        <f t="shared" si="232"/>
        <v>102.96590744143462</v>
      </c>
      <c r="R560">
        <f t="shared" si="233"/>
        <v>94.850000000000364</v>
      </c>
      <c r="S560">
        <f t="shared" si="215"/>
        <v>-51.200000000000728</v>
      </c>
      <c r="T560">
        <f t="shared" si="216"/>
        <v>51.200000000000728</v>
      </c>
      <c r="U560">
        <f t="shared" si="217"/>
        <v>0</v>
      </c>
      <c r="V560">
        <f t="shared" si="218"/>
        <v>51.200000000000728</v>
      </c>
      <c r="W560">
        <f t="shared" si="225"/>
        <v>3.3285714285713248</v>
      </c>
      <c r="X560">
        <f t="shared" si="220"/>
        <v>29.257142857142753</v>
      </c>
      <c r="Y560">
        <f t="shared" si="226"/>
        <v>9.9106763079538069</v>
      </c>
      <c r="Z560">
        <f t="shared" si="227"/>
        <v>1</v>
      </c>
      <c r="AA560">
        <f t="shared" si="228"/>
        <v>0</v>
      </c>
      <c r="AB560">
        <v>-582.79999999999995</v>
      </c>
      <c r="AC560">
        <f t="shared" si="208"/>
        <v>-16190053167.200085</v>
      </c>
      <c r="AD560">
        <f t="shared" si="221"/>
        <v>-3482652202.0214181</v>
      </c>
      <c r="AE560" t="str">
        <f t="shared" si="209"/>
        <v>Nov</v>
      </c>
      <c r="AF560">
        <f>_xlfn.IFNA(VLOOKUP(A560,Gold!$A$2:$E$1307,5, FALSE),AF559)</f>
        <v>30598</v>
      </c>
      <c r="AG560">
        <f>_xlfn.IFNA(VLOOKUP(A560,Gold!$A$2:$G$1307,7, FALSE),AG559)</f>
        <v>1</v>
      </c>
      <c r="AH560">
        <f>_xlfn.IFNA(VLOOKUP(A560,Oil!$A$2:$E$1345,5, FALSE),AH559)</f>
        <v>2979</v>
      </c>
      <c r="AI560">
        <f>_xlfn.IFNA(VLOOKUP(A560,Oil!$A$2:$G$1345,7, FALSE),AI559)</f>
        <v>-1</v>
      </c>
      <c r="AJ560">
        <f t="shared" si="212"/>
        <v>0</v>
      </c>
      <c r="AK560">
        <f>_xlfn.IFNA(VLOOKUP(A560,InterestRate!$A$2:$G$1334,3, FALSE),AK559)</f>
        <v>6.8419999999999996</v>
      </c>
      <c r="AL560">
        <f>_xlfn.IFNA(VLOOKUP(A560,InterestRate!$A$2:$G$1334,4,FALSE),AL559)</f>
        <v>6.8419999999999996</v>
      </c>
      <c r="AM560">
        <f>_xlfn.IFNA(VLOOKUP(A560,InterestRate!$A$2:$G$1334,5, FALSE),AM559)</f>
        <v>6.8419999999999996</v>
      </c>
      <c r="AN560">
        <f>_xlfn.IFNA(VLOOKUP(A560,InterestRate!$A$2:$G$1334,6, FALSE),AN559)</f>
        <v>6.8419999999999996</v>
      </c>
      <c r="AO560">
        <f>_xlfn.IFNA(VLOOKUP(A560,InterestRate!$A$2:$G$1334,7, FALSE),AO559)</f>
        <v>3.0999999999999999E-3</v>
      </c>
      <c r="AP560">
        <f t="shared" si="213"/>
        <v>1</v>
      </c>
      <c r="AQ560">
        <f t="shared" si="214"/>
        <v>1</v>
      </c>
    </row>
    <row r="561" spans="1:43" x14ac:dyDescent="0.2">
      <c r="A561" s="1">
        <v>42681</v>
      </c>
      <c r="B561">
        <v>8535.75</v>
      </c>
      <c r="C561">
        <v>8535.85</v>
      </c>
      <c r="D561">
        <v>8481.4500000000007</v>
      </c>
      <c r="E561">
        <v>8497.0499999999993</v>
      </c>
      <c r="F561">
        <v>178070534</v>
      </c>
      <c r="G561">
        <v>8436.7000000000007</v>
      </c>
      <c r="H561">
        <f t="shared" si="230"/>
        <v>8612.1541666666653</v>
      </c>
      <c r="I561">
        <f t="shared" si="222"/>
        <v>-115.10416666666606</v>
      </c>
      <c r="J561">
        <f t="shared" si="229"/>
        <v>0</v>
      </c>
      <c r="K561">
        <f t="shared" si="210"/>
        <v>8079.95</v>
      </c>
      <c r="L561">
        <f t="shared" si="223"/>
        <v>169372738.57142857</v>
      </c>
      <c r="M561">
        <f t="shared" si="224"/>
        <v>8697795.4285714328</v>
      </c>
      <c r="N561" s="10">
        <f t="shared" si="211"/>
        <v>-4.9087624528512777</v>
      </c>
      <c r="O561">
        <f t="shared" si="219"/>
        <v>-118.20000000000073</v>
      </c>
      <c r="P561">
        <f t="shared" si="231"/>
        <v>-55.550000000001091</v>
      </c>
      <c r="Q561">
        <f t="shared" si="232"/>
        <v>76.097675328988771</v>
      </c>
      <c r="R561">
        <f t="shared" si="233"/>
        <v>-62.649999999999636</v>
      </c>
      <c r="S561">
        <f t="shared" si="215"/>
        <v>63.299999999999272</v>
      </c>
      <c r="T561">
        <f t="shared" si="216"/>
        <v>-63.299999999999272</v>
      </c>
      <c r="U561">
        <f t="shared" si="217"/>
        <v>63.299999999999272</v>
      </c>
      <c r="V561">
        <f t="shared" si="218"/>
        <v>0</v>
      </c>
      <c r="W561">
        <f t="shared" si="225"/>
        <v>12.371428571428364</v>
      </c>
      <c r="X561">
        <f t="shared" si="220"/>
        <v>29.257142857142753</v>
      </c>
      <c r="Y561">
        <f t="shared" si="226"/>
        <v>29.021447721179342</v>
      </c>
      <c r="Z561">
        <f t="shared" si="227"/>
        <v>0</v>
      </c>
      <c r="AA561">
        <f t="shared" si="228"/>
        <v>0</v>
      </c>
      <c r="AB561">
        <v>-506.05</v>
      </c>
      <c r="AC561">
        <f t="shared" si="208"/>
        <v>-6891329665.8001299</v>
      </c>
      <c r="AD561">
        <f t="shared" si="221"/>
        <v>-4758590884.8428526</v>
      </c>
      <c r="AE561" t="str">
        <f t="shared" si="209"/>
        <v>Nov</v>
      </c>
      <c r="AF561">
        <f>_xlfn.IFNA(VLOOKUP(A561,Gold!$A$2:$E$1307,5, FALSE),AF560)</f>
        <v>30421</v>
      </c>
      <c r="AG561">
        <f>_xlfn.IFNA(VLOOKUP(A561,Gold!$A$2:$G$1307,7, FALSE),AG560)</f>
        <v>-1</v>
      </c>
      <c r="AH561">
        <f>_xlfn.IFNA(VLOOKUP(A561,Oil!$A$2:$E$1345,5, FALSE),AH560)</f>
        <v>2940</v>
      </c>
      <c r="AI561">
        <f>_xlfn.IFNA(VLOOKUP(A561,Oil!$A$2:$G$1345,7, FALSE),AI560)</f>
        <v>-1</v>
      </c>
      <c r="AJ561">
        <f t="shared" si="212"/>
        <v>-2</v>
      </c>
      <c r="AK561">
        <f>_xlfn.IFNA(VLOOKUP(A561,InterestRate!$A$2:$G$1334,3, FALSE),AK560)</f>
        <v>6.835</v>
      </c>
      <c r="AL561">
        <f>_xlfn.IFNA(VLOOKUP(A561,InterestRate!$A$2:$G$1334,4,FALSE),AL560)</f>
        <v>6.835</v>
      </c>
      <c r="AM561">
        <f>_xlfn.IFNA(VLOOKUP(A561,InterestRate!$A$2:$G$1334,5, FALSE),AM560)</f>
        <v>6.835</v>
      </c>
      <c r="AN561">
        <f>_xlfn.IFNA(VLOOKUP(A561,InterestRate!$A$2:$G$1334,6, FALSE),AN560)</f>
        <v>6.835</v>
      </c>
      <c r="AO561">
        <f>_xlfn.IFNA(VLOOKUP(A561,InterestRate!$A$2:$G$1334,7, FALSE),AO560)</f>
        <v>-1E-3</v>
      </c>
      <c r="AP561">
        <f t="shared" si="213"/>
        <v>-1</v>
      </c>
      <c r="AQ561">
        <f t="shared" si="214"/>
        <v>-3</v>
      </c>
    </row>
    <row r="562" spans="1:43" x14ac:dyDescent="0.2">
      <c r="A562" s="1">
        <v>42682</v>
      </c>
      <c r="B562">
        <v>8540</v>
      </c>
      <c r="C562">
        <v>8559.4</v>
      </c>
      <c r="D562">
        <v>8480.1</v>
      </c>
      <c r="E562">
        <v>8543.5499999999993</v>
      </c>
      <c r="F562">
        <v>201759648</v>
      </c>
      <c r="G562">
        <v>8515.57</v>
      </c>
      <c r="H562">
        <f t="shared" si="230"/>
        <v>8595.2916666666661</v>
      </c>
      <c r="I562">
        <f t="shared" si="222"/>
        <v>-51.741666666666788</v>
      </c>
      <c r="J562">
        <f t="shared" si="229"/>
        <v>0</v>
      </c>
      <c r="K562">
        <f t="shared" si="210"/>
        <v>8074.1</v>
      </c>
      <c r="L562">
        <f t="shared" si="223"/>
        <v>159049053</v>
      </c>
      <c r="M562">
        <f t="shared" si="224"/>
        <v>42710595</v>
      </c>
      <c r="N562" s="10">
        <f t="shared" si="211"/>
        <v>-5.4947884661528166</v>
      </c>
      <c r="O562">
        <f t="shared" si="219"/>
        <v>-94.450000000000728</v>
      </c>
      <c r="P562">
        <f t="shared" si="231"/>
        <v>-73.350000000000364</v>
      </c>
      <c r="Q562">
        <f t="shared" si="232"/>
        <v>72.504585240882363</v>
      </c>
      <c r="R562">
        <f t="shared" si="233"/>
        <v>-21.100000000000364</v>
      </c>
      <c r="S562">
        <f t="shared" si="215"/>
        <v>46.5</v>
      </c>
      <c r="T562">
        <f t="shared" si="216"/>
        <v>-46.5</v>
      </c>
      <c r="U562">
        <f t="shared" si="217"/>
        <v>46.5</v>
      </c>
      <c r="V562">
        <f t="shared" si="218"/>
        <v>0</v>
      </c>
      <c r="W562">
        <f t="shared" si="225"/>
        <v>15.764285714285506</v>
      </c>
      <c r="X562">
        <f t="shared" si="220"/>
        <v>29.257142857142753</v>
      </c>
      <c r="Y562">
        <f t="shared" si="226"/>
        <v>34.254229396243758</v>
      </c>
      <c r="Z562">
        <f t="shared" si="227"/>
        <v>0</v>
      </c>
      <c r="AA562">
        <f t="shared" si="228"/>
        <v>0</v>
      </c>
      <c r="AB562">
        <v>-394.15</v>
      </c>
      <c r="AC562">
        <f t="shared" si="208"/>
        <v>716246750.39985323</v>
      </c>
      <c r="AD562">
        <f t="shared" si="221"/>
        <v>-4992238362.2143021</v>
      </c>
      <c r="AE562" t="str">
        <f t="shared" si="209"/>
        <v>Nov</v>
      </c>
      <c r="AF562">
        <f>_xlfn.IFNA(VLOOKUP(A562,Gold!$A$2:$E$1307,5, FALSE),AF561)</f>
        <v>30292</v>
      </c>
      <c r="AG562">
        <f>_xlfn.IFNA(VLOOKUP(A562,Gold!$A$2:$G$1307,7, FALSE),AG561)</f>
        <v>-1</v>
      </c>
      <c r="AH562">
        <f>_xlfn.IFNA(VLOOKUP(A562,Oil!$A$2:$E$1345,5, FALSE),AH561)</f>
        <v>2996</v>
      </c>
      <c r="AI562">
        <f>_xlfn.IFNA(VLOOKUP(A562,Oil!$A$2:$G$1345,7, FALSE),AI561)</f>
        <v>1</v>
      </c>
      <c r="AJ562">
        <f t="shared" si="212"/>
        <v>0</v>
      </c>
      <c r="AK562">
        <f>_xlfn.IFNA(VLOOKUP(A562,InterestRate!$A$2:$G$1334,3, FALSE),AK561)</f>
        <v>6.7990000000000004</v>
      </c>
      <c r="AL562">
        <f>_xlfn.IFNA(VLOOKUP(A562,InterestRate!$A$2:$G$1334,4,FALSE),AL561)</f>
        <v>6.7990000000000004</v>
      </c>
      <c r="AM562">
        <f>_xlfn.IFNA(VLOOKUP(A562,InterestRate!$A$2:$G$1334,5, FALSE),AM561)</f>
        <v>6.7990000000000004</v>
      </c>
      <c r="AN562">
        <f>_xlfn.IFNA(VLOOKUP(A562,InterestRate!$A$2:$G$1334,6, FALSE),AN561)</f>
        <v>6.7990000000000004</v>
      </c>
      <c r="AO562">
        <f>_xlfn.IFNA(VLOOKUP(A562,InterestRate!$A$2:$G$1334,7, FALSE),AO561)</f>
        <v>-5.3E-3</v>
      </c>
      <c r="AP562">
        <f t="shared" si="213"/>
        <v>-1</v>
      </c>
      <c r="AQ562">
        <f t="shared" si="214"/>
        <v>-1</v>
      </c>
    </row>
    <row r="563" spans="1:43" x14ac:dyDescent="0.2">
      <c r="A563" s="1">
        <v>42683</v>
      </c>
      <c r="B563">
        <v>8067.5</v>
      </c>
      <c r="C563">
        <v>8476.2000000000007</v>
      </c>
      <c r="D563">
        <v>8002.25</v>
      </c>
      <c r="E563">
        <v>8432</v>
      </c>
      <c r="F563">
        <v>323968654</v>
      </c>
      <c r="G563">
        <v>15536.37</v>
      </c>
      <c r="H563">
        <f t="shared" si="230"/>
        <v>8582.8333333333339</v>
      </c>
      <c r="I563">
        <f t="shared" si="222"/>
        <v>-150.83333333333394</v>
      </c>
      <c r="J563">
        <f t="shared" si="229"/>
        <v>0</v>
      </c>
      <c r="K563">
        <f t="shared" si="210"/>
        <v>7929.1</v>
      </c>
      <c r="L563">
        <f t="shared" si="223"/>
        <v>162028133.57142857</v>
      </c>
      <c r="M563">
        <f t="shared" si="224"/>
        <v>161940520.42857143</v>
      </c>
      <c r="N563" s="10">
        <f t="shared" si="211"/>
        <v>-5.9641840607210579</v>
      </c>
      <c r="O563">
        <f t="shared" si="219"/>
        <v>-193.70000000000073</v>
      </c>
      <c r="P563">
        <f t="shared" si="231"/>
        <v>-120.00000000000182</v>
      </c>
      <c r="Q563">
        <f t="shared" si="232"/>
        <v>59.400963997308374</v>
      </c>
      <c r="R563">
        <f t="shared" si="233"/>
        <v>-73.699999999998909</v>
      </c>
      <c r="S563">
        <f t="shared" si="215"/>
        <v>-111.54999999999927</v>
      </c>
      <c r="T563">
        <f t="shared" si="216"/>
        <v>111.54999999999927</v>
      </c>
      <c r="U563">
        <f t="shared" si="217"/>
        <v>0</v>
      </c>
      <c r="V563">
        <f t="shared" si="218"/>
        <v>111.54999999999927</v>
      </c>
      <c r="W563">
        <f t="shared" si="225"/>
        <v>15.764285714285506</v>
      </c>
      <c r="X563">
        <f t="shared" si="220"/>
        <v>43.435714285714184</v>
      </c>
      <c r="Y563">
        <f t="shared" si="226"/>
        <v>26.186521120075724</v>
      </c>
      <c r="Z563">
        <f t="shared" si="227"/>
        <v>0</v>
      </c>
      <c r="AA563">
        <f t="shared" si="228"/>
        <v>0</v>
      </c>
      <c r="AB563">
        <v>-406.35</v>
      </c>
      <c r="AC563">
        <f t="shared" si="208"/>
        <v>118086574383</v>
      </c>
      <c r="AD563">
        <f t="shared" si="221"/>
        <v>11987971860.899982</v>
      </c>
      <c r="AE563" t="str">
        <f t="shared" si="209"/>
        <v>Nov</v>
      </c>
      <c r="AF563">
        <f>_xlfn.IFNA(VLOOKUP(A563,Gold!$A$2:$E$1307,5, FALSE),AF562)</f>
        <v>30292</v>
      </c>
      <c r="AG563">
        <f>_xlfn.IFNA(VLOOKUP(A563,Gold!$A$2:$G$1307,7, FALSE),AG562)</f>
        <v>1</v>
      </c>
      <c r="AH563">
        <f>_xlfn.IFNA(VLOOKUP(A563,Oil!$A$2:$E$1345,5, FALSE),AH562)</f>
        <v>3000</v>
      </c>
      <c r="AI563">
        <f>_xlfn.IFNA(VLOOKUP(A563,Oil!$A$2:$G$1345,7, FALSE),AI562)</f>
        <v>1</v>
      </c>
      <c r="AJ563">
        <f t="shared" si="212"/>
        <v>2</v>
      </c>
      <c r="AK563">
        <f>_xlfn.IFNA(VLOOKUP(A563,InterestRate!$A$2:$G$1334,3, FALSE),AK562)</f>
        <v>6.6680000000000001</v>
      </c>
      <c r="AL563">
        <f>_xlfn.IFNA(VLOOKUP(A563,InterestRate!$A$2:$G$1334,4,FALSE),AL562)</f>
        <v>6.6680000000000001</v>
      </c>
      <c r="AM563">
        <f>_xlfn.IFNA(VLOOKUP(A563,InterestRate!$A$2:$G$1334,5, FALSE),AM562)</f>
        <v>6.6680000000000001</v>
      </c>
      <c r="AN563">
        <f>_xlfn.IFNA(VLOOKUP(A563,InterestRate!$A$2:$G$1334,6, FALSE),AN562)</f>
        <v>6.6680000000000001</v>
      </c>
      <c r="AO563">
        <f>_xlfn.IFNA(VLOOKUP(A563,InterestRate!$A$2:$G$1334,7, FALSE),AO562)</f>
        <v>-1.9300000000000001E-2</v>
      </c>
      <c r="AP563">
        <f t="shared" si="213"/>
        <v>-1</v>
      </c>
      <c r="AQ563">
        <f t="shared" si="214"/>
        <v>1</v>
      </c>
    </row>
    <row r="564" spans="1:43" x14ac:dyDescent="0.2">
      <c r="A564" s="1">
        <v>42684</v>
      </c>
      <c r="B564">
        <v>8555.6</v>
      </c>
      <c r="C564">
        <v>8598.4500000000007</v>
      </c>
      <c r="D564">
        <v>8510.7000000000007</v>
      </c>
      <c r="E564">
        <v>8525.75</v>
      </c>
      <c r="F564">
        <v>271196930</v>
      </c>
      <c r="G564">
        <v>12386.39</v>
      </c>
      <c r="H564">
        <f t="shared" si="230"/>
        <v>8559.7541666666675</v>
      </c>
      <c r="I564">
        <f t="shared" si="222"/>
        <v>-34.004166666667516</v>
      </c>
      <c r="J564">
        <f t="shared" si="229"/>
        <v>0</v>
      </c>
      <c r="K564">
        <f t="shared" si="210"/>
        <v>8002.3</v>
      </c>
      <c r="L564">
        <f t="shared" si="223"/>
        <v>205936388.14285713</v>
      </c>
      <c r="M564">
        <f t="shared" si="224"/>
        <v>65260541.857142866</v>
      </c>
      <c r="N564" s="10">
        <f t="shared" si="211"/>
        <v>-6.1396358091663474</v>
      </c>
      <c r="O564">
        <f t="shared" si="219"/>
        <v>-100.5</v>
      </c>
      <c r="P564">
        <f t="shared" si="231"/>
        <v>-33.700000000000728</v>
      </c>
      <c r="Q564">
        <f t="shared" si="232"/>
        <v>56.438742603522449</v>
      </c>
      <c r="R564">
        <f t="shared" si="233"/>
        <v>-66.799999999999272</v>
      </c>
      <c r="S564">
        <f t="shared" si="215"/>
        <v>93.75</v>
      </c>
      <c r="T564">
        <f t="shared" si="216"/>
        <v>-93.75</v>
      </c>
      <c r="U564">
        <f t="shared" si="217"/>
        <v>93.75</v>
      </c>
      <c r="V564">
        <f t="shared" si="218"/>
        <v>0</v>
      </c>
      <c r="W564">
        <f t="shared" si="225"/>
        <v>29.078571428571326</v>
      </c>
      <c r="X564">
        <f t="shared" si="220"/>
        <v>43.435714285714184</v>
      </c>
      <c r="Y564">
        <f t="shared" si="226"/>
        <v>39.554994170229271</v>
      </c>
      <c r="Z564">
        <f t="shared" si="227"/>
        <v>0</v>
      </c>
      <c r="AA564">
        <f t="shared" si="228"/>
        <v>0</v>
      </c>
      <c r="AB564">
        <v>-388.65</v>
      </c>
      <c r="AC564">
        <f t="shared" si="208"/>
        <v>-8095228360.5000982</v>
      </c>
      <c r="AD564">
        <f t="shared" si="221"/>
        <v>11485061518.757105</v>
      </c>
      <c r="AE564" t="str">
        <f t="shared" si="209"/>
        <v>Nov</v>
      </c>
      <c r="AF564">
        <f>_xlfn.IFNA(VLOOKUP(A564,Gold!$A$2:$E$1307,5, FALSE),AF563)</f>
        <v>30648</v>
      </c>
      <c r="AG564">
        <f>_xlfn.IFNA(VLOOKUP(A564,Gold!$A$2:$G$1307,7, FALSE),AG563)</f>
        <v>-1</v>
      </c>
      <c r="AH564">
        <f>_xlfn.IFNA(VLOOKUP(A564,Oil!$A$2:$E$1345,5, FALSE),AH563)</f>
        <v>3024</v>
      </c>
      <c r="AI564">
        <f>_xlfn.IFNA(VLOOKUP(A564,Oil!$A$2:$G$1345,7, FALSE),AI563)</f>
        <v>1</v>
      </c>
      <c r="AJ564">
        <f t="shared" si="212"/>
        <v>0</v>
      </c>
      <c r="AK564">
        <f>_xlfn.IFNA(VLOOKUP(A564,InterestRate!$A$2:$G$1334,3, FALSE),AK563)</f>
        <v>6.6589999999999998</v>
      </c>
      <c r="AL564">
        <f>_xlfn.IFNA(VLOOKUP(A564,InterestRate!$A$2:$G$1334,4,FALSE),AL563)</f>
        <v>6.6589999999999998</v>
      </c>
      <c r="AM564">
        <f>_xlfn.IFNA(VLOOKUP(A564,InterestRate!$A$2:$G$1334,5, FALSE),AM563)</f>
        <v>6.6589999999999998</v>
      </c>
      <c r="AN564">
        <f>_xlfn.IFNA(VLOOKUP(A564,InterestRate!$A$2:$G$1334,6, FALSE),AN563)</f>
        <v>6.6589999999999998</v>
      </c>
      <c r="AO564">
        <f>_xlfn.IFNA(VLOOKUP(A564,InterestRate!$A$2:$G$1334,7, FALSE),AO563)</f>
        <v>-1.2999999999999999E-3</v>
      </c>
      <c r="AP564">
        <f t="shared" si="213"/>
        <v>-1</v>
      </c>
      <c r="AQ564">
        <f t="shared" si="214"/>
        <v>-1</v>
      </c>
    </row>
    <row r="565" spans="1:43" x14ac:dyDescent="0.2">
      <c r="A565" s="1">
        <v>42685</v>
      </c>
      <c r="B565">
        <v>8456.65</v>
      </c>
      <c r="C565">
        <v>8460.6</v>
      </c>
      <c r="D565">
        <v>8284.9500000000007</v>
      </c>
      <c r="E565">
        <v>8296.2999999999993</v>
      </c>
      <c r="F565">
        <v>275221694</v>
      </c>
      <c r="G565">
        <v>12485.11</v>
      </c>
      <c r="H565">
        <f t="shared" si="230"/>
        <v>8545.9583333333339</v>
      </c>
      <c r="I565">
        <f t="shared" si="222"/>
        <v>-249.65833333333467</v>
      </c>
      <c r="J565">
        <f t="shared" si="229"/>
        <v>0</v>
      </c>
      <c r="K565">
        <f t="shared" si="210"/>
        <v>8033.3</v>
      </c>
      <c r="L565">
        <f t="shared" si="223"/>
        <v>220383236</v>
      </c>
      <c r="M565">
        <f t="shared" si="224"/>
        <v>54838458</v>
      </c>
      <c r="N565" s="10">
        <f t="shared" si="211"/>
        <v>-3.1700878704964759</v>
      </c>
      <c r="O565">
        <f t="shared" si="219"/>
        <v>-217.70000000000073</v>
      </c>
      <c r="P565">
        <f t="shared" si="231"/>
        <v>-22.75</v>
      </c>
      <c r="Q565">
        <f t="shared" si="232"/>
        <v>49.024600238771988</v>
      </c>
      <c r="R565">
        <f t="shared" si="233"/>
        <v>-194.95000000000073</v>
      </c>
      <c r="S565">
        <f t="shared" si="215"/>
        <v>-229.45000000000073</v>
      </c>
      <c r="T565">
        <f t="shared" si="216"/>
        <v>229.45000000000073</v>
      </c>
      <c r="U565">
        <f t="shared" si="217"/>
        <v>0</v>
      </c>
      <c r="V565">
        <f t="shared" si="218"/>
        <v>229.45000000000073</v>
      </c>
      <c r="W565">
        <f t="shared" si="225"/>
        <v>29.078571428571326</v>
      </c>
      <c r="X565">
        <f t="shared" si="220"/>
        <v>60.178571428571431</v>
      </c>
      <c r="Y565">
        <f t="shared" si="226"/>
        <v>32.217473884140475</v>
      </c>
      <c r="Z565">
        <f t="shared" si="227"/>
        <v>0</v>
      </c>
      <c r="AA565">
        <f t="shared" si="228"/>
        <v>0</v>
      </c>
      <c r="AB565">
        <v>-511.9</v>
      </c>
      <c r="AC565">
        <f t="shared" si="208"/>
        <v>-44131798632.900101</v>
      </c>
      <c r="AD565">
        <f t="shared" si="221"/>
        <v>5839341403.1999292</v>
      </c>
      <c r="AE565" t="str">
        <f t="shared" si="209"/>
        <v>Nov</v>
      </c>
      <c r="AF565">
        <f>_xlfn.IFNA(VLOOKUP(A565,Gold!$A$2:$E$1307,5, FALSE),AF564)</f>
        <v>30389</v>
      </c>
      <c r="AG565">
        <f>_xlfn.IFNA(VLOOKUP(A565,Gold!$A$2:$G$1307,7, FALSE),AG564)</f>
        <v>-1</v>
      </c>
      <c r="AH565">
        <f>_xlfn.IFNA(VLOOKUP(A565,Oil!$A$2:$E$1345,5, FALSE),AH564)</f>
        <v>2967</v>
      </c>
      <c r="AI565">
        <f>_xlfn.IFNA(VLOOKUP(A565,Oil!$A$2:$G$1345,7, FALSE),AI564)</f>
        <v>-1</v>
      </c>
      <c r="AJ565">
        <f t="shared" si="212"/>
        <v>-2</v>
      </c>
      <c r="AK565">
        <f>_xlfn.IFNA(VLOOKUP(A565,InterestRate!$A$2:$G$1334,3, FALSE),AK564)</f>
        <v>6.726</v>
      </c>
      <c r="AL565">
        <f>_xlfn.IFNA(VLOOKUP(A565,InterestRate!$A$2:$G$1334,4,FALSE),AL564)</f>
        <v>6.726</v>
      </c>
      <c r="AM565">
        <f>_xlfn.IFNA(VLOOKUP(A565,InterestRate!$A$2:$G$1334,5, FALSE),AM564)</f>
        <v>6.726</v>
      </c>
      <c r="AN565">
        <f>_xlfn.IFNA(VLOOKUP(A565,InterestRate!$A$2:$G$1334,6, FALSE),AN564)</f>
        <v>6.726</v>
      </c>
      <c r="AO565">
        <f>_xlfn.IFNA(VLOOKUP(A565,InterestRate!$A$2:$G$1334,7, FALSE),AO564)</f>
        <v>1.01E-2</v>
      </c>
      <c r="AP565">
        <f t="shared" si="213"/>
        <v>1</v>
      </c>
      <c r="AQ565">
        <f t="shared" si="214"/>
        <v>-1</v>
      </c>
    </row>
    <row r="566" spans="1:43" x14ac:dyDescent="0.2">
      <c r="A566" s="1">
        <v>42689</v>
      </c>
      <c r="B566">
        <v>8284.85</v>
      </c>
      <c r="C566">
        <v>8288.5499999999993</v>
      </c>
      <c r="D566">
        <v>8093.2</v>
      </c>
      <c r="E566">
        <v>8108.45</v>
      </c>
      <c r="F566">
        <v>370298063</v>
      </c>
      <c r="G566">
        <v>17387.22</v>
      </c>
      <c r="H566">
        <f t="shared" si="230"/>
        <v>8519.3791666666675</v>
      </c>
      <c r="I566">
        <f t="shared" si="222"/>
        <v>-410.9291666666677</v>
      </c>
      <c r="J566">
        <f t="shared" si="229"/>
        <v>0</v>
      </c>
      <c r="K566">
        <f t="shared" si="210"/>
        <v>7965.5</v>
      </c>
      <c r="L566">
        <f t="shared" si="223"/>
        <v>236824838</v>
      </c>
      <c r="M566">
        <f t="shared" si="224"/>
        <v>133473225</v>
      </c>
      <c r="N566" s="10">
        <f t="shared" si="211"/>
        <v>-1.7629756611929508</v>
      </c>
      <c r="O566">
        <f t="shared" si="219"/>
        <v>-376.50000000000091</v>
      </c>
      <c r="P566">
        <f t="shared" si="231"/>
        <v>-170.15000000000236</v>
      </c>
      <c r="Q566">
        <f t="shared" si="232"/>
        <v>52.680789622385774</v>
      </c>
      <c r="R566">
        <f t="shared" si="233"/>
        <v>-206.34999999999854</v>
      </c>
      <c r="S566">
        <f t="shared" si="215"/>
        <v>-187.84999999999945</v>
      </c>
      <c r="T566">
        <f t="shared" si="216"/>
        <v>187.84999999999945</v>
      </c>
      <c r="U566">
        <f t="shared" si="217"/>
        <v>0</v>
      </c>
      <c r="V566">
        <f t="shared" si="218"/>
        <v>187.84999999999945</v>
      </c>
      <c r="W566">
        <f t="shared" si="225"/>
        <v>29.078571428571326</v>
      </c>
      <c r="X566">
        <f t="shared" si="220"/>
        <v>82.864285714285742</v>
      </c>
      <c r="Y566">
        <f t="shared" si="226"/>
        <v>25.746268656716353</v>
      </c>
      <c r="Z566">
        <f t="shared" si="227"/>
        <v>0</v>
      </c>
      <c r="AA566">
        <f t="shared" si="228"/>
        <v>0</v>
      </c>
      <c r="AB566">
        <v>-694.7</v>
      </c>
      <c r="AC566">
        <f t="shared" si="208"/>
        <v>-65320578313.200203</v>
      </c>
      <c r="AD566">
        <f t="shared" si="221"/>
        <v>-3118023858.0286789</v>
      </c>
      <c r="AE566" t="str">
        <f t="shared" si="209"/>
        <v>Nov</v>
      </c>
      <c r="AF566">
        <f>_xlfn.IFNA(VLOOKUP(A566,Gold!$A$2:$E$1307,5, FALSE),AF565)</f>
        <v>29949</v>
      </c>
      <c r="AG566">
        <f>_xlfn.IFNA(VLOOKUP(A566,Gold!$A$2:$G$1307,7, FALSE),AG565)</f>
        <v>-1</v>
      </c>
      <c r="AH566">
        <f>_xlfn.IFNA(VLOOKUP(A566,Oil!$A$2:$E$1345,5, FALSE),AH565)</f>
        <v>2904</v>
      </c>
      <c r="AI566">
        <f>_xlfn.IFNA(VLOOKUP(A566,Oil!$A$2:$G$1345,7, FALSE),AI565)</f>
        <v>-1</v>
      </c>
      <c r="AJ566">
        <f t="shared" si="212"/>
        <v>-2</v>
      </c>
      <c r="AK566">
        <f>_xlfn.IFNA(VLOOKUP(A566,InterestRate!$A$2:$G$1334,3, FALSE),AK565)</f>
        <v>6.5339999999999998</v>
      </c>
      <c r="AL566">
        <f>_xlfn.IFNA(VLOOKUP(A566,InterestRate!$A$2:$G$1334,4,FALSE),AL565)</f>
        <v>6.5339999999999998</v>
      </c>
      <c r="AM566">
        <f>_xlfn.IFNA(VLOOKUP(A566,InterestRate!$A$2:$G$1334,5, FALSE),AM565)</f>
        <v>6.5339999999999998</v>
      </c>
      <c r="AN566">
        <f>_xlfn.IFNA(VLOOKUP(A566,InterestRate!$A$2:$G$1334,6, FALSE),AN565)</f>
        <v>6.5339999999999998</v>
      </c>
      <c r="AO566">
        <f>_xlfn.IFNA(VLOOKUP(A566,InterestRate!$A$2:$G$1334,7, FALSE),AO565)</f>
        <v>-2.8500000000000001E-2</v>
      </c>
      <c r="AP566">
        <f t="shared" si="213"/>
        <v>-1</v>
      </c>
      <c r="AQ566">
        <f t="shared" si="214"/>
        <v>-3</v>
      </c>
    </row>
    <row r="567" spans="1:43" x14ac:dyDescent="0.2">
      <c r="A567" s="1">
        <v>42690</v>
      </c>
      <c r="B567">
        <v>8205.65</v>
      </c>
      <c r="C567">
        <v>8210.0499999999993</v>
      </c>
      <c r="D567">
        <v>8089.4</v>
      </c>
      <c r="E567">
        <v>8111.6</v>
      </c>
      <c r="F567">
        <v>277801233</v>
      </c>
      <c r="G567">
        <v>13705.03</v>
      </c>
      <c r="H567">
        <f t="shared" si="230"/>
        <v>8477.1458333333339</v>
      </c>
      <c r="I567">
        <f t="shared" si="222"/>
        <v>-365.54583333333358</v>
      </c>
      <c r="J567">
        <f t="shared" si="229"/>
        <v>0</v>
      </c>
      <c r="K567">
        <f t="shared" si="210"/>
        <v>8114.3</v>
      </c>
      <c r="L567">
        <f t="shared" si="223"/>
        <v>264614096.42857143</v>
      </c>
      <c r="M567">
        <f t="shared" si="224"/>
        <v>13187136.571428567</v>
      </c>
      <c r="N567" s="10">
        <f t="shared" si="211"/>
        <v>3.3285664973615785E-2</v>
      </c>
      <c r="O567">
        <f t="shared" si="219"/>
        <v>-322.14999999999964</v>
      </c>
      <c r="P567">
        <f t="shared" si="231"/>
        <v>-140.64999999999964</v>
      </c>
      <c r="Q567">
        <f t="shared" si="232"/>
        <v>97.987354018868601</v>
      </c>
      <c r="R567">
        <f t="shared" si="233"/>
        <v>-181.5</v>
      </c>
      <c r="S567">
        <f t="shared" si="215"/>
        <v>3.1500000000005457</v>
      </c>
      <c r="T567">
        <f t="shared" si="216"/>
        <v>-3.1500000000005457</v>
      </c>
      <c r="U567">
        <f t="shared" si="217"/>
        <v>3.1500000000005457</v>
      </c>
      <c r="V567">
        <f t="shared" si="218"/>
        <v>0</v>
      </c>
      <c r="W567">
        <f t="shared" si="225"/>
        <v>29.528571428571404</v>
      </c>
      <c r="X567">
        <f t="shared" si="220"/>
        <v>75.549999999999926</v>
      </c>
      <c r="Y567">
        <f t="shared" si="226"/>
        <v>27.836509325971321</v>
      </c>
      <c r="Z567">
        <f t="shared" si="227"/>
        <v>0</v>
      </c>
      <c r="AA567">
        <f t="shared" si="228"/>
        <v>0</v>
      </c>
      <c r="AB567">
        <v>-916.35</v>
      </c>
      <c r="AC567">
        <f t="shared" si="208"/>
        <v>-26127205963.649799</v>
      </c>
      <c r="AD567">
        <f t="shared" si="221"/>
        <v>-4537617114.6643515</v>
      </c>
      <c r="AE567" t="str">
        <f t="shared" si="209"/>
        <v>Nov</v>
      </c>
      <c r="AF567">
        <f>_xlfn.IFNA(VLOOKUP(A567,Gold!$A$2:$E$1307,5, FALSE),AF566)</f>
        <v>29808</v>
      </c>
      <c r="AG567">
        <f>_xlfn.IFNA(VLOOKUP(A567,Gold!$A$2:$G$1307,7, FALSE),AG566)</f>
        <v>-1</v>
      </c>
      <c r="AH567">
        <f>_xlfn.IFNA(VLOOKUP(A567,Oil!$A$2:$E$1345,5, FALSE),AH566)</f>
        <v>3102</v>
      </c>
      <c r="AI567">
        <f>_xlfn.IFNA(VLOOKUP(A567,Oil!$A$2:$G$1345,7, FALSE),AI566)</f>
        <v>1</v>
      </c>
      <c r="AJ567">
        <f t="shared" si="212"/>
        <v>0</v>
      </c>
      <c r="AK567">
        <f>_xlfn.IFNA(VLOOKUP(A567,InterestRate!$A$2:$G$1334,3, FALSE),AK566)</f>
        <v>6.4459999999999997</v>
      </c>
      <c r="AL567">
        <f>_xlfn.IFNA(VLOOKUP(A567,InterestRate!$A$2:$G$1334,4,FALSE),AL566)</f>
        <v>6.4459999999999997</v>
      </c>
      <c r="AM567">
        <f>_xlfn.IFNA(VLOOKUP(A567,InterestRate!$A$2:$G$1334,5, FALSE),AM566)</f>
        <v>6.4459999999999997</v>
      </c>
      <c r="AN567">
        <f>_xlfn.IFNA(VLOOKUP(A567,InterestRate!$A$2:$G$1334,6, FALSE),AN566)</f>
        <v>6.4459999999999997</v>
      </c>
      <c r="AO567">
        <f>_xlfn.IFNA(VLOOKUP(A567,InterestRate!$A$2:$G$1334,7, FALSE),AO566)</f>
        <v>-1.35E-2</v>
      </c>
      <c r="AP567">
        <f t="shared" si="213"/>
        <v>-1</v>
      </c>
      <c r="AQ567">
        <f t="shared" si="214"/>
        <v>-1</v>
      </c>
    </row>
    <row r="568" spans="1:43" x14ac:dyDescent="0.2">
      <c r="A568" s="1">
        <v>42691</v>
      </c>
      <c r="B568">
        <v>8105.1</v>
      </c>
      <c r="C568">
        <v>8151.25</v>
      </c>
      <c r="D568">
        <v>8060.3</v>
      </c>
      <c r="E568">
        <v>8079.95</v>
      </c>
      <c r="F568">
        <v>197183084</v>
      </c>
      <c r="G568">
        <v>8713.06</v>
      </c>
      <c r="H568">
        <f t="shared" si="230"/>
        <v>8433.2791666666672</v>
      </c>
      <c r="I568">
        <f t="shared" si="222"/>
        <v>-353.32916666666733</v>
      </c>
      <c r="J568">
        <f t="shared" si="229"/>
        <v>0</v>
      </c>
      <c r="K568">
        <f t="shared" si="210"/>
        <v>8126.9</v>
      </c>
      <c r="L568">
        <f t="shared" si="223"/>
        <v>271188108</v>
      </c>
      <c r="M568">
        <f t="shared" si="224"/>
        <v>-74005024</v>
      </c>
      <c r="N568" s="10">
        <f t="shared" si="211"/>
        <v>0.58106795215316698</v>
      </c>
      <c r="O568">
        <f t="shared" si="219"/>
        <v>-417.09999999999945</v>
      </c>
      <c r="P568">
        <f t="shared" si="231"/>
        <v>-298.89999999999873</v>
      </c>
      <c r="Q568">
        <f t="shared" si="232"/>
        <v>111.11649560365953</v>
      </c>
      <c r="R568">
        <f t="shared" si="233"/>
        <v>-118.20000000000073</v>
      </c>
      <c r="S568">
        <f t="shared" si="215"/>
        <v>-31.650000000000546</v>
      </c>
      <c r="T568">
        <f t="shared" si="216"/>
        <v>31.650000000000546</v>
      </c>
      <c r="U568">
        <f t="shared" si="217"/>
        <v>0</v>
      </c>
      <c r="V568">
        <f t="shared" si="218"/>
        <v>31.650000000000546</v>
      </c>
      <c r="W568">
        <f t="shared" si="225"/>
        <v>20.485714285714362</v>
      </c>
      <c r="X568">
        <f t="shared" si="220"/>
        <v>80.071428571428569</v>
      </c>
      <c r="Y568">
        <f t="shared" si="226"/>
        <v>20.171613447742359</v>
      </c>
      <c r="Z568">
        <f t="shared" si="227"/>
        <v>0</v>
      </c>
      <c r="AA568">
        <f t="shared" si="228"/>
        <v>0</v>
      </c>
      <c r="AB568">
        <v>-1115.75</v>
      </c>
      <c r="AC568">
        <f t="shared" si="208"/>
        <v>-4959154562.6001072</v>
      </c>
      <c r="AD568">
        <f t="shared" si="221"/>
        <v>-4261592099.9214926</v>
      </c>
      <c r="AE568" t="str">
        <f t="shared" si="209"/>
        <v>Nov</v>
      </c>
      <c r="AF568">
        <f>_xlfn.IFNA(VLOOKUP(A568,Gold!$A$2:$E$1307,5, FALSE),AF567)</f>
        <v>29666</v>
      </c>
      <c r="AG568">
        <f>_xlfn.IFNA(VLOOKUP(A568,Gold!$A$2:$G$1307,7, FALSE),AG567)</f>
        <v>1</v>
      </c>
      <c r="AH568">
        <f>_xlfn.IFNA(VLOOKUP(A568,Oil!$A$2:$E$1345,5, FALSE),AH567)</f>
        <v>3089</v>
      </c>
      <c r="AI568">
        <f>_xlfn.IFNA(VLOOKUP(A568,Oil!$A$2:$G$1345,7, FALSE),AI567)</f>
        <v>-1</v>
      </c>
      <c r="AJ568">
        <f t="shared" si="212"/>
        <v>0</v>
      </c>
      <c r="AK568">
        <f>_xlfn.IFNA(VLOOKUP(A568,InterestRate!$A$2:$G$1334,3, FALSE),AK567)</f>
        <v>6.4189999999999996</v>
      </c>
      <c r="AL568">
        <f>_xlfn.IFNA(VLOOKUP(A568,InterestRate!$A$2:$G$1334,4,FALSE),AL567)</f>
        <v>6.4189999999999996</v>
      </c>
      <c r="AM568">
        <f>_xlfn.IFNA(VLOOKUP(A568,InterestRate!$A$2:$G$1334,5, FALSE),AM567)</f>
        <v>6.4189999999999996</v>
      </c>
      <c r="AN568">
        <f>_xlfn.IFNA(VLOOKUP(A568,InterestRate!$A$2:$G$1334,6, FALSE),AN567)</f>
        <v>6.4189999999999996</v>
      </c>
      <c r="AO568">
        <f>_xlfn.IFNA(VLOOKUP(A568,InterestRate!$A$2:$G$1334,7, FALSE),AO567)</f>
        <v>-4.1999999999999997E-3</v>
      </c>
      <c r="AP568">
        <f t="shared" si="213"/>
        <v>-1</v>
      </c>
      <c r="AQ568">
        <f t="shared" si="214"/>
        <v>-1</v>
      </c>
    </row>
    <row r="569" spans="1:43" x14ac:dyDescent="0.2">
      <c r="A569" s="1">
        <v>42692</v>
      </c>
      <c r="B569">
        <v>8097.55</v>
      </c>
      <c r="C569">
        <v>8128.95</v>
      </c>
      <c r="D569">
        <v>8048.3</v>
      </c>
      <c r="E569">
        <v>8074.1</v>
      </c>
      <c r="F569">
        <v>166199545</v>
      </c>
      <c r="G569">
        <v>7901.64</v>
      </c>
      <c r="H569">
        <f t="shared" si="230"/>
        <v>8387.8000000000011</v>
      </c>
      <c r="I569">
        <f t="shared" si="222"/>
        <v>-313.70000000000073</v>
      </c>
      <c r="J569">
        <f t="shared" si="229"/>
        <v>0</v>
      </c>
      <c r="K569">
        <f t="shared" si="210"/>
        <v>8142.15</v>
      </c>
      <c r="L569">
        <f t="shared" si="223"/>
        <v>273918472.28571427</v>
      </c>
      <c r="M569">
        <f t="shared" si="224"/>
        <v>-107718927.28571427</v>
      </c>
      <c r="N569" s="10">
        <f t="shared" si="211"/>
        <v>0.84281839461982477</v>
      </c>
      <c r="O569">
        <f t="shared" si="219"/>
        <v>-469.44999999999891</v>
      </c>
      <c r="P569">
        <f t="shared" si="231"/>
        <v>-374.99999999999818</v>
      </c>
      <c r="Q569">
        <f t="shared" si="232"/>
        <v>128.95613826118569</v>
      </c>
      <c r="R569">
        <f t="shared" si="233"/>
        <v>-94.450000000000728</v>
      </c>
      <c r="S569">
        <f t="shared" si="215"/>
        <v>-5.8499999999994543</v>
      </c>
      <c r="T569">
        <f t="shared" si="216"/>
        <v>5.8499999999994543</v>
      </c>
      <c r="U569">
        <f t="shared" si="217"/>
        <v>0</v>
      </c>
      <c r="V569">
        <f t="shared" si="218"/>
        <v>5.8499999999994543</v>
      </c>
      <c r="W569">
        <f t="shared" si="225"/>
        <v>13.842857142857222</v>
      </c>
      <c r="X569">
        <f t="shared" si="220"/>
        <v>80.907142857142773</v>
      </c>
      <c r="Y569">
        <f t="shared" si="226"/>
        <v>14.457292055203368</v>
      </c>
      <c r="Z569">
        <f t="shared" si="227"/>
        <v>1</v>
      </c>
      <c r="AA569">
        <f t="shared" si="228"/>
        <v>0</v>
      </c>
      <c r="AB569">
        <v>-1208.7</v>
      </c>
      <c r="AC569">
        <f t="shared" si="208"/>
        <v>-3897379330.24997</v>
      </c>
      <c r="AD569">
        <f t="shared" si="221"/>
        <v>-4920681540.0143251</v>
      </c>
      <c r="AE569" t="str">
        <f t="shared" si="209"/>
        <v>Nov</v>
      </c>
      <c r="AF569">
        <f>_xlfn.IFNA(VLOOKUP(A569,Gold!$A$2:$E$1307,5, FALSE),AF568)</f>
        <v>29354</v>
      </c>
      <c r="AG569">
        <f>_xlfn.IFNA(VLOOKUP(A569,Gold!$A$2:$G$1307,7, FALSE),AG568)</f>
        <v>1</v>
      </c>
      <c r="AH569">
        <f>_xlfn.IFNA(VLOOKUP(A569,Oil!$A$2:$E$1345,5, FALSE),AH568)</f>
        <v>3084</v>
      </c>
      <c r="AI569">
        <f>_xlfn.IFNA(VLOOKUP(A569,Oil!$A$2:$G$1345,7, FALSE),AI568)</f>
        <v>-1</v>
      </c>
      <c r="AJ569">
        <f t="shared" si="212"/>
        <v>0</v>
      </c>
      <c r="AK569">
        <f>_xlfn.IFNA(VLOOKUP(A569,InterestRate!$A$2:$G$1334,3, FALSE),AK568)</f>
        <v>6.4279999999999999</v>
      </c>
      <c r="AL569">
        <f>_xlfn.IFNA(VLOOKUP(A569,InterestRate!$A$2:$G$1334,4,FALSE),AL568)</f>
        <v>6.4279999999999999</v>
      </c>
      <c r="AM569">
        <f>_xlfn.IFNA(VLOOKUP(A569,InterestRate!$A$2:$G$1334,5, FALSE),AM568)</f>
        <v>6.4279999999999999</v>
      </c>
      <c r="AN569">
        <f>_xlfn.IFNA(VLOOKUP(A569,InterestRate!$A$2:$G$1334,6, FALSE),AN568)</f>
        <v>6.4279999999999999</v>
      </c>
      <c r="AO569">
        <f>_xlfn.IFNA(VLOOKUP(A569,InterestRate!$A$2:$G$1334,7, FALSE),AO568)</f>
        <v>1.4E-3</v>
      </c>
      <c r="AP569">
        <f t="shared" si="213"/>
        <v>1</v>
      </c>
      <c r="AQ569">
        <f t="shared" si="214"/>
        <v>1</v>
      </c>
    </row>
    <row r="570" spans="1:43" x14ac:dyDescent="0.2">
      <c r="A570" s="1">
        <v>42695</v>
      </c>
      <c r="B570">
        <v>8102.1</v>
      </c>
      <c r="C570">
        <v>8102.45</v>
      </c>
      <c r="D570">
        <v>7916.4</v>
      </c>
      <c r="E570">
        <v>7929.1</v>
      </c>
      <c r="F570">
        <v>225608889</v>
      </c>
      <c r="G570">
        <v>9199.11</v>
      </c>
      <c r="H570">
        <f t="shared" si="230"/>
        <v>8341.7875000000004</v>
      </c>
      <c r="I570">
        <f t="shared" si="222"/>
        <v>-412.6875</v>
      </c>
      <c r="J570">
        <f t="shared" si="229"/>
        <v>0</v>
      </c>
      <c r="K570">
        <f t="shared" si="210"/>
        <v>8224.5</v>
      </c>
      <c r="L570">
        <f t="shared" si="223"/>
        <v>268838457.5714286</v>
      </c>
      <c r="M570">
        <f t="shared" si="224"/>
        <v>-43229568.571428597</v>
      </c>
      <c r="N570" s="10">
        <f t="shared" si="211"/>
        <v>3.7255173979392318</v>
      </c>
      <c r="O570">
        <f t="shared" si="219"/>
        <v>-502.89999999999964</v>
      </c>
      <c r="P570">
        <f t="shared" si="231"/>
        <v>-309.19999999999891</v>
      </c>
      <c r="Q570">
        <f t="shared" si="232"/>
        <v>133.31704915440486</v>
      </c>
      <c r="R570">
        <f t="shared" si="233"/>
        <v>-193.70000000000073</v>
      </c>
      <c r="S570">
        <f t="shared" si="215"/>
        <v>-145</v>
      </c>
      <c r="T570">
        <f t="shared" si="216"/>
        <v>145</v>
      </c>
      <c r="U570">
        <f t="shared" si="217"/>
        <v>0</v>
      </c>
      <c r="V570">
        <f t="shared" si="218"/>
        <v>145</v>
      </c>
      <c r="W570">
        <f t="shared" si="225"/>
        <v>13.842857142857222</v>
      </c>
      <c r="X570">
        <f t="shared" si="220"/>
        <v>85.685714285714312</v>
      </c>
      <c r="Y570">
        <f t="shared" si="226"/>
        <v>13.770072474065714</v>
      </c>
      <c r="Z570">
        <f t="shared" si="227"/>
        <v>1</v>
      </c>
      <c r="AA570">
        <f t="shared" si="228"/>
        <v>0</v>
      </c>
      <c r="AB570">
        <v>-1389.45</v>
      </c>
      <c r="AC570">
        <f t="shared" si="208"/>
        <v>-39030337797</v>
      </c>
      <c r="AD570">
        <f t="shared" si="221"/>
        <v>-27365954708.585754</v>
      </c>
      <c r="AE570" t="str">
        <f t="shared" si="209"/>
        <v>Nov</v>
      </c>
      <c r="AF570">
        <f>_xlfn.IFNA(VLOOKUP(A570,Gold!$A$2:$E$1307,5, FALSE),AF569)</f>
        <v>29368</v>
      </c>
      <c r="AG570">
        <f>_xlfn.IFNA(VLOOKUP(A570,Gold!$A$2:$G$1307,7, FALSE),AG569)</f>
        <v>-1</v>
      </c>
      <c r="AH570">
        <f>_xlfn.IFNA(VLOOKUP(A570,Oil!$A$2:$E$1345,5, FALSE),AH569)</f>
        <v>3111</v>
      </c>
      <c r="AI570">
        <f>_xlfn.IFNA(VLOOKUP(A570,Oil!$A$2:$G$1345,7, FALSE),AI569)</f>
        <v>1</v>
      </c>
      <c r="AJ570">
        <f t="shared" si="212"/>
        <v>0</v>
      </c>
      <c r="AK570">
        <f>_xlfn.IFNA(VLOOKUP(A570,InterestRate!$A$2:$G$1334,3, FALSE),AK569)</f>
        <v>6.3040000000000003</v>
      </c>
      <c r="AL570">
        <f>_xlfn.IFNA(VLOOKUP(A570,InterestRate!$A$2:$G$1334,4,FALSE),AL569)</f>
        <v>6.3040000000000003</v>
      </c>
      <c r="AM570">
        <f>_xlfn.IFNA(VLOOKUP(A570,InterestRate!$A$2:$G$1334,5, FALSE),AM569)</f>
        <v>6.3040000000000003</v>
      </c>
      <c r="AN570">
        <f>_xlfn.IFNA(VLOOKUP(A570,InterestRate!$A$2:$G$1334,6, FALSE),AN569)</f>
        <v>6.3040000000000003</v>
      </c>
      <c r="AO570">
        <f>_xlfn.IFNA(VLOOKUP(A570,InterestRate!$A$2:$G$1334,7, FALSE),AO569)</f>
        <v>-1.9300000000000001E-2</v>
      </c>
      <c r="AP570">
        <f t="shared" si="213"/>
        <v>-1</v>
      </c>
      <c r="AQ570">
        <f t="shared" si="214"/>
        <v>-1</v>
      </c>
    </row>
    <row r="571" spans="1:43" x14ac:dyDescent="0.2">
      <c r="A571" s="1">
        <v>42696</v>
      </c>
      <c r="B571">
        <v>7989.15</v>
      </c>
      <c r="C571">
        <v>8019.05</v>
      </c>
      <c r="D571">
        <v>7938.15</v>
      </c>
      <c r="E571">
        <v>8002.3</v>
      </c>
      <c r="F571">
        <v>216677654</v>
      </c>
      <c r="G571">
        <v>9000.44</v>
      </c>
      <c r="H571">
        <f t="shared" si="230"/>
        <v>8293.0458333333354</v>
      </c>
      <c r="I571">
        <f t="shared" si="222"/>
        <v>-290.74583333333521</v>
      </c>
      <c r="J571">
        <f t="shared" si="229"/>
        <v>0</v>
      </c>
      <c r="K571">
        <f t="shared" si="210"/>
        <v>8192.9</v>
      </c>
      <c r="L571">
        <f t="shared" si="223"/>
        <v>254787062.57142857</v>
      </c>
      <c r="M571">
        <f t="shared" si="224"/>
        <v>-38109408.571428567</v>
      </c>
      <c r="N571" s="10">
        <f t="shared" si="211"/>
        <v>2.381815228121908</v>
      </c>
      <c r="O571">
        <f t="shared" si="219"/>
        <v>-523.44999999999982</v>
      </c>
      <c r="P571">
        <f t="shared" si="231"/>
        <v>-422.94999999999982</v>
      </c>
      <c r="Q571">
        <f t="shared" si="232"/>
        <v>143.24089391816881</v>
      </c>
      <c r="R571">
        <f t="shared" si="233"/>
        <v>-100.5</v>
      </c>
      <c r="S571">
        <f t="shared" si="215"/>
        <v>73.199999999999818</v>
      </c>
      <c r="T571">
        <f t="shared" si="216"/>
        <v>-73.199999999999818</v>
      </c>
      <c r="U571">
        <f t="shared" si="217"/>
        <v>73.199999999999818</v>
      </c>
      <c r="V571">
        <f t="shared" si="218"/>
        <v>0</v>
      </c>
      <c r="W571">
        <f t="shared" si="225"/>
        <v>10.90714285714291</v>
      </c>
      <c r="X571">
        <f t="shared" si="220"/>
        <v>85.685714285714312</v>
      </c>
      <c r="Y571">
        <f t="shared" si="226"/>
        <v>11.1761692161312</v>
      </c>
      <c r="Z571">
        <f t="shared" si="227"/>
        <v>1</v>
      </c>
      <c r="AA571">
        <f t="shared" si="228"/>
        <v>0</v>
      </c>
      <c r="AB571">
        <v>-1495.8</v>
      </c>
      <c r="AC571">
        <f t="shared" si="208"/>
        <v>2849311150.1001182</v>
      </c>
      <c r="AD571">
        <f t="shared" si="221"/>
        <v>-25802449064.214294</v>
      </c>
      <c r="AE571" t="str">
        <f t="shared" si="209"/>
        <v>Nov</v>
      </c>
      <c r="AF571">
        <f>_xlfn.IFNA(VLOOKUP(A571,Gold!$A$2:$E$1307,5, FALSE),AF570)</f>
        <v>29409</v>
      </c>
      <c r="AG571">
        <f>_xlfn.IFNA(VLOOKUP(A571,Gold!$A$2:$G$1307,7, FALSE),AG570)</f>
        <v>-1</v>
      </c>
      <c r="AH571">
        <f>_xlfn.IFNA(VLOOKUP(A571,Oil!$A$2:$E$1345,5, FALSE),AH570)</f>
        <v>3293</v>
      </c>
      <c r="AI571">
        <f>_xlfn.IFNA(VLOOKUP(A571,Oil!$A$2:$G$1345,7, FALSE),AI570)</f>
        <v>1</v>
      </c>
      <c r="AJ571">
        <f t="shared" si="212"/>
        <v>0</v>
      </c>
      <c r="AK571">
        <f>_xlfn.IFNA(VLOOKUP(A571,InterestRate!$A$2:$G$1334,3, FALSE),AK570)</f>
        <v>6.3090000000000002</v>
      </c>
      <c r="AL571">
        <f>_xlfn.IFNA(VLOOKUP(A571,InterestRate!$A$2:$G$1334,4,FALSE),AL570)</f>
        <v>6.3090000000000002</v>
      </c>
      <c r="AM571">
        <f>_xlfn.IFNA(VLOOKUP(A571,InterestRate!$A$2:$G$1334,5, FALSE),AM570)</f>
        <v>6.3090000000000002</v>
      </c>
      <c r="AN571">
        <f>_xlfn.IFNA(VLOOKUP(A571,InterestRate!$A$2:$G$1334,6, FALSE),AN570)</f>
        <v>6.3090000000000002</v>
      </c>
      <c r="AO571">
        <f>_xlfn.IFNA(VLOOKUP(A571,InterestRate!$A$2:$G$1334,7, FALSE),AO570)</f>
        <v>8.0000000000000004E-4</v>
      </c>
      <c r="AP571">
        <f t="shared" si="213"/>
        <v>1</v>
      </c>
      <c r="AQ571">
        <f t="shared" si="214"/>
        <v>1</v>
      </c>
    </row>
    <row r="572" spans="1:43" x14ac:dyDescent="0.2">
      <c r="A572" s="1">
        <v>42697</v>
      </c>
      <c r="B572">
        <v>8051.2</v>
      </c>
      <c r="C572">
        <v>8055.2</v>
      </c>
      <c r="D572">
        <v>7973.1</v>
      </c>
      <c r="E572">
        <v>8033.3</v>
      </c>
      <c r="F572">
        <v>186602328</v>
      </c>
      <c r="G572">
        <v>8681.67</v>
      </c>
      <c r="H572">
        <f t="shared" si="230"/>
        <v>8252.8250000000007</v>
      </c>
      <c r="I572">
        <f t="shared" si="222"/>
        <v>-219.52500000000055</v>
      </c>
      <c r="J572">
        <f t="shared" si="229"/>
        <v>0</v>
      </c>
      <c r="K572">
        <f t="shared" si="210"/>
        <v>8086.8</v>
      </c>
      <c r="L572">
        <f t="shared" si="223"/>
        <v>246998594.57142857</v>
      </c>
      <c r="M572">
        <f t="shared" si="224"/>
        <v>-60396266.571428567</v>
      </c>
      <c r="N572" s="10">
        <f t="shared" si="211"/>
        <v>0.66597786712807938</v>
      </c>
      <c r="O572">
        <f t="shared" si="219"/>
        <v>-262.99999999999909</v>
      </c>
      <c r="P572">
        <f t="shared" si="231"/>
        <v>-45.299999999998363</v>
      </c>
      <c r="Q572">
        <f t="shared" si="232"/>
        <v>108.52646703739588</v>
      </c>
      <c r="R572">
        <f t="shared" si="233"/>
        <v>-217.70000000000073</v>
      </c>
      <c r="S572">
        <f t="shared" si="215"/>
        <v>31</v>
      </c>
      <c r="T572">
        <f t="shared" si="216"/>
        <v>-31</v>
      </c>
      <c r="U572">
        <f t="shared" si="217"/>
        <v>31</v>
      </c>
      <c r="V572">
        <f t="shared" si="218"/>
        <v>0</v>
      </c>
      <c r="W572">
        <f t="shared" si="225"/>
        <v>15.335714285714337</v>
      </c>
      <c r="X572">
        <f t="shared" si="220"/>
        <v>52.90714285714278</v>
      </c>
      <c r="Y572">
        <f t="shared" si="226"/>
        <v>22.147720239323377</v>
      </c>
      <c r="Z572">
        <f t="shared" si="227"/>
        <v>0</v>
      </c>
      <c r="AA572">
        <f t="shared" si="228"/>
        <v>0</v>
      </c>
      <c r="AB572">
        <v>-1289.3499999999999</v>
      </c>
      <c r="AC572">
        <f t="shared" si="208"/>
        <v>-3340181671.1999321</v>
      </c>
      <c r="AD572">
        <f t="shared" si="221"/>
        <v>-19975075212.542843</v>
      </c>
      <c r="AE572" t="str">
        <f t="shared" si="209"/>
        <v>Nov</v>
      </c>
      <c r="AF572">
        <f>_xlfn.IFNA(VLOOKUP(A572,Gold!$A$2:$E$1307,5, FALSE),AF571)</f>
        <v>29391</v>
      </c>
      <c r="AG572">
        <f>_xlfn.IFNA(VLOOKUP(A572,Gold!$A$2:$G$1307,7, FALSE),AG571)</f>
        <v>-1</v>
      </c>
      <c r="AH572">
        <f>_xlfn.IFNA(VLOOKUP(A572,Oil!$A$2:$E$1345,5, FALSE),AH571)</f>
        <v>3277</v>
      </c>
      <c r="AI572">
        <f>_xlfn.IFNA(VLOOKUP(A572,Oil!$A$2:$G$1345,7, FALSE),AI571)</f>
        <v>-1</v>
      </c>
      <c r="AJ572">
        <f t="shared" si="212"/>
        <v>-2</v>
      </c>
      <c r="AK572">
        <f>_xlfn.IFNA(VLOOKUP(A572,InterestRate!$A$2:$G$1334,3, FALSE),AK571)</f>
        <v>6.28</v>
      </c>
      <c r="AL572">
        <f>_xlfn.IFNA(VLOOKUP(A572,InterestRate!$A$2:$G$1334,4,FALSE),AL571)</f>
        <v>6.28</v>
      </c>
      <c r="AM572">
        <f>_xlfn.IFNA(VLOOKUP(A572,InterestRate!$A$2:$G$1334,5, FALSE),AM571)</f>
        <v>6.28</v>
      </c>
      <c r="AN572">
        <f>_xlfn.IFNA(VLOOKUP(A572,InterestRate!$A$2:$G$1334,6, FALSE),AN571)</f>
        <v>6.28</v>
      </c>
      <c r="AO572">
        <f>_xlfn.IFNA(VLOOKUP(A572,InterestRate!$A$2:$G$1334,7, FALSE),AO571)</f>
        <v>-4.5999999999999999E-3</v>
      </c>
      <c r="AP572">
        <f t="shared" si="213"/>
        <v>-1</v>
      </c>
      <c r="AQ572">
        <f t="shared" si="214"/>
        <v>-3</v>
      </c>
    </row>
    <row r="573" spans="1:43" x14ac:dyDescent="0.2">
      <c r="A573" s="1">
        <v>42698</v>
      </c>
      <c r="B573">
        <v>8011.8</v>
      </c>
      <c r="C573">
        <v>8024.85</v>
      </c>
      <c r="D573">
        <v>7952.55</v>
      </c>
      <c r="E573">
        <v>7965.5</v>
      </c>
      <c r="F573">
        <v>268619026</v>
      </c>
      <c r="G573">
        <v>11868.11</v>
      </c>
      <c r="H573">
        <f t="shared" si="230"/>
        <v>8219.4541666666682</v>
      </c>
      <c r="I573">
        <f t="shared" si="222"/>
        <v>-253.95416666666824</v>
      </c>
      <c r="J573">
        <f t="shared" si="229"/>
        <v>0</v>
      </c>
      <c r="K573">
        <f t="shared" si="210"/>
        <v>8128.75</v>
      </c>
      <c r="L573">
        <f t="shared" si="223"/>
        <v>234338685.14285713</v>
      </c>
      <c r="M573">
        <f t="shared" si="224"/>
        <v>34280340.857142866</v>
      </c>
      <c r="N573" s="10">
        <f t="shared" si="211"/>
        <v>2.049463310526646</v>
      </c>
      <c r="O573">
        <f t="shared" si="219"/>
        <v>-142.94999999999982</v>
      </c>
      <c r="P573">
        <f t="shared" si="231"/>
        <v>233.55000000000109</v>
      </c>
      <c r="Q573">
        <f t="shared" si="232"/>
        <v>96.204591020040851</v>
      </c>
      <c r="R573">
        <f t="shared" si="233"/>
        <v>-376.50000000000091</v>
      </c>
      <c r="S573">
        <f t="shared" si="215"/>
        <v>-67.800000000000182</v>
      </c>
      <c r="T573">
        <f t="shared" si="216"/>
        <v>67.800000000000182</v>
      </c>
      <c r="U573">
        <f t="shared" si="217"/>
        <v>0</v>
      </c>
      <c r="V573">
        <f t="shared" si="218"/>
        <v>67.800000000000182</v>
      </c>
      <c r="W573">
        <f t="shared" si="225"/>
        <v>15.335714285714337</v>
      </c>
      <c r="X573">
        <f t="shared" si="220"/>
        <v>35.757142857142881</v>
      </c>
      <c r="Y573">
        <f t="shared" si="226"/>
        <v>29.439188262717735</v>
      </c>
      <c r="Z573">
        <f t="shared" si="227"/>
        <v>0</v>
      </c>
      <c r="AA573">
        <f t="shared" si="228"/>
        <v>0</v>
      </c>
      <c r="AB573">
        <v>-929.4</v>
      </c>
      <c r="AC573">
        <f t="shared" si="208"/>
        <v>-12437060903.800049</v>
      </c>
      <c r="AD573">
        <f t="shared" si="221"/>
        <v>-12420287011.199965</v>
      </c>
      <c r="AE573" t="str">
        <f t="shared" si="209"/>
        <v>Nov</v>
      </c>
      <c r="AF573">
        <f>_xlfn.IFNA(VLOOKUP(A573,Gold!$A$2:$E$1307,5, FALSE),AF572)</f>
        <v>29013</v>
      </c>
      <c r="AG573">
        <f>_xlfn.IFNA(VLOOKUP(A573,Gold!$A$2:$G$1307,7, FALSE),AG572)</f>
        <v>1</v>
      </c>
      <c r="AH573">
        <f>_xlfn.IFNA(VLOOKUP(A573,Oil!$A$2:$E$1345,5, FALSE),AH572)</f>
        <v>3284</v>
      </c>
      <c r="AI573">
        <f>_xlfn.IFNA(VLOOKUP(A573,Oil!$A$2:$G$1345,7, FALSE),AI572)</f>
        <v>1</v>
      </c>
      <c r="AJ573">
        <f t="shared" si="212"/>
        <v>2</v>
      </c>
      <c r="AK573">
        <f>_xlfn.IFNA(VLOOKUP(A573,InterestRate!$A$2:$G$1334,3, FALSE),AK572)</f>
        <v>6.1870000000000003</v>
      </c>
      <c r="AL573">
        <f>_xlfn.IFNA(VLOOKUP(A573,InterestRate!$A$2:$G$1334,4,FALSE),AL572)</f>
        <v>6.1870000000000003</v>
      </c>
      <c r="AM573">
        <f>_xlfn.IFNA(VLOOKUP(A573,InterestRate!$A$2:$G$1334,5, FALSE),AM572)</f>
        <v>6.1870000000000003</v>
      </c>
      <c r="AN573">
        <f>_xlfn.IFNA(VLOOKUP(A573,InterestRate!$A$2:$G$1334,6, FALSE),AN572)</f>
        <v>6.1870000000000003</v>
      </c>
      <c r="AO573">
        <f>_xlfn.IFNA(VLOOKUP(A573,InterestRate!$A$2:$G$1334,7, FALSE),AO572)</f>
        <v>-1.4800000000000001E-2</v>
      </c>
      <c r="AP573">
        <f t="shared" si="213"/>
        <v>-1</v>
      </c>
      <c r="AQ573">
        <f t="shared" si="214"/>
        <v>1</v>
      </c>
    </row>
    <row r="574" spans="1:43" x14ac:dyDescent="0.2">
      <c r="A574" s="1">
        <v>42699</v>
      </c>
      <c r="B574">
        <v>8007.95</v>
      </c>
      <c r="C574">
        <v>8122.25</v>
      </c>
      <c r="D574">
        <v>7976.75</v>
      </c>
      <c r="E574">
        <v>8114.3</v>
      </c>
      <c r="F574">
        <v>183355873</v>
      </c>
      <c r="G574">
        <v>8920.7900000000009</v>
      </c>
      <c r="H574">
        <f t="shared" si="230"/>
        <v>8175.1583333333338</v>
      </c>
      <c r="I574">
        <f t="shared" si="222"/>
        <v>-60.858333333333576</v>
      </c>
      <c r="J574">
        <f t="shared" si="229"/>
        <v>0</v>
      </c>
      <c r="K574">
        <f t="shared" si="210"/>
        <v>8143.15</v>
      </c>
      <c r="L574">
        <f t="shared" si="223"/>
        <v>219813108.42857143</v>
      </c>
      <c r="M574">
        <f t="shared" si="224"/>
        <v>-36457235.428571433</v>
      </c>
      <c r="N574" s="10">
        <f t="shared" si="211"/>
        <v>0.35554514868811177</v>
      </c>
      <c r="O574">
        <f t="shared" si="219"/>
        <v>2.6999999999998181</v>
      </c>
      <c r="P574">
        <f t="shared" si="231"/>
        <v>324.84999999999945</v>
      </c>
      <c r="Q574">
        <f t="shared" si="232"/>
        <v>140.37852315046177</v>
      </c>
      <c r="R574">
        <f t="shared" si="233"/>
        <v>-322.14999999999964</v>
      </c>
      <c r="S574">
        <f t="shared" si="215"/>
        <v>148.80000000000018</v>
      </c>
      <c r="T574">
        <f t="shared" si="216"/>
        <v>-148.80000000000018</v>
      </c>
      <c r="U574">
        <f t="shared" si="217"/>
        <v>148.80000000000018</v>
      </c>
      <c r="V574">
        <f t="shared" si="218"/>
        <v>0</v>
      </c>
      <c r="W574">
        <f t="shared" si="225"/>
        <v>36.142857142857146</v>
      </c>
      <c r="X574">
        <f t="shared" si="220"/>
        <v>35.757142857142881</v>
      </c>
      <c r="Y574">
        <f t="shared" si="226"/>
        <v>49.57867920830882</v>
      </c>
      <c r="Z574">
        <f t="shared" si="227"/>
        <v>0</v>
      </c>
      <c r="AA574">
        <f t="shared" si="228"/>
        <v>0</v>
      </c>
      <c r="AB574">
        <v>-403.25</v>
      </c>
      <c r="AC574">
        <f t="shared" si="208"/>
        <v>19499897093.550068</v>
      </c>
      <c r="AD574">
        <f t="shared" si="221"/>
        <v>-5902129431.5999823</v>
      </c>
      <c r="AE574" t="str">
        <f t="shared" si="209"/>
        <v>Nov</v>
      </c>
      <c r="AF574">
        <f>_xlfn.IFNA(VLOOKUP(A574,Gold!$A$2:$E$1307,5, FALSE),AF573)</f>
        <v>28820</v>
      </c>
      <c r="AG574">
        <f>_xlfn.IFNA(VLOOKUP(A574,Gold!$A$2:$G$1307,7, FALSE),AG573)</f>
        <v>1</v>
      </c>
      <c r="AH574">
        <f>_xlfn.IFNA(VLOOKUP(A574,Oil!$A$2:$E$1345,5, FALSE),AH573)</f>
        <v>3284</v>
      </c>
      <c r="AI574">
        <f>_xlfn.IFNA(VLOOKUP(A574,Oil!$A$2:$G$1345,7, FALSE),AI573)</f>
        <v>1</v>
      </c>
      <c r="AJ574">
        <f t="shared" si="212"/>
        <v>2</v>
      </c>
      <c r="AK574">
        <f>_xlfn.IFNA(VLOOKUP(A574,InterestRate!$A$2:$G$1334,3, FALSE),AK573)</f>
        <v>6.2329999999999997</v>
      </c>
      <c r="AL574">
        <f>_xlfn.IFNA(VLOOKUP(A574,InterestRate!$A$2:$G$1334,4,FALSE),AL573)</f>
        <v>6.2329999999999997</v>
      </c>
      <c r="AM574">
        <f>_xlfn.IFNA(VLOOKUP(A574,InterestRate!$A$2:$G$1334,5, FALSE),AM573)</f>
        <v>6.2329999999999997</v>
      </c>
      <c r="AN574">
        <f>_xlfn.IFNA(VLOOKUP(A574,InterestRate!$A$2:$G$1334,6, FALSE),AN573)</f>
        <v>6.2329999999999997</v>
      </c>
      <c r="AO574">
        <f>_xlfn.IFNA(VLOOKUP(A574,InterestRate!$A$2:$G$1334,7, FALSE),AO573)</f>
        <v>7.4000000000000003E-3</v>
      </c>
      <c r="AP574">
        <f t="shared" si="213"/>
        <v>1</v>
      </c>
      <c r="AQ574">
        <f t="shared" si="214"/>
        <v>3</v>
      </c>
    </row>
    <row r="575" spans="1:43" x14ac:dyDescent="0.2">
      <c r="A575" s="1">
        <v>42702</v>
      </c>
      <c r="B575">
        <v>8080.65</v>
      </c>
      <c r="C575">
        <v>8146.5</v>
      </c>
      <c r="D575">
        <v>8066.5</v>
      </c>
      <c r="E575">
        <v>8126.9</v>
      </c>
      <c r="F575">
        <v>195595287</v>
      </c>
      <c r="G575">
        <v>8666.8700000000008</v>
      </c>
      <c r="H575">
        <f t="shared" si="230"/>
        <v>8139.3875000000007</v>
      </c>
      <c r="I575">
        <f t="shared" si="222"/>
        <v>-12.487500000001091</v>
      </c>
      <c r="J575">
        <f t="shared" si="229"/>
        <v>0</v>
      </c>
      <c r="K575">
        <f t="shared" si="210"/>
        <v>8102.05</v>
      </c>
      <c r="L575">
        <f t="shared" si="223"/>
        <v>206320914.14285713</v>
      </c>
      <c r="M575">
        <f t="shared" si="224"/>
        <v>-10725627.142857134</v>
      </c>
      <c r="N575" s="10">
        <f t="shared" si="211"/>
        <v>-0.30577464962038975</v>
      </c>
      <c r="O575">
        <f t="shared" si="219"/>
        <v>46.949999999999818</v>
      </c>
      <c r="P575">
        <f t="shared" si="231"/>
        <v>464.04999999999927</v>
      </c>
      <c r="Q575">
        <f t="shared" si="232"/>
        <v>201.87067406540007</v>
      </c>
      <c r="R575">
        <f t="shared" si="233"/>
        <v>-417.09999999999945</v>
      </c>
      <c r="S575">
        <f t="shared" si="215"/>
        <v>12.599999999999454</v>
      </c>
      <c r="T575">
        <f t="shared" si="216"/>
        <v>-12.599999999999454</v>
      </c>
      <c r="U575">
        <f t="shared" si="217"/>
        <v>12.599999999999454</v>
      </c>
      <c r="V575">
        <f t="shared" si="218"/>
        <v>0</v>
      </c>
      <c r="W575">
        <f t="shared" si="225"/>
        <v>37.942857142857065</v>
      </c>
      <c r="X575">
        <f t="shared" si="220"/>
        <v>31.235714285714234</v>
      </c>
      <c r="Y575">
        <f t="shared" si="226"/>
        <v>54.066157760814242</v>
      </c>
      <c r="Z575">
        <f t="shared" si="227"/>
        <v>0</v>
      </c>
      <c r="AA575">
        <f t="shared" si="228"/>
        <v>0</v>
      </c>
      <c r="AB575">
        <v>-93.3</v>
      </c>
      <c r="AC575">
        <f t="shared" si="208"/>
        <v>9046282023.75</v>
      </c>
      <c r="AD575">
        <f t="shared" si="221"/>
        <v>-3901352776.4071088</v>
      </c>
      <c r="AE575" t="str">
        <f t="shared" si="209"/>
        <v>Nov</v>
      </c>
      <c r="AF575">
        <f>_xlfn.IFNA(VLOOKUP(A575,Gold!$A$2:$E$1307,5, FALSE),AF574)</f>
        <v>28976</v>
      </c>
      <c r="AG575">
        <f>_xlfn.IFNA(VLOOKUP(A575,Gold!$A$2:$G$1307,7, FALSE),AG574)</f>
        <v>-1</v>
      </c>
      <c r="AH575">
        <f>_xlfn.IFNA(VLOOKUP(A575,Oil!$A$2:$E$1345,5, FALSE),AH574)</f>
        <v>3153</v>
      </c>
      <c r="AI575">
        <f>_xlfn.IFNA(VLOOKUP(A575,Oil!$A$2:$G$1345,7, FALSE),AI574)</f>
        <v>-1</v>
      </c>
      <c r="AJ575">
        <f t="shared" si="212"/>
        <v>-2</v>
      </c>
      <c r="AK575">
        <f>_xlfn.IFNA(VLOOKUP(A575,InterestRate!$A$2:$G$1334,3, FALSE),AK574)</f>
        <v>6.3259999999999996</v>
      </c>
      <c r="AL575">
        <f>_xlfn.IFNA(VLOOKUP(A575,InterestRate!$A$2:$G$1334,4,FALSE),AL574)</f>
        <v>6.3259999999999996</v>
      </c>
      <c r="AM575">
        <f>_xlfn.IFNA(VLOOKUP(A575,InterestRate!$A$2:$G$1334,5, FALSE),AM574)</f>
        <v>6.3259999999999996</v>
      </c>
      <c r="AN575">
        <f>_xlfn.IFNA(VLOOKUP(A575,InterestRate!$A$2:$G$1334,6, FALSE),AN574)</f>
        <v>6.3259999999999996</v>
      </c>
      <c r="AO575">
        <f>_xlfn.IFNA(VLOOKUP(A575,InterestRate!$A$2:$G$1334,7, FALSE),AO574)</f>
        <v>1.49E-2</v>
      </c>
      <c r="AP575">
        <f t="shared" si="213"/>
        <v>1</v>
      </c>
      <c r="AQ575">
        <f t="shared" si="214"/>
        <v>-1</v>
      </c>
    </row>
    <row r="576" spans="1:43" x14ac:dyDescent="0.2">
      <c r="A576" s="1">
        <v>42703</v>
      </c>
      <c r="B576">
        <v>8131.55</v>
      </c>
      <c r="C576">
        <v>8197.35</v>
      </c>
      <c r="D576">
        <v>8128.7</v>
      </c>
      <c r="E576">
        <v>8142.15</v>
      </c>
      <c r="F576">
        <v>195618384</v>
      </c>
      <c r="G576">
        <v>8486.32</v>
      </c>
      <c r="H576">
        <f t="shared" si="230"/>
        <v>8113.9624999999987</v>
      </c>
      <c r="I576">
        <f t="shared" si="222"/>
        <v>28.187500000000909</v>
      </c>
      <c r="J576">
        <f t="shared" si="229"/>
        <v>1</v>
      </c>
      <c r="K576">
        <f t="shared" si="210"/>
        <v>8246.85</v>
      </c>
      <c r="L576">
        <f t="shared" si="223"/>
        <v>206094086</v>
      </c>
      <c r="M576">
        <f t="shared" si="224"/>
        <v>-10475702</v>
      </c>
      <c r="N576" s="10">
        <f t="shared" si="211"/>
        <v>1.2859011440467289</v>
      </c>
      <c r="O576">
        <f t="shared" si="219"/>
        <v>68.049999999999272</v>
      </c>
      <c r="P576">
        <f t="shared" si="231"/>
        <v>537.49999999999818</v>
      </c>
      <c r="Q576">
        <f t="shared" si="232"/>
        <v>241.20106017298363</v>
      </c>
      <c r="R576">
        <f t="shared" si="233"/>
        <v>-469.44999999999891</v>
      </c>
      <c r="S576">
        <f t="shared" si="215"/>
        <v>15.25</v>
      </c>
      <c r="T576">
        <f t="shared" si="216"/>
        <v>-15.25</v>
      </c>
      <c r="U576">
        <f t="shared" si="217"/>
        <v>15.25</v>
      </c>
      <c r="V576">
        <f t="shared" si="218"/>
        <v>0</v>
      </c>
      <c r="W576">
        <f t="shared" si="225"/>
        <v>40.121428571428496</v>
      </c>
      <c r="X576">
        <f t="shared" si="220"/>
        <v>30.400000000000027</v>
      </c>
      <c r="Y576">
        <f t="shared" si="226"/>
        <v>56.097073804054666</v>
      </c>
      <c r="Z576">
        <f t="shared" si="227"/>
        <v>0</v>
      </c>
      <c r="AA576">
        <f t="shared" si="228"/>
        <v>0</v>
      </c>
      <c r="AB576">
        <v>117.7</v>
      </c>
      <c r="AC576">
        <f t="shared" si="208"/>
        <v>2073554870.3998933</v>
      </c>
      <c r="AD576">
        <f t="shared" si="221"/>
        <v>-3048362176.3142705</v>
      </c>
      <c r="AE576" t="str">
        <f t="shared" si="209"/>
        <v>Nov</v>
      </c>
      <c r="AF576">
        <f>_xlfn.IFNA(VLOOKUP(A576,Gold!$A$2:$E$1307,5, FALSE),AF575)</f>
        <v>28891</v>
      </c>
      <c r="AG576">
        <f>_xlfn.IFNA(VLOOKUP(A576,Gold!$A$2:$G$1307,7, FALSE),AG575)</f>
        <v>-1</v>
      </c>
      <c r="AH576">
        <f>_xlfn.IFNA(VLOOKUP(A576,Oil!$A$2:$E$1345,5, FALSE),AH575)</f>
        <v>3236</v>
      </c>
      <c r="AI576">
        <f>_xlfn.IFNA(VLOOKUP(A576,Oil!$A$2:$G$1345,7, FALSE),AI575)</f>
        <v>1</v>
      </c>
      <c r="AJ576">
        <f t="shared" si="212"/>
        <v>0</v>
      </c>
      <c r="AK576">
        <f>_xlfn.IFNA(VLOOKUP(A576,InterestRate!$A$2:$G$1334,3, FALSE),AK575)</f>
        <v>6.32</v>
      </c>
      <c r="AL576">
        <f>_xlfn.IFNA(VLOOKUP(A576,InterestRate!$A$2:$G$1334,4,FALSE),AL575)</f>
        <v>6.32</v>
      </c>
      <c r="AM576">
        <f>_xlfn.IFNA(VLOOKUP(A576,InterestRate!$A$2:$G$1334,5, FALSE),AM575)</f>
        <v>6.32</v>
      </c>
      <c r="AN576">
        <f>_xlfn.IFNA(VLOOKUP(A576,InterestRate!$A$2:$G$1334,6, FALSE),AN575)</f>
        <v>6.32</v>
      </c>
      <c r="AO576">
        <f>_xlfn.IFNA(VLOOKUP(A576,InterestRate!$A$2:$G$1334,7, FALSE),AO575)</f>
        <v>-8.9999999999999998E-4</v>
      </c>
      <c r="AP576">
        <f t="shared" si="213"/>
        <v>-1</v>
      </c>
      <c r="AQ576">
        <f t="shared" si="214"/>
        <v>-1</v>
      </c>
    </row>
    <row r="577" spans="1:43" x14ac:dyDescent="0.2">
      <c r="A577" s="1">
        <v>42704</v>
      </c>
      <c r="B577">
        <v>8172.15</v>
      </c>
      <c r="C577">
        <v>8234.25</v>
      </c>
      <c r="D577">
        <v>8139.25</v>
      </c>
      <c r="E577">
        <v>8224.5</v>
      </c>
      <c r="F577">
        <v>255725357</v>
      </c>
      <c r="G577">
        <v>14473.78</v>
      </c>
      <c r="H577">
        <f t="shared" si="230"/>
        <v>8081.9958333333334</v>
      </c>
      <c r="I577">
        <f t="shared" si="222"/>
        <v>142.50416666666661</v>
      </c>
      <c r="J577">
        <f t="shared" si="229"/>
        <v>0</v>
      </c>
      <c r="K577">
        <f t="shared" si="210"/>
        <v>8261.75</v>
      </c>
      <c r="L577">
        <f t="shared" si="223"/>
        <v>210296777.2857143</v>
      </c>
      <c r="M577">
        <f t="shared" si="224"/>
        <v>45428579.714285702</v>
      </c>
      <c r="N577" s="10">
        <f t="shared" si="211"/>
        <v>0.45291507082497418</v>
      </c>
      <c r="O577">
        <f t="shared" si="219"/>
        <v>295.39999999999964</v>
      </c>
      <c r="P577">
        <f t="shared" si="231"/>
        <v>798.29999999999927</v>
      </c>
      <c r="Q577">
        <f t="shared" si="232"/>
        <v>250.49036242272174</v>
      </c>
      <c r="R577">
        <f t="shared" si="233"/>
        <v>-502.89999999999964</v>
      </c>
      <c r="S577">
        <f t="shared" si="215"/>
        <v>82.350000000000364</v>
      </c>
      <c r="T577">
        <f t="shared" si="216"/>
        <v>-82.350000000000364</v>
      </c>
      <c r="U577">
        <f t="shared" si="217"/>
        <v>82.350000000000364</v>
      </c>
      <c r="V577">
        <f t="shared" si="218"/>
        <v>0</v>
      </c>
      <c r="W577">
        <f t="shared" si="225"/>
        <v>51.885714285714258</v>
      </c>
      <c r="X577">
        <f t="shared" si="220"/>
        <v>9.6857142857143117</v>
      </c>
      <c r="Y577">
        <f t="shared" si="226"/>
        <v>82.922374429223709</v>
      </c>
      <c r="Z577">
        <f t="shared" si="227"/>
        <v>0</v>
      </c>
      <c r="AA577">
        <f t="shared" si="228"/>
        <v>1</v>
      </c>
      <c r="AB577">
        <v>410.4</v>
      </c>
      <c r="AC577">
        <f t="shared" si="208"/>
        <v>13387222438.950092</v>
      </c>
      <c r="AD577">
        <f t="shared" si="221"/>
        <v>4439860714.5357418</v>
      </c>
      <c r="AE577" t="str">
        <f t="shared" si="209"/>
        <v>Nov</v>
      </c>
      <c r="AF577">
        <f>_xlfn.IFNA(VLOOKUP(A577,Gold!$A$2:$E$1307,5, FALSE),AF576)</f>
        <v>28837</v>
      </c>
      <c r="AG577">
        <f>_xlfn.IFNA(VLOOKUP(A577,Gold!$A$2:$G$1307,7, FALSE),AG576)</f>
        <v>-1</v>
      </c>
      <c r="AH577">
        <f>_xlfn.IFNA(VLOOKUP(A577,Oil!$A$2:$E$1345,5, FALSE),AH576)</f>
        <v>3105</v>
      </c>
      <c r="AI577">
        <f>_xlfn.IFNA(VLOOKUP(A577,Oil!$A$2:$G$1345,7, FALSE),AI576)</f>
        <v>-1</v>
      </c>
      <c r="AJ577">
        <f t="shared" si="212"/>
        <v>-2</v>
      </c>
      <c r="AK577">
        <f>_xlfn.IFNA(VLOOKUP(A577,InterestRate!$A$2:$G$1334,3, FALSE),AK576)</f>
        <v>6.2460000000000004</v>
      </c>
      <c r="AL577">
        <f>_xlfn.IFNA(VLOOKUP(A577,InterestRate!$A$2:$G$1334,4,FALSE),AL576)</f>
        <v>6.2460000000000004</v>
      </c>
      <c r="AM577">
        <f>_xlfn.IFNA(VLOOKUP(A577,InterestRate!$A$2:$G$1334,5, FALSE),AM576)</f>
        <v>6.2460000000000004</v>
      </c>
      <c r="AN577">
        <f>_xlfn.IFNA(VLOOKUP(A577,InterestRate!$A$2:$G$1334,6, FALSE),AN576)</f>
        <v>6.2460000000000004</v>
      </c>
      <c r="AO577">
        <f>_xlfn.IFNA(VLOOKUP(A577,InterestRate!$A$2:$G$1334,7, FALSE),AO576)</f>
        <v>-1.17E-2</v>
      </c>
      <c r="AP577">
        <f t="shared" si="213"/>
        <v>-1</v>
      </c>
      <c r="AQ577">
        <f t="shared" si="214"/>
        <v>-3</v>
      </c>
    </row>
    <row r="578" spans="1:43" x14ac:dyDescent="0.2">
      <c r="A578" s="1">
        <v>42705</v>
      </c>
      <c r="B578">
        <v>8244</v>
      </c>
      <c r="C578">
        <v>8250.7999999999993</v>
      </c>
      <c r="D578">
        <v>8185.05</v>
      </c>
      <c r="E578">
        <v>8192.9</v>
      </c>
      <c r="F578">
        <v>162597213</v>
      </c>
      <c r="G578">
        <v>7720.96</v>
      </c>
      <c r="H578">
        <f t="shared" si="230"/>
        <v>8076.0124999999998</v>
      </c>
      <c r="I578">
        <f t="shared" si="222"/>
        <v>116.88749999999982</v>
      </c>
      <c r="J578">
        <f t="shared" si="229"/>
        <v>0</v>
      </c>
      <c r="K578">
        <f t="shared" si="210"/>
        <v>8170.8</v>
      </c>
      <c r="L578">
        <f t="shared" si="223"/>
        <v>214599129.85714287</v>
      </c>
      <c r="M578">
        <f t="shared" si="224"/>
        <v>-52001916.857142866</v>
      </c>
      <c r="N578" s="10">
        <f t="shared" si="211"/>
        <v>-0.269745755471194</v>
      </c>
      <c r="O578">
        <f t="shared" si="219"/>
        <v>190.59999999999945</v>
      </c>
      <c r="P578">
        <f t="shared" si="231"/>
        <v>714.04999999999927</v>
      </c>
      <c r="Q578">
        <f t="shared" si="232"/>
        <v>264.45741533148458</v>
      </c>
      <c r="R578">
        <f t="shared" si="233"/>
        <v>-523.44999999999982</v>
      </c>
      <c r="S578">
        <f t="shared" si="215"/>
        <v>-31.600000000000364</v>
      </c>
      <c r="T578">
        <f t="shared" si="216"/>
        <v>31.600000000000364</v>
      </c>
      <c r="U578">
        <f t="shared" si="217"/>
        <v>0</v>
      </c>
      <c r="V578">
        <f t="shared" si="218"/>
        <v>31.600000000000364</v>
      </c>
      <c r="W578">
        <f t="shared" si="225"/>
        <v>41.428571428571431</v>
      </c>
      <c r="X578">
        <f t="shared" si="220"/>
        <v>14.200000000000077</v>
      </c>
      <c r="Y578">
        <f t="shared" si="226"/>
        <v>73.158425832492327</v>
      </c>
      <c r="Z578">
        <f t="shared" si="227"/>
        <v>0</v>
      </c>
      <c r="AA578">
        <f t="shared" si="228"/>
        <v>0</v>
      </c>
      <c r="AB578">
        <v>554.04999999999995</v>
      </c>
      <c r="AC578">
        <f t="shared" ref="AC578:AC641" si="234">(E578-B578)*F578</f>
        <v>-8308717584.3000593</v>
      </c>
      <c r="AD578">
        <f t="shared" si="221"/>
        <v>2845856609.6214299</v>
      </c>
      <c r="AE578" t="str">
        <f t="shared" ref="AE578:AE641" si="235">TEXT(A578, "mmm")</f>
        <v>Dec</v>
      </c>
      <c r="AF578">
        <f>_xlfn.IFNA(VLOOKUP(A578,Gold!$A$2:$E$1307,5, FALSE),AF577)</f>
        <v>28356</v>
      </c>
      <c r="AG578">
        <f>_xlfn.IFNA(VLOOKUP(A578,Gold!$A$2:$G$1307,7, FALSE),AG577)</f>
        <v>-1</v>
      </c>
      <c r="AH578">
        <f>_xlfn.IFNA(VLOOKUP(A578,Oil!$A$2:$E$1345,5, FALSE),AH577)</f>
        <v>3388</v>
      </c>
      <c r="AI578">
        <f>_xlfn.IFNA(VLOOKUP(A578,Oil!$A$2:$G$1345,7, FALSE),AI577)</f>
        <v>1</v>
      </c>
      <c r="AJ578">
        <f t="shared" si="212"/>
        <v>0</v>
      </c>
      <c r="AK578">
        <f>_xlfn.IFNA(VLOOKUP(A578,InterestRate!$A$2:$G$1334,3, FALSE),AK577)</f>
        <v>6.2149999999999999</v>
      </c>
      <c r="AL578">
        <f>_xlfn.IFNA(VLOOKUP(A578,InterestRate!$A$2:$G$1334,4,FALSE),AL577)</f>
        <v>6.2149999999999999</v>
      </c>
      <c r="AM578">
        <f>_xlfn.IFNA(VLOOKUP(A578,InterestRate!$A$2:$G$1334,5, FALSE),AM577)</f>
        <v>6.2149999999999999</v>
      </c>
      <c r="AN578">
        <f>_xlfn.IFNA(VLOOKUP(A578,InterestRate!$A$2:$G$1334,6, FALSE),AN577)</f>
        <v>6.2149999999999999</v>
      </c>
      <c r="AO578">
        <f>_xlfn.IFNA(VLOOKUP(A578,InterestRate!$A$2:$G$1334,7, FALSE),AO577)</f>
        <v>-5.0000000000000001E-3</v>
      </c>
      <c r="AP578">
        <f t="shared" si="213"/>
        <v>-1</v>
      </c>
      <c r="AQ578">
        <f t="shared" si="214"/>
        <v>-1</v>
      </c>
    </row>
    <row r="579" spans="1:43" x14ac:dyDescent="0.2">
      <c r="A579" s="1">
        <v>42706</v>
      </c>
      <c r="B579">
        <v>8153.55</v>
      </c>
      <c r="C579">
        <v>8159.3</v>
      </c>
      <c r="D579">
        <v>8070.05</v>
      </c>
      <c r="E579">
        <v>8086.8</v>
      </c>
      <c r="F579">
        <v>176767415</v>
      </c>
      <c r="G579">
        <v>8050.5</v>
      </c>
      <c r="H579">
        <f t="shared" si="230"/>
        <v>8083.0499999999993</v>
      </c>
      <c r="I579">
        <f t="shared" si="222"/>
        <v>3.7500000000009095</v>
      </c>
      <c r="J579">
        <f t="shared" si="229"/>
        <v>0</v>
      </c>
      <c r="K579">
        <f t="shared" ref="K579:K642" si="236">E586</f>
        <v>8221.7999999999993</v>
      </c>
      <c r="L579">
        <f t="shared" si="223"/>
        <v>206873352.57142857</v>
      </c>
      <c r="M579">
        <f t="shared" si="224"/>
        <v>-30105937.571428567</v>
      </c>
      <c r="N579" s="10">
        <f t="shared" ref="N579:N642" si="237">(K579-E579)*100/E579</f>
        <v>1.6693871494286874</v>
      </c>
      <c r="O579">
        <f t="shared" si="219"/>
        <v>53.5</v>
      </c>
      <c r="P579">
        <f t="shared" si="231"/>
        <v>316.49999999999909</v>
      </c>
      <c r="Q579">
        <f t="shared" si="232"/>
        <v>189.0543043678187</v>
      </c>
      <c r="R579">
        <f t="shared" si="233"/>
        <v>-262.99999999999909</v>
      </c>
      <c r="S579">
        <f t="shared" si="215"/>
        <v>-106.09999999999945</v>
      </c>
      <c r="T579">
        <f t="shared" si="216"/>
        <v>106.09999999999945</v>
      </c>
      <c r="U579">
        <f t="shared" si="217"/>
        <v>0</v>
      </c>
      <c r="V579">
        <f t="shared" si="218"/>
        <v>106.09999999999945</v>
      </c>
      <c r="W579">
        <f t="shared" si="225"/>
        <v>37</v>
      </c>
      <c r="X579">
        <f t="shared" si="220"/>
        <v>29.357142857142858</v>
      </c>
      <c r="Y579">
        <f t="shared" si="226"/>
        <v>54.931071049840931</v>
      </c>
      <c r="Z579">
        <f t="shared" si="227"/>
        <v>0</v>
      </c>
      <c r="AA579">
        <f t="shared" si="228"/>
        <v>0</v>
      </c>
      <c r="AB579">
        <v>539.5</v>
      </c>
      <c r="AC579">
        <f t="shared" si="234"/>
        <v>-11799224951.25</v>
      </c>
      <c r="AD579">
        <f t="shared" si="221"/>
        <v>1637421855.3285637</v>
      </c>
      <c r="AE579" t="str">
        <f t="shared" si="235"/>
        <v>Dec</v>
      </c>
      <c r="AF579">
        <f>_xlfn.IFNA(VLOOKUP(A579,Gold!$A$2:$E$1307,5, FALSE),AF578)</f>
        <v>28401</v>
      </c>
      <c r="AG579">
        <f>_xlfn.IFNA(VLOOKUP(A579,Gold!$A$2:$G$1307,7, FALSE),AG578)</f>
        <v>-1</v>
      </c>
      <c r="AH579">
        <f>_xlfn.IFNA(VLOOKUP(A579,Oil!$A$2:$E$1345,5, FALSE),AH578)</f>
        <v>3491</v>
      </c>
      <c r="AI579">
        <f>_xlfn.IFNA(VLOOKUP(A579,Oil!$A$2:$G$1345,7, FALSE),AI578)</f>
        <v>1</v>
      </c>
      <c r="AJ579">
        <f t="shared" ref="AJ579:AJ642" si="238">AG579+AI579</f>
        <v>0</v>
      </c>
      <c r="AK579">
        <f>_xlfn.IFNA(VLOOKUP(A579,InterestRate!$A$2:$G$1334,3, FALSE),AK578)</f>
        <v>6.2329999999999997</v>
      </c>
      <c r="AL579">
        <f>_xlfn.IFNA(VLOOKUP(A579,InterestRate!$A$2:$G$1334,4,FALSE),AL578)</f>
        <v>6.2329999999999997</v>
      </c>
      <c r="AM579">
        <f>_xlfn.IFNA(VLOOKUP(A579,InterestRate!$A$2:$G$1334,5, FALSE),AM578)</f>
        <v>6.2329999999999997</v>
      </c>
      <c r="AN579">
        <f>_xlfn.IFNA(VLOOKUP(A579,InterestRate!$A$2:$G$1334,6, FALSE),AN578)</f>
        <v>6.2329999999999997</v>
      </c>
      <c r="AO579">
        <f>_xlfn.IFNA(VLOOKUP(A579,InterestRate!$A$2:$G$1334,7, FALSE),AO578)</f>
        <v>2.8999999999999998E-3</v>
      </c>
      <c r="AP579">
        <f t="shared" ref="AP579:AP642" si="239">IF(AO579&gt;0,1,-1)</f>
        <v>1</v>
      </c>
      <c r="AQ579">
        <f t="shared" ref="AQ579:AQ642" si="240">AG579+AI579+AP579</f>
        <v>1</v>
      </c>
    </row>
    <row r="580" spans="1:43" x14ac:dyDescent="0.2">
      <c r="A580" s="1">
        <v>42709</v>
      </c>
      <c r="B580">
        <v>8088.75</v>
      </c>
      <c r="C580">
        <v>8141.9</v>
      </c>
      <c r="D580">
        <v>8056.85</v>
      </c>
      <c r="E580">
        <v>8128.75</v>
      </c>
      <c r="F580">
        <v>130435865</v>
      </c>
      <c r="G580">
        <v>6432.02</v>
      </c>
      <c r="H580">
        <f t="shared" si="230"/>
        <v>8080.9833333333336</v>
      </c>
      <c r="I580">
        <f t="shared" si="222"/>
        <v>47.766666666666424</v>
      </c>
      <c r="J580">
        <f t="shared" si="229"/>
        <v>0</v>
      </c>
      <c r="K580">
        <f t="shared" si="236"/>
        <v>8182.45</v>
      </c>
      <c r="L580">
        <f t="shared" si="223"/>
        <v>205468365</v>
      </c>
      <c r="M580">
        <f t="shared" si="224"/>
        <v>-75032500</v>
      </c>
      <c r="N580" s="10">
        <f t="shared" si="237"/>
        <v>0.66061817622635488</v>
      </c>
      <c r="O580">
        <f t="shared" si="219"/>
        <v>163.25</v>
      </c>
      <c r="P580">
        <f t="shared" si="231"/>
        <v>306.19999999999982</v>
      </c>
      <c r="Q580">
        <f t="shared" si="232"/>
        <v>139.01430296401654</v>
      </c>
      <c r="R580">
        <f t="shared" si="233"/>
        <v>-142.94999999999982</v>
      </c>
      <c r="S580">
        <f t="shared" ref="S580:S643" si="241">E580-E579</f>
        <v>41.949999999999818</v>
      </c>
      <c r="T580">
        <f t="shared" ref="T580:T643" si="242">E579-E580</f>
        <v>-41.949999999999818</v>
      </c>
      <c r="U580">
        <f t="shared" ref="U580:U643" si="243">IF(S580&gt;0,S580,0)</f>
        <v>41.949999999999818</v>
      </c>
      <c r="V580">
        <f t="shared" ref="V580:V643" si="244">IF(T580&gt;0,T580,0)</f>
        <v>0</v>
      </c>
      <c r="W580">
        <f t="shared" si="225"/>
        <v>42.992857142857119</v>
      </c>
      <c r="X580">
        <f t="shared" si="220"/>
        <v>19.671428571428546</v>
      </c>
      <c r="Y580">
        <f t="shared" si="226"/>
        <v>67.530573319869859</v>
      </c>
      <c r="Z580">
        <f t="shared" si="227"/>
        <v>0</v>
      </c>
      <c r="AA580">
        <f t="shared" si="228"/>
        <v>0</v>
      </c>
      <c r="AB580">
        <v>407.35</v>
      </c>
      <c r="AC580">
        <f t="shared" si="234"/>
        <v>5217434600</v>
      </c>
      <c r="AD580">
        <f t="shared" si="221"/>
        <v>4159492641.5857139</v>
      </c>
      <c r="AE580" t="str">
        <f t="shared" si="235"/>
        <v>Dec</v>
      </c>
      <c r="AF580">
        <f>_xlfn.IFNA(VLOOKUP(A580,Gold!$A$2:$E$1307,5, FALSE),AF579)</f>
        <v>28233</v>
      </c>
      <c r="AG580">
        <f>_xlfn.IFNA(VLOOKUP(A580,Gold!$A$2:$G$1307,7, FALSE),AG579)</f>
        <v>-1</v>
      </c>
      <c r="AH580">
        <f>_xlfn.IFNA(VLOOKUP(A580,Oil!$A$2:$E$1345,5, FALSE),AH579)</f>
        <v>3533</v>
      </c>
      <c r="AI580">
        <f>_xlfn.IFNA(VLOOKUP(A580,Oil!$A$2:$G$1345,7, FALSE),AI579)</f>
        <v>1</v>
      </c>
      <c r="AJ580">
        <f t="shared" si="238"/>
        <v>0</v>
      </c>
      <c r="AK580">
        <f>_xlfn.IFNA(VLOOKUP(A580,InterestRate!$A$2:$G$1334,3, FALSE),AK579)</f>
        <v>6.2169999999999996</v>
      </c>
      <c r="AL580">
        <f>_xlfn.IFNA(VLOOKUP(A580,InterestRate!$A$2:$G$1334,4,FALSE),AL579)</f>
        <v>6.2169999999999996</v>
      </c>
      <c r="AM580">
        <f>_xlfn.IFNA(VLOOKUP(A580,InterestRate!$A$2:$G$1334,5, FALSE),AM579)</f>
        <v>6.2169999999999996</v>
      </c>
      <c r="AN580">
        <f>_xlfn.IFNA(VLOOKUP(A580,InterestRate!$A$2:$G$1334,6, FALSE),AN579)</f>
        <v>6.2169999999999996</v>
      </c>
      <c r="AO580">
        <f>_xlfn.IFNA(VLOOKUP(A580,InterestRate!$A$2:$G$1334,7, FALSE),AO579)</f>
        <v>-2.5999999999999999E-3</v>
      </c>
      <c r="AP580">
        <f t="shared" si="239"/>
        <v>-1</v>
      </c>
      <c r="AQ580">
        <f t="shared" si="240"/>
        <v>-1</v>
      </c>
    </row>
    <row r="581" spans="1:43" x14ac:dyDescent="0.2">
      <c r="A581" s="1">
        <v>42710</v>
      </c>
      <c r="B581">
        <v>8153.15</v>
      </c>
      <c r="C581">
        <v>8178.7</v>
      </c>
      <c r="D581">
        <v>8130.85</v>
      </c>
      <c r="E581">
        <v>8143.15</v>
      </c>
      <c r="F581">
        <v>118854323</v>
      </c>
      <c r="G581">
        <v>5417.56</v>
      </c>
      <c r="H581">
        <f t="shared" si="230"/>
        <v>8085.05</v>
      </c>
      <c r="I581">
        <f t="shared" si="222"/>
        <v>58.099999999999454</v>
      </c>
      <c r="J581">
        <f t="shared" si="229"/>
        <v>0</v>
      </c>
      <c r="K581">
        <f t="shared" si="236"/>
        <v>8153.6</v>
      </c>
      <c r="L581">
        <f t="shared" si="223"/>
        <v>185727913.42857143</v>
      </c>
      <c r="M581">
        <f t="shared" si="224"/>
        <v>-66873590.428571433</v>
      </c>
      <c r="N581" s="10">
        <f t="shared" si="237"/>
        <v>0.12832871800225623</v>
      </c>
      <c r="O581">
        <f t="shared" si="219"/>
        <v>28.849999999999454</v>
      </c>
      <c r="P581">
        <f t="shared" si="231"/>
        <v>26.149999999999636</v>
      </c>
      <c r="Q581">
        <f t="shared" si="232"/>
        <v>103.10361062450485</v>
      </c>
      <c r="R581">
        <f t="shared" si="233"/>
        <v>2.6999999999998181</v>
      </c>
      <c r="S581">
        <f t="shared" si="241"/>
        <v>14.399999999999636</v>
      </c>
      <c r="T581">
        <f t="shared" si="242"/>
        <v>-14.399999999999636</v>
      </c>
      <c r="U581">
        <f t="shared" si="243"/>
        <v>14.399999999999636</v>
      </c>
      <c r="V581">
        <f t="shared" si="244"/>
        <v>0</v>
      </c>
      <c r="W581">
        <f t="shared" si="225"/>
        <v>23.792857142857038</v>
      </c>
      <c r="X581">
        <f t="shared" si="220"/>
        <v>19.671428571428546</v>
      </c>
      <c r="Y581">
        <f t="shared" si="226"/>
        <v>53.51004016064249</v>
      </c>
      <c r="Z581">
        <f t="shared" si="227"/>
        <v>0</v>
      </c>
      <c r="AA581">
        <f t="shared" si="228"/>
        <v>0</v>
      </c>
      <c r="AB581">
        <v>245.6</v>
      </c>
      <c r="AC581">
        <f t="shared" si="234"/>
        <v>-1188543230</v>
      </c>
      <c r="AD581">
        <f t="shared" si="221"/>
        <v>1204001166.7928462</v>
      </c>
      <c r="AE581" t="str">
        <f t="shared" si="235"/>
        <v>Dec</v>
      </c>
      <c r="AF581">
        <f>_xlfn.IFNA(VLOOKUP(A581,Gold!$A$2:$E$1307,5, FALSE),AF580)</f>
        <v>28249</v>
      </c>
      <c r="AG581">
        <f>_xlfn.IFNA(VLOOKUP(A581,Gold!$A$2:$G$1307,7, FALSE),AG580)</f>
        <v>-1</v>
      </c>
      <c r="AH581">
        <f>_xlfn.IFNA(VLOOKUP(A581,Oil!$A$2:$E$1345,5, FALSE),AH580)</f>
        <v>3531</v>
      </c>
      <c r="AI581">
        <f>_xlfn.IFNA(VLOOKUP(A581,Oil!$A$2:$G$1345,7, FALSE),AI580)</f>
        <v>-1</v>
      </c>
      <c r="AJ581">
        <f t="shared" si="238"/>
        <v>-2</v>
      </c>
      <c r="AK581">
        <f>_xlfn.IFNA(VLOOKUP(A581,InterestRate!$A$2:$G$1334,3, FALSE),AK580)</f>
        <v>6.202</v>
      </c>
      <c r="AL581">
        <f>_xlfn.IFNA(VLOOKUP(A581,InterestRate!$A$2:$G$1334,4,FALSE),AL580)</f>
        <v>6.202</v>
      </c>
      <c r="AM581">
        <f>_xlfn.IFNA(VLOOKUP(A581,InterestRate!$A$2:$G$1334,5, FALSE),AM580)</f>
        <v>6.202</v>
      </c>
      <c r="AN581">
        <f>_xlfn.IFNA(VLOOKUP(A581,InterestRate!$A$2:$G$1334,6, FALSE),AN580)</f>
        <v>6.202</v>
      </c>
      <c r="AO581">
        <f>_xlfn.IFNA(VLOOKUP(A581,InterestRate!$A$2:$G$1334,7, FALSE),AO580)</f>
        <v>-2.3999999999999998E-3</v>
      </c>
      <c r="AP581">
        <f t="shared" si="239"/>
        <v>-1</v>
      </c>
      <c r="AQ581">
        <f t="shared" si="240"/>
        <v>-3</v>
      </c>
    </row>
    <row r="582" spans="1:43" x14ac:dyDescent="0.2">
      <c r="A582" s="1">
        <v>42711</v>
      </c>
      <c r="B582">
        <v>8168.4</v>
      </c>
      <c r="C582">
        <v>8190.45</v>
      </c>
      <c r="D582">
        <v>8077.5</v>
      </c>
      <c r="E582">
        <v>8102.05</v>
      </c>
      <c r="F582">
        <v>175024334</v>
      </c>
      <c r="G582">
        <v>7900.03</v>
      </c>
      <c r="H582">
        <f t="shared" si="230"/>
        <v>8090.8041666666659</v>
      </c>
      <c r="I582">
        <f t="shared" si="222"/>
        <v>11.245833333334303</v>
      </c>
      <c r="J582">
        <f t="shared" si="229"/>
        <v>0</v>
      </c>
      <c r="K582">
        <f t="shared" si="236"/>
        <v>8139.45</v>
      </c>
      <c r="L582">
        <f t="shared" si="223"/>
        <v>176513406.2857143</v>
      </c>
      <c r="M582">
        <f t="shared" si="224"/>
        <v>-1489072.2857142985</v>
      </c>
      <c r="N582" s="10">
        <f t="shared" si="237"/>
        <v>0.46161156744280318</v>
      </c>
      <c r="O582">
        <f t="shared" si="219"/>
        <v>-24.849999999999454</v>
      </c>
      <c r="P582">
        <f t="shared" si="231"/>
        <v>-71.799999999999272</v>
      </c>
      <c r="Q582">
        <f t="shared" si="232"/>
        <v>98.640371335183318</v>
      </c>
      <c r="R582">
        <f t="shared" si="233"/>
        <v>46.949999999999818</v>
      </c>
      <c r="S582">
        <f t="shared" si="241"/>
        <v>-41.099999999999454</v>
      </c>
      <c r="T582">
        <f t="shared" si="242"/>
        <v>41.099999999999454</v>
      </c>
      <c r="U582">
        <f t="shared" si="243"/>
        <v>0</v>
      </c>
      <c r="V582">
        <f t="shared" si="244"/>
        <v>41.099999999999454</v>
      </c>
      <c r="W582">
        <f t="shared" si="225"/>
        <v>21.992857142857115</v>
      </c>
      <c r="X582">
        <f t="shared" si="220"/>
        <v>25.542857142857038</v>
      </c>
      <c r="Y582">
        <f t="shared" si="226"/>
        <v>45.312729948491601</v>
      </c>
      <c r="Z582">
        <f t="shared" si="227"/>
        <v>0</v>
      </c>
      <c r="AA582">
        <f t="shared" si="228"/>
        <v>0</v>
      </c>
      <c r="AB582">
        <v>167.25</v>
      </c>
      <c r="AC582">
        <f t="shared" si="234"/>
        <v>-11612864560.899904</v>
      </c>
      <c r="AD582">
        <f t="shared" si="221"/>
        <v>-1747305488.15714</v>
      </c>
      <c r="AE582" t="str">
        <f t="shared" si="235"/>
        <v>Dec</v>
      </c>
      <c r="AF582">
        <f>_xlfn.IFNA(VLOOKUP(A582,Gold!$A$2:$E$1307,5, FALSE),AF581)</f>
        <v>28233</v>
      </c>
      <c r="AG582">
        <f>_xlfn.IFNA(VLOOKUP(A582,Gold!$A$2:$G$1307,7, FALSE),AG581)</f>
        <v>1</v>
      </c>
      <c r="AH582">
        <f>_xlfn.IFNA(VLOOKUP(A582,Oil!$A$2:$E$1345,5, FALSE),AH581)</f>
        <v>3465</v>
      </c>
      <c r="AI582">
        <f>_xlfn.IFNA(VLOOKUP(A582,Oil!$A$2:$G$1345,7, FALSE),AI581)</f>
        <v>-1</v>
      </c>
      <c r="AJ582">
        <f t="shared" si="238"/>
        <v>0</v>
      </c>
      <c r="AK582">
        <f>_xlfn.IFNA(VLOOKUP(A582,InterestRate!$A$2:$G$1334,3, FALSE),AK581)</f>
        <v>6.4059999999999997</v>
      </c>
      <c r="AL582">
        <f>_xlfn.IFNA(VLOOKUP(A582,InterestRate!$A$2:$G$1334,4,FALSE),AL581)</f>
        <v>6.4059999999999997</v>
      </c>
      <c r="AM582">
        <f>_xlfn.IFNA(VLOOKUP(A582,InterestRate!$A$2:$G$1334,5, FALSE),AM581)</f>
        <v>6.4059999999999997</v>
      </c>
      <c r="AN582">
        <f>_xlfn.IFNA(VLOOKUP(A582,InterestRate!$A$2:$G$1334,6, FALSE),AN581)</f>
        <v>6.4059999999999997</v>
      </c>
      <c r="AO582">
        <f>_xlfn.IFNA(VLOOKUP(A582,InterestRate!$A$2:$G$1334,7, FALSE),AO581)</f>
        <v>3.2899999999999999E-2</v>
      </c>
      <c r="AP582">
        <f t="shared" si="239"/>
        <v>1</v>
      </c>
      <c r="AQ582">
        <f t="shared" si="240"/>
        <v>1</v>
      </c>
    </row>
    <row r="583" spans="1:43" x14ac:dyDescent="0.2">
      <c r="A583" s="1">
        <v>42712</v>
      </c>
      <c r="B583">
        <v>8152.1</v>
      </c>
      <c r="C583">
        <v>8256.25</v>
      </c>
      <c r="D583">
        <v>8151.75</v>
      </c>
      <c r="E583">
        <v>8246.85</v>
      </c>
      <c r="F583">
        <v>146857616</v>
      </c>
      <c r="G583">
        <v>7275.01</v>
      </c>
      <c r="H583">
        <f t="shared" si="230"/>
        <v>8105.2166666666662</v>
      </c>
      <c r="I583">
        <f t="shared" si="222"/>
        <v>141.63333333333412</v>
      </c>
      <c r="J583">
        <f t="shared" si="229"/>
        <v>0</v>
      </c>
      <c r="K583">
        <f t="shared" si="236"/>
        <v>8104.35</v>
      </c>
      <c r="L583">
        <f t="shared" si="223"/>
        <v>173574698.7142857</v>
      </c>
      <c r="M583">
        <f t="shared" si="224"/>
        <v>-26717082.714285702</v>
      </c>
      <c r="N583" s="10">
        <f t="shared" si="237"/>
        <v>-1.7279324833118099</v>
      </c>
      <c r="O583">
        <f t="shared" si="219"/>
        <v>104.70000000000073</v>
      </c>
      <c r="P583">
        <f t="shared" si="231"/>
        <v>36.650000000001455</v>
      </c>
      <c r="Q583">
        <f t="shared" si="232"/>
        <v>110.62224653554723</v>
      </c>
      <c r="R583">
        <f t="shared" si="233"/>
        <v>68.049999999999272</v>
      </c>
      <c r="S583">
        <f t="shared" si="241"/>
        <v>144.80000000000018</v>
      </c>
      <c r="T583">
        <f t="shared" si="242"/>
        <v>-144.80000000000018</v>
      </c>
      <c r="U583">
        <f t="shared" si="243"/>
        <v>144.80000000000018</v>
      </c>
      <c r="V583">
        <f t="shared" si="244"/>
        <v>0</v>
      </c>
      <c r="W583">
        <f t="shared" si="225"/>
        <v>40.5</v>
      </c>
      <c r="X583">
        <f t="shared" si="220"/>
        <v>25.542857142857038</v>
      </c>
      <c r="Y583">
        <f t="shared" si="226"/>
        <v>60.409119965906768</v>
      </c>
      <c r="Z583">
        <f t="shared" si="227"/>
        <v>0</v>
      </c>
      <c r="AA583">
        <f t="shared" si="228"/>
        <v>0</v>
      </c>
      <c r="AB583">
        <v>108.7</v>
      </c>
      <c r="AC583">
        <f t="shared" si="234"/>
        <v>13914759116</v>
      </c>
      <c r="AD583">
        <f t="shared" si="221"/>
        <v>-55704881.642838612</v>
      </c>
      <c r="AE583" t="str">
        <f t="shared" si="235"/>
        <v>Dec</v>
      </c>
      <c r="AF583">
        <f>_xlfn.IFNA(VLOOKUP(A583,Gold!$A$2:$E$1307,5, FALSE),AF582)</f>
        <v>28131</v>
      </c>
      <c r="AG583">
        <f>_xlfn.IFNA(VLOOKUP(A583,Gold!$A$2:$G$1307,7, FALSE),AG582)</f>
        <v>-1</v>
      </c>
      <c r="AH583">
        <f>_xlfn.IFNA(VLOOKUP(A583,Oil!$A$2:$E$1345,5, FALSE),AH582)</f>
        <v>3378</v>
      </c>
      <c r="AI583">
        <f>_xlfn.IFNA(VLOOKUP(A583,Oil!$A$2:$G$1345,7, FALSE),AI582)</f>
        <v>-1</v>
      </c>
      <c r="AJ583">
        <f t="shared" si="238"/>
        <v>-2</v>
      </c>
      <c r="AK583">
        <f>_xlfn.IFNA(VLOOKUP(A583,InterestRate!$A$2:$G$1334,3, FALSE),AK582)</f>
        <v>6.399</v>
      </c>
      <c r="AL583">
        <f>_xlfn.IFNA(VLOOKUP(A583,InterestRate!$A$2:$G$1334,4,FALSE),AL582)</f>
        <v>6.399</v>
      </c>
      <c r="AM583">
        <f>_xlfn.IFNA(VLOOKUP(A583,InterestRate!$A$2:$G$1334,5, FALSE),AM582)</f>
        <v>6.399</v>
      </c>
      <c r="AN583">
        <f>_xlfn.IFNA(VLOOKUP(A583,InterestRate!$A$2:$G$1334,6, FALSE),AN582)</f>
        <v>6.399</v>
      </c>
      <c r="AO583">
        <f>_xlfn.IFNA(VLOOKUP(A583,InterestRate!$A$2:$G$1334,7, FALSE),AO582)</f>
        <v>-1.1000000000000001E-3</v>
      </c>
      <c r="AP583">
        <f t="shared" si="239"/>
        <v>-1</v>
      </c>
      <c r="AQ583">
        <f t="shared" si="240"/>
        <v>-3</v>
      </c>
    </row>
    <row r="584" spans="1:43" x14ac:dyDescent="0.2">
      <c r="A584" s="1">
        <v>42713</v>
      </c>
      <c r="B584">
        <v>8271.7000000000007</v>
      </c>
      <c r="C584">
        <v>8274.9500000000007</v>
      </c>
      <c r="D584">
        <v>8241.9500000000007</v>
      </c>
      <c r="E584">
        <v>8261.75</v>
      </c>
      <c r="F584">
        <v>154344775</v>
      </c>
      <c r="G584">
        <v>6866.81</v>
      </c>
      <c r="H584">
        <f t="shared" si="230"/>
        <v>8125.5958333333338</v>
      </c>
      <c r="I584">
        <f t="shared" si="222"/>
        <v>136.15416666666624</v>
      </c>
      <c r="J584">
        <f t="shared" si="229"/>
        <v>0</v>
      </c>
      <c r="K584">
        <f t="shared" si="236"/>
        <v>8082.4</v>
      </c>
      <c r="L584">
        <f t="shared" si="223"/>
        <v>166608874.7142857</v>
      </c>
      <c r="M584">
        <f t="shared" si="224"/>
        <v>-12264099.714285702</v>
      </c>
      <c r="N584" s="10">
        <f t="shared" si="237"/>
        <v>-2.1708475807183754</v>
      </c>
      <c r="O584">
        <f t="shared" si="219"/>
        <v>37.25</v>
      </c>
      <c r="P584">
        <f t="shared" si="231"/>
        <v>-258.14999999999964</v>
      </c>
      <c r="Q584">
        <f t="shared" si="232"/>
        <v>109.12517604851321</v>
      </c>
      <c r="R584">
        <f t="shared" si="233"/>
        <v>295.39999999999964</v>
      </c>
      <c r="S584">
        <f t="shared" si="241"/>
        <v>14.899999999999636</v>
      </c>
      <c r="T584">
        <f t="shared" si="242"/>
        <v>-14.899999999999636</v>
      </c>
      <c r="U584">
        <f t="shared" si="243"/>
        <v>14.899999999999636</v>
      </c>
      <c r="V584">
        <f t="shared" si="244"/>
        <v>0</v>
      </c>
      <c r="W584">
        <f t="shared" si="225"/>
        <v>30.864285714285611</v>
      </c>
      <c r="X584">
        <f t="shared" si="220"/>
        <v>25.542857142857038</v>
      </c>
      <c r="Y584">
        <f t="shared" si="226"/>
        <v>53.763842229687711</v>
      </c>
      <c r="Z584">
        <f t="shared" si="227"/>
        <v>0</v>
      </c>
      <c r="AA584">
        <f t="shared" si="228"/>
        <v>0</v>
      </c>
      <c r="AB584">
        <v>117.1</v>
      </c>
      <c r="AC584">
        <f t="shared" si="234"/>
        <v>-1535730511.2501123</v>
      </c>
      <c r="AD584">
        <f t="shared" si="221"/>
        <v>-2187555303.1000113</v>
      </c>
      <c r="AE584" t="str">
        <f t="shared" si="235"/>
        <v>Dec</v>
      </c>
      <c r="AF584">
        <f>_xlfn.IFNA(VLOOKUP(A584,Gold!$A$2:$E$1307,5, FALSE),AF583)</f>
        <v>28070</v>
      </c>
      <c r="AG584">
        <f>_xlfn.IFNA(VLOOKUP(A584,Gold!$A$2:$G$1307,7, FALSE),AG583)</f>
        <v>1</v>
      </c>
      <c r="AH584">
        <f>_xlfn.IFNA(VLOOKUP(A584,Oil!$A$2:$E$1345,5, FALSE),AH583)</f>
        <v>3428</v>
      </c>
      <c r="AI584">
        <f>_xlfn.IFNA(VLOOKUP(A584,Oil!$A$2:$G$1345,7, FALSE),AI583)</f>
        <v>1</v>
      </c>
      <c r="AJ584">
        <f t="shared" si="238"/>
        <v>2</v>
      </c>
      <c r="AK584">
        <f>_xlfn.IFNA(VLOOKUP(A584,InterestRate!$A$2:$G$1334,3, FALSE),AK583)</f>
        <v>6.4409999999999998</v>
      </c>
      <c r="AL584">
        <f>_xlfn.IFNA(VLOOKUP(A584,InterestRate!$A$2:$G$1334,4,FALSE),AL583)</f>
        <v>6.4409999999999998</v>
      </c>
      <c r="AM584">
        <f>_xlfn.IFNA(VLOOKUP(A584,InterestRate!$A$2:$G$1334,5, FALSE),AM583)</f>
        <v>6.4409999999999998</v>
      </c>
      <c r="AN584">
        <f>_xlfn.IFNA(VLOOKUP(A584,InterestRate!$A$2:$G$1334,6, FALSE),AN583)</f>
        <v>6.4409999999999998</v>
      </c>
      <c r="AO584">
        <f>_xlfn.IFNA(VLOOKUP(A584,InterestRate!$A$2:$G$1334,7, FALSE),AO583)</f>
        <v>6.6E-3</v>
      </c>
      <c r="AP584">
        <f t="shared" si="239"/>
        <v>1</v>
      </c>
      <c r="AQ584">
        <f t="shared" si="240"/>
        <v>3</v>
      </c>
    </row>
    <row r="585" spans="1:43" x14ac:dyDescent="0.2">
      <c r="A585" s="1">
        <v>42716</v>
      </c>
      <c r="B585">
        <v>8230.65</v>
      </c>
      <c r="C585">
        <v>8230.65</v>
      </c>
      <c r="D585">
        <v>8154.45</v>
      </c>
      <c r="E585">
        <v>8170.8</v>
      </c>
      <c r="F585">
        <v>111432551</v>
      </c>
      <c r="G585">
        <v>5026.0200000000004</v>
      </c>
      <c r="H585">
        <f t="shared" si="230"/>
        <v>8144.6333333333341</v>
      </c>
      <c r="I585">
        <f t="shared" si="222"/>
        <v>26.16666666666606</v>
      </c>
      <c r="J585">
        <f t="shared" si="229"/>
        <v>0</v>
      </c>
      <c r="K585">
        <f t="shared" si="236"/>
        <v>8061.3</v>
      </c>
      <c r="L585">
        <f t="shared" si="223"/>
        <v>152125934.42857143</v>
      </c>
      <c r="M585">
        <f t="shared" si="224"/>
        <v>-40693383.428571433</v>
      </c>
      <c r="N585" s="10">
        <f t="shared" si="237"/>
        <v>-1.3401380525774709</v>
      </c>
      <c r="O585">
        <f t="shared" ref="O585:O648" si="245">E585-E578</f>
        <v>-22.099999999999454</v>
      </c>
      <c r="P585">
        <f t="shared" si="231"/>
        <v>-212.69999999999891</v>
      </c>
      <c r="Q585">
        <f t="shared" si="232"/>
        <v>77.358749928344679</v>
      </c>
      <c r="R585">
        <f t="shared" si="233"/>
        <v>190.59999999999945</v>
      </c>
      <c r="S585">
        <f t="shared" si="241"/>
        <v>-90.949999999999818</v>
      </c>
      <c r="T585">
        <f t="shared" si="242"/>
        <v>90.949999999999818</v>
      </c>
      <c r="U585">
        <f t="shared" si="243"/>
        <v>0</v>
      </c>
      <c r="V585">
        <f t="shared" si="244"/>
        <v>90.949999999999818</v>
      </c>
      <c r="W585">
        <f t="shared" si="225"/>
        <v>30.864285714285611</v>
      </c>
      <c r="X585">
        <f t="shared" ref="X585:X648" si="246">AVERAGE(V579:V585)</f>
        <v>34.021428571428387</v>
      </c>
      <c r="Y585">
        <f t="shared" si="226"/>
        <v>46.845186470078104</v>
      </c>
      <c r="Z585">
        <f t="shared" si="227"/>
        <v>0</v>
      </c>
      <c r="AA585">
        <f t="shared" si="228"/>
        <v>0</v>
      </c>
      <c r="AB585">
        <v>119.85</v>
      </c>
      <c r="AC585">
        <f t="shared" si="234"/>
        <v>-6669238177.3499393</v>
      </c>
      <c r="AD585">
        <f t="shared" ref="AD585:AD648" si="247">AVERAGE(AC579:AC585)</f>
        <v>-1953343959.2499936</v>
      </c>
      <c r="AE585" t="str">
        <f t="shared" si="235"/>
        <v>Dec</v>
      </c>
      <c r="AF585">
        <f>_xlfn.IFNA(VLOOKUP(A585,Gold!$A$2:$E$1307,5, FALSE),AF584)</f>
        <v>28070</v>
      </c>
      <c r="AG585">
        <f>_xlfn.IFNA(VLOOKUP(A585,Gold!$A$2:$G$1307,7, FALSE),AG584)</f>
        <v>1</v>
      </c>
      <c r="AH585">
        <f>_xlfn.IFNA(VLOOKUP(A585,Oil!$A$2:$E$1345,5, FALSE),AH584)</f>
        <v>3481</v>
      </c>
      <c r="AI585">
        <f>_xlfn.IFNA(VLOOKUP(A585,Oil!$A$2:$G$1345,7, FALSE),AI584)</f>
        <v>1</v>
      </c>
      <c r="AJ585">
        <f t="shared" si="238"/>
        <v>2</v>
      </c>
      <c r="AK585">
        <f>_xlfn.IFNA(VLOOKUP(A585,InterestRate!$A$2:$G$1334,3, FALSE),AK584)</f>
        <v>6.4409999999999998</v>
      </c>
      <c r="AL585">
        <f>_xlfn.IFNA(VLOOKUP(A585,InterestRate!$A$2:$G$1334,4,FALSE),AL584)</f>
        <v>6.4409999999999998</v>
      </c>
      <c r="AM585">
        <f>_xlfn.IFNA(VLOOKUP(A585,InterestRate!$A$2:$G$1334,5, FALSE),AM584)</f>
        <v>6.4409999999999998</v>
      </c>
      <c r="AN585">
        <f>_xlfn.IFNA(VLOOKUP(A585,InterestRate!$A$2:$G$1334,6, FALSE),AN584)</f>
        <v>6.4409999999999998</v>
      </c>
      <c r="AO585">
        <f>_xlfn.IFNA(VLOOKUP(A585,InterestRate!$A$2:$G$1334,7, FALSE),AO584)</f>
        <v>6.6E-3</v>
      </c>
      <c r="AP585">
        <f t="shared" si="239"/>
        <v>1</v>
      </c>
      <c r="AQ585">
        <f t="shared" si="240"/>
        <v>3</v>
      </c>
    </row>
    <row r="586" spans="1:43" x14ac:dyDescent="0.2">
      <c r="A586" s="1">
        <v>42717</v>
      </c>
      <c r="B586">
        <v>8196.15</v>
      </c>
      <c r="C586">
        <v>8228.85</v>
      </c>
      <c r="D586">
        <v>8155.8</v>
      </c>
      <c r="E586">
        <v>8221.7999999999993</v>
      </c>
      <c r="F586">
        <v>189739559</v>
      </c>
      <c r="G586">
        <v>8976.5400000000009</v>
      </c>
      <c r="H586">
        <f t="shared" si="230"/>
        <v>8161.7416666666677</v>
      </c>
      <c r="I586">
        <f t="shared" ref="I586:I649" si="248">E586-H586</f>
        <v>60.058333333331575</v>
      </c>
      <c r="J586">
        <f t="shared" si="229"/>
        <v>0</v>
      </c>
      <c r="K586">
        <f t="shared" si="236"/>
        <v>7979.1</v>
      </c>
      <c r="L586">
        <f t="shared" ref="L586:L649" si="249">AVERAGE(F579:F585)</f>
        <v>144816697</v>
      </c>
      <c r="M586">
        <f t="shared" ref="M586:M649" si="250">F586-L586</f>
        <v>44922862</v>
      </c>
      <c r="N586" s="10">
        <f t="shared" si="237"/>
        <v>-2.9519083412391316</v>
      </c>
      <c r="O586">
        <f t="shared" si="245"/>
        <v>134.99999999999909</v>
      </c>
      <c r="P586">
        <f t="shared" si="231"/>
        <v>81.499999999999091</v>
      </c>
      <c r="Q586">
        <f t="shared" si="232"/>
        <v>67.364799342655076</v>
      </c>
      <c r="R586">
        <f t="shared" si="233"/>
        <v>53.5</v>
      </c>
      <c r="S586">
        <f t="shared" si="241"/>
        <v>50.999999999999091</v>
      </c>
      <c r="T586">
        <f t="shared" si="242"/>
        <v>-50.999999999999091</v>
      </c>
      <c r="U586">
        <f t="shared" si="243"/>
        <v>50.999999999999091</v>
      </c>
      <c r="V586">
        <f t="shared" si="244"/>
        <v>0</v>
      </c>
      <c r="W586">
        <f t="shared" si="225"/>
        <v>38.149999999999764</v>
      </c>
      <c r="X586">
        <f t="shared" si="246"/>
        <v>18.864285714285611</v>
      </c>
      <c r="Y586">
        <f t="shared" si="226"/>
        <v>65.759665107116462</v>
      </c>
      <c r="Z586">
        <f t="shared" si="227"/>
        <v>0</v>
      </c>
      <c r="AA586">
        <f t="shared" si="228"/>
        <v>0</v>
      </c>
      <c r="AB586">
        <v>150.15</v>
      </c>
      <c r="AC586">
        <f t="shared" si="234"/>
        <v>4866819688.3499308</v>
      </c>
      <c r="AD586">
        <f t="shared" si="247"/>
        <v>427519560.69285351</v>
      </c>
      <c r="AE586" t="str">
        <f t="shared" si="235"/>
        <v>Dec</v>
      </c>
      <c r="AF586">
        <f>_xlfn.IFNA(VLOOKUP(A586,Gold!$A$2:$E$1307,5, FALSE),AF585)</f>
        <v>27844</v>
      </c>
      <c r="AG586">
        <f>_xlfn.IFNA(VLOOKUP(A586,Gold!$A$2:$G$1307,7, FALSE),AG585)</f>
        <v>-1</v>
      </c>
      <c r="AH586">
        <f>_xlfn.IFNA(VLOOKUP(A586,Oil!$A$2:$E$1345,5, FALSE),AH585)</f>
        <v>3570</v>
      </c>
      <c r="AI586">
        <f>_xlfn.IFNA(VLOOKUP(A586,Oil!$A$2:$G$1345,7, FALSE),AI585)</f>
        <v>1</v>
      </c>
      <c r="AJ586">
        <f t="shared" si="238"/>
        <v>0</v>
      </c>
      <c r="AK586">
        <f>_xlfn.IFNA(VLOOKUP(A586,InterestRate!$A$2:$G$1334,3, FALSE),AK585)</f>
        <v>6.423</v>
      </c>
      <c r="AL586">
        <f>_xlfn.IFNA(VLOOKUP(A586,InterestRate!$A$2:$G$1334,4,FALSE),AL585)</f>
        <v>6.423</v>
      </c>
      <c r="AM586">
        <f>_xlfn.IFNA(VLOOKUP(A586,InterestRate!$A$2:$G$1334,5, FALSE),AM585)</f>
        <v>6.423</v>
      </c>
      <c r="AN586">
        <f>_xlfn.IFNA(VLOOKUP(A586,InterestRate!$A$2:$G$1334,6, FALSE),AN585)</f>
        <v>6.423</v>
      </c>
      <c r="AO586">
        <f>_xlfn.IFNA(VLOOKUP(A586,InterestRate!$A$2:$G$1334,7, FALSE),AO585)</f>
        <v>-2.8E-3</v>
      </c>
      <c r="AP586">
        <f t="shared" si="239"/>
        <v>-1</v>
      </c>
      <c r="AQ586">
        <f t="shared" si="240"/>
        <v>-1</v>
      </c>
    </row>
    <row r="587" spans="1:43" x14ac:dyDescent="0.2">
      <c r="A587" s="1">
        <v>42718</v>
      </c>
      <c r="B587">
        <v>8229.35</v>
      </c>
      <c r="C587">
        <v>8229.4</v>
      </c>
      <c r="D587">
        <v>8165.1</v>
      </c>
      <c r="E587">
        <v>8182.45</v>
      </c>
      <c r="F587">
        <v>149132520</v>
      </c>
      <c r="G587">
        <v>6763.63</v>
      </c>
      <c r="H587">
        <f t="shared" si="230"/>
        <v>8170.7000000000007</v>
      </c>
      <c r="I587">
        <f t="shared" si="248"/>
        <v>11.749999999999091</v>
      </c>
      <c r="J587">
        <f t="shared" si="229"/>
        <v>0</v>
      </c>
      <c r="K587">
        <f t="shared" si="236"/>
        <v>7985.75</v>
      </c>
      <c r="L587">
        <f t="shared" si="249"/>
        <v>146669860.42857143</v>
      </c>
      <c r="M587">
        <f t="shared" si="250"/>
        <v>2462659.5714285672</v>
      </c>
      <c r="N587" s="10">
        <f t="shared" si="237"/>
        <v>-2.4039254746439003</v>
      </c>
      <c r="O587">
        <f t="shared" si="245"/>
        <v>53.699999999999818</v>
      </c>
      <c r="P587">
        <f t="shared" si="231"/>
        <v>-109.55000000000018</v>
      </c>
      <c r="Q587">
        <f t="shared" si="232"/>
        <v>74.956476260115764</v>
      </c>
      <c r="R587">
        <f t="shared" si="233"/>
        <v>163.25</v>
      </c>
      <c r="S587">
        <f t="shared" si="241"/>
        <v>-39.349999999999454</v>
      </c>
      <c r="T587">
        <f t="shared" si="242"/>
        <v>39.349999999999454</v>
      </c>
      <c r="U587">
        <f t="shared" si="243"/>
        <v>0</v>
      </c>
      <c r="V587">
        <f t="shared" si="244"/>
        <v>39.349999999999454</v>
      </c>
      <c r="W587">
        <f t="shared" ref="W587:W650" si="251">AVERAGE(U581:U587)</f>
        <v>32.157142857142652</v>
      </c>
      <c r="X587">
        <f t="shared" si="246"/>
        <v>24.485714285714103</v>
      </c>
      <c r="Y587">
        <f t="shared" ref="Y587:Y650" si="252">100-(100/(1+(W587/(X587+1))))</f>
        <v>55.78686493184636</v>
      </c>
      <c r="Z587">
        <f t="shared" ref="Z587:Z650" si="253">IF(Y587&lt;20,1,0)</f>
        <v>0</v>
      </c>
      <c r="AA587">
        <f t="shared" ref="AA587:AA650" si="254">IF(Y587&gt;80,1,0)</f>
        <v>0</v>
      </c>
      <c r="AB587">
        <v>166.6</v>
      </c>
      <c r="AC587">
        <f t="shared" si="234"/>
        <v>-6994315188.0000811</v>
      </c>
      <c r="AD587">
        <f t="shared" si="247"/>
        <v>-1317016123.307158</v>
      </c>
      <c r="AE587" t="str">
        <f t="shared" si="235"/>
        <v>Dec</v>
      </c>
      <c r="AF587">
        <f>_xlfn.IFNA(VLOOKUP(A587,Gold!$A$2:$E$1307,5, FALSE),AF586)</f>
        <v>27857</v>
      </c>
      <c r="AG587">
        <f>_xlfn.IFNA(VLOOKUP(A587,Gold!$A$2:$G$1307,7, FALSE),AG586)</f>
        <v>-1</v>
      </c>
      <c r="AH587">
        <f>_xlfn.IFNA(VLOOKUP(A587,Oil!$A$2:$E$1345,5, FALSE),AH586)</f>
        <v>3575</v>
      </c>
      <c r="AI587">
        <f>_xlfn.IFNA(VLOOKUP(A587,Oil!$A$2:$G$1345,7, FALSE),AI586)</f>
        <v>1</v>
      </c>
      <c r="AJ587">
        <f t="shared" si="238"/>
        <v>0</v>
      </c>
      <c r="AK587">
        <f>_xlfn.IFNA(VLOOKUP(A587,InterestRate!$A$2:$G$1334,3, FALSE),AK586)</f>
        <v>6.4080000000000004</v>
      </c>
      <c r="AL587">
        <f>_xlfn.IFNA(VLOOKUP(A587,InterestRate!$A$2:$G$1334,4,FALSE),AL586)</f>
        <v>6.4080000000000004</v>
      </c>
      <c r="AM587">
        <f>_xlfn.IFNA(VLOOKUP(A587,InterestRate!$A$2:$G$1334,5, FALSE),AM586)</f>
        <v>6.4080000000000004</v>
      </c>
      <c r="AN587">
        <f>_xlfn.IFNA(VLOOKUP(A587,InterestRate!$A$2:$G$1334,6, FALSE),AN586)</f>
        <v>6.4080000000000004</v>
      </c>
      <c r="AO587">
        <f>_xlfn.IFNA(VLOOKUP(A587,InterestRate!$A$2:$G$1334,7, FALSE),AO586)</f>
        <v>-2.3E-3</v>
      </c>
      <c r="AP587">
        <f t="shared" si="239"/>
        <v>-1</v>
      </c>
      <c r="AQ587">
        <f t="shared" si="240"/>
        <v>-1</v>
      </c>
    </row>
    <row r="588" spans="1:43" x14ac:dyDescent="0.2">
      <c r="A588" s="1">
        <v>42719</v>
      </c>
      <c r="B588">
        <v>8128.4</v>
      </c>
      <c r="C588">
        <v>8225.9</v>
      </c>
      <c r="D588">
        <v>8121.95</v>
      </c>
      <c r="E588">
        <v>8153.6</v>
      </c>
      <c r="F588">
        <v>187425988</v>
      </c>
      <c r="G588">
        <v>8579.44</v>
      </c>
      <c r="H588">
        <f t="shared" si="230"/>
        <v>8175.3291666666664</v>
      </c>
      <c r="I588">
        <f t="shared" si="248"/>
        <v>-21.72916666666606</v>
      </c>
      <c r="J588">
        <f t="shared" si="229"/>
        <v>-1</v>
      </c>
      <c r="K588">
        <f t="shared" si="236"/>
        <v>7908.25</v>
      </c>
      <c r="L588">
        <f t="shared" si="249"/>
        <v>149340811.14285713</v>
      </c>
      <c r="M588">
        <f t="shared" si="250"/>
        <v>38085176.857142866</v>
      </c>
      <c r="N588" s="10">
        <f t="shared" si="237"/>
        <v>-3.0091002747252791</v>
      </c>
      <c r="O588">
        <f t="shared" si="245"/>
        <v>10.450000000000728</v>
      </c>
      <c r="P588">
        <f t="shared" si="231"/>
        <v>-18.399999999998727</v>
      </c>
      <c r="Q588">
        <f t="shared" si="232"/>
        <v>59.779093335379088</v>
      </c>
      <c r="R588">
        <f t="shared" si="233"/>
        <v>28.849999999999454</v>
      </c>
      <c r="S588">
        <f t="shared" si="241"/>
        <v>-28.849999999999454</v>
      </c>
      <c r="T588">
        <f t="shared" si="242"/>
        <v>28.849999999999454</v>
      </c>
      <c r="U588">
        <f t="shared" si="243"/>
        <v>0</v>
      </c>
      <c r="V588">
        <f t="shared" si="244"/>
        <v>28.849999999999454</v>
      </c>
      <c r="W588">
        <f t="shared" si="251"/>
        <v>30.099999999999845</v>
      </c>
      <c r="X588">
        <f t="shared" si="246"/>
        <v>28.607142857142598</v>
      </c>
      <c r="Y588">
        <f t="shared" si="252"/>
        <v>50.412728795310535</v>
      </c>
      <c r="Z588">
        <f t="shared" si="253"/>
        <v>0</v>
      </c>
      <c r="AA588">
        <f t="shared" si="254"/>
        <v>0</v>
      </c>
      <c r="AB588">
        <v>199.15</v>
      </c>
      <c r="AC588">
        <f t="shared" si="234"/>
        <v>4723134897.6001368</v>
      </c>
      <c r="AD588">
        <f t="shared" si="247"/>
        <v>-472490676.50713855</v>
      </c>
      <c r="AE588" t="str">
        <f t="shared" si="235"/>
        <v>Dec</v>
      </c>
      <c r="AF588">
        <f>_xlfn.IFNA(VLOOKUP(A588,Gold!$A$2:$E$1307,5, FALSE),AF587)</f>
        <v>27335</v>
      </c>
      <c r="AG588">
        <f>_xlfn.IFNA(VLOOKUP(A588,Gold!$A$2:$G$1307,7, FALSE),AG587)</f>
        <v>-1</v>
      </c>
      <c r="AH588">
        <f>_xlfn.IFNA(VLOOKUP(A588,Oil!$A$2:$E$1345,5, FALSE),AH587)</f>
        <v>3448</v>
      </c>
      <c r="AI588">
        <f>_xlfn.IFNA(VLOOKUP(A588,Oil!$A$2:$G$1345,7, FALSE),AI587)</f>
        <v>-1</v>
      </c>
      <c r="AJ588">
        <f t="shared" si="238"/>
        <v>-2</v>
      </c>
      <c r="AK588">
        <f>_xlfn.IFNA(VLOOKUP(A588,InterestRate!$A$2:$G$1334,3, FALSE),AK587)</f>
        <v>6.5359999999999996</v>
      </c>
      <c r="AL588">
        <f>_xlfn.IFNA(VLOOKUP(A588,InterestRate!$A$2:$G$1334,4,FALSE),AL587)</f>
        <v>6.5359999999999996</v>
      </c>
      <c r="AM588">
        <f>_xlfn.IFNA(VLOOKUP(A588,InterestRate!$A$2:$G$1334,5, FALSE),AM587)</f>
        <v>6.5359999999999996</v>
      </c>
      <c r="AN588">
        <f>_xlfn.IFNA(VLOOKUP(A588,InterestRate!$A$2:$G$1334,6, FALSE),AN587)</f>
        <v>6.5359999999999996</v>
      </c>
      <c r="AO588">
        <f>_xlfn.IFNA(VLOOKUP(A588,InterestRate!$A$2:$G$1334,7, FALSE),AO587)</f>
        <v>0.02</v>
      </c>
      <c r="AP588">
        <f t="shared" si="239"/>
        <v>1</v>
      </c>
      <c r="AQ588">
        <f t="shared" si="240"/>
        <v>-1</v>
      </c>
    </row>
    <row r="589" spans="1:43" x14ac:dyDescent="0.2">
      <c r="A589" s="1">
        <v>42720</v>
      </c>
      <c r="B589">
        <v>8178.2</v>
      </c>
      <c r="C589">
        <v>8178.7</v>
      </c>
      <c r="D589">
        <v>8127.45</v>
      </c>
      <c r="E589">
        <v>8139.45</v>
      </c>
      <c r="F589">
        <v>209268331</v>
      </c>
      <c r="G589">
        <v>9854.07</v>
      </c>
      <c r="H589">
        <f t="shared" si="230"/>
        <v>8176.2833333333338</v>
      </c>
      <c r="I589">
        <f t="shared" si="248"/>
        <v>-36.83333333333394</v>
      </c>
      <c r="J589">
        <f t="shared" si="229"/>
        <v>0</v>
      </c>
      <c r="K589">
        <f t="shared" si="236"/>
        <v>8032.85</v>
      </c>
      <c r="L589">
        <f t="shared" si="249"/>
        <v>159136763.2857143</v>
      </c>
      <c r="M589">
        <f t="shared" si="250"/>
        <v>50131567.714285702</v>
      </c>
      <c r="N589" s="10">
        <f t="shared" si="237"/>
        <v>-1.3096708008526308</v>
      </c>
      <c r="O589">
        <f t="shared" si="245"/>
        <v>37.399999999999636</v>
      </c>
      <c r="P589">
        <f t="shared" si="231"/>
        <v>62.249999999999091</v>
      </c>
      <c r="Q589">
        <f t="shared" si="232"/>
        <v>60.982066060050272</v>
      </c>
      <c r="R589">
        <f t="shared" si="233"/>
        <v>-24.849999999999454</v>
      </c>
      <c r="S589">
        <f t="shared" si="241"/>
        <v>-14.150000000000546</v>
      </c>
      <c r="T589">
        <f t="shared" si="242"/>
        <v>14.150000000000546</v>
      </c>
      <c r="U589">
        <f t="shared" si="243"/>
        <v>0</v>
      </c>
      <c r="V589">
        <f t="shared" si="244"/>
        <v>14.150000000000546</v>
      </c>
      <c r="W589">
        <f t="shared" si="251"/>
        <v>30.099999999999845</v>
      </c>
      <c r="X589">
        <f t="shared" si="246"/>
        <v>24.757142857142753</v>
      </c>
      <c r="Y589">
        <f t="shared" si="252"/>
        <v>53.887468030690513</v>
      </c>
      <c r="Z589">
        <f t="shared" si="253"/>
        <v>0</v>
      </c>
      <c r="AA589">
        <f t="shared" si="254"/>
        <v>0</v>
      </c>
      <c r="AB589">
        <v>101.55</v>
      </c>
      <c r="AC589">
        <f t="shared" si="234"/>
        <v>-8109147826.25</v>
      </c>
      <c r="AD589">
        <f t="shared" si="247"/>
        <v>28040285.585704803</v>
      </c>
      <c r="AE589" t="str">
        <f t="shared" si="235"/>
        <v>Dec</v>
      </c>
      <c r="AF589">
        <f>_xlfn.IFNA(VLOOKUP(A589,Gold!$A$2:$E$1307,5, FALSE),AF588)</f>
        <v>27305</v>
      </c>
      <c r="AG589">
        <f>_xlfn.IFNA(VLOOKUP(A589,Gold!$A$2:$G$1307,7, FALSE),AG588)</f>
        <v>-1</v>
      </c>
      <c r="AH589">
        <f>_xlfn.IFNA(VLOOKUP(A589,Oil!$A$2:$E$1345,5, FALSE),AH588)</f>
        <v>3451</v>
      </c>
      <c r="AI589">
        <f>_xlfn.IFNA(VLOOKUP(A589,Oil!$A$2:$G$1345,7, FALSE),AI588)</f>
        <v>1</v>
      </c>
      <c r="AJ589">
        <f t="shared" si="238"/>
        <v>0</v>
      </c>
      <c r="AK589">
        <f>_xlfn.IFNA(VLOOKUP(A589,InterestRate!$A$2:$G$1334,3, FALSE),AK588)</f>
        <v>6.5060000000000002</v>
      </c>
      <c r="AL589">
        <f>_xlfn.IFNA(VLOOKUP(A589,InterestRate!$A$2:$G$1334,4,FALSE),AL588)</f>
        <v>6.5060000000000002</v>
      </c>
      <c r="AM589">
        <f>_xlfn.IFNA(VLOOKUP(A589,InterestRate!$A$2:$G$1334,5, FALSE),AM588)</f>
        <v>6.5060000000000002</v>
      </c>
      <c r="AN589">
        <f>_xlfn.IFNA(VLOOKUP(A589,InterestRate!$A$2:$G$1334,6, FALSE),AN588)</f>
        <v>6.5060000000000002</v>
      </c>
      <c r="AO589">
        <f>_xlfn.IFNA(VLOOKUP(A589,InterestRate!$A$2:$G$1334,7, FALSE),AO588)</f>
        <v>-4.5999999999999999E-3</v>
      </c>
      <c r="AP589">
        <f t="shared" si="239"/>
        <v>-1</v>
      </c>
      <c r="AQ589">
        <f t="shared" si="240"/>
        <v>-1</v>
      </c>
    </row>
    <row r="590" spans="1:43" x14ac:dyDescent="0.2">
      <c r="A590" s="1">
        <v>42723</v>
      </c>
      <c r="B590">
        <v>8126</v>
      </c>
      <c r="C590">
        <v>8132.5</v>
      </c>
      <c r="D590">
        <v>8094.85</v>
      </c>
      <c r="E590">
        <v>8104.35</v>
      </c>
      <c r="F590">
        <v>110669713</v>
      </c>
      <c r="G590">
        <v>5272.2</v>
      </c>
      <c r="H590">
        <f t="shared" si="230"/>
        <v>8169.1958333333341</v>
      </c>
      <c r="I590">
        <f t="shared" si="248"/>
        <v>-64.845833333333758</v>
      </c>
      <c r="J590">
        <f t="shared" si="229"/>
        <v>0</v>
      </c>
      <c r="K590">
        <f t="shared" si="236"/>
        <v>8034.85</v>
      </c>
      <c r="L590">
        <f t="shared" si="249"/>
        <v>164028762.85714287</v>
      </c>
      <c r="M590">
        <f t="shared" si="250"/>
        <v>-53359049.857142866</v>
      </c>
      <c r="N590" s="10">
        <f t="shared" si="237"/>
        <v>-0.85756414764910194</v>
      </c>
      <c r="O590">
        <f t="shared" si="245"/>
        <v>-142.5</v>
      </c>
      <c r="P590">
        <f t="shared" si="231"/>
        <v>-247.20000000000073</v>
      </c>
      <c r="Q590">
        <f t="shared" si="232"/>
        <v>53.710432834208859</v>
      </c>
      <c r="R590">
        <f t="shared" si="233"/>
        <v>104.70000000000073</v>
      </c>
      <c r="S590">
        <f t="shared" si="241"/>
        <v>-35.099999999999454</v>
      </c>
      <c r="T590">
        <f t="shared" si="242"/>
        <v>35.099999999999454</v>
      </c>
      <c r="U590">
        <f t="shared" si="243"/>
        <v>0</v>
      </c>
      <c r="V590">
        <f t="shared" si="244"/>
        <v>35.099999999999454</v>
      </c>
      <c r="W590">
        <f t="shared" si="251"/>
        <v>9.4142857142855316</v>
      </c>
      <c r="X590">
        <f t="shared" si="246"/>
        <v>29.771428571428391</v>
      </c>
      <c r="Y590">
        <f t="shared" si="252"/>
        <v>23.426946320653869</v>
      </c>
      <c r="Z590">
        <f t="shared" si="253"/>
        <v>0</v>
      </c>
      <c r="AA590">
        <f t="shared" si="254"/>
        <v>0</v>
      </c>
      <c r="AB590">
        <v>-94.65</v>
      </c>
      <c r="AC590">
        <f t="shared" si="234"/>
        <v>-2395999286.4499598</v>
      </c>
      <c r="AD590">
        <f t="shared" si="247"/>
        <v>-2302068057.6214323</v>
      </c>
      <c r="AE590" t="str">
        <f t="shared" si="235"/>
        <v>Dec</v>
      </c>
      <c r="AF590">
        <f>_xlfn.IFNA(VLOOKUP(A590,Gold!$A$2:$E$1307,5, FALSE),AF589)</f>
        <v>27410</v>
      </c>
      <c r="AG590">
        <f>_xlfn.IFNA(VLOOKUP(A590,Gold!$A$2:$G$1307,7, FALSE),AG589)</f>
        <v>1</v>
      </c>
      <c r="AH590">
        <f>_xlfn.IFNA(VLOOKUP(A590,Oil!$A$2:$E$1345,5, FALSE),AH589)</f>
        <v>3518</v>
      </c>
      <c r="AI590">
        <f>_xlfn.IFNA(VLOOKUP(A590,Oil!$A$2:$G$1345,7, FALSE),AI589)</f>
        <v>1</v>
      </c>
      <c r="AJ590">
        <f t="shared" si="238"/>
        <v>2</v>
      </c>
      <c r="AK590">
        <f>_xlfn.IFNA(VLOOKUP(A590,InterestRate!$A$2:$G$1334,3, FALSE),AK589)</f>
        <v>6.51</v>
      </c>
      <c r="AL590">
        <f>_xlfn.IFNA(VLOOKUP(A590,InterestRate!$A$2:$G$1334,4,FALSE),AL589)</f>
        <v>6.51</v>
      </c>
      <c r="AM590">
        <f>_xlfn.IFNA(VLOOKUP(A590,InterestRate!$A$2:$G$1334,5, FALSE),AM589)</f>
        <v>6.51</v>
      </c>
      <c r="AN590">
        <f>_xlfn.IFNA(VLOOKUP(A590,InterestRate!$A$2:$G$1334,6, FALSE),AN589)</f>
        <v>6.51</v>
      </c>
      <c r="AO590">
        <f>_xlfn.IFNA(VLOOKUP(A590,InterestRate!$A$2:$G$1334,7, FALSE),AO589)</f>
        <v>5.9999999999999995E-4</v>
      </c>
      <c r="AP590">
        <f t="shared" si="239"/>
        <v>1</v>
      </c>
      <c r="AQ590">
        <f t="shared" si="240"/>
        <v>3</v>
      </c>
    </row>
    <row r="591" spans="1:43" x14ac:dyDescent="0.2">
      <c r="A591" s="1">
        <v>42724</v>
      </c>
      <c r="B591">
        <v>8110.6</v>
      </c>
      <c r="C591">
        <v>8124.1</v>
      </c>
      <c r="D591">
        <v>8062.75</v>
      </c>
      <c r="E591">
        <v>8082.4</v>
      </c>
      <c r="F591">
        <v>132026742</v>
      </c>
      <c r="G591">
        <v>6296.67</v>
      </c>
      <c r="H591">
        <f t="shared" si="230"/>
        <v>8161.8166666666666</v>
      </c>
      <c r="I591">
        <f t="shared" si="248"/>
        <v>-79.41666666666697</v>
      </c>
      <c r="J591">
        <f t="shared" ref="J591:J654" si="255">IF(I591*I590&lt;0,IF(I591&lt;0,-1,1),0)</f>
        <v>0</v>
      </c>
      <c r="K591">
        <f t="shared" si="236"/>
        <v>8103.6</v>
      </c>
      <c r="L591">
        <f t="shared" si="249"/>
        <v>158859062.42857143</v>
      </c>
      <c r="M591">
        <f t="shared" si="250"/>
        <v>-26832320.428571433</v>
      </c>
      <c r="N591" s="10">
        <f t="shared" si="237"/>
        <v>0.26229832722954477</v>
      </c>
      <c r="O591">
        <f t="shared" si="245"/>
        <v>-179.35000000000036</v>
      </c>
      <c r="P591">
        <f t="shared" si="231"/>
        <v>-216.60000000000036</v>
      </c>
      <c r="Q591">
        <f t="shared" si="232"/>
        <v>84.749980334314031</v>
      </c>
      <c r="R591">
        <f t="shared" si="233"/>
        <v>37.25</v>
      </c>
      <c r="S591">
        <f t="shared" si="241"/>
        <v>-21.950000000000728</v>
      </c>
      <c r="T591">
        <f t="shared" si="242"/>
        <v>21.950000000000728</v>
      </c>
      <c r="U591">
        <f t="shared" si="243"/>
        <v>0</v>
      </c>
      <c r="V591">
        <f t="shared" si="244"/>
        <v>21.950000000000728</v>
      </c>
      <c r="W591">
        <f t="shared" si="251"/>
        <v>7.2857142857141559</v>
      </c>
      <c r="X591">
        <f t="shared" si="246"/>
        <v>32.90714285714278</v>
      </c>
      <c r="Y591">
        <f t="shared" si="252"/>
        <v>17.686838911045371</v>
      </c>
      <c r="Z591">
        <f t="shared" si="253"/>
        <v>1</v>
      </c>
      <c r="AA591">
        <f t="shared" si="254"/>
        <v>0</v>
      </c>
      <c r="AB591">
        <v>-284.45</v>
      </c>
      <c r="AC591">
        <f t="shared" si="234"/>
        <v>-3723154124.4000959</v>
      </c>
      <c r="AD591">
        <f t="shared" si="247"/>
        <v>-2614557145.2142868</v>
      </c>
      <c r="AE591" t="str">
        <f t="shared" si="235"/>
        <v>Dec</v>
      </c>
      <c r="AF591">
        <f>_xlfn.IFNA(VLOOKUP(A591,Gold!$A$2:$E$1307,5, FALSE),AF590)</f>
        <v>27305</v>
      </c>
      <c r="AG591">
        <f>_xlfn.IFNA(VLOOKUP(A591,Gold!$A$2:$G$1307,7, FALSE),AG590)</f>
        <v>1</v>
      </c>
      <c r="AH591">
        <f>_xlfn.IFNA(VLOOKUP(A591,Oil!$A$2:$E$1345,5, FALSE),AH590)</f>
        <v>3530</v>
      </c>
      <c r="AI591">
        <f>_xlfn.IFNA(VLOOKUP(A591,Oil!$A$2:$G$1345,7, FALSE),AI590)</f>
        <v>1</v>
      </c>
      <c r="AJ591">
        <f t="shared" si="238"/>
        <v>2</v>
      </c>
      <c r="AK591">
        <f>_xlfn.IFNA(VLOOKUP(A591,InterestRate!$A$2:$G$1334,3, FALSE),AK590)</f>
        <v>6.48</v>
      </c>
      <c r="AL591">
        <f>_xlfn.IFNA(VLOOKUP(A591,InterestRate!$A$2:$G$1334,4,FALSE),AL590)</f>
        <v>6.48</v>
      </c>
      <c r="AM591">
        <f>_xlfn.IFNA(VLOOKUP(A591,InterestRate!$A$2:$G$1334,5, FALSE),AM590)</f>
        <v>6.48</v>
      </c>
      <c r="AN591">
        <f>_xlfn.IFNA(VLOOKUP(A591,InterestRate!$A$2:$G$1334,6, FALSE),AN590)</f>
        <v>6.48</v>
      </c>
      <c r="AO591">
        <f>_xlfn.IFNA(VLOOKUP(A591,InterestRate!$A$2:$G$1334,7, FALSE),AO590)</f>
        <v>-4.5999999999999999E-3</v>
      </c>
      <c r="AP591">
        <f t="shared" si="239"/>
        <v>-1</v>
      </c>
      <c r="AQ591">
        <f t="shared" si="240"/>
        <v>1</v>
      </c>
    </row>
    <row r="592" spans="1:43" x14ac:dyDescent="0.2">
      <c r="A592" s="1">
        <v>42725</v>
      </c>
      <c r="B592">
        <v>8105.85</v>
      </c>
      <c r="C592">
        <v>8112.55</v>
      </c>
      <c r="D592">
        <v>8053.25</v>
      </c>
      <c r="E592">
        <v>8061.3</v>
      </c>
      <c r="F592">
        <v>127543733</v>
      </c>
      <c r="G592">
        <v>6304.6</v>
      </c>
      <c r="H592">
        <f t="shared" ref="H592:H655" si="256">AVERAGE(E580:E591)</f>
        <v>8161.4500000000007</v>
      </c>
      <c r="I592">
        <f t="shared" si="248"/>
        <v>-100.15000000000055</v>
      </c>
      <c r="J592">
        <f t="shared" si="255"/>
        <v>0</v>
      </c>
      <c r="K592">
        <f t="shared" si="236"/>
        <v>8185.8</v>
      </c>
      <c r="L592">
        <f t="shared" si="249"/>
        <v>155670772</v>
      </c>
      <c r="M592">
        <f t="shared" si="250"/>
        <v>-28127039</v>
      </c>
      <c r="N592" s="10">
        <f t="shared" si="237"/>
        <v>1.5444159130661308</v>
      </c>
      <c r="O592">
        <f t="shared" si="245"/>
        <v>-109.5</v>
      </c>
      <c r="P592">
        <f t="shared" si="231"/>
        <v>-87.400000000000546</v>
      </c>
      <c r="Q592">
        <f t="shared" si="232"/>
        <v>111.00293700533103</v>
      </c>
      <c r="R592">
        <f t="shared" si="233"/>
        <v>-22.099999999999454</v>
      </c>
      <c r="S592">
        <f t="shared" si="241"/>
        <v>-21.099999999999454</v>
      </c>
      <c r="T592">
        <f t="shared" si="242"/>
        <v>21.099999999999454</v>
      </c>
      <c r="U592">
        <f t="shared" si="243"/>
        <v>0</v>
      </c>
      <c r="V592">
        <f t="shared" si="244"/>
        <v>21.099999999999454</v>
      </c>
      <c r="W592">
        <f t="shared" si="251"/>
        <v>7.2857142857141559</v>
      </c>
      <c r="X592">
        <f t="shared" si="246"/>
        <v>22.928571428571299</v>
      </c>
      <c r="Y592">
        <f t="shared" si="252"/>
        <v>23.340961098397955</v>
      </c>
      <c r="Z592">
        <f t="shared" si="253"/>
        <v>0</v>
      </c>
      <c r="AA592">
        <f t="shared" si="254"/>
        <v>0</v>
      </c>
      <c r="AB592">
        <v>-431.35</v>
      </c>
      <c r="AC592">
        <f t="shared" si="234"/>
        <v>-5682073305.1500235</v>
      </c>
      <c r="AD592">
        <f t="shared" si="247"/>
        <v>-2473533592.0428705</v>
      </c>
      <c r="AE592" t="str">
        <f t="shared" si="235"/>
        <v>Dec</v>
      </c>
      <c r="AF592">
        <f>_xlfn.IFNA(VLOOKUP(A592,Gold!$A$2:$E$1307,5, FALSE),AF591)</f>
        <v>27343</v>
      </c>
      <c r="AG592">
        <f>_xlfn.IFNA(VLOOKUP(A592,Gold!$A$2:$G$1307,7, FALSE),AG591)</f>
        <v>1</v>
      </c>
      <c r="AH592">
        <f>_xlfn.IFNA(VLOOKUP(A592,Oil!$A$2:$E$1345,5, FALSE),AH591)</f>
        <v>3619</v>
      </c>
      <c r="AI592">
        <f>_xlfn.IFNA(VLOOKUP(A592,Oil!$A$2:$G$1345,7, FALSE),AI591)</f>
        <v>1</v>
      </c>
      <c r="AJ592">
        <f t="shared" si="238"/>
        <v>2</v>
      </c>
      <c r="AK592">
        <f>_xlfn.IFNA(VLOOKUP(A592,InterestRate!$A$2:$G$1334,3, FALSE),AK591)</f>
        <v>6.4630000000000001</v>
      </c>
      <c r="AL592">
        <f>_xlfn.IFNA(VLOOKUP(A592,InterestRate!$A$2:$G$1334,4,FALSE),AL591)</f>
        <v>6.4630000000000001</v>
      </c>
      <c r="AM592">
        <f>_xlfn.IFNA(VLOOKUP(A592,InterestRate!$A$2:$G$1334,5, FALSE),AM591)</f>
        <v>6.4630000000000001</v>
      </c>
      <c r="AN592">
        <f>_xlfn.IFNA(VLOOKUP(A592,InterestRate!$A$2:$G$1334,6, FALSE),AN591)</f>
        <v>6.4630000000000001</v>
      </c>
      <c r="AO592">
        <f>_xlfn.IFNA(VLOOKUP(A592,InterestRate!$A$2:$G$1334,7, FALSE),AO591)</f>
        <v>-2.5999999999999999E-3</v>
      </c>
      <c r="AP592">
        <f t="shared" si="239"/>
        <v>-1</v>
      </c>
      <c r="AQ592">
        <f t="shared" si="240"/>
        <v>1</v>
      </c>
    </row>
    <row r="593" spans="1:43" x14ac:dyDescent="0.2">
      <c r="A593" s="1">
        <v>42726</v>
      </c>
      <c r="B593">
        <v>8043.85</v>
      </c>
      <c r="C593">
        <v>8046.45</v>
      </c>
      <c r="D593">
        <v>7964.95</v>
      </c>
      <c r="E593">
        <v>7979.1</v>
      </c>
      <c r="F593">
        <v>126409580</v>
      </c>
      <c r="G593">
        <v>6206.58</v>
      </c>
      <c r="H593">
        <f t="shared" si="256"/>
        <v>8155.8291666666673</v>
      </c>
      <c r="I593">
        <f t="shared" si="248"/>
        <v>-176.72916666666697</v>
      </c>
      <c r="J593">
        <f t="shared" si="255"/>
        <v>0</v>
      </c>
      <c r="K593">
        <f t="shared" si="236"/>
        <v>8179.5</v>
      </c>
      <c r="L593">
        <f t="shared" si="249"/>
        <v>157972369.42857143</v>
      </c>
      <c r="M593">
        <f t="shared" si="250"/>
        <v>-31562789.428571433</v>
      </c>
      <c r="N593" s="10">
        <f t="shared" si="237"/>
        <v>2.5115614542993523</v>
      </c>
      <c r="O593">
        <f t="shared" si="245"/>
        <v>-242.69999999999891</v>
      </c>
      <c r="P593">
        <f t="shared" ref="P593:P656" si="257">O593-O586</f>
        <v>-377.699999999998</v>
      </c>
      <c r="Q593">
        <f t="shared" ref="Q593:Q656" si="258">STDEV(O586:O592)</f>
        <v>116.66088267975266</v>
      </c>
      <c r="R593">
        <f t="shared" ref="R593:R656" si="259">O586</f>
        <v>134.99999999999909</v>
      </c>
      <c r="S593">
        <f t="shared" si="241"/>
        <v>-82.199999999999818</v>
      </c>
      <c r="T593">
        <f t="shared" si="242"/>
        <v>82.199999999999818</v>
      </c>
      <c r="U593">
        <f t="shared" si="243"/>
        <v>0</v>
      </c>
      <c r="V593">
        <f t="shared" si="244"/>
        <v>82.199999999999818</v>
      </c>
      <c r="W593">
        <f t="shared" si="251"/>
        <v>0</v>
      </c>
      <c r="X593">
        <f t="shared" si="246"/>
        <v>34.671428571428415</v>
      </c>
      <c r="Y593">
        <f t="shared" si="252"/>
        <v>0</v>
      </c>
      <c r="Z593">
        <f t="shared" si="253"/>
        <v>1</v>
      </c>
      <c r="AA593">
        <f t="shared" si="254"/>
        <v>0</v>
      </c>
      <c r="AB593">
        <v>-531.54999999999995</v>
      </c>
      <c r="AC593">
        <f t="shared" si="234"/>
        <v>-8185020305</v>
      </c>
      <c r="AD593">
        <f t="shared" si="247"/>
        <v>-4338082162.5214319</v>
      </c>
      <c r="AE593" t="str">
        <f t="shared" si="235"/>
        <v>Dec</v>
      </c>
      <c r="AF593">
        <f>_xlfn.IFNA(VLOOKUP(A593,Gold!$A$2:$E$1307,5, FALSE),AF592)</f>
        <v>27208</v>
      </c>
      <c r="AG593">
        <f>_xlfn.IFNA(VLOOKUP(A593,Gold!$A$2:$G$1307,7, FALSE),AG592)</f>
        <v>1</v>
      </c>
      <c r="AH593">
        <f>_xlfn.IFNA(VLOOKUP(A593,Oil!$A$2:$E$1345,5, FALSE),AH592)</f>
        <v>3563</v>
      </c>
      <c r="AI593">
        <f>_xlfn.IFNA(VLOOKUP(A593,Oil!$A$2:$G$1345,7, FALSE),AI592)</f>
        <v>-1</v>
      </c>
      <c r="AJ593">
        <f t="shared" si="238"/>
        <v>0</v>
      </c>
      <c r="AK593">
        <f>_xlfn.IFNA(VLOOKUP(A593,InterestRate!$A$2:$G$1334,3, FALSE),AK592)</f>
        <v>6.516</v>
      </c>
      <c r="AL593">
        <f>_xlfn.IFNA(VLOOKUP(A593,InterestRate!$A$2:$G$1334,4,FALSE),AL592)</f>
        <v>6.516</v>
      </c>
      <c r="AM593">
        <f>_xlfn.IFNA(VLOOKUP(A593,InterestRate!$A$2:$G$1334,5, FALSE),AM592)</f>
        <v>6.516</v>
      </c>
      <c r="AN593">
        <f>_xlfn.IFNA(VLOOKUP(A593,InterestRate!$A$2:$G$1334,6, FALSE),AN592)</f>
        <v>6.516</v>
      </c>
      <c r="AO593">
        <f>_xlfn.IFNA(VLOOKUP(A593,InterestRate!$A$2:$G$1334,7, FALSE),AO592)</f>
        <v>8.2000000000000007E-3</v>
      </c>
      <c r="AP593">
        <f t="shared" si="239"/>
        <v>1</v>
      </c>
      <c r="AQ593">
        <f t="shared" si="240"/>
        <v>1</v>
      </c>
    </row>
    <row r="594" spans="1:43" x14ac:dyDescent="0.2">
      <c r="A594" s="1">
        <v>42727</v>
      </c>
      <c r="B594">
        <v>7972.5</v>
      </c>
      <c r="C594">
        <v>8022.6</v>
      </c>
      <c r="D594">
        <v>7942.05</v>
      </c>
      <c r="E594">
        <v>7985.75</v>
      </c>
      <c r="F594">
        <v>127921701</v>
      </c>
      <c r="G594">
        <v>5907.28</v>
      </c>
      <c r="H594">
        <f t="shared" si="256"/>
        <v>8142.1583333333328</v>
      </c>
      <c r="I594">
        <f t="shared" si="248"/>
        <v>-156.40833333333285</v>
      </c>
      <c r="J594">
        <f t="shared" si="255"/>
        <v>0</v>
      </c>
      <c r="K594">
        <f t="shared" si="236"/>
        <v>8192.25</v>
      </c>
      <c r="L594">
        <f t="shared" si="249"/>
        <v>148925229.57142857</v>
      </c>
      <c r="M594">
        <f t="shared" si="250"/>
        <v>-21003528.571428567</v>
      </c>
      <c r="N594" s="10">
        <f t="shared" si="237"/>
        <v>2.585856056099928</v>
      </c>
      <c r="O594">
        <f t="shared" si="245"/>
        <v>-196.69999999999982</v>
      </c>
      <c r="P594">
        <f t="shared" si="257"/>
        <v>-250.39999999999964</v>
      </c>
      <c r="Q594">
        <f t="shared" si="258"/>
        <v>116.14326180155572</v>
      </c>
      <c r="R594">
        <f t="shared" si="259"/>
        <v>53.699999999999818</v>
      </c>
      <c r="S594">
        <f t="shared" si="241"/>
        <v>6.6499999999996362</v>
      </c>
      <c r="T594">
        <f t="shared" si="242"/>
        <v>-6.6499999999996362</v>
      </c>
      <c r="U594">
        <f t="shared" si="243"/>
        <v>6.6499999999996362</v>
      </c>
      <c r="V594">
        <f t="shared" si="244"/>
        <v>0</v>
      </c>
      <c r="W594">
        <f t="shared" si="251"/>
        <v>0.949999999999948</v>
      </c>
      <c r="X594">
        <f t="shared" si="246"/>
        <v>29.049999999999923</v>
      </c>
      <c r="Y594">
        <f t="shared" si="252"/>
        <v>3.0645161290321141</v>
      </c>
      <c r="Z594">
        <f t="shared" si="253"/>
        <v>1</v>
      </c>
      <c r="AA594">
        <f t="shared" si="254"/>
        <v>0</v>
      </c>
      <c r="AB594">
        <v>-548.9</v>
      </c>
      <c r="AC594">
        <f t="shared" si="234"/>
        <v>1694962538.25</v>
      </c>
      <c r="AD594">
        <f t="shared" si="247"/>
        <v>-3096756773.0571351</v>
      </c>
      <c r="AE594" t="str">
        <f t="shared" si="235"/>
        <v>Dec</v>
      </c>
      <c r="AF594">
        <f>_xlfn.IFNA(VLOOKUP(A594,Gold!$A$2:$E$1307,5, FALSE),AF593)</f>
        <v>27221</v>
      </c>
      <c r="AG594">
        <f>_xlfn.IFNA(VLOOKUP(A594,Gold!$A$2:$G$1307,7, FALSE),AG593)</f>
        <v>-1</v>
      </c>
      <c r="AH594">
        <f>_xlfn.IFNA(VLOOKUP(A594,Oil!$A$2:$E$1345,5, FALSE),AH593)</f>
        <v>3596</v>
      </c>
      <c r="AI594">
        <f>_xlfn.IFNA(VLOOKUP(A594,Oil!$A$2:$G$1345,7, FALSE),AI593)</f>
        <v>1</v>
      </c>
      <c r="AJ594">
        <f t="shared" si="238"/>
        <v>0</v>
      </c>
      <c r="AK594">
        <f>_xlfn.IFNA(VLOOKUP(A594,InterestRate!$A$2:$G$1334,3, FALSE),AK593)</f>
        <v>6.5439999999999996</v>
      </c>
      <c r="AL594">
        <f>_xlfn.IFNA(VLOOKUP(A594,InterestRate!$A$2:$G$1334,4,FALSE),AL593)</f>
        <v>6.5439999999999996</v>
      </c>
      <c r="AM594">
        <f>_xlfn.IFNA(VLOOKUP(A594,InterestRate!$A$2:$G$1334,5, FALSE),AM593)</f>
        <v>6.5439999999999996</v>
      </c>
      <c r="AN594">
        <f>_xlfn.IFNA(VLOOKUP(A594,InterestRate!$A$2:$G$1334,6, FALSE),AN593)</f>
        <v>6.5439999999999996</v>
      </c>
      <c r="AO594">
        <f>_xlfn.IFNA(VLOOKUP(A594,InterestRate!$A$2:$G$1334,7, FALSE),AO593)</f>
        <v>4.3E-3</v>
      </c>
      <c r="AP594">
        <f t="shared" si="239"/>
        <v>1</v>
      </c>
      <c r="AQ594">
        <f t="shared" si="240"/>
        <v>1</v>
      </c>
    </row>
    <row r="595" spans="1:43" x14ac:dyDescent="0.2">
      <c r="A595" s="1">
        <v>42730</v>
      </c>
      <c r="B595">
        <v>7965.1</v>
      </c>
      <c r="C595">
        <v>7970.05</v>
      </c>
      <c r="D595">
        <v>7893.8</v>
      </c>
      <c r="E595">
        <v>7908.25</v>
      </c>
      <c r="F595">
        <v>110171222</v>
      </c>
      <c r="G595">
        <v>4808.67</v>
      </c>
      <c r="H595">
        <f t="shared" si="256"/>
        <v>8132.4666666666662</v>
      </c>
      <c r="I595">
        <f t="shared" si="248"/>
        <v>-224.21666666666624</v>
      </c>
      <c r="J595">
        <f t="shared" si="255"/>
        <v>0</v>
      </c>
      <c r="K595">
        <f t="shared" si="236"/>
        <v>8190.5</v>
      </c>
      <c r="L595">
        <f t="shared" si="249"/>
        <v>145895112.57142857</v>
      </c>
      <c r="M595">
        <f t="shared" si="250"/>
        <v>-35723890.571428567</v>
      </c>
      <c r="N595" s="10">
        <f t="shared" si="237"/>
        <v>3.569057629690513</v>
      </c>
      <c r="O595">
        <f t="shared" si="245"/>
        <v>-245.35000000000036</v>
      </c>
      <c r="P595">
        <f t="shared" si="257"/>
        <v>-255.80000000000109</v>
      </c>
      <c r="Q595">
        <f t="shared" si="258"/>
        <v>105.53616453050344</v>
      </c>
      <c r="R595">
        <f t="shared" si="259"/>
        <v>10.450000000000728</v>
      </c>
      <c r="S595">
        <f t="shared" si="241"/>
        <v>-77.5</v>
      </c>
      <c r="T595">
        <f t="shared" si="242"/>
        <v>77.5</v>
      </c>
      <c r="U595">
        <f t="shared" si="243"/>
        <v>0</v>
      </c>
      <c r="V595">
        <f t="shared" si="244"/>
        <v>77.5</v>
      </c>
      <c r="W595">
        <f t="shared" si="251"/>
        <v>0.949999999999948</v>
      </c>
      <c r="X595">
        <f t="shared" si="246"/>
        <v>36</v>
      </c>
      <c r="Y595">
        <f t="shared" si="252"/>
        <v>2.5032938076414979</v>
      </c>
      <c r="Z595">
        <f t="shared" si="253"/>
        <v>1</v>
      </c>
      <c r="AA595">
        <f t="shared" si="254"/>
        <v>0</v>
      </c>
      <c r="AB595">
        <v>-684.75</v>
      </c>
      <c r="AC595">
        <f t="shared" si="234"/>
        <v>-6263233970.7000399</v>
      </c>
      <c r="AD595">
        <f t="shared" si="247"/>
        <v>-4666238039.95716</v>
      </c>
      <c r="AE595" t="str">
        <f t="shared" si="235"/>
        <v>Dec</v>
      </c>
      <c r="AF595">
        <f>_xlfn.IFNA(VLOOKUP(A595,Gold!$A$2:$E$1307,5, FALSE),AF594)</f>
        <v>27269</v>
      </c>
      <c r="AG595">
        <f>_xlfn.IFNA(VLOOKUP(A595,Gold!$A$2:$G$1307,7, FALSE),AG594)</f>
        <v>1</v>
      </c>
      <c r="AH595">
        <f>_xlfn.IFNA(VLOOKUP(A595,Oil!$A$2:$E$1345,5, FALSE),AH594)</f>
        <v>3601</v>
      </c>
      <c r="AI595">
        <f>_xlfn.IFNA(VLOOKUP(A595,Oil!$A$2:$G$1345,7, FALSE),AI594)</f>
        <v>1</v>
      </c>
      <c r="AJ595">
        <f t="shared" si="238"/>
        <v>2</v>
      </c>
      <c r="AK595">
        <f>_xlfn.IFNA(VLOOKUP(A595,InterestRate!$A$2:$G$1334,3, FALSE),AK594)</f>
        <v>6.5739999999999998</v>
      </c>
      <c r="AL595">
        <f>_xlfn.IFNA(VLOOKUP(A595,InterestRate!$A$2:$G$1334,4,FALSE),AL594)</f>
        <v>6.5739999999999998</v>
      </c>
      <c r="AM595">
        <f>_xlfn.IFNA(VLOOKUP(A595,InterestRate!$A$2:$G$1334,5, FALSE),AM594)</f>
        <v>6.5739999999999998</v>
      </c>
      <c r="AN595">
        <f>_xlfn.IFNA(VLOOKUP(A595,InterestRate!$A$2:$G$1334,6, FALSE),AN594)</f>
        <v>6.5739999999999998</v>
      </c>
      <c r="AO595">
        <f>_xlfn.IFNA(VLOOKUP(A595,InterestRate!$A$2:$G$1334,7, FALSE),AO594)</f>
        <v>4.5999999999999999E-3</v>
      </c>
      <c r="AP595">
        <f t="shared" si="239"/>
        <v>1</v>
      </c>
      <c r="AQ595">
        <f t="shared" si="240"/>
        <v>3</v>
      </c>
    </row>
    <row r="596" spans="1:43" x14ac:dyDescent="0.2">
      <c r="A596" s="1">
        <v>42731</v>
      </c>
      <c r="B596">
        <v>7915.05</v>
      </c>
      <c r="C596">
        <v>8044.65</v>
      </c>
      <c r="D596">
        <v>7903.7</v>
      </c>
      <c r="E596">
        <v>8032.85</v>
      </c>
      <c r="F596">
        <v>122463312</v>
      </c>
      <c r="G596">
        <v>5282.66</v>
      </c>
      <c r="H596">
        <f t="shared" si="256"/>
        <v>8104.25</v>
      </c>
      <c r="I596">
        <f t="shared" si="248"/>
        <v>-71.399999999999636</v>
      </c>
      <c r="J596">
        <f t="shared" si="255"/>
        <v>0</v>
      </c>
      <c r="K596">
        <f t="shared" si="236"/>
        <v>8273.7999999999993</v>
      </c>
      <c r="L596">
        <f t="shared" si="249"/>
        <v>134858717.42857143</v>
      </c>
      <c r="M596">
        <f t="shared" si="250"/>
        <v>-12395405.428571433</v>
      </c>
      <c r="N596" s="10">
        <f t="shared" si="237"/>
        <v>2.9995580646968247</v>
      </c>
      <c r="O596">
        <f t="shared" si="245"/>
        <v>-106.59999999999945</v>
      </c>
      <c r="P596">
        <f t="shared" si="257"/>
        <v>-143.99999999999909</v>
      </c>
      <c r="Q596">
        <f t="shared" si="258"/>
        <v>97.830478379694924</v>
      </c>
      <c r="R596">
        <f t="shared" si="259"/>
        <v>37.399999999999636</v>
      </c>
      <c r="S596">
        <f t="shared" si="241"/>
        <v>124.60000000000036</v>
      </c>
      <c r="T596">
        <f t="shared" si="242"/>
        <v>-124.60000000000036</v>
      </c>
      <c r="U596">
        <f t="shared" si="243"/>
        <v>124.60000000000036</v>
      </c>
      <c r="V596">
        <f t="shared" si="244"/>
        <v>0</v>
      </c>
      <c r="W596">
        <f t="shared" si="251"/>
        <v>18.75</v>
      </c>
      <c r="X596">
        <f t="shared" si="246"/>
        <v>33.97857142857135</v>
      </c>
      <c r="Y596">
        <f t="shared" si="252"/>
        <v>34.897633608083012</v>
      </c>
      <c r="Z596">
        <f t="shared" si="253"/>
        <v>0</v>
      </c>
      <c r="AA596">
        <f t="shared" si="254"/>
        <v>0</v>
      </c>
      <c r="AB596">
        <v>-548.65</v>
      </c>
      <c r="AC596">
        <f t="shared" si="234"/>
        <v>14426178153.600021</v>
      </c>
      <c r="AD596">
        <f t="shared" si="247"/>
        <v>-1446905757.1214426</v>
      </c>
      <c r="AE596" t="str">
        <f t="shared" si="235"/>
        <v>Dec</v>
      </c>
      <c r="AF596">
        <f>_xlfn.IFNA(VLOOKUP(A596,Gold!$A$2:$E$1307,5, FALSE),AF595)</f>
        <v>27562</v>
      </c>
      <c r="AG596">
        <f>_xlfn.IFNA(VLOOKUP(A596,Gold!$A$2:$G$1307,7, FALSE),AG595)</f>
        <v>1</v>
      </c>
      <c r="AH596">
        <f>_xlfn.IFNA(VLOOKUP(A596,Oil!$A$2:$E$1345,5, FALSE),AH595)</f>
        <v>3601</v>
      </c>
      <c r="AI596">
        <f>_xlfn.IFNA(VLOOKUP(A596,Oil!$A$2:$G$1345,7, FALSE),AI595)</f>
        <v>1</v>
      </c>
      <c r="AJ596">
        <f t="shared" si="238"/>
        <v>2</v>
      </c>
      <c r="AK596">
        <f>_xlfn.IFNA(VLOOKUP(A596,InterestRate!$A$2:$G$1334,3, FALSE),AK595)</f>
        <v>6.5910000000000002</v>
      </c>
      <c r="AL596">
        <f>_xlfn.IFNA(VLOOKUP(A596,InterestRate!$A$2:$G$1334,4,FALSE),AL595)</f>
        <v>6.5910000000000002</v>
      </c>
      <c r="AM596">
        <f>_xlfn.IFNA(VLOOKUP(A596,InterestRate!$A$2:$G$1334,5, FALSE),AM595)</f>
        <v>6.5910000000000002</v>
      </c>
      <c r="AN596">
        <f>_xlfn.IFNA(VLOOKUP(A596,InterestRate!$A$2:$G$1334,6, FALSE),AN595)</f>
        <v>6.5910000000000002</v>
      </c>
      <c r="AO596">
        <f>_xlfn.IFNA(VLOOKUP(A596,InterestRate!$A$2:$G$1334,7, FALSE),AO595)</f>
        <v>2.5999999999999999E-3</v>
      </c>
      <c r="AP596">
        <f t="shared" si="239"/>
        <v>1</v>
      </c>
      <c r="AQ596">
        <f t="shared" si="240"/>
        <v>3</v>
      </c>
    </row>
    <row r="597" spans="1:43" x14ac:dyDescent="0.2">
      <c r="A597" s="1">
        <v>42732</v>
      </c>
      <c r="B597">
        <v>8047.55</v>
      </c>
      <c r="C597">
        <v>8100.55</v>
      </c>
      <c r="D597">
        <v>8028.4</v>
      </c>
      <c r="E597">
        <v>8034.85</v>
      </c>
      <c r="F597">
        <v>130580701</v>
      </c>
      <c r="G597">
        <v>5816.34</v>
      </c>
      <c r="H597">
        <f t="shared" si="256"/>
        <v>8085.1750000000002</v>
      </c>
      <c r="I597">
        <f t="shared" si="248"/>
        <v>-50.324999999999818</v>
      </c>
      <c r="J597">
        <f t="shared" si="255"/>
        <v>0</v>
      </c>
      <c r="K597">
        <f t="shared" si="236"/>
        <v>8243.7999999999993</v>
      </c>
      <c r="L597">
        <f t="shared" si="249"/>
        <v>122458000.42857143</v>
      </c>
      <c r="M597">
        <f t="shared" si="250"/>
        <v>8122700.5714285672</v>
      </c>
      <c r="N597" s="10">
        <f t="shared" si="237"/>
        <v>2.6005463698762128</v>
      </c>
      <c r="O597">
        <f t="shared" si="245"/>
        <v>-69.5</v>
      </c>
      <c r="P597">
        <f t="shared" si="257"/>
        <v>73</v>
      </c>
      <c r="Q597">
        <f t="shared" si="258"/>
        <v>57.802147142521498</v>
      </c>
      <c r="R597">
        <f t="shared" si="259"/>
        <v>-142.5</v>
      </c>
      <c r="S597">
        <f t="shared" si="241"/>
        <v>2</v>
      </c>
      <c r="T597">
        <f t="shared" si="242"/>
        <v>-2</v>
      </c>
      <c r="U597">
        <f t="shared" si="243"/>
        <v>2</v>
      </c>
      <c r="V597">
        <f t="shared" si="244"/>
        <v>0</v>
      </c>
      <c r="W597">
        <f t="shared" si="251"/>
        <v>19.035714285714285</v>
      </c>
      <c r="X597">
        <f t="shared" si="246"/>
        <v>28.964285714285715</v>
      </c>
      <c r="Y597">
        <f t="shared" si="252"/>
        <v>38.848396501457728</v>
      </c>
      <c r="Z597">
        <f t="shared" si="253"/>
        <v>0</v>
      </c>
      <c r="AA597">
        <f t="shared" si="254"/>
        <v>0</v>
      </c>
      <c r="AB597">
        <v>-421.45</v>
      </c>
      <c r="AC597">
        <f t="shared" si="234"/>
        <v>-1658374902.6999762</v>
      </c>
      <c r="AD597">
        <f t="shared" si="247"/>
        <v>-1341530845.1571586</v>
      </c>
      <c r="AE597" t="str">
        <f t="shared" si="235"/>
        <v>Dec</v>
      </c>
      <c r="AF597">
        <f>_xlfn.IFNA(VLOOKUP(A597,Gold!$A$2:$E$1307,5, FALSE),AF596)</f>
        <v>27532</v>
      </c>
      <c r="AG597">
        <f>_xlfn.IFNA(VLOOKUP(A597,Gold!$A$2:$G$1307,7, FALSE),AG596)</f>
        <v>-1</v>
      </c>
      <c r="AH597">
        <f>_xlfn.IFNA(VLOOKUP(A597,Oil!$A$2:$E$1345,5, FALSE),AH596)</f>
        <v>3665</v>
      </c>
      <c r="AI597">
        <f>_xlfn.IFNA(VLOOKUP(A597,Oil!$A$2:$G$1345,7, FALSE),AI596)</f>
        <v>1</v>
      </c>
      <c r="AJ597">
        <f t="shared" si="238"/>
        <v>0</v>
      </c>
      <c r="AK597">
        <f>_xlfn.IFNA(VLOOKUP(A597,InterestRate!$A$2:$G$1334,3, FALSE),AK596)</f>
        <v>6.585</v>
      </c>
      <c r="AL597">
        <f>_xlfn.IFNA(VLOOKUP(A597,InterestRate!$A$2:$G$1334,4,FALSE),AL596)</f>
        <v>6.585</v>
      </c>
      <c r="AM597">
        <f>_xlfn.IFNA(VLOOKUP(A597,InterestRate!$A$2:$G$1334,5, FALSE),AM596)</f>
        <v>6.585</v>
      </c>
      <c r="AN597">
        <f>_xlfn.IFNA(VLOOKUP(A597,InterestRate!$A$2:$G$1334,6, FALSE),AN596)</f>
        <v>6.585</v>
      </c>
      <c r="AO597">
        <f>_xlfn.IFNA(VLOOKUP(A597,InterestRate!$A$2:$G$1334,7, FALSE),AO596)</f>
        <v>-8.9999999999999998E-4</v>
      </c>
      <c r="AP597">
        <f t="shared" si="239"/>
        <v>-1</v>
      </c>
      <c r="AQ597">
        <f t="shared" si="240"/>
        <v>-1</v>
      </c>
    </row>
    <row r="598" spans="1:43" x14ac:dyDescent="0.2">
      <c r="A598" s="1">
        <v>42733</v>
      </c>
      <c r="B598">
        <v>8030.6</v>
      </c>
      <c r="C598">
        <v>8111.1</v>
      </c>
      <c r="D598">
        <v>8020.8</v>
      </c>
      <c r="E598">
        <v>8103.6</v>
      </c>
      <c r="F598">
        <v>183984077</v>
      </c>
      <c r="G598">
        <v>7635.4</v>
      </c>
      <c r="H598">
        <f t="shared" si="256"/>
        <v>8073.8458333333356</v>
      </c>
      <c r="I598">
        <f t="shared" si="248"/>
        <v>29.754166666664787</v>
      </c>
      <c r="J598">
        <f t="shared" si="255"/>
        <v>1</v>
      </c>
      <c r="K598">
        <f t="shared" si="236"/>
        <v>8236.0499999999993</v>
      </c>
      <c r="L598">
        <f t="shared" si="249"/>
        <v>125302427.28571428</v>
      </c>
      <c r="M598">
        <f t="shared" si="250"/>
        <v>58681649.714285716</v>
      </c>
      <c r="N598" s="10">
        <f t="shared" si="237"/>
        <v>1.6344587590700295</v>
      </c>
      <c r="O598">
        <f t="shared" si="245"/>
        <v>21.200000000000728</v>
      </c>
      <c r="P598">
        <f t="shared" si="257"/>
        <v>200.55000000000109</v>
      </c>
      <c r="Q598">
        <f t="shared" si="258"/>
        <v>69.894291782730789</v>
      </c>
      <c r="R598">
        <f t="shared" si="259"/>
        <v>-179.35000000000036</v>
      </c>
      <c r="S598">
        <f t="shared" si="241"/>
        <v>68.75</v>
      </c>
      <c r="T598">
        <f t="shared" si="242"/>
        <v>-68.75</v>
      </c>
      <c r="U598">
        <f t="shared" si="243"/>
        <v>68.75</v>
      </c>
      <c r="V598">
        <f t="shared" si="244"/>
        <v>0</v>
      </c>
      <c r="W598">
        <f t="shared" si="251"/>
        <v>28.857142857142858</v>
      </c>
      <c r="X598">
        <f t="shared" si="246"/>
        <v>25.828571428571326</v>
      </c>
      <c r="Y598">
        <f t="shared" si="252"/>
        <v>51.821446895844112</v>
      </c>
      <c r="Z598">
        <f t="shared" si="253"/>
        <v>0</v>
      </c>
      <c r="AA598">
        <f t="shared" si="254"/>
        <v>0</v>
      </c>
      <c r="AB598">
        <v>-154.9</v>
      </c>
      <c r="AC598">
        <f t="shared" si="234"/>
        <v>13430837621</v>
      </c>
      <c r="AD598">
        <f t="shared" si="247"/>
        <v>1109039404.1857116</v>
      </c>
      <c r="AE598" t="str">
        <f t="shared" si="235"/>
        <v>Dec</v>
      </c>
      <c r="AF598">
        <f>_xlfn.IFNA(VLOOKUP(A598,Gold!$A$2:$E$1307,5, FALSE),AF597)</f>
        <v>27671</v>
      </c>
      <c r="AG598">
        <f>_xlfn.IFNA(VLOOKUP(A598,Gold!$A$2:$G$1307,7, FALSE),AG597)</f>
        <v>-1</v>
      </c>
      <c r="AH598">
        <f>_xlfn.IFNA(VLOOKUP(A598,Oil!$A$2:$E$1345,5, FALSE),AH597)</f>
        <v>3688</v>
      </c>
      <c r="AI598">
        <f>_xlfn.IFNA(VLOOKUP(A598,Oil!$A$2:$G$1345,7, FALSE),AI597)</f>
        <v>1</v>
      </c>
      <c r="AJ598">
        <f t="shared" si="238"/>
        <v>0</v>
      </c>
      <c r="AK598">
        <f>_xlfn.IFNA(VLOOKUP(A598,InterestRate!$A$2:$G$1334,3, FALSE),AK597)</f>
        <v>6.5229999999999997</v>
      </c>
      <c r="AL598">
        <f>_xlfn.IFNA(VLOOKUP(A598,InterestRate!$A$2:$G$1334,4,FALSE),AL597)</f>
        <v>6.5229999999999997</v>
      </c>
      <c r="AM598">
        <f>_xlfn.IFNA(VLOOKUP(A598,InterestRate!$A$2:$G$1334,5, FALSE),AM597)</f>
        <v>6.5229999999999997</v>
      </c>
      <c r="AN598">
        <f>_xlfn.IFNA(VLOOKUP(A598,InterestRate!$A$2:$G$1334,6, FALSE),AN597)</f>
        <v>6.5229999999999997</v>
      </c>
      <c r="AO598">
        <f>_xlfn.IFNA(VLOOKUP(A598,InterestRate!$A$2:$G$1334,7, FALSE),AO597)</f>
        <v>-9.4000000000000004E-3</v>
      </c>
      <c r="AP598">
        <f t="shared" si="239"/>
        <v>-1</v>
      </c>
      <c r="AQ598">
        <f t="shared" si="240"/>
        <v>-1</v>
      </c>
    </row>
    <row r="599" spans="1:43" x14ac:dyDescent="0.2">
      <c r="A599" s="1">
        <v>42734</v>
      </c>
      <c r="B599">
        <v>8119.65</v>
      </c>
      <c r="C599">
        <v>8197</v>
      </c>
      <c r="D599">
        <v>8114.75</v>
      </c>
      <c r="E599">
        <v>8185.8</v>
      </c>
      <c r="F599">
        <v>131457250</v>
      </c>
      <c r="G599">
        <v>5800.7</v>
      </c>
      <c r="H599">
        <f t="shared" si="256"/>
        <v>8063.9958333333343</v>
      </c>
      <c r="I599">
        <f t="shared" si="248"/>
        <v>121.80416666666588</v>
      </c>
      <c r="J599">
        <f t="shared" si="255"/>
        <v>0</v>
      </c>
      <c r="K599">
        <f t="shared" si="236"/>
        <v>8288.6</v>
      </c>
      <c r="L599">
        <f t="shared" si="249"/>
        <v>132724903.71428572</v>
      </c>
      <c r="M599">
        <f t="shared" si="250"/>
        <v>-1267653.7142857164</v>
      </c>
      <c r="N599" s="10">
        <f t="shared" si="237"/>
        <v>1.2558332722519507</v>
      </c>
      <c r="O599">
        <f t="shared" si="245"/>
        <v>124.5</v>
      </c>
      <c r="P599">
        <f t="shared" si="257"/>
        <v>234</v>
      </c>
      <c r="Q599">
        <f t="shared" si="258"/>
        <v>98.086987025851386</v>
      </c>
      <c r="R599">
        <f t="shared" si="259"/>
        <v>-109.5</v>
      </c>
      <c r="S599">
        <f t="shared" si="241"/>
        <v>82.199999999999818</v>
      </c>
      <c r="T599">
        <f t="shared" si="242"/>
        <v>-82.199999999999818</v>
      </c>
      <c r="U599">
        <f t="shared" si="243"/>
        <v>82.199999999999818</v>
      </c>
      <c r="V599">
        <f t="shared" si="244"/>
        <v>0</v>
      </c>
      <c r="W599">
        <f t="shared" si="251"/>
        <v>40.599999999999973</v>
      </c>
      <c r="X599">
        <f t="shared" si="246"/>
        <v>22.814285714285688</v>
      </c>
      <c r="Y599">
        <f t="shared" si="252"/>
        <v>63.029496562430701</v>
      </c>
      <c r="Z599">
        <f t="shared" si="253"/>
        <v>0</v>
      </c>
      <c r="AA599">
        <f t="shared" si="254"/>
        <v>0</v>
      </c>
      <c r="AB599">
        <v>76.2</v>
      </c>
      <c r="AC599">
        <f t="shared" si="234"/>
        <v>8695897087.5000725</v>
      </c>
      <c r="AD599">
        <f t="shared" si="247"/>
        <v>3163035174.5642972</v>
      </c>
      <c r="AE599" t="str">
        <f t="shared" si="235"/>
        <v>Dec</v>
      </c>
      <c r="AF599">
        <f>_xlfn.IFNA(VLOOKUP(A599,Gold!$A$2:$E$1307,5, FALSE),AF598)</f>
        <v>27830</v>
      </c>
      <c r="AG599">
        <f>_xlfn.IFNA(VLOOKUP(A599,Gold!$A$2:$G$1307,7, FALSE),AG598)</f>
        <v>-1</v>
      </c>
      <c r="AH599">
        <f>_xlfn.IFNA(VLOOKUP(A599,Oil!$A$2:$E$1345,5, FALSE),AH598)</f>
        <v>3663</v>
      </c>
      <c r="AI599">
        <f>_xlfn.IFNA(VLOOKUP(A599,Oil!$A$2:$G$1345,7, FALSE),AI598)</f>
        <v>-1</v>
      </c>
      <c r="AJ599">
        <f t="shared" si="238"/>
        <v>-2</v>
      </c>
      <c r="AK599">
        <f>_xlfn.IFNA(VLOOKUP(A599,InterestRate!$A$2:$G$1334,3, FALSE),AK598)</f>
        <v>6.516</v>
      </c>
      <c r="AL599">
        <f>_xlfn.IFNA(VLOOKUP(A599,InterestRate!$A$2:$G$1334,4,FALSE),AL598)</f>
        <v>6.516</v>
      </c>
      <c r="AM599">
        <f>_xlfn.IFNA(VLOOKUP(A599,InterestRate!$A$2:$G$1334,5, FALSE),AM598)</f>
        <v>6.516</v>
      </c>
      <c r="AN599">
        <f>_xlfn.IFNA(VLOOKUP(A599,InterestRate!$A$2:$G$1334,6, FALSE),AN598)</f>
        <v>6.516</v>
      </c>
      <c r="AO599">
        <f>_xlfn.IFNA(VLOOKUP(A599,InterestRate!$A$2:$G$1334,7, FALSE),AO598)</f>
        <v>-1.1000000000000001E-3</v>
      </c>
      <c r="AP599">
        <f t="shared" si="239"/>
        <v>-1</v>
      </c>
      <c r="AQ599">
        <f t="shared" si="240"/>
        <v>-3</v>
      </c>
    </row>
    <row r="600" spans="1:43" x14ac:dyDescent="0.2">
      <c r="A600" s="1">
        <v>42737</v>
      </c>
      <c r="B600">
        <v>8210.1</v>
      </c>
      <c r="C600">
        <v>8212</v>
      </c>
      <c r="D600">
        <v>8133.8</v>
      </c>
      <c r="E600">
        <v>8179.5</v>
      </c>
      <c r="F600">
        <v>122016111</v>
      </c>
      <c r="G600">
        <v>5255.49</v>
      </c>
      <c r="H600">
        <f t="shared" si="256"/>
        <v>8064.2750000000015</v>
      </c>
      <c r="I600">
        <f t="shared" si="248"/>
        <v>115.22499999999854</v>
      </c>
      <c r="J600">
        <f t="shared" si="255"/>
        <v>0</v>
      </c>
      <c r="K600">
        <f t="shared" si="236"/>
        <v>8380.65</v>
      </c>
      <c r="L600">
        <f t="shared" si="249"/>
        <v>133283977.57142857</v>
      </c>
      <c r="M600">
        <f t="shared" si="250"/>
        <v>-11267866.571428567</v>
      </c>
      <c r="N600" s="10">
        <f t="shared" si="237"/>
        <v>2.4591967724188475</v>
      </c>
      <c r="O600">
        <f t="shared" si="245"/>
        <v>200.39999999999964</v>
      </c>
      <c r="P600">
        <f t="shared" si="257"/>
        <v>443.09999999999854</v>
      </c>
      <c r="Q600">
        <f t="shared" si="258"/>
        <v>139.56570350640621</v>
      </c>
      <c r="R600">
        <f t="shared" si="259"/>
        <v>-242.69999999999891</v>
      </c>
      <c r="S600">
        <f t="shared" si="241"/>
        <v>-6.3000000000001819</v>
      </c>
      <c r="T600">
        <f t="shared" si="242"/>
        <v>6.3000000000001819</v>
      </c>
      <c r="U600">
        <f t="shared" si="243"/>
        <v>0</v>
      </c>
      <c r="V600">
        <f t="shared" si="244"/>
        <v>6.3000000000001819</v>
      </c>
      <c r="W600">
        <f t="shared" si="251"/>
        <v>40.599999999999973</v>
      </c>
      <c r="X600">
        <f t="shared" si="246"/>
        <v>11.971428571428598</v>
      </c>
      <c r="Y600">
        <f t="shared" si="252"/>
        <v>75.786666666666605</v>
      </c>
      <c r="Z600">
        <f t="shared" si="253"/>
        <v>0</v>
      </c>
      <c r="AA600">
        <f t="shared" si="254"/>
        <v>0</v>
      </c>
      <c r="AB600">
        <v>346.1</v>
      </c>
      <c r="AC600">
        <f t="shared" si="234"/>
        <v>-3733692996.6000443</v>
      </c>
      <c r="AD600">
        <f t="shared" si="247"/>
        <v>3798939075.7642903</v>
      </c>
      <c r="AE600" t="str">
        <f t="shared" si="235"/>
        <v>Jan</v>
      </c>
      <c r="AF600">
        <f>_xlfn.IFNA(VLOOKUP(A600,Gold!$A$2:$E$1307,5, FALSE),AF599)</f>
        <v>27812</v>
      </c>
      <c r="AG600">
        <f>_xlfn.IFNA(VLOOKUP(A600,Gold!$A$2:$G$1307,7, FALSE),AG599)</f>
        <v>-1</v>
      </c>
      <c r="AH600">
        <f>_xlfn.IFNA(VLOOKUP(A600,Oil!$A$2:$E$1345,5, FALSE),AH599)</f>
        <v>3651</v>
      </c>
      <c r="AI600">
        <f>_xlfn.IFNA(VLOOKUP(A600,Oil!$A$2:$G$1345,7, FALSE),AI599)</f>
        <v>-1</v>
      </c>
      <c r="AJ600">
        <f t="shared" si="238"/>
        <v>-2</v>
      </c>
      <c r="AK600">
        <f>_xlfn.IFNA(VLOOKUP(A600,InterestRate!$A$2:$G$1334,3, FALSE),AK599)</f>
        <v>6.4059999999999997</v>
      </c>
      <c r="AL600">
        <f>_xlfn.IFNA(VLOOKUP(A600,InterestRate!$A$2:$G$1334,4,FALSE),AL599)</f>
        <v>6.4059999999999997</v>
      </c>
      <c r="AM600">
        <f>_xlfn.IFNA(VLOOKUP(A600,InterestRate!$A$2:$G$1334,5, FALSE),AM599)</f>
        <v>6.4059999999999997</v>
      </c>
      <c r="AN600">
        <f>_xlfn.IFNA(VLOOKUP(A600,InterestRate!$A$2:$G$1334,6, FALSE),AN599)</f>
        <v>6.4059999999999997</v>
      </c>
      <c r="AO600">
        <f>_xlfn.IFNA(VLOOKUP(A600,InterestRate!$A$2:$G$1334,7, FALSE),AO599)</f>
        <v>-1.6899999999999998E-2</v>
      </c>
      <c r="AP600">
        <f t="shared" si="239"/>
        <v>-1</v>
      </c>
      <c r="AQ600">
        <f t="shared" si="240"/>
        <v>-3</v>
      </c>
    </row>
    <row r="601" spans="1:43" x14ac:dyDescent="0.2">
      <c r="A601" s="1">
        <v>42738</v>
      </c>
      <c r="B601">
        <v>8196.0499999999993</v>
      </c>
      <c r="C601">
        <v>8219.1</v>
      </c>
      <c r="D601">
        <v>8148.6</v>
      </c>
      <c r="E601">
        <v>8192.25</v>
      </c>
      <c r="F601">
        <v>131186021</v>
      </c>
      <c r="G601">
        <v>6053.67</v>
      </c>
      <c r="H601">
        <f t="shared" si="256"/>
        <v>8066.4333333333343</v>
      </c>
      <c r="I601">
        <f t="shared" si="248"/>
        <v>125.8166666666657</v>
      </c>
      <c r="J601">
        <f t="shared" si="255"/>
        <v>0</v>
      </c>
      <c r="K601">
        <f t="shared" si="236"/>
        <v>8407.2000000000007</v>
      </c>
      <c r="L601">
        <f t="shared" si="249"/>
        <v>132656339.14285715</v>
      </c>
      <c r="M601">
        <f t="shared" si="250"/>
        <v>-1470318.1428571492</v>
      </c>
      <c r="N601" s="10">
        <f t="shared" si="237"/>
        <v>2.6238212945161674</v>
      </c>
      <c r="O601">
        <f t="shared" si="245"/>
        <v>206.5</v>
      </c>
      <c r="P601">
        <f t="shared" si="257"/>
        <v>403.19999999999982</v>
      </c>
      <c r="Q601">
        <f t="shared" si="258"/>
        <v>163.61445717062438</v>
      </c>
      <c r="R601">
        <f t="shared" si="259"/>
        <v>-196.69999999999982</v>
      </c>
      <c r="S601">
        <f t="shared" si="241"/>
        <v>12.75</v>
      </c>
      <c r="T601">
        <f t="shared" si="242"/>
        <v>-12.75</v>
      </c>
      <c r="U601">
        <f t="shared" si="243"/>
        <v>12.75</v>
      </c>
      <c r="V601">
        <f t="shared" si="244"/>
        <v>0</v>
      </c>
      <c r="W601">
        <f t="shared" si="251"/>
        <v>41.471428571428596</v>
      </c>
      <c r="X601">
        <f t="shared" si="246"/>
        <v>11.971428571428598</v>
      </c>
      <c r="Y601">
        <f t="shared" si="252"/>
        <v>76.174232484912068</v>
      </c>
      <c r="Z601">
        <f t="shared" si="253"/>
        <v>0</v>
      </c>
      <c r="AA601">
        <f t="shared" si="254"/>
        <v>0</v>
      </c>
      <c r="AB601">
        <v>531.4</v>
      </c>
      <c r="AC601">
        <f t="shared" si="234"/>
        <v>-498506879.79990453</v>
      </c>
      <c r="AD601">
        <f t="shared" si="247"/>
        <v>3485586301.7571611</v>
      </c>
      <c r="AE601" t="str">
        <f t="shared" si="235"/>
        <v>Jan</v>
      </c>
      <c r="AF601">
        <f>_xlfn.IFNA(VLOOKUP(A601,Gold!$A$2:$E$1307,5, FALSE),AF600)</f>
        <v>27791</v>
      </c>
      <c r="AG601">
        <f>_xlfn.IFNA(VLOOKUP(A601,Gold!$A$2:$G$1307,7, FALSE),AG600)</f>
        <v>-1</v>
      </c>
      <c r="AH601">
        <f>_xlfn.IFNA(VLOOKUP(A601,Oil!$A$2:$E$1345,5, FALSE),AH600)</f>
        <v>3651</v>
      </c>
      <c r="AI601">
        <f>_xlfn.IFNA(VLOOKUP(A601,Oil!$A$2:$G$1345,7, FALSE),AI600)</f>
        <v>1</v>
      </c>
      <c r="AJ601">
        <f t="shared" si="238"/>
        <v>0</v>
      </c>
      <c r="AK601">
        <f>_xlfn.IFNA(VLOOKUP(A601,InterestRate!$A$2:$G$1334,3, FALSE),AK600)</f>
        <v>6.4450000000000003</v>
      </c>
      <c r="AL601">
        <f>_xlfn.IFNA(VLOOKUP(A601,InterestRate!$A$2:$G$1334,4,FALSE),AL600)</f>
        <v>6.4450000000000003</v>
      </c>
      <c r="AM601">
        <f>_xlfn.IFNA(VLOOKUP(A601,InterestRate!$A$2:$G$1334,5, FALSE),AM600)</f>
        <v>6.4450000000000003</v>
      </c>
      <c r="AN601">
        <f>_xlfn.IFNA(VLOOKUP(A601,InterestRate!$A$2:$G$1334,6, FALSE),AN600)</f>
        <v>6.4450000000000003</v>
      </c>
      <c r="AO601">
        <f>_xlfn.IFNA(VLOOKUP(A601,InterestRate!$A$2:$G$1334,7, FALSE),AO600)</f>
        <v>6.1000000000000004E-3</v>
      </c>
      <c r="AP601">
        <f t="shared" si="239"/>
        <v>1</v>
      </c>
      <c r="AQ601">
        <f t="shared" si="240"/>
        <v>1</v>
      </c>
    </row>
    <row r="602" spans="1:43" x14ac:dyDescent="0.2">
      <c r="A602" s="1">
        <v>42739</v>
      </c>
      <c r="B602">
        <v>8202.65</v>
      </c>
      <c r="C602">
        <v>8218.5</v>
      </c>
      <c r="D602">
        <v>8180.9</v>
      </c>
      <c r="E602">
        <v>8190.5</v>
      </c>
      <c r="F602">
        <v>136476345</v>
      </c>
      <c r="G602">
        <v>6543.13</v>
      </c>
      <c r="H602">
        <f t="shared" si="256"/>
        <v>8070.833333333333</v>
      </c>
      <c r="I602">
        <f t="shared" si="248"/>
        <v>119.66666666666697</v>
      </c>
      <c r="J602">
        <f t="shared" si="255"/>
        <v>0</v>
      </c>
      <c r="K602">
        <f t="shared" si="236"/>
        <v>8400.35</v>
      </c>
      <c r="L602">
        <f t="shared" si="249"/>
        <v>133122670.57142857</v>
      </c>
      <c r="M602">
        <f t="shared" si="250"/>
        <v>3353674.4285714328</v>
      </c>
      <c r="N602" s="10">
        <f t="shared" si="237"/>
        <v>2.5621146450155714</v>
      </c>
      <c r="O602">
        <f t="shared" si="245"/>
        <v>282.25</v>
      </c>
      <c r="P602">
        <f t="shared" si="257"/>
        <v>527.60000000000036</v>
      </c>
      <c r="Q602">
        <f t="shared" si="258"/>
        <v>169.64931651862935</v>
      </c>
      <c r="R602">
        <f t="shared" si="259"/>
        <v>-245.35000000000036</v>
      </c>
      <c r="S602">
        <f t="shared" si="241"/>
        <v>-1.75</v>
      </c>
      <c r="T602">
        <f t="shared" si="242"/>
        <v>1.75</v>
      </c>
      <c r="U602">
        <f t="shared" si="243"/>
        <v>0</v>
      </c>
      <c r="V602">
        <f t="shared" si="244"/>
        <v>1.75</v>
      </c>
      <c r="W602">
        <f t="shared" si="251"/>
        <v>41.471428571428596</v>
      </c>
      <c r="X602">
        <f t="shared" si="246"/>
        <v>1.1500000000000259</v>
      </c>
      <c r="Y602">
        <f t="shared" si="252"/>
        <v>95.071229736368053</v>
      </c>
      <c r="Z602">
        <f t="shared" si="253"/>
        <v>0</v>
      </c>
      <c r="AA602">
        <f t="shared" si="254"/>
        <v>1</v>
      </c>
      <c r="AB602">
        <v>689.15</v>
      </c>
      <c r="AC602">
        <f t="shared" si="234"/>
        <v>-1658187591.7499504</v>
      </c>
      <c r="AD602">
        <f t="shared" si="247"/>
        <v>4143450070.1786027</v>
      </c>
      <c r="AE602" t="str">
        <f t="shared" si="235"/>
        <v>Jan</v>
      </c>
      <c r="AF602">
        <f>_xlfn.IFNA(VLOOKUP(A602,Gold!$A$2:$E$1307,5, FALSE),AF601)</f>
        <v>28092</v>
      </c>
      <c r="AG602">
        <f>_xlfn.IFNA(VLOOKUP(A602,Gold!$A$2:$G$1307,7, FALSE),AG601)</f>
        <v>1</v>
      </c>
      <c r="AH602">
        <f>_xlfn.IFNA(VLOOKUP(A602,Oil!$A$2:$E$1345,5, FALSE),AH601)</f>
        <v>3563</v>
      </c>
      <c r="AI602">
        <f>_xlfn.IFNA(VLOOKUP(A602,Oil!$A$2:$G$1345,7, FALSE),AI601)</f>
        <v>-1</v>
      </c>
      <c r="AJ602">
        <f t="shared" si="238"/>
        <v>0</v>
      </c>
      <c r="AK602">
        <f>_xlfn.IFNA(VLOOKUP(A602,InterestRate!$A$2:$G$1334,3, FALSE),AK601)</f>
        <v>6.3650000000000002</v>
      </c>
      <c r="AL602">
        <f>_xlfn.IFNA(VLOOKUP(A602,InterestRate!$A$2:$G$1334,4,FALSE),AL601)</f>
        <v>6.3650000000000002</v>
      </c>
      <c r="AM602">
        <f>_xlfn.IFNA(VLOOKUP(A602,InterestRate!$A$2:$G$1334,5, FALSE),AM601)</f>
        <v>6.3650000000000002</v>
      </c>
      <c r="AN602">
        <f>_xlfn.IFNA(VLOOKUP(A602,InterestRate!$A$2:$G$1334,6, FALSE),AN601)</f>
        <v>6.3650000000000002</v>
      </c>
      <c r="AO602">
        <f>_xlfn.IFNA(VLOOKUP(A602,InterestRate!$A$2:$G$1334,7, FALSE),AO601)</f>
        <v>-1.24E-2</v>
      </c>
      <c r="AP602">
        <f t="shared" si="239"/>
        <v>-1</v>
      </c>
      <c r="AQ602">
        <f t="shared" si="240"/>
        <v>-1</v>
      </c>
    </row>
    <row r="603" spans="1:43" x14ac:dyDescent="0.2">
      <c r="A603" s="1">
        <v>42740</v>
      </c>
      <c r="B603">
        <v>8226.65</v>
      </c>
      <c r="C603">
        <v>8282.65</v>
      </c>
      <c r="D603">
        <v>8223.7000000000007</v>
      </c>
      <c r="E603">
        <v>8273.7999999999993</v>
      </c>
      <c r="F603">
        <v>163957452</v>
      </c>
      <c r="G603">
        <v>8180.68</v>
      </c>
      <c r="H603">
        <f t="shared" si="256"/>
        <v>8078.0124999999998</v>
      </c>
      <c r="I603">
        <f t="shared" si="248"/>
        <v>195.78749999999945</v>
      </c>
      <c r="J603">
        <f t="shared" si="255"/>
        <v>0</v>
      </c>
      <c r="K603">
        <f t="shared" si="236"/>
        <v>8412.7999999999993</v>
      </c>
      <c r="L603">
        <f t="shared" si="249"/>
        <v>136880545.2857143</v>
      </c>
      <c r="M603">
        <f t="shared" si="250"/>
        <v>27076906.714285702</v>
      </c>
      <c r="N603" s="10">
        <f t="shared" si="237"/>
        <v>1.6800019338151757</v>
      </c>
      <c r="O603">
        <f t="shared" si="245"/>
        <v>240.94999999999891</v>
      </c>
      <c r="P603">
        <f t="shared" si="257"/>
        <v>347.54999999999836</v>
      </c>
      <c r="Q603">
        <f t="shared" si="258"/>
        <v>148.67071676631366</v>
      </c>
      <c r="R603">
        <f t="shared" si="259"/>
        <v>-106.59999999999945</v>
      </c>
      <c r="S603">
        <f t="shared" si="241"/>
        <v>83.299999999999272</v>
      </c>
      <c r="T603">
        <f t="shared" si="242"/>
        <v>-83.299999999999272</v>
      </c>
      <c r="U603">
        <f t="shared" si="243"/>
        <v>83.299999999999272</v>
      </c>
      <c r="V603">
        <f t="shared" si="244"/>
        <v>0</v>
      </c>
      <c r="W603">
        <f t="shared" si="251"/>
        <v>35.571428571428442</v>
      </c>
      <c r="X603">
        <f t="shared" si="246"/>
        <v>1.1500000000000259</v>
      </c>
      <c r="Y603">
        <f t="shared" si="252"/>
        <v>94.300321908729316</v>
      </c>
      <c r="Z603">
        <f t="shared" si="253"/>
        <v>0</v>
      </c>
      <c r="AA603">
        <f t="shared" si="254"/>
        <v>1</v>
      </c>
      <c r="AB603">
        <v>729.7</v>
      </c>
      <c r="AC603">
        <f t="shared" si="234"/>
        <v>7730593861.7999401</v>
      </c>
      <c r="AD603">
        <f t="shared" si="247"/>
        <v>3186938028.4928765</v>
      </c>
      <c r="AE603" t="str">
        <f t="shared" si="235"/>
        <v>Jan</v>
      </c>
      <c r="AF603">
        <f>_xlfn.IFNA(VLOOKUP(A603,Gold!$A$2:$E$1307,5, FALSE),AF602)</f>
        <v>28159</v>
      </c>
      <c r="AG603">
        <f>_xlfn.IFNA(VLOOKUP(A603,Gold!$A$2:$G$1307,7, FALSE),AG602)</f>
        <v>-1</v>
      </c>
      <c r="AH603">
        <f>_xlfn.IFNA(VLOOKUP(A603,Oil!$A$2:$E$1345,5, FALSE),AH602)</f>
        <v>3631</v>
      </c>
      <c r="AI603">
        <f>_xlfn.IFNA(VLOOKUP(A603,Oil!$A$2:$G$1345,7, FALSE),AI602)</f>
        <v>1</v>
      </c>
      <c r="AJ603">
        <f t="shared" si="238"/>
        <v>0</v>
      </c>
      <c r="AK603">
        <f>_xlfn.IFNA(VLOOKUP(A603,InterestRate!$A$2:$G$1334,3, FALSE),AK602)</f>
        <v>6.3860000000000001</v>
      </c>
      <c r="AL603">
        <f>_xlfn.IFNA(VLOOKUP(A603,InterestRate!$A$2:$G$1334,4,FALSE),AL602)</f>
        <v>6.3860000000000001</v>
      </c>
      <c r="AM603">
        <f>_xlfn.IFNA(VLOOKUP(A603,InterestRate!$A$2:$G$1334,5, FALSE),AM602)</f>
        <v>6.3860000000000001</v>
      </c>
      <c r="AN603">
        <f>_xlfn.IFNA(VLOOKUP(A603,InterestRate!$A$2:$G$1334,6, FALSE),AN602)</f>
        <v>6.3860000000000001</v>
      </c>
      <c r="AO603">
        <f>_xlfn.IFNA(VLOOKUP(A603,InterestRate!$A$2:$G$1334,7, FALSE),AO602)</f>
        <v>3.3E-3</v>
      </c>
      <c r="AP603">
        <f t="shared" si="239"/>
        <v>1</v>
      </c>
      <c r="AQ603">
        <f t="shared" si="240"/>
        <v>1</v>
      </c>
    </row>
    <row r="604" spans="1:43" x14ac:dyDescent="0.2">
      <c r="A604" s="1">
        <v>42741</v>
      </c>
      <c r="B604">
        <v>8281.85</v>
      </c>
      <c r="C604">
        <v>8306.85</v>
      </c>
      <c r="D604">
        <v>8233.25</v>
      </c>
      <c r="E604">
        <v>8243.7999999999993</v>
      </c>
      <c r="F604">
        <v>143689850</v>
      </c>
      <c r="G604">
        <v>7298.74</v>
      </c>
      <c r="H604">
        <f t="shared" si="256"/>
        <v>8093.9625000000005</v>
      </c>
      <c r="I604">
        <f t="shared" si="248"/>
        <v>149.83749999999873</v>
      </c>
      <c r="J604">
        <f t="shared" si="255"/>
        <v>0</v>
      </c>
      <c r="K604">
        <f t="shared" si="236"/>
        <v>8398</v>
      </c>
      <c r="L604">
        <f t="shared" si="249"/>
        <v>142808279.57142857</v>
      </c>
      <c r="M604">
        <f t="shared" si="250"/>
        <v>881570.42857143283</v>
      </c>
      <c r="N604" s="10">
        <f t="shared" si="237"/>
        <v>1.8704966156384282</v>
      </c>
      <c r="O604">
        <f t="shared" si="245"/>
        <v>208.94999999999891</v>
      </c>
      <c r="P604">
        <f t="shared" si="257"/>
        <v>278.44999999999891</v>
      </c>
      <c r="Q604">
        <f t="shared" si="258"/>
        <v>126.91302936975956</v>
      </c>
      <c r="R604">
        <f t="shared" si="259"/>
        <v>-69.5</v>
      </c>
      <c r="S604">
        <f t="shared" si="241"/>
        <v>-30</v>
      </c>
      <c r="T604">
        <f t="shared" si="242"/>
        <v>30</v>
      </c>
      <c r="U604">
        <f t="shared" si="243"/>
        <v>0</v>
      </c>
      <c r="V604">
        <f t="shared" si="244"/>
        <v>30</v>
      </c>
      <c r="W604">
        <f t="shared" si="251"/>
        <v>35.285714285714157</v>
      </c>
      <c r="X604">
        <f t="shared" si="246"/>
        <v>5.4357142857143117</v>
      </c>
      <c r="Y604">
        <f t="shared" si="252"/>
        <v>84.57455915083024</v>
      </c>
      <c r="Z604">
        <f t="shared" si="253"/>
        <v>0</v>
      </c>
      <c r="AA604">
        <f t="shared" si="254"/>
        <v>1</v>
      </c>
      <c r="AB604">
        <v>732.15</v>
      </c>
      <c r="AC604">
        <f t="shared" si="234"/>
        <v>-5467398792.5001564</v>
      </c>
      <c r="AD604">
        <f t="shared" si="247"/>
        <v>2642791758.5214229</v>
      </c>
      <c r="AE604" t="str">
        <f t="shared" si="235"/>
        <v>Jan</v>
      </c>
      <c r="AF604">
        <f>_xlfn.IFNA(VLOOKUP(A604,Gold!$A$2:$E$1307,5, FALSE),AF603)</f>
        <v>28302</v>
      </c>
      <c r="AG604">
        <f>_xlfn.IFNA(VLOOKUP(A604,Gold!$A$2:$G$1307,7, FALSE),AG603)</f>
        <v>1</v>
      </c>
      <c r="AH604">
        <f>_xlfn.IFNA(VLOOKUP(A604,Oil!$A$2:$E$1345,5, FALSE),AH603)</f>
        <v>3644</v>
      </c>
      <c r="AI604">
        <f>_xlfn.IFNA(VLOOKUP(A604,Oil!$A$2:$G$1345,7, FALSE),AI603)</f>
        <v>1</v>
      </c>
      <c r="AJ604">
        <f t="shared" si="238"/>
        <v>2</v>
      </c>
      <c r="AK604">
        <f>_xlfn.IFNA(VLOOKUP(A604,InterestRate!$A$2:$G$1334,3, FALSE),AK603)</f>
        <v>6.3869999999999996</v>
      </c>
      <c r="AL604">
        <f>_xlfn.IFNA(VLOOKUP(A604,InterestRate!$A$2:$G$1334,4,FALSE),AL603)</f>
        <v>6.3869999999999996</v>
      </c>
      <c r="AM604">
        <f>_xlfn.IFNA(VLOOKUP(A604,InterestRate!$A$2:$G$1334,5, FALSE),AM603)</f>
        <v>6.3869999999999996</v>
      </c>
      <c r="AN604">
        <f>_xlfn.IFNA(VLOOKUP(A604,InterestRate!$A$2:$G$1334,6, FALSE),AN603)</f>
        <v>6.3869999999999996</v>
      </c>
      <c r="AO604">
        <f>_xlfn.IFNA(VLOOKUP(A604,InterestRate!$A$2:$G$1334,7, FALSE),AO603)</f>
        <v>2.0000000000000001E-4</v>
      </c>
      <c r="AP604">
        <f t="shared" si="239"/>
        <v>1</v>
      </c>
      <c r="AQ604">
        <f t="shared" si="240"/>
        <v>3</v>
      </c>
    </row>
    <row r="605" spans="1:43" x14ac:dyDescent="0.2">
      <c r="A605" s="1">
        <v>42744</v>
      </c>
      <c r="B605">
        <v>8259.35</v>
      </c>
      <c r="C605">
        <v>8263</v>
      </c>
      <c r="D605">
        <v>8227.75</v>
      </c>
      <c r="E605">
        <v>8236.0499999999993</v>
      </c>
      <c r="F605">
        <v>102211190</v>
      </c>
      <c r="G605">
        <v>5197.62</v>
      </c>
      <c r="H605">
        <f t="shared" si="256"/>
        <v>8109.1708333333336</v>
      </c>
      <c r="I605">
        <f t="shared" si="248"/>
        <v>126.8791666666657</v>
      </c>
      <c r="J605">
        <f t="shared" si="255"/>
        <v>0</v>
      </c>
      <c r="K605">
        <f t="shared" si="236"/>
        <v>8417</v>
      </c>
      <c r="L605">
        <f t="shared" si="249"/>
        <v>144681015.14285713</v>
      </c>
      <c r="M605">
        <f t="shared" si="250"/>
        <v>-42469825.142857134</v>
      </c>
      <c r="N605" s="10">
        <f t="shared" si="237"/>
        <v>2.1970483423485865</v>
      </c>
      <c r="O605">
        <f t="shared" si="245"/>
        <v>132.44999999999891</v>
      </c>
      <c r="P605">
        <f t="shared" si="257"/>
        <v>111.24999999999818</v>
      </c>
      <c r="Q605">
        <f t="shared" si="258"/>
        <v>85.961870007800727</v>
      </c>
      <c r="R605">
        <f t="shared" si="259"/>
        <v>21.200000000000728</v>
      </c>
      <c r="S605">
        <f t="shared" si="241"/>
        <v>-7.75</v>
      </c>
      <c r="T605">
        <f t="shared" si="242"/>
        <v>7.75</v>
      </c>
      <c r="U605">
        <f t="shared" si="243"/>
        <v>0</v>
      </c>
      <c r="V605">
        <f t="shared" si="244"/>
        <v>7.75</v>
      </c>
      <c r="W605">
        <f t="shared" si="251"/>
        <v>25.464285714285584</v>
      </c>
      <c r="X605">
        <f t="shared" si="246"/>
        <v>6.5428571428571685</v>
      </c>
      <c r="Y605">
        <f t="shared" si="252"/>
        <v>77.147803505734544</v>
      </c>
      <c r="Z605">
        <f t="shared" si="253"/>
        <v>0</v>
      </c>
      <c r="AA605">
        <f t="shared" si="254"/>
        <v>0</v>
      </c>
      <c r="AB605">
        <v>582.35</v>
      </c>
      <c r="AC605">
        <f t="shared" si="234"/>
        <v>-2381520727.0001116</v>
      </c>
      <c r="AD605">
        <f t="shared" si="247"/>
        <v>383883423.09283489</v>
      </c>
      <c r="AE605" t="str">
        <f t="shared" si="235"/>
        <v>Jan</v>
      </c>
      <c r="AF605">
        <f>_xlfn.IFNA(VLOOKUP(A605,Gold!$A$2:$E$1307,5, FALSE),AF604)</f>
        <v>28319</v>
      </c>
      <c r="AG605">
        <f>_xlfn.IFNA(VLOOKUP(A605,Gold!$A$2:$G$1307,7, FALSE),AG604)</f>
        <v>1</v>
      </c>
      <c r="AH605">
        <f>_xlfn.IFNA(VLOOKUP(A605,Oil!$A$2:$E$1345,5, FALSE),AH604)</f>
        <v>3669</v>
      </c>
      <c r="AI605">
        <f>_xlfn.IFNA(VLOOKUP(A605,Oil!$A$2:$G$1345,7, FALSE),AI604)</f>
        <v>1</v>
      </c>
      <c r="AJ605">
        <f t="shared" si="238"/>
        <v>2</v>
      </c>
      <c r="AK605">
        <f>_xlfn.IFNA(VLOOKUP(A605,InterestRate!$A$2:$G$1334,3, FALSE),AK604)</f>
        <v>6.3970000000000002</v>
      </c>
      <c r="AL605">
        <f>_xlfn.IFNA(VLOOKUP(A605,InterestRate!$A$2:$G$1334,4,FALSE),AL604)</f>
        <v>6.3970000000000002</v>
      </c>
      <c r="AM605">
        <f>_xlfn.IFNA(VLOOKUP(A605,InterestRate!$A$2:$G$1334,5, FALSE),AM604)</f>
        <v>6.3970000000000002</v>
      </c>
      <c r="AN605">
        <f>_xlfn.IFNA(VLOOKUP(A605,InterestRate!$A$2:$G$1334,6, FALSE),AN604)</f>
        <v>6.3970000000000002</v>
      </c>
      <c r="AO605">
        <f>_xlfn.IFNA(VLOOKUP(A605,InterestRate!$A$2:$G$1334,7, FALSE),AO604)</f>
        <v>1.6000000000000001E-3</v>
      </c>
      <c r="AP605">
        <f t="shared" si="239"/>
        <v>1</v>
      </c>
      <c r="AQ605">
        <f t="shared" si="240"/>
        <v>3</v>
      </c>
    </row>
    <row r="606" spans="1:43" x14ac:dyDescent="0.2">
      <c r="A606" s="1">
        <v>42745</v>
      </c>
      <c r="B606">
        <v>8262.7000000000007</v>
      </c>
      <c r="C606">
        <v>8293.7999999999993</v>
      </c>
      <c r="D606">
        <v>8261</v>
      </c>
      <c r="E606">
        <v>8288.6</v>
      </c>
      <c r="F606">
        <v>147312927</v>
      </c>
      <c r="G606">
        <v>6904.57</v>
      </c>
      <c r="H606">
        <f t="shared" si="256"/>
        <v>8130.5833333333348</v>
      </c>
      <c r="I606">
        <f t="shared" si="248"/>
        <v>158.01666666666551</v>
      </c>
      <c r="J606">
        <f t="shared" si="255"/>
        <v>0</v>
      </c>
      <c r="K606">
        <f t="shared" si="236"/>
        <v>8435.1</v>
      </c>
      <c r="L606">
        <f t="shared" si="249"/>
        <v>132999174.14285715</v>
      </c>
      <c r="M606">
        <f t="shared" si="250"/>
        <v>14313752.857142851</v>
      </c>
      <c r="N606" s="10">
        <f t="shared" si="237"/>
        <v>1.7674878749125305</v>
      </c>
      <c r="O606">
        <f t="shared" si="245"/>
        <v>102.80000000000018</v>
      </c>
      <c r="P606">
        <f t="shared" si="257"/>
        <v>-21.699999999999818</v>
      </c>
      <c r="Q606">
        <f t="shared" si="258"/>
        <v>56.014052233516011</v>
      </c>
      <c r="R606">
        <f t="shared" si="259"/>
        <v>124.5</v>
      </c>
      <c r="S606">
        <f t="shared" si="241"/>
        <v>52.550000000001091</v>
      </c>
      <c r="T606">
        <f t="shared" si="242"/>
        <v>-52.550000000001091</v>
      </c>
      <c r="U606">
        <f t="shared" si="243"/>
        <v>52.550000000001091</v>
      </c>
      <c r="V606">
        <f t="shared" si="244"/>
        <v>0</v>
      </c>
      <c r="W606">
        <f t="shared" si="251"/>
        <v>21.228571428571481</v>
      </c>
      <c r="X606">
        <f t="shared" si="246"/>
        <v>6.5428571428571685</v>
      </c>
      <c r="Y606">
        <f t="shared" si="252"/>
        <v>73.783515392254202</v>
      </c>
      <c r="Z606">
        <f t="shared" si="253"/>
        <v>0</v>
      </c>
      <c r="AA606">
        <f t="shared" si="254"/>
        <v>0</v>
      </c>
      <c r="AB606">
        <v>444.2</v>
      </c>
      <c r="AC606">
        <f t="shared" si="234"/>
        <v>3815404809.2999463</v>
      </c>
      <c r="AD606">
        <f t="shared" si="247"/>
        <v>-313329759.5071829</v>
      </c>
      <c r="AE606" t="str">
        <f t="shared" si="235"/>
        <v>Jan</v>
      </c>
      <c r="AF606">
        <f>_xlfn.IFNA(VLOOKUP(A606,Gold!$A$2:$E$1307,5, FALSE),AF605)</f>
        <v>28507</v>
      </c>
      <c r="AG606">
        <f>_xlfn.IFNA(VLOOKUP(A606,Gold!$A$2:$G$1307,7, FALSE),AG605)</f>
        <v>1</v>
      </c>
      <c r="AH606">
        <f>_xlfn.IFNA(VLOOKUP(A606,Oil!$A$2:$E$1345,5, FALSE),AH605)</f>
        <v>3543</v>
      </c>
      <c r="AI606">
        <f>_xlfn.IFNA(VLOOKUP(A606,Oil!$A$2:$G$1345,7, FALSE),AI605)</f>
        <v>-1</v>
      </c>
      <c r="AJ606">
        <f t="shared" si="238"/>
        <v>0</v>
      </c>
      <c r="AK606">
        <f>_xlfn.IFNA(VLOOKUP(A606,InterestRate!$A$2:$G$1334,3, FALSE),AK605)</f>
        <v>6.3979999999999997</v>
      </c>
      <c r="AL606">
        <f>_xlfn.IFNA(VLOOKUP(A606,InterestRate!$A$2:$G$1334,4,FALSE),AL605)</f>
        <v>6.3979999999999997</v>
      </c>
      <c r="AM606">
        <f>_xlfn.IFNA(VLOOKUP(A606,InterestRate!$A$2:$G$1334,5, FALSE),AM605)</f>
        <v>6.3979999999999997</v>
      </c>
      <c r="AN606">
        <f>_xlfn.IFNA(VLOOKUP(A606,InterestRate!$A$2:$G$1334,6, FALSE),AN605)</f>
        <v>6.3979999999999997</v>
      </c>
      <c r="AO606">
        <f>_xlfn.IFNA(VLOOKUP(A606,InterestRate!$A$2:$G$1334,7, FALSE),AO605)</f>
        <v>2.0000000000000001E-4</v>
      </c>
      <c r="AP606">
        <f t="shared" si="239"/>
        <v>1</v>
      </c>
      <c r="AQ606">
        <f t="shared" si="240"/>
        <v>1</v>
      </c>
    </row>
    <row r="607" spans="1:43" x14ac:dyDescent="0.2">
      <c r="A607" s="1">
        <v>42746</v>
      </c>
      <c r="B607">
        <v>8327.7999999999993</v>
      </c>
      <c r="C607">
        <v>8389</v>
      </c>
      <c r="D607">
        <v>8322.25</v>
      </c>
      <c r="E607">
        <v>8380.65</v>
      </c>
      <c r="F607">
        <v>192285417</v>
      </c>
      <c r="G607">
        <v>8938.68</v>
      </c>
      <c r="H607">
        <f t="shared" si="256"/>
        <v>8155.820833333335</v>
      </c>
      <c r="I607">
        <f t="shared" si="248"/>
        <v>224.82916666666461</v>
      </c>
      <c r="J607">
        <f t="shared" si="255"/>
        <v>0</v>
      </c>
      <c r="K607">
        <f t="shared" si="236"/>
        <v>8349.35</v>
      </c>
      <c r="L607">
        <f t="shared" si="249"/>
        <v>135264270.85714287</v>
      </c>
      <c r="M607">
        <f t="shared" si="250"/>
        <v>57021146.142857134</v>
      </c>
      <c r="N607" s="10">
        <f t="shared" si="237"/>
        <v>-0.37347938405731385</v>
      </c>
      <c r="O607">
        <f t="shared" si="245"/>
        <v>201.14999999999964</v>
      </c>
      <c r="P607">
        <f t="shared" si="257"/>
        <v>0.75</v>
      </c>
      <c r="Q607">
        <f t="shared" si="258"/>
        <v>61.21133376224028</v>
      </c>
      <c r="R607">
        <f t="shared" si="259"/>
        <v>200.39999999999964</v>
      </c>
      <c r="S607">
        <f t="shared" si="241"/>
        <v>92.049999999999272</v>
      </c>
      <c r="T607">
        <f t="shared" si="242"/>
        <v>-92.049999999999272</v>
      </c>
      <c r="U607">
        <f t="shared" si="243"/>
        <v>92.049999999999272</v>
      </c>
      <c r="V607">
        <f t="shared" si="244"/>
        <v>0</v>
      </c>
      <c r="W607">
        <f t="shared" si="251"/>
        <v>34.378571428571377</v>
      </c>
      <c r="X607">
        <f t="shared" si="246"/>
        <v>5.6428571428571432</v>
      </c>
      <c r="Y607">
        <f t="shared" si="252"/>
        <v>83.806372975796592</v>
      </c>
      <c r="Z607">
        <f t="shared" si="253"/>
        <v>0</v>
      </c>
      <c r="AA607">
        <f t="shared" si="254"/>
        <v>1</v>
      </c>
      <c r="AB607">
        <v>436.4</v>
      </c>
      <c r="AC607">
        <f t="shared" si="234"/>
        <v>10162284288.450069</v>
      </c>
      <c r="AD607">
        <f t="shared" si="247"/>
        <v>1671809852.6428335</v>
      </c>
      <c r="AE607" t="str">
        <f t="shared" si="235"/>
        <v>Jan</v>
      </c>
      <c r="AF607">
        <f>_xlfn.IFNA(VLOOKUP(A607,Gold!$A$2:$E$1307,5, FALSE),AF606)</f>
        <v>28678</v>
      </c>
      <c r="AG607">
        <f>_xlfn.IFNA(VLOOKUP(A607,Gold!$A$2:$G$1307,7, FALSE),AG606)</f>
        <v>1</v>
      </c>
      <c r="AH607">
        <f>_xlfn.IFNA(VLOOKUP(A607,Oil!$A$2:$E$1345,5, FALSE),AH606)</f>
        <v>3459</v>
      </c>
      <c r="AI607">
        <f>_xlfn.IFNA(VLOOKUP(A607,Oil!$A$2:$G$1345,7, FALSE),AI606)</f>
        <v>-1</v>
      </c>
      <c r="AJ607">
        <f t="shared" si="238"/>
        <v>0</v>
      </c>
      <c r="AK607">
        <f>_xlfn.IFNA(VLOOKUP(A607,InterestRate!$A$2:$G$1334,3, FALSE),AK606)</f>
        <v>6.3940000000000001</v>
      </c>
      <c r="AL607">
        <f>_xlfn.IFNA(VLOOKUP(A607,InterestRate!$A$2:$G$1334,4,FALSE),AL606)</f>
        <v>6.3940000000000001</v>
      </c>
      <c r="AM607">
        <f>_xlfn.IFNA(VLOOKUP(A607,InterestRate!$A$2:$G$1334,5, FALSE),AM606)</f>
        <v>6.3940000000000001</v>
      </c>
      <c r="AN607">
        <f>_xlfn.IFNA(VLOOKUP(A607,InterestRate!$A$2:$G$1334,6, FALSE),AN606)</f>
        <v>6.3940000000000001</v>
      </c>
      <c r="AO607">
        <f>_xlfn.IFNA(VLOOKUP(A607,InterestRate!$A$2:$G$1334,7, FALSE),AO606)</f>
        <v>-5.9999999999999995E-4</v>
      </c>
      <c r="AP607">
        <f t="shared" si="239"/>
        <v>-1</v>
      </c>
      <c r="AQ607">
        <f t="shared" si="240"/>
        <v>-1</v>
      </c>
    </row>
    <row r="608" spans="1:43" x14ac:dyDescent="0.2">
      <c r="A608" s="1">
        <v>42747</v>
      </c>
      <c r="B608">
        <v>8391.0499999999993</v>
      </c>
      <c r="C608">
        <v>8417.2000000000007</v>
      </c>
      <c r="D608">
        <v>8382.2999999999993</v>
      </c>
      <c r="E608">
        <v>8407.2000000000007</v>
      </c>
      <c r="F608">
        <v>177948383</v>
      </c>
      <c r="G608">
        <v>7359.24</v>
      </c>
      <c r="H608">
        <f t="shared" si="256"/>
        <v>8195.1875000000018</v>
      </c>
      <c r="I608">
        <f t="shared" si="248"/>
        <v>212.01249999999891</v>
      </c>
      <c r="J608">
        <f t="shared" si="255"/>
        <v>0</v>
      </c>
      <c r="K608">
        <f t="shared" si="236"/>
        <v>8391.5</v>
      </c>
      <c r="L608">
        <f t="shared" si="249"/>
        <v>145302743.14285713</v>
      </c>
      <c r="M608">
        <f t="shared" si="250"/>
        <v>32645639.857142866</v>
      </c>
      <c r="N608" s="10">
        <f t="shared" si="237"/>
        <v>-0.186744695023322</v>
      </c>
      <c r="O608">
        <f t="shared" si="245"/>
        <v>214.95000000000073</v>
      </c>
      <c r="P608">
        <f t="shared" si="257"/>
        <v>8.4500000000007276</v>
      </c>
      <c r="Q608">
        <f t="shared" si="258"/>
        <v>61.220303782634787</v>
      </c>
      <c r="R608">
        <f t="shared" si="259"/>
        <v>206.5</v>
      </c>
      <c r="S608">
        <f t="shared" si="241"/>
        <v>26.550000000001091</v>
      </c>
      <c r="T608">
        <f t="shared" si="242"/>
        <v>-26.550000000001091</v>
      </c>
      <c r="U608">
        <f t="shared" si="243"/>
        <v>26.550000000001091</v>
      </c>
      <c r="V608">
        <f t="shared" si="244"/>
        <v>0</v>
      </c>
      <c r="W608">
        <f t="shared" si="251"/>
        <v>36.350000000000101</v>
      </c>
      <c r="X608">
        <f t="shared" si="246"/>
        <v>5.6428571428571432</v>
      </c>
      <c r="Y608">
        <f t="shared" si="252"/>
        <v>84.548928393420866</v>
      </c>
      <c r="Z608">
        <f t="shared" si="253"/>
        <v>0</v>
      </c>
      <c r="AA608">
        <f t="shared" si="254"/>
        <v>1</v>
      </c>
      <c r="AB608">
        <v>518.9</v>
      </c>
      <c r="AC608">
        <f t="shared" si="234"/>
        <v>2873866385.4502587</v>
      </c>
      <c r="AD608">
        <f t="shared" si="247"/>
        <v>2153577461.9642854</v>
      </c>
      <c r="AE608" t="str">
        <f t="shared" si="235"/>
        <v>Jan</v>
      </c>
      <c r="AF608">
        <f>_xlfn.IFNA(VLOOKUP(A608,Gold!$A$2:$E$1307,5, FALSE),AF607)</f>
        <v>28891</v>
      </c>
      <c r="AG608">
        <f>_xlfn.IFNA(VLOOKUP(A608,Gold!$A$2:$G$1307,7, FALSE),AG607)</f>
        <v>1</v>
      </c>
      <c r="AH608">
        <f>_xlfn.IFNA(VLOOKUP(A608,Oil!$A$2:$E$1345,5, FALSE),AH607)</f>
        <v>3565</v>
      </c>
      <c r="AI608">
        <f>_xlfn.IFNA(VLOOKUP(A608,Oil!$A$2:$G$1345,7, FALSE),AI607)</f>
        <v>1</v>
      </c>
      <c r="AJ608">
        <f t="shared" si="238"/>
        <v>2</v>
      </c>
      <c r="AK608">
        <f>_xlfn.IFNA(VLOOKUP(A608,InterestRate!$A$2:$G$1334,3, FALSE),AK607)</f>
        <v>6.3719999999999999</v>
      </c>
      <c r="AL608">
        <f>_xlfn.IFNA(VLOOKUP(A608,InterestRate!$A$2:$G$1334,4,FALSE),AL607)</f>
        <v>6.3719999999999999</v>
      </c>
      <c r="AM608">
        <f>_xlfn.IFNA(VLOOKUP(A608,InterestRate!$A$2:$G$1334,5, FALSE),AM607)</f>
        <v>6.3719999999999999</v>
      </c>
      <c r="AN608">
        <f>_xlfn.IFNA(VLOOKUP(A608,InterestRate!$A$2:$G$1334,6, FALSE),AN607)</f>
        <v>6.3719999999999999</v>
      </c>
      <c r="AO608">
        <f>_xlfn.IFNA(VLOOKUP(A608,InterestRate!$A$2:$G$1334,7, FALSE),AO607)</f>
        <v>-3.3999999999999998E-3</v>
      </c>
      <c r="AP608">
        <f t="shared" si="239"/>
        <v>-1</v>
      </c>
      <c r="AQ608">
        <f t="shared" si="240"/>
        <v>1</v>
      </c>
    </row>
    <row r="609" spans="1:43" x14ac:dyDescent="0.2">
      <c r="A609" s="1">
        <v>42748</v>
      </c>
      <c r="B609">
        <v>8457.65</v>
      </c>
      <c r="C609">
        <v>8461.0499999999993</v>
      </c>
      <c r="D609">
        <v>8373.15</v>
      </c>
      <c r="E609">
        <v>8400.35</v>
      </c>
      <c r="F609">
        <v>190949616</v>
      </c>
      <c r="G609">
        <v>9156.16</v>
      </c>
      <c r="H609">
        <f t="shared" si="256"/>
        <v>8226.3833333333332</v>
      </c>
      <c r="I609">
        <f t="shared" si="248"/>
        <v>173.96666666666715</v>
      </c>
      <c r="J609">
        <f t="shared" si="255"/>
        <v>0</v>
      </c>
      <c r="K609">
        <f t="shared" si="236"/>
        <v>8475.7999999999993</v>
      </c>
      <c r="L609">
        <f t="shared" si="249"/>
        <v>151983080.57142857</v>
      </c>
      <c r="M609">
        <f t="shared" si="250"/>
        <v>38966535.428571433</v>
      </c>
      <c r="N609" s="10">
        <f t="shared" si="237"/>
        <v>0.89817686167836941</v>
      </c>
      <c r="O609">
        <f t="shared" si="245"/>
        <v>209.85000000000036</v>
      </c>
      <c r="P609">
        <f t="shared" si="257"/>
        <v>-72.399999999999636</v>
      </c>
      <c r="Q609">
        <f t="shared" si="258"/>
        <v>61.534329365616642</v>
      </c>
      <c r="R609">
        <f t="shared" si="259"/>
        <v>282.25</v>
      </c>
      <c r="S609">
        <f t="shared" si="241"/>
        <v>-6.8500000000003638</v>
      </c>
      <c r="T609">
        <f t="shared" si="242"/>
        <v>6.8500000000003638</v>
      </c>
      <c r="U609">
        <f t="shared" si="243"/>
        <v>0</v>
      </c>
      <c r="V609">
        <f t="shared" si="244"/>
        <v>6.8500000000003638</v>
      </c>
      <c r="W609">
        <f t="shared" si="251"/>
        <v>36.350000000000101</v>
      </c>
      <c r="X609">
        <f t="shared" si="246"/>
        <v>6.3714285714286234</v>
      </c>
      <c r="Y609">
        <f t="shared" si="252"/>
        <v>83.140009802319824</v>
      </c>
      <c r="Z609">
        <f t="shared" si="253"/>
        <v>0</v>
      </c>
      <c r="AA609">
        <f t="shared" si="254"/>
        <v>1</v>
      </c>
      <c r="AB609">
        <v>625.95000000000005</v>
      </c>
      <c r="AC609">
        <f t="shared" si="234"/>
        <v>-10941412996.799862</v>
      </c>
      <c r="AD609">
        <f t="shared" si="247"/>
        <v>827402404.10001206</v>
      </c>
      <c r="AE609" t="str">
        <f t="shared" si="235"/>
        <v>Jan</v>
      </c>
      <c r="AF609">
        <f>_xlfn.IFNA(VLOOKUP(A609,Gold!$A$2:$E$1307,5, FALSE),AF608)</f>
        <v>28809</v>
      </c>
      <c r="AG609">
        <f>_xlfn.IFNA(VLOOKUP(A609,Gold!$A$2:$G$1307,7, FALSE),AG608)</f>
        <v>1</v>
      </c>
      <c r="AH609">
        <f>_xlfn.IFNA(VLOOKUP(A609,Oil!$A$2:$E$1345,5, FALSE),AH608)</f>
        <v>3609</v>
      </c>
      <c r="AI609">
        <f>_xlfn.IFNA(VLOOKUP(A609,Oil!$A$2:$G$1345,7, FALSE),AI608)</f>
        <v>1</v>
      </c>
      <c r="AJ609">
        <f t="shared" si="238"/>
        <v>2</v>
      </c>
      <c r="AK609">
        <f>_xlfn.IFNA(VLOOKUP(A609,InterestRate!$A$2:$G$1334,3, FALSE),AK608)</f>
        <v>6.4169999999999998</v>
      </c>
      <c r="AL609">
        <f>_xlfn.IFNA(VLOOKUP(A609,InterestRate!$A$2:$G$1334,4,FALSE),AL608)</f>
        <v>6.4169999999999998</v>
      </c>
      <c r="AM609">
        <f>_xlfn.IFNA(VLOOKUP(A609,InterestRate!$A$2:$G$1334,5, FALSE),AM608)</f>
        <v>6.4169999999999998</v>
      </c>
      <c r="AN609">
        <f>_xlfn.IFNA(VLOOKUP(A609,InterestRate!$A$2:$G$1334,6, FALSE),AN608)</f>
        <v>6.4169999999999998</v>
      </c>
      <c r="AO609">
        <f>_xlfn.IFNA(VLOOKUP(A609,InterestRate!$A$2:$G$1334,7, FALSE),AO608)</f>
        <v>7.1000000000000004E-3</v>
      </c>
      <c r="AP609">
        <f t="shared" si="239"/>
        <v>1</v>
      </c>
      <c r="AQ609">
        <f t="shared" si="240"/>
        <v>3</v>
      </c>
    </row>
    <row r="610" spans="1:43" x14ac:dyDescent="0.2">
      <c r="A610" s="1">
        <v>42751</v>
      </c>
      <c r="B610">
        <v>8390.9500000000007</v>
      </c>
      <c r="C610">
        <v>8426.7000000000007</v>
      </c>
      <c r="D610">
        <v>8374.4</v>
      </c>
      <c r="E610">
        <v>8412.7999999999993</v>
      </c>
      <c r="F610">
        <v>127938836</v>
      </c>
      <c r="G610">
        <v>6043.67</v>
      </c>
      <c r="H610">
        <f t="shared" si="256"/>
        <v>8256.8416666666672</v>
      </c>
      <c r="I610">
        <f t="shared" si="248"/>
        <v>155.95833333333212</v>
      </c>
      <c r="J610">
        <f t="shared" si="255"/>
        <v>0</v>
      </c>
      <c r="K610">
        <f t="shared" si="236"/>
        <v>8602.75</v>
      </c>
      <c r="L610">
        <f t="shared" si="249"/>
        <v>159764976.42857143</v>
      </c>
      <c r="M610">
        <f t="shared" si="250"/>
        <v>-31826140.428571433</v>
      </c>
      <c r="N610" s="10">
        <f t="shared" si="237"/>
        <v>2.2578689615823597</v>
      </c>
      <c r="O610">
        <f t="shared" si="245"/>
        <v>139</v>
      </c>
      <c r="P610">
        <f t="shared" si="257"/>
        <v>-101.94999999999891</v>
      </c>
      <c r="Q610">
        <f t="shared" si="258"/>
        <v>49.934398631270795</v>
      </c>
      <c r="R610">
        <f t="shared" si="259"/>
        <v>240.94999999999891</v>
      </c>
      <c r="S610">
        <f t="shared" si="241"/>
        <v>12.449999999998909</v>
      </c>
      <c r="T610">
        <f t="shared" si="242"/>
        <v>-12.449999999998909</v>
      </c>
      <c r="U610">
        <f t="shared" si="243"/>
        <v>12.449999999998909</v>
      </c>
      <c r="V610">
        <f t="shared" si="244"/>
        <v>0</v>
      </c>
      <c r="W610">
        <f t="shared" si="251"/>
        <v>26.228571428571481</v>
      </c>
      <c r="X610">
        <f t="shared" si="246"/>
        <v>6.3714285714286234</v>
      </c>
      <c r="Y610">
        <f t="shared" si="252"/>
        <v>78.061224489795833</v>
      </c>
      <c r="Z610">
        <f t="shared" si="253"/>
        <v>0</v>
      </c>
      <c r="AA610">
        <f t="shared" si="254"/>
        <v>0</v>
      </c>
      <c r="AB610">
        <v>563.79999999999995</v>
      </c>
      <c r="AC610">
        <f t="shared" si="234"/>
        <v>2795463566.5998139</v>
      </c>
      <c r="AD610">
        <f t="shared" si="247"/>
        <v>122383790.49999407</v>
      </c>
      <c r="AE610" t="str">
        <f t="shared" si="235"/>
        <v>Jan</v>
      </c>
      <c r="AF610">
        <f>_xlfn.IFNA(VLOOKUP(A610,Gold!$A$2:$E$1307,5, FALSE),AF609)</f>
        <v>29018</v>
      </c>
      <c r="AG610">
        <f>_xlfn.IFNA(VLOOKUP(A610,Gold!$A$2:$G$1307,7, FALSE),AG609)</f>
        <v>-1</v>
      </c>
      <c r="AH610">
        <f>_xlfn.IFNA(VLOOKUP(A610,Oil!$A$2:$E$1345,5, FALSE),AH609)</f>
        <v>3573</v>
      </c>
      <c r="AI610">
        <f>_xlfn.IFNA(VLOOKUP(A610,Oil!$A$2:$G$1345,7, FALSE),AI609)</f>
        <v>-1</v>
      </c>
      <c r="AJ610">
        <f t="shared" si="238"/>
        <v>-2</v>
      </c>
      <c r="AK610">
        <f>_xlfn.IFNA(VLOOKUP(A610,InterestRate!$A$2:$G$1334,3, FALSE),AK609)</f>
        <v>6.4390000000000001</v>
      </c>
      <c r="AL610">
        <f>_xlfn.IFNA(VLOOKUP(A610,InterestRate!$A$2:$G$1334,4,FALSE),AL609)</f>
        <v>6.4390000000000001</v>
      </c>
      <c r="AM610">
        <f>_xlfn.IFNA(VLOOKUP(A610,InterestRate!$A$2:$G$1334,5, FALSE),AM609)</f>
        <v>6.4390000000000001</v>
      </c>
      <c r="AN610">
        <f>_xlfn.IFNA(VLOOKUP(A610,InterestRate!$A$2:$G$1334,6, FALSE),AN609)</f>
        <v>6.4390000000000001</v>
      </c>
      <c r="AO610">
        <f>_xlfn.IFNA(VLOOKUP(A610,InterestRate!$A$2:$G$1334,7, FALSE),AO609)</f>
        <v>3.3999999999999998E-3</v>
      </c>
      <c r="AP610">
        <f t="shared" si="239"/>
        <v>1</v>
      </c>
      <c r="AQ610">
        <f t="shared" si="240"/>
        <v>-1</v>
      </c>
    </row>
    <row r="611" spans="1:43" x14ac:dyDescent="0.2">
      <c r="A611" s="1">
        <v>42752</v>
      </c>
      <c r="B611">
        <v>8415.0499999999993</v>
      </c>
      <c r="C611">
        <v>8440.9</v>
      </c>
      <c r="D611">
        <v>8378.2999999999993</v>
      </c>
      <c r="E611">
        <v>8398</v>
      </c>
      <c r="F611">
        <v>125781216</v>
      </c>
      <c r="G611">
        <v>6389.21</v>
      </c>
      <c r="H611">
        <f t="shared" si="256"/>
        <v>8282.6083333333336</v>
      </c>
      <c r="I611">
        <f t="shared" si="248"/>
        <v>115.39166666666642</v>
      </c>
      <c r="J611">
        <f t="shared" si="255"/>
        <v>0</v>
      </c>
      <c r="K611">
        <f t="shared" si="236"/>
        <v>8641.25</v>
      </c>
      <c r="L611">
        <f t="shared" si="249"/>
        <v>154619459.85714287</v>
      </c>
      <c r="M611">
        <f t="shared" si="250"/>
        <v>-28838243.857142866</v>
      </c>
      <c r="N611" s="10">
        <f t="shared" si="237"/>
        <v>2.8965229816623004</v>
      </c>
      <c r="O611">
        <f t="shared" si="245"/>
        <v>154.20000000000073</v>
      </c>
      <c r="P611">
        <f t="shared" si="257"/>
        <v>-54.749999999998181</v>
      </c>
      <c r="Q611">
        <f t="shared" si="258"/>
        <v>46.422702009951706</v>
      </c>
      <c r="R611">
        <f t="shared" si="259"/>
        <v>208.94999999999891</v>
      </c>
      <c r="S611">
        <f t="shared" si="241"/>
        <v>-14.799999999999272</v>
      </c>
      <c r="T611">
        <f t="shared" si="242"/>
        <v>14.799999999999272</v>
      </c>
      <c r="U611">
        <f t="shared" si="243"/>
        <v>0</v>
      </c>
      <c r="V611">
        <f t="shared" si="244"/>
        <v>14.799999999999272</v>
      </c>
      <c r="W611">
        <f t="shared" si="251"/>
        <v>26.228571428571481</v>
      </c>
      <c r="X611">
        <f t="shared" si="246"/>
        <v>4.1999999999999478</v>
      </c>
      <c r="Y611">
        <f t="shared" si="252"/>
        <v>83.454545454545624</v>
      </c>
      <c r="Z611">
        <f t="shared" si="253"/>
        <v>0</v>
      </c>
      <c r="AA611">
        <f t="shared" si="254"/>
        <v>1</v>
      </c>
      <c r="AB611">
        <v>503.05</v>
      </c>
      <c r="AC611">
        <f t="shared" si="234"/>
        <v>-2144569732.7999084</v>
      </c>
      <c r="AD611">
        <f t="shared" si="247"/>
        <v>597073656.17145801</v>
      </c>
      <c r="AE611" t="str">
        <f t="shared" si="235"/>
        <v>Jan</v>
      </c>
      <c r="AF611">
        <f>_xlfn.IFNA(VLOOKUP(A611,Gold!$A$2:$E$1307,5, FALSE),AF610)</f>
        <v>29215</v>
      </c>
      <c r="AG611">
        <f>_xlfn.IFNA(VLOOKUP(A611,Gold!$A$2:$G$1307,7, FALSE),AG610)</f>
        <v>1</v>
      </c>
      <c r="AH611">
        <f>_xlfn.IFNA(VLOOKUP(A611,Oil!$A$2:$E$1345,5, FALSE),AH610)</f>
        <v>3573</v>
      </c>
      <c r="AI611">
        <f>_xlfn.IFNA(VLOOKUP(A611,Oil!$A$2:$G$1345,7, FALSE),AI610)</f>
        <v>1</v>
      </c>
      <c r="AJ611">
        <f t="shared" si="238"/>
        <v>2</v>
      </c>
      <c r="AK611">
        <f>_xlfn.IFNA(VLOOKUP(A611,InterestRate!$A$2:$G$1334,3, FALSE),AK610)</f>
        <v>6.4219999999999997</v>
      </c>
      <c r="AL611">
        <f>_xlfn.IFNA(VLOOKUP(A611,InterestRate!$A$2:$G$1334,4,FALSE),AL610)</f>
        <v>6.4219999999999997</v>
      </c>
      <c r="AM611">
        <f>_xlfn.IFNA(VLOOKUP(A611,InterestRate!$A$2:$G$1334,5, FALSE),AM610)</f>
        <v>6.4219999999999997</v>
      </c>
      <c r="AN611">
        <f>_xlfn.IFNA(VLOOKUP(A611,InterestRate!$A$2:$G$1334,6, FALSE),AN610)</f>
        <v>6.4219999999999997</v>
      </c>
      <c r="AO611">
        <f>_xlfn.IFNA(VLOOKUP(A611,InterestRate!$A$2:$G$1334,7, FALSE),AO610)</f>
        <v>-2.5999999999999999E-3</v>
      </c>
      <c r="AP611">
        <f t="shared" si="239"/>
        <v>-1</v>
      </c>
      <c r="AQ611">
        <f t="shared" si="240"/>
        <v>1</v>
      </c>
    </row>
    <row r="612" spans="1:43" x14ac:dyDescent="0.2">
      <c r="A612" s="1">
        <v>42753</v>
      </c>
      <c r="B612">
        <v>8403.85</v>
      </c>
      <c r="C612">
        <v>8460.2999999999993</v>
      </c>
      <c r="D612">
        <v>8397.4</v>
      </c>
      <c r="E612">
        <v>8417</v>
      </c>
      <c r="F612">
        <v>168867039</v>
      </c>
      <c r="G612">
        <v>7411.23</v>
      </c>
      <c r="H612">
        <f t="shared" si="256"/>
        <v>8300.2916666666679</v>
      </c>
      <c r="I612">
        <f t="shared" si="248"/>
        <v>116.70833333333212</v>
      </c>
      <c r="J612">
        <f t="shared" si="255"/>
        <v>0</v>
      </c>
      <c r="K612">
        <f t="shared" si="236"/>
        <v>8632.75</v>
      </c>
      <c r="L612">
        <f t="shared" si="249"/>
        <v>152061083.57142857</v>
      </c>
      <c r="M612">
        <f t="shared" si="250"/>
        <v>16805955.428571433</v>
      </c>
      <c r="N612" s="10">
        <f t="shared" si="237"/>
        <v>2.5632648211952</v>
      </c>
      <c r="O612">
        <f t="shared" si="245"/>
        <v>180.95000000000073</v>
      </c>
      <c r="P612">
        <f t="shared" si="257"/>
        <v>48.500000000001819</v>
      </c>
      <c r="Q612">
        <f t="shared" si="258"/>
        <v>43.844951384449942</v>
      </c>
      <c r="R612">
        <f t="shared" si="259"/>
        <v>132.44999999999891</v>
      </c>
      <c r="S612">
        <f t="shared" si="241"/>
        <v>19</v>
      </c>
      <c r="T612">
        <f t="shared" si="242"/>
        <v>-19</v>
      </c>
      <c r="U612">
        <f t="shared" si="243"/>
        <v>19</v>
      </c>
      <c r="V612">
        <f t="shared" si="244"/>
        <v>0</v>
      </c>
      <c r="W612">
        <f t="shared" si="251"/>
        <v>28.942857142857196</v>
      </c>
      <c r="X612">
        <f t="shared" si="246"/>
        <v>3.092857142857091</v>
      </c>
      <c r="Y612">
        <f t="shared" si="252"/>
        <v>87.61081081081096</v>
      </c>
      <c r="Z612">
        <f t="shared" si="253"/>
        <v>0</v>
      </c>
      <c r="AA612">
        <f t="shared" si="254"/>
        <v>1</v>
      </c>
      <c r="AB612">
        <v>474.15</v>
      </c>
      <c r="AC612">
        <f t="shared" si="234"/>
        <v>2220601562.8499384</v>
      </c>
      <c r="AD612">
        <f t="shared" si="247"/>
        <v>1254519697.5786078</v>
      </c>
      <c r="AE612" t="str">
        <f t="shared" si="235"/>
        <v>Jan</v>
      </c>
      <c r="AF612">
        <f>_xlfn.IFNA(VLOOKUP(A612,Gold!$A$2:$E$1307,5, FALSE),AF611)</f>
        <v>29203</v>
      </c>
      <c r="AG612">
        <f>_xlfn.IFNA(VLOOKUP(A612,Gold!$A$2:$G$1307,7, FALSE),AG611)</f>
        <v>1</v>
      </c>
      <c r="AH612">
        <f>_xlfn.IFNA(VLOOKUP(A612,Oil!$A$2:$E$1345,5, FALSE),AH611)</f>
        <v>3571</v>
      </c>
      <c r="AI612">
        <f>_xlfn.IFNA(VLOOKUP(A612,Oil!$A$2:$G$1345,7, FALSE),AI611)</f>
        <v>-1</v>
      </c>
      <c r="AJ612">
        <f t="shared" si="238"/>
        <v>0</v>
      </c>
      <c r="AK612">
        <f>_xlfn.IFNA(VLOOKUP(A612,InterestRate!$A$2:$G$1334,3, FALSE),AK611)</f>
        <v>6.4539999999999997</v>
      </c>
      <c r="AL612">
        <f>_xlfn.IFNA(VLOOKUP(A612,InterestRate!$A$2:$G$1334,4,FALSE),AL611)</f>
        <v>6.4539999999999997</v>
      </c>
      <c r="AM612">
        <f>_xlfn.IFNA(VLOOKUP(A612,InterestRate!$A$2:$G$1334,5, FALSE),AM611)</f>
        <v>6.4539999999999997</v>
      </c>
      <c r="AN612">
        <f>_xlfn.IFNA(VLOOKUP(A612,InterestRate!$A$2:$G$1334,6, FALSE),AN611)</f>
        <v>6.4539999999999997</v>
      </c>
      <c r="AO612">
        <f>_xlfn.IFNA(VLOOKUP(A612,InterestRate!$A$2:$G$1334,7, FALSE),AO611)</f>
        <v>5.0000000000000001E-3</v>
      </c>
      <c r="AP612">
        <f t="shared" si="239"/>
        <v>1</v>
      </c>
      <c r="AQ612">
        <f t="shared" si="240"/>
        <v>1</v>
      </c>
    </row>
    <row r="613" spans="1:43" x14ac:dyDescent="0.2">
      <c r="A613" s="1">
        <v>42754</v>
      </c>
      <c r="B613">
        <v>8418.4</v>
      </c>
      <c r="C613">
        <v>8445.15</v>
      </c>
      <c r="D613">
        <v>8404.0499999999993</v>
      </c>
      <c r="E613">
        <v>8435.1</v>
      </c>
      <c r="F613">
        <v>170956149</v>
      </c>
      <c r="G613">
        <v>7324.14</v>
      </c>
      <c r="H613">
        <f t="shared" si="256"/>
        <v>8320.0833333333339</v>
      </c>
      <c r="I613">
        <f t="shared" si="248"/>
        <v>115.01666666666642</v>
      </c>
      <c r="J613">
        <f t="shared" si="255"/>
        <v>0</v>
      </c>
      <c r="K613">
        <f t="shared" si="236"/>
        <v>8561.2999999999993</v>
      </c>
      <c r="L613">
        <f t="shared" si="249"/>
        <v>161583347.7142857</v>
      </c>
      <c r="M613">
        <f t="shared" si="250"/>
        <v>9372801.2857142985</v>
      </c>
      <c r="N613" s="10">
        <f t="shared" si="237"/>
        <v>1.4961292693625317</v>
      </c>
      <c r="O613">
        <f t="shared" si="245"/>
        <v>146.5</v>
      </c>
      <c r="P613">
        <f t="shared" si="257"/>
        <v>43.699999999999818</v>
      </c>
      <c r="Q613">
        <f t="shared" si="258"/>
        <v>41.63623650711228</v>
      </c>
      <c r="R613">
        <f t="shared" si="259"/>
        <v>102.80000000000018</v>
      </c>
      <c r="S613">
        <f t="shared" si="241"/>
        <v>18.100000000000364</v>
      </c>
      <c r="T613">
        <f t="shared" si="242"/>
        <v>-18.100000000000364</v>
      </c>
      <c r="U613">
        <f t="shared" si="243"/>
        <v>18.100000000000364</v>
      </c>
      <c r="V613">
        <f t="shared" si="244"/>
        <v>0</v>
      </c>
      <c r="W613">
        <f t="shared" si="251"/>
        <v>24.021428571428519</v>
      </c>
      <c r="X613">
        <f t="shared" si="246"/>
        <v>3.092857142857091</v>
      </c>
      <c r="Y613">
        <f t="shared" si="252"/>
        <v>85.442073170731845</v>
      </c>
      <c r="Z613">
        <f t="shared" si="253"/>
        <v>0</v>
      </c>
      <c r="AA613">
        <f t="shared" si="254"/>
        <v>1</v>
      </c>
      <c r="AB613">
        <v>481.65</v>
      </c>
      <c r="AC613">
        <f t="shared" si="234"/>
        <v>2854967688.3001242</v>
      </c>
      <c r="AD613">
        <f t="shared" si="247"/>
        <v>1117314394.5786333</v>
      </c>
      <c r="AE613" t="str">
        <f t="shared" si="235"/>
        <v>Jan</v>
      </c>
      <c r="AF613">
        <f>_xlfn.IFNA(VLOOKUP(A613,Gold!$A$2:$E$1307,5, FALSE),AF612)</f>
        <v>29053</v>
      </c>
      <c r="AG613">
        <f>_xlfn.IFNA(VLOOKUP(A613,Gold!$A$2:$G$1307,7, FALSE),AG612)</f>
        <v>1</v>
      </c>
      <c r="AH613">
        <f>_xlfn.IFNA(VLOOKUP(A613,Oil!$A$2:$E$1345,5, FALSE),AH612)</f>
        <v>3470</v>
      </c>
      <c r="AI613">
        <f>_xlfn.IFNA(VLOOKUP(A613,Oil!$A$2:$G$1345,7, FALSE),AI612)</f>
        <v>-1</v>
      </c>
      <c r="AJ613">
        <f t="shared" si="238"/>
        <v>0</v>
      </c>
      <c r="AK613">
        <f>_xlfn.IFNA(VLOOKUP(A613,InterestRate!$A$2:$G$1334,3, FALSE),AK612)</f>
        <v>6.476</v>
      </c>
      <c r="AL613">
        <f>_xlfn.IFNA(VLOOKUP(A613,InterestRate!$A$2:$G$1334,4,FALSE),AL612)</f>
        <v>6.476</v>
      </c>
      <c r="AM613">
        <f>_xlfn.IFNA(VLOOKUP(A613,InterestRate!$A$2:$G$1334,5, FALSE),AM612)</f>
        <v>6.476</v>
      </c>
      <c r="AN613">
        <f>_xlfn.IFNA(VLOOKUP(A613,InterestRate!$A$2:$G$1334,6, FALSE),AN612)</f>
        <v>6.476</v>
      </c>
      <c r="AO613">
        <f>_xlfn.IFNA(VLOOKUP(A613,InterestRate!$A$2:$G$1334,7, FALSE),AO612)</f>
        <v>3.3999999999999998E-3</v>
      </c>
      <c r="AP613">
        <f t="shared" si="239"/>
        <v>1</v>
      </c>
      <c r="AQ613">
        <f t="shared" si="240"/>
        <v>1</v>
      </c>
    </row>
    <row r="614" spans="1:43" x14ac:dyDescent="0.2">
      <c r="A614" s="1">
        <v>42755</v>
      </c>
      <c r="B614">
        <v>8404.35</v>
      </c>
      <c r="C614">
        <v>8423.65</v>
      </c>
      <c r="D614">
        <v>8340.9500000000007</v>
      </c>
      <c r="E614">
        <v>8349.35</v>
      </c>
      <c r="F614">
        <v>208901233</v>
      </c>
      <c r="G614">
        <v>9014.51</v>
      </c>
      <c r="H614">
        <f t="shared" si="256"/>
        <v>8340.3208333333332</v>
      </c>
      <c r="I614">
        <f t="shared" si="248"/>
        <v>9.0291666666671517</v>
      </c>
      <c r="J614">
        <f t="shared" si="255"/>
        <v>0</v>
      </c>
      <c r="K614">
        <f t="shared" si="236"/>
        <v>8716.4</v>
      </c>
      <c r="L614">
        <f t="shared" si="249"/>
        <v>164960950.85714287</v>
      </c>
      <c r="M614">
        <f t="shared" si="250"/>
        <v>43940282.142857134</v>
      </c>
      <c r="N614" s="10">
        <f t="shared" si="237"/>
        <v>4.3961505985495783</v>
      </c>
      <c r="O614">
        <f t="shared" si="245"/>
        <v>-31.299999999999272</v>
      </c>
      <c r="P614">
        <f t="shared" si="257"/>
        <v>-232.44999999999891</v>
      </c>
      <c r="Q614">
        <f t="shared" si="258"/>
        <v>31.633285664071757</v>
      </c>
      <c r="R614">
        <f t="shared" si="259"/>
        <v>201.14999999999964</v>
      </c>
      <c r="S614">
        <f t="shared" si="241"/>
        <v>-85.75</v>
      </c>
      <c r="T614">
        <f t="shared" si="242"/>
        <v>85.75</v>
      </c>
      <c r="U614">
        <f t="shared" si="243"/>
        <v>0</v>
      </c>
      <c r="V614">
        <f t="shared" si="244"/>
        <v>85.75</v>
      </c>
      <c r="W614">
        <f t="shared" si="251"/>
        <v>10.871428571428623</v>
      </c>
      <c r="X614">
        <f t="shared" si="246"/>
        <v>15.34285714285709</v>
      </c>
      <c r="Y614">
        <f t="shared" si="252"/>
        <v>39.947506561679972</v>
      </c>
      <c r="Z614">
        <f t="shared" si="253"/>
        <v>0</v>
      </c>
      <c r="AA614">
        <f t="shared" si="254"/>
        <v>0</v>
      </c>
      <c r="AB614">
        <v>296.14999999999998</v>
      </c>
      <c r="AC614">
        <f t="shared" si="234"/>
        <v>-11489567815</v>
      </c>
      <c r="AD614">
        <f t="shared" si="247"/>
        <v>-1975807334.4856622</v>
      </c>
      <c r="AE614" t="str">
        <f t="shared" si="235"/>
        <v>Jan</v>
      </c>
      <c r="AF614">
        <f>_xlfn.IFNA(VLOOKUP(A614,Gold!$A$2:$E$1307,5, FALSE),AF613)</f>
        <v>29024</v>
      </c>
      <c r="AG614">
        <f>_xlfn.IFNA(VLOOKUP(A614,Gold!$A$2:$G$1307,7, FALSE),AG613)</f>
        <v>-1</v>
      </c>
      <c r="AH614">
        <f>_xlfn.IFNA(VLOOKUP(A614,Oil!$A$2:$E$1345,5, FALSE),AH613)</f>
        <v>3502</v>
      </c>
      <c r="AI614">
        <f>_xlfn.IFNA(VLOOKUP(A614,Oil!$A$2:$G$1345,7, FALSE),AI613)</f>
        <v>1</v>
      </c>
      <c r="AJ614">
        <f t="shared" si="238"/>
        <v>0</v>
      </c>
      <c r="AK614">
        <f>_xlfn.IFNA(VLOOKUP(A614,InterestRate!$A$2:$G$1334,3, FALSE),AK613)</f>
        <v>6.4660000000000002</v>
      </c>
      <c r="AL614">
        <f>_xlfn.IFNA(VLOOKUP(A614,InterestRate!$A$2:$G$1334,4,FALSE),AL613)</f>
        <v>6.4660000000000002</v>
      </c>
      <c r="AM614">
        <f>_xlfn.IFNA(VLOOKUP(A614,InterestRate!$A$2:$G$1334,5, FALSE),AM613)</f>
        <v>6.4660000000000002</v>
      </c>
      <c r="AN614">
        <f>_xlfn.IFNA(VLOOKUP(A614,InterestRate!$A$2:$G$1334,6, FALSE),AN613)</f>
        <v>6.4660000000000002</v>
      </c>
      <c r="AO614">
        <f>_xlfn.IFNA(VLOOKUP(A614,InterestRate!$A$2:$G$1334,7, FALSE),AO613)</f>
        <v>-1.5E-3</v>
      </c>
      <c r="AP614">
        <f t="shared" si="239"/>
        <v>-1</v>
      </c>
      <c r="AQ614">
        <f t="shared" si="240"/>
        <v>-1</v>
      </c>
    </row>
    <row r="615" spans="1:43" x14ac:dyDescent="0.2">
      <c r="A615" s="1">
        <v>42758</v>
      </c>
      <c r="B615">
        <v>8329.6</v>
      </c>
      <c r="C615">
        <v>8404.15</v>
      </c>
      <c r="D615">
        <v>8327.2000000000007</v>
      </c>
      <c r="E615">
        <v>8391.5</v>
      </c>
      <c r="F615">
        <v>200993100</v>
      </c>
      <c r="G615">
        <v>8664.94</v>
      </c>
      <c r="H615">
        <f t="shared" si="256"/>
        <v>8353.5583333333343</v>
      </c>
      <c r="I615">
        <f t="shared" si="248"/>
        <v>37.941666666665697</v>
      </c>
      <c r="J615">
        <f t="shared" si="255"/>
        <v>0</v>
      </c>
      <c r="K615">
        <f t="shared" si="236"/>
        <v>8734.25</v>
      </c>
      <c r="L615">
        <f t="shared" si="249"/>
        <v>167334638.85714287</v>
      </c>
      <c r="M615">
        <f t="shared" si="250"/>
        <v>33658461.142857134</v>
      </c>
      <c r="N615" s="10">
        <f t="shared" si="237"/>
        <v>4.0844902579991658</v>
      </c>
      <c r="O615">
        <f t="shared" si="245"/>
        <v>-15.700000000000728</v>
      </c>
      <c r="P615">
        <f t="shared" si="257"/>
        <v>-230.65000000000146</v>
      </c>
      <c r="Q615">
        <f t="shared" si="258"/>
        <v>83.262040456335015</v>
      </c>
      <c r="R615">
        <f t="shared" si="259"/>
        <v>214.95000000000073</v>
      </c>
      <c r="S615">
        <f t="shared" si="241"/>
        <v>42.149999999999636</v>
      </c>
      <c r="T615">
        <f t="shared" si="242"/>
        <v>-42.149999999999636</v>
      </c>
      <c r="U615">
        <f t="shared" si="243"/>
        <v>42.149999999999636</v>
      </c>
      <c r="V615">
        <f t="shared" si="244"/>
        <v>0</v>
      </c>
      <c r="W615">
        <f t="shared" si="251"/>
        <v>13.099999999999843</v>
      </c>
      <c r="X615">
        <f t="shared" si="246"/>
        <v>15.34285714285709</v>
      </c>
      <c r="Y615">
        <f t="shared" si="252"/>
        <v>44.492964580300608</v>
      </c>
      <c r="Z615">
        <f t="shared" si="253"/>
        <v>0</v>
      </c>
      <c r="AA615">
        <f t="shared" si="254"/>
        <v>0</v>
      </c>
      <c r="AB615">
        <v>99.5</v>
      </c>
      <c r="AC615">
        <f t="shared" si="234"/>
        <v>12441472889.999928</v>
      </c>
      <c r="AD615">
        <f t="shared" si="247"/>
        <v>-609006405.26428092</v>
      </c>
      <c r="AE615" t="str">
        <f t="shared" si="235"/>
        <v>Jan</v>
      </c>
      <c r="AF615">
        <f>_xlfn.IFNA(VLOOKUP(A615,Gold!$A$2:$E$1307,5, FALSE),AF614)</f>
        <v>29259</v>
      </c>
      <c r="AG615">
        <f>_xlfn.IFNA(VLOOKUP(A615,Gold!$A$2:$G$1307,7, FALSE),AG614)</f>
        <v>-1</v>
      </c>
      <c r="AH615">
        <f>_xlfn.IFNA(VLOOKUP(A615,Oil!$A$2:$E$1345,5, FALSE),AH614)</f>
        <v>3624</v>
      </c>
      <c r="AI615">
        <f>_xlfn.IFNA(VLOOKUP(A615,Oil!$A$2:$G$1345,7, FALSE),AI614)</f>
        <v>1</v>
      </c>
      <c r="AJ615">
        <f t="shared" si="238"/>
        <v>0</v>
      </c>
      <c r="AK615">
        <f>_xlfn.IFNA(VLOOKUP(A615,InterestRate!$A$2:$G$1334,3, FALSE),AK614)</f>
        <v>6.452</v>
      </c>
      <c r="AL615">
        <f>_xlfn.IFNA(VLOOKUP(A615,InterestRate!$A$2:$G$1334,4,FALSE),AL614)</f>
        <v>6.452</v>
      </c>
      <c r="AM615">
        <f>_xlfn.IFNA(VLOOKUP(A615,InterestRate!$A$2:$G$1334,5, FALSE),AM614)</f>
        <v>6.452</v>
      </c>
      <c r="AN615">
        <f>_xlfn.IFNA(VLOOKUP(A615,InterestRate!$A$2:$G$1334,6, FALSE),AN614)</f>
        <v>6.452</v>
      </c>
      <c r="AO615">
        <f>_xlfn.IFNA(VLOOKUP(A615,InterestRate!$A$2:$G$1334,7, FALSE),AO614)</f>
        <v>-2.2000000000000001E-3</v>
      </c>
      <c r="AP615">
        <f t="shared" si="239"/>
        <v>-1</v>
      </c>
      <c r="AQ615">
        <f t="shared" si="240"/>
        <v>-1</v>
      </c>
    </row>
    <row r="616" spans="1:43" x14ac:dyDescent="0.2">
      <c r="A616" s="1">
        <v>42759</v>
      </c>
      <c r="B616">
        <v>8407.0499999999993</v>
      </c>
      <c r="C616">
        <v>8480.9500000000007</v>
      </c>
      <c r="D616">
        <v>8398.15</v>
      </c>
      <c r="E616">
        <v>8475.7999999999993</v>
      </c>
      <c r="F616">
        <v>184745781</v>
      </c>
      <c r="G616">
        <v>8524.17</v>
      </c>
      <c r="H616">
        <f t="shared" si="256"/>
        <v>8363.3666666666668</v>
      </c>
      <c r="I616">
        <f t="shared" si="248"/>
        <v>112.43333333333248</v>
      </c>
      <c r="J616">
        <f t="shared" si="255"/>
        <v>0</v>
      </c>
      <c r="K616">
        <f t="shared" si="236"/>
        <v>8740.9500000000007</v>
      </c>
      <c r="L616">
        <f t="shared" si="249"/>
        <v>170626741.2857143</v>
      </c>
      <c r="M616">
        <f t="shared" si="250"/>
        <v>14119039.714285702</v>
      </c>
      <c r="N616" s="10">
        <f t="shared" si="237"/>
        <v>3.1283182708417079</v>
      </c>
      <c r="O616">
        <f t="shared" si="245"/>
        <v>75.449999999998909</v>
      </c>
      <c r="P616">
        <f t="shared" si="257"/>
        <v>-134.40000000000146</v>
      </c>
      <c r="Q616">
        <f t="shared" si="258"/>
        <v>95.630329294384509</v>
      </c>
      <c r="R616">
        <f t="shared" si="259"/>
        <v>209.85000000000036</v>
      </c>
      <c r="S616">
        <f t="shared" si="241"/>
        <v>84.299999999999272</v>
      </c>
      <c r="T616">
        <f t="shared" si="242"/>
        <v>-84.299999999999272</v>
      </c>
      <c r="U616">
        <f t="shared" si="243"/>
        <v>84.299999999999272</v>
      </c>
      <c r="V616">
        <f t="shared" si="244"/>
        <v>0</v>
      </c>
      <c r="W616">
        <f t="shared" si="251"/>
        <v>25.142857142856883</v>
      </c>
      <c r="X616">
        <f t="shared" si="246"/>
        <v>14.364285714285611</v>
      </c>
      <c r="Y616">
        <f t="shared" si="252"/>
        <v>62.070181625815465</v>
      </c>
      <c r="Z616">
        <f t="shared" si="253"/>
        <v>0</v>
      </c>
      <c r="AA616">
        <f t="shared" si="254"/>
        <v>0</v>
      </c>
      <c r="AB616">
        <v>28.45</v>
      </c>
      <c r="AC616">
        <f t="shared" si="234"/>
        <v>12701272443.75</v>
      </c>
      <c r="AD616">
        <f t="shared" si="247"/>
        <v>2768520086.2428427</v>
      </c>
      <c r="AE616" t="str">
        <f t="shared" si="235"/>
        <v>Jan</v>
      </c>
      <c r="AF616">
        <f>_xlfn.IFNA(VLOOKUP(A616,Gold!$A$2:$E$1307,5, FALSE),AF615)</f>
        <v>29259</v>
      </c>
      <c r="AG616">
        <f>_xlfn.IFNA(VLOOKUP(A616,Gold!$A$2:$G$1307,7, FALSE),AG615)</f>
        <v>1</v>
      </c>
      <c r="AH616">
        <f>_xlfn.IFNA(VLOOKUP(A616,Oil!$A$2:$E$1345,5, FALSE),AH615)</f>
        <v>3591</v>
      </c>
      <c r="AI616">
        <f>_xlfn.IFNA(VLOOKUP(A616,Oil!$A$2:$G$1345,7, FALSE),AI615)</f>
        <v>-1</v>
      </c>
      <c r="AJ616">
        <f t="shared" si="238"/>
        <v>0</v>
      </c>
      <c r="AK616">
        <f>_xlfn.IFNA(VLOOKUP(A616,InterestRate!$A$2:$G$1334,3, FALSE),AK615)</f>
        <v>6.4349999999999996</v>
      </c>
      <c r="AL616">
        <f>_xlfn.IFNA(VLOOKUP(A616,InterestRate!$A$2:$G$1334,4,FALSE),AL615)</f>
        <v>6.4349999999999996</v>
      </c>
      <c r="AM616">
        <f>_xlfn.IFNA(VLOOKUP(A616,InterestRate!$A$2:$G$1334,5, FALSE),AM615)</f>
        <v>6.4349999999999996</v>
      </c>
      <c r="AN616">
        <f>_xlfn.IFNA(VLOOKUP(A616,InterestRate!$A$2:$G$1334,6, FALSE),AN615)</f>
        <v>6.4349999999999996</v>
      </c>
      <c r="AO616">
        <f>_xlfn.IFNA(VLOOKUP(A616,InterestRate!$A$2:$G$1334,7, FALSE),AO615)</f>
        <v>-2.5999999999999999E-3</v>
      </c>
      <c r="AP616">
        <f t="shared" si="239"/>
        <v>-1</v>
      </c>
      <c r="AQ616">
        <f t="shared" si="240"/>
        <v>-1</v>
      </c>
    </row>
    <row r="617" spans="1:43" x14ac:dyDescent="0.2">
      <c r="A617" s="1">
        <v>42760</v>
      </c>
      <c r="B617">
        <v>8499.4500000000007</v>
      </c>
      <c r="C617">
        <v>8612.6</v>
      </c>
      <c r="D617">
        <v>8493.9500000000007</v>
      </c>
      <c r="E617">
        <v>8602.75</v>
      </c>
      <c r="F617">
        <v>301490150</v>
      </c>
      <c r="G617">
        <v>13901.89</v>
      </c>
      <c r="H617">
        <f t="shared" si="256"/>
        <v>8382.7000000000007</v>
      </c>
      <c r="I617">
        <f t="shared" si="248"/>
        <v>220.04999999999927</v>
      </c>
      <c r="J617">
        <f t="shared" si="255"/>
        <v>0</v>
      </c>
      <c r="K617">
        <f t="shared" si="236"/>
        <v>8801.0499999999993</v>
      </c>
      <c r="L617">
        <f t="shared" si="249"/>
        <v>169740479.14285713</v>
      </c>
      <c r="M617">
        <f t="shared" si="250"/>
        <v>131749670.85714287</v>
      </c>
      <c r="N617" s="10">
        <f t="shared" si="237"/>
        <v>2.3050768649559648</v>
      </c>
      <c r="O617">
        <f t="shared" si="245"/>
        <v>189.95000000000073</v>
      </c>
      <c r="P617">
        <f t="shared" si="257"/>
        <v>50.950000000000728</v>
      </c>
      <c r="Q617">
        <f t="shared" si="258"/>
        <v>85.666562210423862</v>
      </c>
      <c r="R617">
        <f t="shared" si="259"/>
        <v>139</v>
      </c>
      <c r="S617">
        <f t="shared" si="241"/>
        <v>126.95000000000073</v>
      </c>
      <c r="T617">
        <f t="shared" si="242"/>
        <v>-126.95000000000073</v>
      </c>
      <c r="U617">
        <f t="shared" si="243"/>
        <v>126.95000000000073</v>
      </c>
      <c r="V617">
        <f t="shared" si="244"/>
        <v>0</v>
      </c>
      <c r="W617">
        <f t="shared" si="251"/>
        <v>41.5</v>
      </c>
      <c r="X617">
        <f t="shared" si="246"/>
        <v>14.364285714285611</v>
      </c>
      <c r="Y617">
        <f t="shared" si="252"/>
        <v>72.980781308880921</v>
      </c>
      <c r="Z617">
        <f t="shared" si="253"/>
        <v>0</v>
      </c>
      <c r="AA617">
        <f t="shared" si="254"/>
        <v>0</v>
      </c>
      <c r="AB617">
        <v>249.7</v>
      </c>
      <c r="AC617">
        <f t="shared" si="234"/>
        <v>31143932494.999779</v>
      </c>
      <c r="AD617">
        <f t="shared" si="247"/>
        <v>6818301361.7285519</v>
      </c>
      <c r="AE617" t="str">
        <f t="shared" si="235"/>
        <v>Jan</v>
      </c>
      <c r="AF617">
        <f>_xlfn.IFNA(VLOOKUP(A617,Gold!$A$2:$E$1307,5, FALSE),AF616)</f>
        <v>29092</v>
      </c>
      <c r="AG617">
        <f>_xlfn.IFNA(VLOOKUP(A617,Gold!$A$2:$G$1307,7, FALSE),AG616)</f>
        <v>1</v>
      </c>
      <c r="AH617">
        <f>_xlfn.IFNA(VLOOKUP(A617,Oil!$A$2:$E$1345,5, FALSE),AH616)</f>
        <v>3625</v>
      </c>
      <c r="AI617">
        <f>_xlfn.IFNA(VLOOKUP(A617,Oil!$A$2:$G$1345,7, FALSE),AI616)</f>
        <v>1</v>
      </c>
      <c r="AJ617">
        <f t="shared" si="238"/>
        <v>2</v>
      </c>
      <c r="AK617">
        <f>_xlfn.IFNA(VLOOKUP(A617,InterestRate!$A$2:$G$1334,3, FALSE),AK616)</f>
        <v>6.4269999999999996</v>
      </c>
      <c r="AL617">
        <f>_xlfn.IFNA(VLOOKUP(A617,InterestRate!$A$2:$G$1334,4,FALSE),AL616)</f>
        <v>6.4269999999999996</v>
      </c>
      <c r="AM617">
        <f>_xlfn.IFNA(VLOOKUP(A617,InterestRate!$A$2:$G$1334,5, FALSE),AM616)</f>
        <v>6.4269999999999996</v>
      </c>
      <c r="AN617">
        <f>_xlfn.IFNA(VLOOKUP(A617,InterestRate!$A$2:$G$1334,6, FALSE),AN616)</f>
        <v>6.4269999999999996</v>
      </c>
      <c r="AO617">
        <f>_xlfn.IFNA(VLOOKUP(A617,InterestRate!$A$2:$G$1334,7, FALSE),AO616)</f>
        <v>-1.1999999999999999E-3</v>
      </c>
      <c r="AP617">
        <f t="shared" si="239"/>
        <v>-1</v>
      </c>
      <c r="AQ617">
        <f t="shared" si="240"/>
        <v>1</v>
      </c>
    </row>
    <row r="618" spans="1:43" x14ac:dyDescent="0.2">
      <c r="A618" s="1">
        <v>42762</v>
      </c>
      <c r="B618">
        <v>8610.5</v>
      </c>
      <c r="C618">
        <v>8672.7000000000007</v>
      </c>
      <c r="D618">
        <v>8606.9</v>
      </c>
      <c r="E618">
        <v>8641.25</v>
      </c>
      <c r="F618">
        <v>283905821</v>
      </c>
      <c r="G618">
        <v>11568.92</v>
      </c>
      <c r="H618">
        <f t="shared" si="256"/>
        <v>8413.258333333335</v>
      </c>
      <c r="I618">
        <f t="shared" si="248"/>
        <v>227.99166666666497</v>
      </c>
      <c r="J618">
        <f t="shared" si="255"/>
        <v>0</v>
      </c>
      <c r="K618">
        <f t="shared" si="236"/>
        <v>8768.2999999999993</v>
      </c>
      <c r="L618">
        <f t="shared" si="249"/>
        <v>194533524</v>
      </c>
      <c r="M618">
        <f t="shared" si="250"/>
        <v>89372297</v>
      </c>
      <c r="N618" s="10">
        <f t="shared" si="237"/>
        <v>1.4702733979458906</v>
      </c>
      <c r="O618">
        <f t="shared" si="245"/>
        <v>243.25</v>
      </c>
      <c r="P618">
        <f t="shared" si="257"/>
        <v>89.049999999999272</v>
      </c>
      <c r="Q618">
        <f t="shared" si="258"/>
        <v>92.170744764682524</v>
      </c>
      <c r="R618">
        <f t="shared" si="259"/>
        <v>154.20000000000073</v>
      </c>
      <c r="S618">
        <f t="shared" si="241"/>
        <v>38.5</v>
      </c>
      <c r="T618">
        <f t="shared" si="242"/>
        <v>-38.5</v>
      </c>
      <c r="U618">
        <f t="shared" si="243"/>
        <v>38.5</v>
      </c>
      <c r="V618">
        <f t="shared" si="244"/>
        <v>0</v>
      </c>
      <c r="W618">
        <f t="shared" si="251"/>
        <v>47</v>
      </c>
      <c r="X618">
        <f t="shared" si="246"/>
        <v>12.25</v>
      </c>
      <c r="Y618">
        <f t="shared" si="252"/>
        <v>78.008298755186729</v>
      </c>
      <c r="Z618">
        <f t="shared" si="253"/>
        <v>0</v>
      </c>
      <c r="AA618">
        <f t="shared" si="254"/>
        <v>0</v>
      </c>
      <c r="AB618">
        <v>508.65</v>
      </c>
      <c r="AC618">
        <f t="shared" si="234"/>
        <v>8730103995.75</v>
      </c>
      <c r="AD618">
        <f t="shared" si="247"/>
        <v>8371826180.092824</v>
      </c>
      <c r="AE618" t="str">
        <f t="shared" si="235"/>
        <v>Jan</v>
      </c>
      <c r="AF618">
        <f>_xlfn.IFNA(VLOOKUP(A618,Gold!$A$2:$E$1307,5, FALSE),AF617)</f>
        <v>28696</v>
      </c>
      <c r="AG618">
        <f>_xlfn.IFNA(VLOOKUP(A618,Gold!$A$2:$G$1307,7, FALSE),AG617)</f>
        <v>1</v>
      </c>
      <c r="AH618">
        <f>_xlfn.IFNA(VLOOKUP(A618,Oil!$A$2:$E$1345,5, FALSE),AH617)</f>
        <v>3625</v>
      </c>
      <c r="AI618">
        <f>_xlfn.IFNA(VLOOKUP(A618,Oil!$A$2:$G$1345,7, FALSE),AI617)</f>
        <v>1</v>
      </c>
      <c r="AJ618">
        <f t="shared" si="238"/>
        <v>2</v>
      </c>
      <c r="AK618">
        <f>_xlfn.IFNA(VLOOKUP(A618,InterestRate!$A$2:$G$1334,3, FALSE),AK617)</f>
        <v>6.4020000000000001</v>
      </c>
      <c r="AL618">
        <f>_xlfn.IFNA(VLOOKUP(A618,InterestRate!$A$2:$G$1334,4,FALSE),AL617)</f>
        <v>6.4020000000000001</v>
      </c>
      <c r="AM618">
        <f>_xlfn.IFNA(VLOOKUP(A618,InterestRate!$A$2:$G$1334,5, FALSE),AM617)</f>
        <v>6.4020000000000001</v>
      </c>
      <c r="AN618">
        <f>_xlfn.IFNA(VLOOKUP(A618,InterestRate!$A$2:$G$1334,6, FALSE),AN617)</f>
        <v>6.4020000000000001</v>
      </c>
      <c r="AO618">
        <f>_xlfn.IFNA(VLOOKUP(A618,InterestRate!$A$2:$G$1334,7, FALSE),AO617)</f>
        <v>-3.8999999999999998E-3</v>
      </c>
      <c r="AP618">
        <f t="shared" si="239"/>
        <v>-1</v>
      </c>
      <c r="AQ618">
        <f t="shared" si="240"/>
        <v>1</v>
      </c>
    </row>
    <row r="619" spans="1:43" x14ac:dyDescent="0.2">
      <c r="A619" s="1">
        <v>42765</v>
      </c>
      <c r="B619">
        <v>8635.5499999999993</v>
      </c>
      <c r="C619">
        <v>8662.6</v>
      </c>
      <c r="D619">
        <v>8617.75</v>
      </c>
      <c r="E619">
        <v>8632.75</v>
      </c>
      <c r="F619">
        <v>314110760</v>
      </c>
      <c r="G619">
        <v>9333.49</v>
      </c>
      <c r="H619">
        <f t="shared" si="256"/>
        <v>8442.6458333333339</v>
      </c>
      <c r="I619">
        <f t="shared" si="248"/>
        <v>190.10416666666606</v>
      </c>
      <c r="J619">
        <f t="shared" si="255"/>
        <v>0</v>
      </c>
      <c r="K619">
        <f t="shared" si="236"/>
        <v>8769.0499999999993</v>
      </c>
      <c r="L619">
        <f t="shared" si="249"/>
        <v>217122753.2857143</v>
      </c>
      <c r="M619">
        <f t="shared" si="250"/>
        <v>96988006.714285702</v>
      </c>
      <c r="N619" s="10">
        <f t="shared" si="237"/>
        <v>1.5788711592482034</v>
      </c>
      <c r="O619">
        <f t="shared" si="245"/>
        <v>215.75</v>
      </c>
      <c r="P619">
        <f t="shared" si="257"/>
        <v>34.799999999999272</v>
      </c>
      <c r="Q619">
        <f t="shared" si="258"/>
        <v>106.00431145769068</v>
      </c>
      <c r="R619">
        <f t="shared" si="259"/>
        <v>180.95000000000073</v>
      </c>
      <c r="S619">
        <f t="shared" si="241"/>
        <v>-8.5</v>
      </c>
      <c r="T619">
        <f t="shared" si="242"/>
        <v>8.5</v>
      </c>
      <c r="U619">
        <f t="shared" si="243"/>
        <v>0</v>
      </c>
      <c r="V619">
        <f t="shared" si="244"/>
        <v>8.5</v>
      </c>
      <c r="W619">
        <f t="shared" si="251"/>
        <v>44.285714285714285</v>
      </c>
      <c r="X619">
        <f t="shared" si="246"/>
        <v>13.464285714285714</v>
      </c>
      <c r="Y619">
        <f t="shared" si="252"/>
        <v>75.379939209726444</v>
      </c>
      <c r="Z619">
        <f t="shared" si="253"/>
        <v>0</v>
      </c>
      <c r="AA619">
        <f t="shared" si="254"/>
        <v>0</v>
      </c>
      <c r="AB619">
        <v>648.95000000000005</v>
      </c>
      <c r="AC619">
        <f t="shared" si="234"/>
        <v>-879510127.99977148</v>
      </c>
      <c r="AD619">
        <f t="shared" si="247"/>
        <v>7928953081.4000092</v>
      </c>
      <c r="AE619" t="str">
        <f t="shared" si="235"/>
        <v>Jan</v>
      </c>
      <c r="AF619">
        <f>_xlfn.IFNA(VLOOKUP(A619,Gold!$A$2:$E$1307,5, FALSE),AF618)</f>
        <v>28820</v>
      </c>
      <c r="AG619">
        <f>_xlfn.IFNA(VLOOKUP(A619,Gold!$A$2:$G$1307,7, FALSE),AG618)</f>
        <v>-1</v>
      </c>
      <c r="AH619">
        <f>_xlfn.IFNA(VLOOKUP(A619,Oil!$A$2:$E$1345,5, FALSE),AH618)</f>
        <v>3626</v>
      </c>
      <c r="AI619">
        <f>_xlfn.IFNA(VLOOKUP(A619,Oil!$A$2:$G$1345,7, FALSE),AI618)</f>
        <v>1</v>
      </c>
      <c r="AJ619">
        <f t="shared" si="238"/>
        <v>0</v>
      </c>
      <c r="AK619">
        <f>_xlfn.IFNA(VLOOKUP(A619,InterestRate!$A$2:$G$1334,3, FALSE),AK618)</f>
        <v>6.4050000000000002</v>
      </c>
      <c r="AL619">
        <f>_xlfn.IFNA(VLOOKUP(A619,InterestRate!$A$2:$G$1334,4,FALSE),AL618)</f>
        <v>6.4050000000000002</v>
      </c>
      <c r="AM619">
        <f>_xlfn.IFNA(VLOOKUP(A619,InterestRate!$A$2:$G$1334,5, FALSE),AM618)</f>
        <v>6.4050000000000002</v>
      </c>
      <c r="AN619">
        <f>_xlfn.IFNA(VLOOKUP(A619,InterestRate!$A$2:$G$1334,6, FALSE),AN618)</f>
        <v>6.4050000000000002</v>
      </c>
      <c r="AO619">
        <f>_xlfn.IFNA(VLOOKUP(A619,InterestRate!$A$2:$G$1334,7, FALSE),AO618)</f>
        <v>5.0000000000000001E-4</v>
      </c>
      <c r="AP619">
        <f t="shared" si="239"/>
        <v>1</v>
      </c>
      <c r="AQ619">
        <f t="shared" si="240"/>
        <v>1</v>
      </c>
    </row>
    <row r="620" spans="1:43" x14ac:dyDescent="0.2">
      <c r="A620" s="1">
        <v>42766</v>
      </c>
      <c r="B620">
        <v>8629.4500000000007</v>
      </c>
      <c r="C620">
        <v>8631.75</v>
      </c>
      <c r="D620">
        <v>8552.4</v>
      </c>
      <c r="E620">
        <v>8561.2999999999993</v>
      </c>
      <c r="F620">
        <v>537110119</v>
      </c>
      <c r="G620">
        <v>14721.17</v>
      </c>
      <c r="H620">
        <f t="shared" si="256"/>
        <v>8463.6541666666672</v>
      </c>
      <c r="I620">
        <f t="shared" si="248"/>
        <v>97.645833333332121</v>
      </c>
      <c r="J620">
        <f t="shared" si="255"/>
        <v>0</v>
      </c>
      <c r="K620">
        <f t="shared" si="236"/>
        <v>8778.4</v>
      </c>
      <c r="L620">
        <f t="shared" si="249"/>
        <v>237871856.2857143</v>
      </c>
      <c r="M620">
        <f t="shared" si="250"/>
        <v>299238262.71428573</v>
      </c>
      <c r="N620" s="10">
        <f t="shared" si="237"/>
        <v>2.5358298389263356</v>
      </c>
      <c r="O620">
        <f t="shared" si="245"/>
        <v>126.19999999999891</v>
      </c>
      <c r="P620">
        <f t="shared" si="257"/>
        <v>-20.300000000001091</v>
      </c>
      <c r="Q620">
        <f t="shared" si="258"/>
        <v>110.45944202888843</v>
      </c>
      <c r="R620">
        <f t="shared" si="259"/>
        <v>146.5</v>
      </c>
      <c r="S620">
        <f t="shared" si="241"/>
        <v>-71.450000000000728</v>
      </c>
      <c r="T620">
        <f t="shared" si="242"/>
        <v>71.450000000000728</v>
      </c>
      <c r="U620">
        <f t="shared" si="243"/>
        <v>0</v>
      </c>
      <c r="V620">
        <f t="shared" si="244"/>
        <v>71.450000000000728</v>
      </c>
      <c r="W620">
        <f t="shared" si="251"/>
        <v>41.699999999999946</v>
      </c>
      <c r="X620">
        <f t="shared" si="246"/>
        <v>23.671428571428674</v>
      </c>
      <c r="Y620">
        <f t="shared" si="252"/>
        <v>62.828239345673573</v>
      </c>
      <c r="Z620">
        <f t="shared" si="253"/>
        <v>0</v>
      </c>
      <c r="AA620">
        <f t="shared" si="254"/>
        <v>0</v>
      </c>
      <c r="AB620">
        <v>585.20000000000005</v>
      </c>
      <c r="AC620">
        <f t="shared" si="234"/>
        <v>-36604054609.850784</v>
      </c>
      <c r="AD620">
        <f t="shared" si="247"/>
        <v>2291949895.9498792</v>
      </c>
      <c r="AE620" t="str">
        <f t="shared" si="235"/>
        <v>Jan</v>
      </c>
      <c r="AF620">
        <f>_xlfn.IFNA(VLOOKUP(A620,Gold!$A$2:$E$1307,5, FALSE),AF619)</f>
        <v>29008</v>
      </c>
      <c r="AG620">
        <f>_xlfn.IFNA(VLOOKUP(A620,Gold!$A$2:$G$1307,7, FALSE),AG619)</f>
        <v>-1</v>
      </c>
      <c r="AH620">
        <f>_xlfn.IFNA(VLOOKUP(A620,Oil!$A$2:$E$1345,5, FALSE),AH619)</f>
        <v>3581</v>
      </c>
      <c r="AI620">
        <f>_xlfn.IFNA(VLOOKUP(A620,Oil!$A$2:$G$1345,7, FALSE),AI619)</f>
        <v>-1</v>
      </c>
      <c r="AJ620">
        <f t="shared" si="238"/>
        <v>-2</v>
      </c>
      <c r="AK620">
        <f>_xlfn.IFNA(VLOOKUP(A620,InterestRate!$A$2:$G$1334,3, FALSE),AK619)</f>
        <v>6.4089999999999998</v>
      </c>
      <c r="AL620">
        <f>_xlfn.IFNA(VLOOKUP(A620,InterestRate!$A$2:$G$1334,4,FALSE),AL619)</f>
        <v>6.4089999999999998</v>
      </c>
      <c r="AM620">
        <f>_xlfn.IFNA(VLOOKUP(A620,InterestRate!$A$2:$G$1334,5, FALSE),AM619)</f>
        <v>6.4089999999999998</v>
      </c>
      <c r="AN620">
        <f>_xlfn.IFNA(VLOOKUP(A620,InterestRate!$A$2:$G$1334,6, FALSE),AN619)</f>
        <v>6.4089999999999998</v>
      </c>
      <c r="AO620">
        <f>_xlfn.IFNA(VLOOKUP(A620,InterestRate!$A$2:$G$1334,7, FALSE),AO619)</f>
        <v>5.9999999999999995E-4</v>
      </c>
      <c r="AP620">
        <f t="shared" si="239"/>
        <v>1</v>
      </c>
      <c r="AQ620">
        <f t="shared" si="240"/>
        <v>-1</v>
      </c>
    </row>
    <row r="621" spans="1:43" x14ac:dyDescent="0.2">
      <c r="A621" s="1">
        <v>42767</v>
      </c>
      <c r="B621">
        <v>8570.35</v>
      </c>
      <c r="C621">
        <v>8722.4</v>
      </c>
      <c r="D621">
        <v>8537.5</v>
      </c>
      <c r="E621">
        <v>8716.4</v>
      </c>
      <c r="F621">
        <v>337797412</v>
      </c>
      <c r="G621">
        <v>13494.05</v>
      </c>
      <c r="H621">
        <f t="shared" si="256"/>
        <v>8476.4958333333325</v>
      </c>
      <c r="I621">
        <f t="shared" si="248"/>
        <v>239.90416666666715</v>
      </c>
      <c r="J621">
        <f t="shared" si="255"/>
        <v>0</v>
      </c>
      <c r="K621">
        <f t="shared" si="236"/>
        <v>8793.5499999999993</v>
      </c>
      <c r="L621">
        <f t="shared" si="249"/>
        <v>290179566.28571427</v>
      </c>
      <c r="M621">
        <f t="shared" si="250"/>
        <v>47617845.714285731</v>
      </c>
      <c r="N621" s="10">
        <f t="shared" si="237"/>
        <v>0.88511312009544807</v>
      </c>
      <c r="O621">
        <f t="shared" si="245"/>
        <v>367.04999999999927</v>
      </c>
      <c r="P621">
        <f t="shared" si="257"/>
        <v>398.34999999999854</v>
      </c>
      <c r="Q621">
        <f t="shared" si="258"/>
        <v>109.84206085709316</v>
      </c>
      <c r="R621">
        <f t="shared" si="259"/>
        <v>-31.299999999999272</v>
      </c>
      <c r="S621">
        <f t="shared" si="241"/>
        <v>155.10000000000036</v>
      </c>
      <c r="T621">
        <f t="shared" si="242"/>
        <v>-155.10000000000036</v>
      </c>
      <c r="U621">
        <f t="shared" si="243"/>
        <v>155.10000000000036</v>
      </c>
      <c r="V621">
        <f t="shared" si="244"/>
        <v>0</v>
      </c>
      <c r="W621">
        <f t="shared" si="251"/>
        <v>63.857142857142854</v>
      </c>
      <c r="X621">
        <f t="shared" si="246"/>
        <v>11.421428571428676</v>
      </c>
      <c r="Y621">
        <f t="shared" si="252"/>
        <v>83.715703717576446</v>
      </c>
      <c r="Z621">
        <f t="shared" si="253"/>
        <v>0</v>
      </c>
      <c r="AA621">
        <f t="shared" si="254"/>
        <v>1</v>
      </c>
      <c r="AB621">
        <v>709</v>
      </c>
      <c r="AC621">
        <f t="shared" si="234"/>
        <v>49335312022.599754</v>
      </c>
      <c r="AD621">
        <f t="shared" si="247"/>
        <v>10981218444.178415</v>
      </c>
      <c r="AE621" t="str">
        <f t="shared" si="235"/>
        <v>Feb</v>
      </c>
      <c r="AF621">
        <f>_xlfn.IFNA(VLOOKUP(A621,Gold!$A$2:$E$1307,5, FALSE),AF620)</f>
        <v>29030</v>
      </c>
      <c r="AG621">
        <f>_xlfn.IFNA(VLOOKUP(A621,Gold!$A$2:$G$1307,7, FALSE),AG620)</f>
        <v>-1</v>
      </c>
      <c r="AH621">
        <f>_xlfn.IFNA(VLOOKUP(A621,Oil!$A$2:$E$1345,5, FALSE),AH620)</f>
        <v>3581</v>
      </c>
      <c r="AI621">
        <f>_xlfn.IFNA(VLOOKUP(A621,Oil!$A$2:$G$1345,7, FALSE),AI620)</f>
        <v>1</v>
      </c>
      <c r="AJ621">
        <f t="shared" si="238"/>
        <v>0</v>
      </c>
      <c r="AK621">
        <f>_xlfn.IFNA(VLOOKUP(A621,InterestRate!$A$2:$G$1334,3, FALSE),AK620)</f>
        <v>6.431</v>
      </c>
      <c r="AL621">
        <f>_xlfn.IFNA(VLOOKUP(A621,InterestRate!$A$2:$G$1334,4,FALSE),AL620)</f>
        <v>6.431</v>
      </c>
      <c r="AM621">
        <f>_xlfn.IFNA(VLOOKUP(A621,InterestRate!$A$2:$G$1334,5, FALSE),AM620)</f>
        <v>6.431</v>
      </c>
      <c r="AN621">
        <f>_xlfn.IFNA(VLOOKUP(A621,InterestRate!$A$2:$G$1334,6, FALSE),AN620)</f>
        <v>6.431</v>
      </c>
      <c r="AO621">
        <f>_xlfn.IFNA(VLOOKUP(A621,InterestRate!$A$2:$G$1334,7, FALSE),AO620)</f>
        <v>3.3999999999999998E-3</v>
      </c>
      <c r="AP621">
        <f t="shared" si="239"/>
        <v>1</v>
      </c>
      <c r="AQ621">
        <f t="shared" si="240"/>
        <v>1</v>
      </c>
    </row>
    <row r="622" spans="1:43" x14ac:dyDescent="0.2">
      <c r="A622" s="1">
        <v>42768</v>
      </c>
      <c r="B622">
        <v>8724.75</v>
      </c>
      <c r="C622">
        <v>8757.6</v>
      </c>
      <c r="D622">
        <v>8685.7999999999993</v>
      </c>
      <c r="E622">
        <v>8734.25</v>
      </c>
      <c r="F622">
        <v>292329202</v>
      </c>
      <c r="G622">
        <v>11555.02</v>
      </c>
      <c r="H622">
        <f t="shared" si="256"/>
        <v>8502.8333333333339</v>
      </c>
      <c r="I622">
        <f t="shared" si="248"/>
        <v>231.41666666666606</v>
      </c>
      <c r="J622">
        <f t="shared" si="255"/>
        <v>0</v>
      </c>
      <c r="K622">
        <f t="shared" si="236"/>
        <v>8805.0499999999993</v>
      </c>
      <c r="L622">
        <f t="shared" si="249"/>
        <v>308593306.14285713</v>
      </c>
      <c r="M622">
        <f t="shared" si="250"/>
        <v>-16264104.142857134</v>
      </c>
      <c r="N622" s="10">
        <f t="shared" si="237"/>
        <v>0.81060194063599367</v>
      </c>
      <c r="O622">
        <f t="shared" si="245"/>
        <v>342.75</v>
      </c>
      <c r="P622">
        <f t="shared" si="257"/>
        <v>358.45000000000073</v>
      </c>
      <c r="Q622">
        <f t="shared" si="258"/>
        <v>123.83292651987291</v>
      </c>
      <c r="R622">
        <f t="shared" si="259"/>
        <v>-15.700000000000728</v>
      </c>
      <c r="S622">
        <f t="shared" si="241"/>
        <v>17.850000000000364</v>
      </c>
      <c r="T622">
        <f t="shared" si="242"/>
        <v>-17.850000000000364</v>
      </c>
      <c r="U622">
        <f t="shared" si="243"/>
        <v>17.850000000000364</v>
      </c>
      <c r="V622">
        <f t="shared" si="244"/>
        <v>0</v>
      </c>
      <c r="W622">
        <f t="shared" si="251"/>
        <v>60.385714285714393</v>
      </c>
      <c r="X622">
        <f t="shared" si="246"/>
        <v>11.421428571428676</v>
      </c>
      <c r="Y622">
        <f t="shared" si="252"/>
        <v>82.939272049445606</v>
      </c>
      <c r="Z622">
        <f t="shared" si="253"/>
        <v>0</v>
      </c>
      <c r="AA622">
        <f t="shared" si="254"/>
        <v>1</v>
      </c>
      <c r="AB622">
        <v>836</v>
      </c>
      <c r="AC622">
        <f t="shared" si="234"/>
        <v>2777127419</v>
      </c>
      <c r="AD622">
        <f t="shared" si="247"/>
        <v>9600597662.6069965</v>
      </c>
      <c r="AE622" t="str">
        <f t="shared" si="235"/>
        <v>Feb</v>
      </c>
      <c r="AF622">
        <f>_xlfn.IFNA(VLOOKUP(A622,Gold!$A$2:$E$1307,5, FALSE),AF621)</f>
        <v>29207</v>
      </c>
      <c r="AG622">
        <f>_xlfn.IFNA(VLOOKUP(A622,Gold!$A$2:$G$1307,7, FALSE),AG621)</f>
        <v>1</v>
      </c>
      <c r="AH622">
        <f>_xlfn.IFNA(VLOOKUP(A622,Oil!$A$2:$E$1345,5, FALSE),AH621)</f>
        <v>3645</v>
      </c>
      <c r="AI622">
        <f>_xlfn.IFNA(VLOOKUP(A622,Oil!$A$2:$G$1345,7, FALSE),AI621)</f>
        <v>1</v>
      </c>
      <c r="AJ622">
        <f t="shared" si="238"/>
        <v>2</v>
      </c>
      <c r="AK622">
        <f>_xlfn.IFNA(VLOOKUP(A622,InterestRate!$A$2:$G$1334,3, FALSE),AK621)</f>
        <v>6.4020000000000001</v>
      </c>
      <c r="AL622">
        <f>_xlfn.IFNA(VLOOKUP(A622,InterestRate!$A$2:$G$1334,4,FALSE),AL621)</f>
        <v>6.4020000000000001</v>
      </c>
      <c r="AM622">
        <f>_xlfn.IFNA(VLOOKUP(A622,InterestRate!$A$2:$G$1334,5, FALSE),AM621)</f>
        <v>6.4020000000000001</v>
      </c>
      <c r="AN622">
        <f>_xlfn.IFNA(VLOOKUP(A622,InterestRate!$A$2:$G$1334,6, FALSE),AN621)</f>
        <v>6.4020000000000001</v>
      </c>
      <c r="AO622">
        <f>_xlfn.IFNA(VLOOKUP(A622,InterestRate!$A$2:$G$1334,7, FALSE),AO621)</f>
        <v>-4.4999999999999997E-3</v>
      </c>
      <c r="AP622">
        <f t="shared" si="239"/>
        <v>-1</v>
      </c>
      <c r="AQ622">
        <f t="shared" si="240"/>
        <v>1</v>
      </c>
    </row>
    <row r="623" spans="1:43" x14ac:dyDescent="0.2">
      <c r="A623" s="1">
        <v>42769</v>
      </c>
      <c r="B623">
        <v>8735.15</v>
      </c>
      <c r="C623">
        <v>8748.25</v>
      </c>
      <c r="D623">
        <v>8707.75</v>
      </c>
      <c r="E623">
        <v>8740.9500000000007</v>
      </c>
      <c r="F623">
        <v>196936238</v>
      </c>
      <c r="G623">
        <v>8193.4500000000007</v>
      </c>
      <c r="H623">
        <f t="shared" si="256"/>
        <v>8529.6208333333325</v>
      </c>
      <c r="I623">
        <f t="shared" si="248"/>
        <v>211.32916666666824</v>
      </c>
      <c r="J623">
        <f t="shared" si="255"/>
        <v>0</v>
      </c>
      <c r="K623">
        <f t="shared" si="236"/>
        <v>8792.2999999999993</v>
      </c>
      <c r="L623">
        <f t="shared" si="249"/>
        <v>321641320.71428573</v>
      </c>
      <c r="M623">
        <f t="shared" si="250"/>
        <v>-124705082.71428573</v>
      </c>
      <c r="N623" s="10">
        <f t="shared" si="237"/>
        <v>0.58746474925492698</v>
      </c>
      <c r="O623">
        <f t="shared" si="245"/>
        <v>265.15000000000146</v>
      </c>
      <c r="P623">
        <f t="shared" si="257"/>
        <v>189.70000000000255</v>
      </c>
      <c r="Q623">
        <f t="shared" si="258"/>
        <v>106.29094001170317</v>
      </c>
      <c r="R623">
        <f t="shared" si="259"/>
        <v>75.449999999998909</v>
      </c>
      <c r="S623">
        <f t="shared" si="241"/>
        <v>6.7000000000007276</v>
      </c>
      <c r="T623">
        <f t="shared" si="242"/>
        <v>-6.7000000000007276</v>
      </c>
      <c r="U623">
        <f t="shared" si="243"/>
        <v>6.7000000000007276</v>
      </c>
      <c r="V623">
        <f t="shared" si="244"/>
        <v>0</v>
      </c>
      <c r="W623">
        <f t="shared" si="251"/>
        <v>49.30000000000031</v>
      </c>
      <c r="X623">
        <f t="shared" si="246"/>
        <v>11.421428571428676</v>
      </c>
      <c r="Y623">
        <f t="shared" si="252"/>
        <v>79.875014465918269</v>
      </c>
      <c r="Z623">
        <f t="shared" si="253"/>
        <v>0</v>
      </c>
      <c r="AA623">
        <f t="shared" si="254"/>
        <v>0</v>
      </c>
      <c r="AB623">
        <v>974.95</v>
      </c>
      <c r="AC623">
        <f t="shared" si="234"/>
        <v>1142230180.4002149</v>
      </c>
      <c r="AD623">
        <f t="shared" si="247"/>
        <v>7949305910.6998844</v>
      </c>
      <c r="AE623" t="str">
        <f t="shared" si="235"/>
        <v>Feb</v>
      </c>
      <c r="AF623">
        <f>_xlfn.IFNA(VLOOKUP(A623,Gold!$A$2:$E$1307,5, FALSE),AF622)</f>
        <v>28977</v>
      </c>
      <c r="AG623">
        <f>_xlfn.IFNA(VLOOKUP(A623,Gold!$A$2:$G$1307,7, FALSE),AG622)</f>
        <v>1</v>
      </c>
      <c r="AH623">
        <f>_xlfn.IFNA(VLOOKUP(A623,Oil!$A$2:$E$1345,5, FALSE),AH622)</f>
        <v>3611</v>
      </c>
      <c r="AI623">
        <f>_xlfn.IFNA(VLOOKUP(A623,Oil!$A$2:$G$1345,7, FALSE),AI622)</f>
        <v>-1</v>
      </c>
      <c r="AJ623">
        <f t="shared" si="238"/>
        <v>0</v>
      </c>
      <c r="AK623">
        <f>_xlfn.IFNA(VLOOKUP(A623,InterestRate!$A$2:$G$1334,3, FALSE),AK622)</f>
        <v>6.41</v>
      </c>
      <c r="AL623">
        <f>_xlfn.IFNA(VLOOKUP(A623,InterestRate!$A$2:$G$1334,4,FALSE),AL622)</f>
        <v>6.41</v>
      </c>
      <c r="AM623">
        <f>_xlfn.IFNA(VLOOKUP(A623,InterestRate!$A$2:$G$1334,5, FALSE),AM622)</f>
        <v>6.41</v>
      </c>
      <c r="AN623">
        <f>_xlfn.IFNA(VLOOKUP(A623,InterestRate!$A$2:$G$1334,6, FALSE),AN622)</f>
        <v>6.41</v>
      </c>
      <c r="AO623">
        <f>_xlfn.IFNA(VLOOKUP(A623,InterestRate!$A$2:$G$1334,7, FALSE),AO622)</f>
        <v>1.1999999999999999E-3</v>
      </c>
      <c r="AP623">
        <f t="shared" si="239"/>
        <v>1</v>
      </c>
      <c r="AQ623">
        <f t="shared" si="240"/>
        <v>1</v>
      </c>
    </row>
    <row r="624" spans="1:43" x14ac:dyDescent="0.2">
      <c r="A624" s="1">
        <v>42772</v>
      </c>
      <c r="B624">
        <v>8785.4500000000007</v>
      </c>
      <c r="C624">
        <v>8814.1</v>
      </c>
      <c r="D624">
        <v>8770.2000000000007</v>
      </c>
      <c r="E624">
        <v>8801.0499999999993</v>
      </c>
      <c r="F624">
        <v>200403782</v>
      </c>
      <c r="G624">
        <v>8701.51</v>
      </c>
      <c r="H624">
        <f t="shared" si="256"/>
        <v>8558.1999999999989</v>
      </c>
      <c r="I624">
        <f t="shared" si="248"/>
        <v>242.85000000000036</v>
      </c>
      <c r="J624">
        <f t="shared" si="255"/>
        <v>0</v>
      </c>
      <c r="K624">
        <f t="shared" si="236"/>
        <v>8724.7000000000007</v>
      </c>
      <c r="L624">
        <f t="shared" si="249"/>
        <v>323382814.5714286</v>
      </c>
      <c r="M624">
        <f t="shared" si="250"/>
        <v>-122979032.5714286</v>
      </c>
      <c r="N624" s="10">
        <f t="shared" si="237"/>
        <v>-0.86751012663260119</v>
      </c>
      <c r="O624">
        <f t="shared" si="245"/>
        <v>198.29999999999927</v>
      </c>
      <c r="P624">
        <f t="shared" si="257"/>
        <v>8.3499999999985448</v>
      </c>
      <c r="Q624">
        <f t="shared" si="258"/>
        <v>84.344386862660301</v>
      </c>
      <c r="R624">
        <f t="shared" si="259"/>
        <v>189.95000000000073</v>
      </c>
      <c r="S624">
        <f t="shared" si="241"/>
        <v>60.099999999998545</v>
      </c>
      <c r="T624">
        <f t="shared" si="242"/>
        <v>-60.099999999998545</v>
      </c>
      <c r="U624">
        <f t="shared" si="243"/>
        <v>60.099999999998545</v>
      </c>
      <c r="V624">
        <f t="shared" si="244"/>
        <v>0</v>
      </c>
      <c r="W624">
        <f t="shared" si="251"/>
        <v>39.75</v>
      </c>
      <c r="X624">
        <f t="shared" si="246"/>
        <v>11.421428571428676</v>
      </c>
      <c r="Y624">
        <f t="shared" si="252"/>
        <v>76.191128148959322</v>
      </c>
      <c r="Z624">
        <f t="shared" si="253"/>
        <v>0</v>
      </c>
      <c r="AA624">
        <f t="shared" si="254"/>
        <v>0</v>
      </c>
      <c r="AB624">
        <v>806.2</v>
      </c>
      <c r="AC624">
        <f t="shared" si="234"/>
        <v>3126298999.1997085</v>
      </c>
      <c r="AD624">
        <f t="shared" si="247"/>
        <v>3946786839.8713031</v>
      </c>
      <c r="AE624" t="str">
        <f t="shared" si="235"/>
        <v>Feb</v>
      </c>
      <c r="AF624">
        <f>_xlfn.IFNA(VLOOKUP(A624,Gold!$A$2:$E$1307,5, FALSE),AF623)</f>
        <v>29092</v>
      </c>
      <c r="AG624">
        <f>_xlfn.IFNA(VLOOKUP(A624,Gold!$A$2:$G$1307,7, FALSE),AG623)</f>
        <v>-1</v>
      </c>
      <c r="AH624">
        <f>_xlfn.IFNA(VLOOKUP(A624,Oil!$A$2:$E$1345,5, FALSE),AH623)</f>
        <v>3627</v>
      </c>
      <c r="AI624">
        <f>_xlfn.IFNA(VLOOKUP(A624,Oil!$A$2:$G$1345,7, FALSE),AI623)</f>
        <v>1</v>
      </c>
      <c r="AJ624">
        <f t="shared" si="238"/>
        <v>0</v>
      </c>
      <c r="AK624">
        <f>_xlfn.IFNA(VLOOKUP(A624,InterestRate!$A$2:$G$1334,3, FALSE),AK623)</f>
        <v>6.4130000000000003</v>
      </c>
      <c r="AL624">
        <f>_xlfn.IFNA(VLOOKUP(A624,InterestRate!$A$2:$G$1334,4,FALSE),AL623)</f>
        <v>6.4130000000000003</v>
      </c>
      <c r="AM624">
        <f>_xlfn.IFNA(VLOOKUP(A624,InterestRate!$A$2:$G$1334,5, FALSE),AM623)</f>
        <v>6.4130000000000003</v>
      </c>
      <c r="AN624">
        <f>_xlfn.IFNA(VLOOKUP(A624,InterestRate!$A$2:$G$1334,6, FALSE),AN623)</f>
        <v>6.4130000000000003</v>
      </c>
      <c r="AO624">
        <f>_xlfn.IFNA(VLOOKUP(A624,InterestRate!$A$2:$G$1334,7, FALSE),AO623)</f>
        <v>5.0000000000000001E-4</v>
      </c>
      <c r="AP624">
        <f t="shared" si="239"/>
        <v>1</v>
      </c>
      <c r="AQ624">
        <f t="shared" si="240"/>
        <v>1</v>
      </c>
    </row>
    <row r="625" spans="1:43" x14ac:dyDescent="0.2">
      <c r="A625" s="1">
        <v>42773</v>
      </c>
      <c r="B625">
        <v>8805.7000000000007</v>
      </c>
      <c r="C625">
        <v>8809.2999999999993</v>
      </c>
      <c r="D625">
        <v>8741.0499999999993</v>
      </c>
      <c r="E625">
        <v>8768.2999999999993</v>
      </c>
      <c r="F625">
        <v>233294532</v>
      </c>
      <c r="G625">
        <v>9060.6299999999992</v>
      </c>
      <c r="H625">
        <f t="shared" si="256"/>
        <v>8590.2041666666664</v>
      </c>
      <c r="I625">
        <f t="shared" si="248"/>
        <v>178.09583333333285</v>
      </c>
      <c r="J625">
        <f t="shared" si="255"/>
        <v>0</v>
      </c>
      <c r="K625">
        <f t="shared" si="236"/>
        <v>8778</v>
      </c>
      <c r="L625">
        <f t="shared" si="249"/>
        <v>308941904.85714287</v>
      </c>
      <c r="M625">
        <f t="shared" si="250"/>
        <v>-75647372.857142866</v>
      </c>
      <c r="N625" s="10">
        <f t="shared" si="237"/>
        <v>0.11062577694650877</v>
      </c>
      <c r="O625">
        <f t="shared" si="245"/>
        <v>127.04999999999927</v>
      </c>
      <c r="P625">
        <f t="shared" si="257"/>
        <v>-116.20000000000073</v>
      </c>
      <c r="Q625">
        <f t="shared" si="258"/>
        <v>83.40717609300512</v>
      </c>
      <c r="R625">
        <f t="shared" si="259"/>
        <v>243.25</v>
      </c>
      <c r="S625">
        <f t="shared" si="241"/>
        <v>-32.75</v>
      </c>
      <c r="T625">
        <f t="shared" si="242"/>
        <v>32.75</v>
      </c>
      <c r="U625">
        <f t="shared" si="243"/>
        <v>0</v>
      </c>
      <c r="V625">
        <f t="shared" si="244"/>
        <v>32.75</v>
      </c>
      <c r="W625">
        <f t="shared" si="251"/>
        <v>34.25</v>
      </c>
      <c r="X625">
        <f t="shared" si="246"/>
        <v>16.100000000000104</v>
      </c>
      <c r="Y625">
        <f t="shared" si="252"/>
        <v>66.699123661148832</v>
      </c>
      <c r="Z625">
        <f t="shared" si="253"/>
        <v>0</v>
      </c>
      <c r="AA625">
        <f t="shared" si="254"/>
        <v>0</v>
      </c>
      <c r="AB625">
        <v>590.5</v>
      </c>
      <c r="AC625">
        <f t="shared" si="234"/>
        <v>-8725215496.8003387</v>
      </c>
      <c r="AD625">
        <f t="shared" si="247"/>
        <v>1453169769.506969</v>
      </c>
      <c r="AE625" t="str">
        <f t="shared" si="235"/>
        <v>Feb</v>
      </c>
      <c r="AF625">
        <f>_xlfn.IFNA(VLOOKUP(A625,Gold!$A$2:$E$1307,5, FALSE),AF624)</f>
        <v>29305</v>
      </c>
      <c r="AG625">
        <f>_xlfn.IFNA(VLOOKUP(A625,Gold!$A$2:$G$1307,7, FALSE),AG624)</f>
        <v>-1</v>
      </c>
      <c r="AH625">
        <f>_xlfn.IFNA(VLOOKUP(A625,Oil!$A$2:$E$1345,5, FALSE),AH624)</f>
        <v>3562</v>
      </c>
      <c r="AI625">
        <f>_xlfn.IFNA(VLOOKUP(A625,Oil!$A$2:$G$1345,7, FALSE),AI624)</f>
        <v>-1</v>
      </c>
      <c r="AJ625">
        <f t="shared" si="238"/>
        <v>-2</v>
      </c>
      <c r="AK625">
        <f>_xlfn.IFNA(VLOOKUP(A625,InterestRate!$A$2:$G$1334,3, FALSE),AK624)</f>
        <v>6.431</v>
      </c>
      <c r="AL625">
        <f>_xlfn.IFNA(VLOOKUP(A625,InterestRate!$A$2:$G$1334,4,FALSE),AL624)</f>
        <v>6.431</v>
      </c>
      <c r="AM625">
        <f>_xlfn.IFNA(VLOOKUP(A625,InterestRate!$A$2:$G$1334,5, FALSE),AM624)</f>
        <v>6.431</v>
      </c>
      <c r="AN625">
        <f>_xlfn.IFNA(VLOOKUP(A625,InterestRate!$A$2:$G$1334,6, FALSE),AN624)</f>
        <v>6.431</v>
      </c>
      <c r="AO625">
        <f>_xlfn.IFNA(VLOOKUP(A625,InterestRate!$A$2:$G$1334,7, FALSE),AO624)</f>
        <v>2.8E-3</v>
      </c>
      <c r="AP625">
        <f t="shared" si="239"/>
        <v>1</v>
      </c>
      <c r="AQ625">
        <f t="shared" si="240"/>
        <v>-1</v>
      </c>
    </row>
    <row r="626" spans="1:43" x14ac:dyDescent="0.2">
      <c r="A626" s="1">
        <v>42774</v>
      </c>
      <c r="B626">
        <v>8774.5499999999993</v>
      </c>
      <c r="C626">
        <v>8791.25</v>
      </c>
      <c r="D626">
        <v>8715</v>
      </c>
      <c r="E626">
        <v>8769.0499999999993</v>
      </c>
      <c r="F626">
        <v>225485726</v>
      </c>
      <c r="G626">
        <v>9110.24</v>
      </c>
      <c r="H626">
        <f t="shared" si="256"/>
        <v>8617.9708333333328</v>
      </c>
      <c r="I626">
        <f t="shared" si="248"/>
        <v>151.07916666666642</v>
      </c>
      <c r="J626">
        <f t="shared" si="255"/>
        <v>0</v>
      </c>
      <c r="K626">
        <f t="shared" si="236"/>
        <v>8821.7000000000007</v>
      </c>
      <c r="L626">
        <f t="shared" si="249"/>
        <v>301711720.71428573</v>
      </c>
      <c r="M626">
        <f t="shared" si="250"/>
        <v>-76225994.714285731</v>
      </c>
      <c r="N626" s="10">
        <f t="shared" si="237"/>
        <v>0.60040711365542976</v>
      </c>
      <c r="O626">
        <f t="shared" si="245"/>
        <v>136.29999999999927</v>
      </c>
      <c r="P626">
        <f t="shared" si="257"/>
        <v>-79.450000000000728</v>
      </c>
      <c r="Q626">
        <f t="shared" si="258"/>
        <v>95.884741697916994</v>
      </c>
      <c r="R626">
        <f t="shared" si="259"/>
        <v>215.75</v>
      </c>
      <c r="S626">
        <f t="shared" si="241"/>
        <v>0.75</v>
      </c>
      <c r="T626">
        <f t="shared" si="242"/>
        <v>-0.75</v>
      </c>
      <c r="U626">
        <f t="shared" si="243"/>
        <v>0.75</v>
      </c>
      <c r="V626">
        <f t="shared" si="244"/>
        <v>0</v>
      </c>
      <c r="W626">
        <f t="shared" si="251"/>
        <v>34.357142857142854</v>
      </c>
      <c r="X626">
        <f t="shared" si="246"/>
        <v>14.885714285714389</v>
      </c>
      <c r="Y626">
        <f t="shared" si="252"/>
        <v>68.38214387261857</v>
      </c>
      <c r="Z626">
        <f t="shared" si="253"/>
        <v>0</v>
      </c>
      <c r="AA626">
        <f t="shared" si="254"/>
        <v>0</v>
      </c>
      <c r="AB626">
        <v>461.65</v>
      </c>
      <c r="AC626">
        <f t="shared" si="234"/>
        <v>-1240171493</v>
      </c>
      <c r="AD626">
        <f t="shared" si="247"/>
        <v>1401646717.364079</v>
      </c>
      <c r="AE626" t="str">
        <f t="shared" si="235"/>
        <v>Feb</v>
      </c>
      <c r="AF626">
        <f>_xlfn.IFNA(VLOOKUP(A626,Gold!$A$2:$E$1307,5, FALSE),AF625)</f>
        <v>29376</v>
      </c>
      <c r="AG626">
        <f>_xlfn.IFNA(VLOOKUP(A626,Gold!$A$2:$G$1307,7, FALSE),AG625)</f>
        <v>1</v>
      </c>
      <c r="AH626">
        <f>_xlfn.IFNA(VLOOKUP(A626,Oil!$A$2:$E$1345,5, FALSE),AH625)</f>
        <v>3515</v>
      </c>
      <c r="AI626">
        <f>_xlfn.IFNA(VLOOKUP(A626,Oil!$A$2:$G$1345,7, FALSE),AI625)</f>
        <v>-1</v>
      </c>
      <c r="AJ626">
        <f t="shared" si="238"/>
        <v>0</v>
      </c>
      <c r="AK626">
        <f>_xlfn.IFNA(VLOOKUP(A626,InterestRate!$A$2:$G$1334,3, FALSE),AK625)</f>
        <v>6.7510000000000003</v>
      </c>
      <c r="AL626">
        <f>_xlfn.IFNA(VLOOKUP(A626,InterestRate!$A$2:$G$1334,4,FALSE),AL625)</f>
        <v>6.7510000000000003</v>
      </c>
      <c r="AM626">
        <f>_xlfn.IFNA(VLOOKUP(A626,InterestRate!$A$2:$G$1334,5, FALSE),AM625)</f>
        <v>6.7510000000000003</v>
      </c>
      <c r="AN626">
        <f>_xlfn.IFNA(VLOOKUP(A626,InterestRate!$A$2:$G$1334,6, FALSE),AN625)</f>
        <v>6.7510000000000003</v>
      </c>
      <c r="AO626">
        <f>_xlfn.IFNA(VLOOKUP(A626,InterestRate!$A$2:$G$1334,7, FALSE),AO625)</f>
        <v>4.9799999999999997E-2</v>
      </c>
      <c r="AP626">
        <f t="shared" si="239"/>
        <v>1</v>
      </c>
      <c r="AQ626">
        <f t="shared" si="240"/>
        <v>1</v>
      </c>
    </row>
    <row r="627" spans="1:43" x14ac:dyDescent="0.2">
      <c r="A627" s="1">
        <v>42775</v>
      </c>
      <c r="B627">
        <v>8795.5499999999993</v>
      </c>
      <c r="C627">
        <v>8821.4</v>
      </c>
      <c r="D627">
        <v>8724.1</v>
      </c>
      <c r="E627">
        <v>8778.4</v>
      </c>
      <c r="F627">
        <v>193282248</v>
      </c>
      <c r="G627">
        <v>8972.67</v>
      </c>
      <c r="H627">
        <f t="shared" si="256"/>
        <v>8652.9458333333332</v>
      </c>
      <c r="I627">
        <f t="shared" si="248"/>
        <v>125.45416666666642</v>
      </c>
      <c r="J627">
        <f t="shared" si="255"/>
        <v>0</v>
      </c>
      <c r="K627">
        <f t="shared" si="236"/>
        <v>8879.2000000000007</v>
      </c>
      <c r="L627">
        <f t="shared" si="249"/>
        <v>289051001.5714286</v>
      </c>
      <c r="M627">
        <f t="shared" si="250"/>
        <v>-95768753.571428597</v>
      </c>
      <c r="N627" s="10">
        <f t="shared" si="237"/>
        <v>1.148273033810274</v>
      </c>
      <c r="O627">
        <f t="shared" si="245"/>
        <v>217.10000000000036</v>
      </c>
      <c r="P627">
        <f t="shared" si="257"/>
        <v>90.900000000001455</v>
      </c>
      <c r="Q627">
        <f t="shared" si="258"/>
        <v>102.9322164848123</v>
      </c>
      <c r="R627">
        <f t="shared" si="259"/>
        <v>126.19999999999891</v>
      </c>
      <c r="S627">
        <f t="shared" si="241"/>
        <v>9.3500000000003638</v>
      </c>
      <c r="T627">
        <f t="shared" si="242"/>
        <v>-9.3500000000003638</v>
      </c>
      <c r="U627">
        <f t="shared" si="243"/>
        <v>9.3500000000003638</v>
      </c>
      <c r="V627">
        <f t="shared" si="244"/>
        <v>0</v>
      </c>
      <c r="W627">
        <f t="shared" si="251"/>
        <v>35.692857142857193</v>
      </c>
      <c r="X627">
        <f t="shared" si="246"/>
        <v>4.6785714285714288</v>
      </c>
      <c r="Y627">
        <f t="shared" si="252"/>
        <v>86.274171270718242</v>
      </c>
      <c r="Z627">
        <f t="shared" si="253"/>
        <v>0</v>
      </c>
      <c r="AA627">
        <f t="shared" si="254"/>
        <v>1</v>
      </c>
      <c r="AB627">
        <v>480.45</v>
      </c>
      <c r="AC627">
        <f t="shared" si="234"/>
        <v>-3314790553.1999297</v>
      </c>
      <c r="AD627">
        <f t="shared" si="247"/>
        <v>6157255868.3142014</v>
      </c>
      <c r="AE627" t="str">
        <f t="shared" si="235"/>
        <v>Feb</v>
      </c>
      <c r="AF627">
        <f>_xlfn.IFNA(VLOOKUP(A627,Gold!$A$2:$E$1307,5, FALSE),AF626)</f>
        <v>29366</v>
      </c>
      <c r="AG627">
        <f>_xlfn.IFNA(VLOOKUP(A627,Gold!$A$2:$G$1307,7, FALSE),AG626)</f>
        <v>1</v>
      </c>
      <c r="AH627">
        <f>_xlfn.IFNA(VLOOKUP(A627,Oil!$A$2:$E$1345,5, FALSE),AH626)</f>
        <v>3523</v>
      </c>
      <c r="AI627">
        <f>_xlfn.IFNA(VLOOKUP(A627,Oil!$A$2:$G$1345,7, FALSE),AI626)</f>
        <v>1</v>
      </c>
      <c r="AJ627">
        <f t="shared" si="238"/>
        <v>2</v>
      </c>
      <c r="AK627">
        <f>_xlfn.IFNA(VLOOKUP(A627,InterestRate!$A$2:$G$1334,3, FALSE),AK626)</f>
        <v>6.8570000000000002</v>
      </c>
      <c r="AL627">
        <f>_xlfn.IFNA(VLOOKUP(A627,InterestRate!$A$2:$G$1334,4,FALSE),AL626)</f>
        <v>6.8570000000000002</v>
      </c>
      <c r="AM627">
        <f>_xlfn.IFNA(VLOOKUP(A627,InterestRate!$A$2:$G$1334,5, FALSE),AM626)</f>
        <v>6.8570000000000002</v>
      </c>
      <c r="AN627">
        <f>_xlfn.IFNA(VLOOKUP(A627,InterestRate!$A$2:$G$1334,6, FALSE),AN626)</f>
        <v>6.8570000000000002</v>
      </c>
      <c r="AO627">
        <f>_xlfn.IFNA(VLOOKUP(A627,InterestRate!$A$2:$G$1334,7, FALSE),AO626)</f>
        <v>1.5699999999999999E-2</v>
      </c>
      <c r="AP627">
        <f t="shared" si="239"/>
        <v>1</v>
      </c>
      <c r="AQ627">
        <f t="shared" si="240"/>
        <v>3</v>
      </c>
    </row>
    <row r="628" spans="1:43" x14ac:dyDescent="0.2">
      <c r="A628" s="1">
        <v>42776</v>
      </c>
      <c r="B628">
        <v>8812.35</v>
      </c>
      <c r="C628">
        <v>8822.1</v>
      </c>
      <c r="D628">
        <v>8771.2000000000007</v>
      </c>
      <c r="E628">
        <v>8793.5499999999993</v>
      </c>
      <c r="F628">
        <v>232947341</v>
      </c>
      <c r="G628">
        <v>10320.17</v>
      </c>
      <c r="H628">
        <f t="shared" si="256"/>
        <v>8685.1875000000018</v>
      </c>
      <c r="I628">
        <f t="shared" si="248"/>
        <v>108.36249999999745</v>
      </c>
      <c r="J628">
        <f t="shared" si="255"/>
        <v>0</v>
      </c>
      <c r="K628">
        <f t="shared" si="236"/>
        <v>8907.85</v>
      </c>
      <c r="L628">
        <f t="shared" si="249"/>
        <v>239932734.2857143</v>
      </c>
      <c r="M628">
        <f t="shared" si="250"/>
        <v>-6985393.2857142985</v>
      </c>
      <c r="N628" s="10">
        <f t="shared" si="237"/>
        <v>1.2998163426602578</v>
      </c>
      <c r="O628">
        <f t="shared" si="245"/>
        <v>77.149999999999636</v>
      </c>
      <c r="P628">
        <f t="shared" si="257"/>
        <v>-289.89999999999964</v>
      </c>
      <c r="Q628">
        <f t="shared" si="258"/>
        <v>93.992612424999876</v>
      </c>
      <c r="R628">
        <f t="shared" si="259"/>
        <v>367.04999999999927</v>
      </c>
      <c r="S628">
        <f t="shared" si="241"/>
        <v>15.149999999999636</v>
      </c>
      <c r="T628">
        <f t="shared" si="242"/>
        <v>-15.149999999999636</v>
      </c>
      <c r="U628">
        <f t="shared" si="243"/>
        <v>15.149999999999636</v>
      </c>
      <c r="V628">
        <f t="shared" si="244"/>
        <v>0</v>
      </c>
      <c r="W628">
        <f t="shared" si="251"/>
        <v>15.699999999999948</v>
      </c>
      <c r="X628">
        <f t="shared" si="246"/>
        <v>4.6785714285714288</v>
      </c>
      <c r="Y628">
        <f t="shared" si="252"/>
        <v>73.438022051453316</v>
      </c>
      <c r="Z628">
        <f t="shared" si="253"/>
        <v>0</v>
      </c>
      <c r="AA628">
        <f t="shared" si="254"/>
        <v>0</v>
      </c>
      <c r="AB628">
        <v>430.55</v>
      </c>
      <c r="AC628">
        <f t="shared" si="234"/>
        <v>-4379410010.8002539</v>
      </c>
      <c r="AD628">
        <f t="shared" si="247"/>
        <v>-1516275850.7429428</v>
      </c>
      <c r="AE628" t="str">
        <f t="shared" si="235"/>
        <v>Feb</v>
      </c>
      <c r="AF628">
        <f>_xlfn.IFNA(VLOOKUP(A628,Gold!$A$2:$E$1307,5, FALSE),AF627)</f>
        <v>29015</v>
      </c>
      <c r="AG628">
        <f>_xlfn.IFNA(VLOOKUP(A628,Gold!$A$2:$G$1307,7, FALSE),AG627)</f>
        <v>1</v>
      </c>
      <c r="AH628">
        <f>_xlfn.IFNA(VLOOKUP(A628,Oil!$A$2:$E$1345,5, FALSE),AH627)</f>
        <v>3552</v>
      </c>
      <c r="AI628">
        <f>_xlfn.IFNA(VLOOKUP(A628,Oil!$A$2:$G$1345,7, FALSE),AI627)</f>
        <v>1</v>
      </c>
      <c r="AJ628">
        <f t="shared" si="238"/>
        <v>2</v>
      </c>
      <c r="AK628">
        <f>_xlfn.IFNA(VLOOKUP(A628,InterestRate!$A$2:$G$1334,3, FALSE),AK627)</f>
        <v>6.8049999999999997</v>
      </c>
      <c r="AL628">
        <f>_xlfn.IFNA(VLOOKUP(A628,InterestRate!$A$2:$G$1334,4,FALSE),AL627)</f>
        <v>6.8049999999999997</v>
      </c>
      <c r="AM628">
        <f>_xlfn.IFNA(VLOOKUP(A628,InterestRate!$A$2:$G$1334,5, FALSE),AM627)</f>
        <v>6.8049999999999997</v>
      </c>
      <c r="AN628">
        <f>_xlfn.IFNA(VLOOKUP(A628,InterestRate!$A$2:$G$1334,6, FALSE),AN627)</f>
        <v>6.8049999999999997</v>
      </c>
      <c r="AO628">
        <f>_xlfn.IFNA(VLOOKUP(A628,InterestRate!$A$2:$G$1334,7, FALSE),AO627)</f>
        <v>-7.6E-3</v>
      </c>
      <c r="AP628">
        <f t="shared" si="239"/>
        <v>-1</v>
      </c>
      <c r="AQ628">
        <f t="shared" si="240"/>
        <v>1</v>
      </c>
    </row>
    <row r="629" spans="1:43" x14ac:dyDescent="0.2">
      <c r="A629" s="1">
        <v>42779</v>
      </c>
      <c r="B629">
        <v>8819.7999999999993</v>
      </c>
      <c r="C629">
        <v>8826.9</v>
      </c>
      <c r="D629">
        <v>8754.2000000000007</v>
      </c>
      <c r="E629">
        <v>8805.0499999999993</v>
      </c>
      <c r="F629">
        <v>211180353</v>
      </c>
      <c r="G629">
        <v>8659.48</v>
      </c>
      <c r="H629">
        <f t="shared" si="256"/>
        <v>8711.6666666666679</v>
      </c>
      <c r="I629">
        <f t="shared" si="248"/>
        <v>93.383333333331393</v>
      </c>
      <c r="J629">
        <f t="shared" si="255"/>
        <v>0</v>
      </c>
      <c r="K629">
        <f t="shared" si="236"/>
        <v>8926.9</v>
      </c>
      <c r="L629">
        <f t="shared" si="249"/>
        <v>224954152.7142857</v>
      </c>
      <c r="M629">
        <f t="shared" si="250"/>
        <v>-13773799.714285702</v>
      </c>
      <c r="N629" s="10">
        <f t="shared" si="237"/>
        <v>1.3838649411417354</v>
      </c>
      <c r="O629">
        <f t="shared" si="245"/>
        <v>70.799999999999272</v>
      </c>
      <c r="P629">
        <f t="shared" si="257"/>
        <v>-271.95000000000073</v>
      </c>
      <c r="Q629">
        <f t="shared" si="258"/>
        <v>90.555410555926812</v>
      </c>
      <c r="R629">
        <f t="shared" si="259"/>
        <v>342.75</v>
      </c>
      <c r="S629">
        <f t="shared" si="241"/>
        <v>11.5</v>
      </c>
      <c r="T629">
        <f t="shared" si="242"/>
        <v>-11.5</v>
      </c>
      <c r="U629">
        <f t="shared" si="243"/>
        <v>11.5</v>
      </c>
      <c r="V629">
        <f t="shared" si="244"/>
        <v>0</v>
      </c>
      <c r="W629">
        <f t="shared" si="251"/>
        <v>14.79285714285704</v>
      </c>
      <c r="X629">
        <f t="shared" si="246"/>
        <v>4.6785714285714288</v>
      </c>
      <c r="Y629">
        <f t="shared" si="252"/>
        <v>72.260990928122681</v>
      </c>
      <c r="Z629">
        <f t="shared" si="253"/>
        <v>0</v>
      </c>
      <c r="AA629">
        <f t="shared" si="254"/>
        <v>0</v>
      </c>
      <c r="AB629">
        <v>365.05</v>
      </c>
      <c r="AC629">
        <f t="shared" si="234"/>
        <v>-3114910206.75</v>
      </c>
      <c r="AD629">
        <f t="shared" si="247"/>
        <v>-2357995511.5643716</v>
      </c>
      <c r="AE629" t="str">
        <f t="shared" si="235"/>
        <v>Feb</v>
      </c>
      <c r="AF629">
        <f>_xlfn.IFNA(VLOOKUP(A629,Gold!$A$2:$E$1307,5, FALSE),AF628)</f>
        <v>29164</v>
      </c>
      <c r="AG629">
        <f>_xlfn.IFNA(VLOOKUP(A629,Gold!$A$2:$G$1307,7, FALSE),AG628)</f>
        <v>1</v>
      </c>
      <c r="AH629">
        <f>_xlfn.IFNA(VLOOKUP(A629,Oil!$A$2:$E$1345,5, FALSE),AH628)</f>
        <v>3605</v>
      </c>
      <c r="AI629">
        <f>_xlfn.IFNA(VLOOKUP(A629,Oil!$A$2:$G$1345,7, FALSE),AI628)</f>
        <v>1</v>
      </c>
      <c r="AJ629">
        <f t="shared" si="238"/>
        <v>2</v>
      </c>
      <c r="AK629">
        <f>_xlfn.IFNA(VLOOKUP(A629,InterestRate!$A$2:$G$1334,3, FALSE),AK628)</f>
        <v>6.8280000000000003</v>
      </c>
      <c r="AL629">
        <f>_xlfn.IFNA(VLOOKUP(A629,InterestRate!$A$2:$G$1334,4,FALSE),AL628)</f>
        <v>6.8280000000000003</v>
      </c>
      <c r="AM629">
        <f>_xlfn.IFNA(VLOOKUP(A629,InterestRate!$A$2:$G$1334,5, FALSE),AM628)</f>
        <v>6.8280000000000003</v>
      </c>
      <c r="AN629">
        <f>_xlfn.IFNA(VLOOKUP(A629,InterestRate!$A$2:$G$1334,6, FALSE),AN628)</f>
        <v>6.8280000000000003</v>
      </c>
      <c r="AO629">
        <f>_xlfn.IFNA(VLOOKUP(A629,InterestRate!$A$2:$G$1334,7, FALSE),AO628)</f>
        <v>3.3999999999999998E-3</v>
      </c>
      <c r="AP629">
        <f t="shared" si="239"/>
        <v>1</v>
      </c>
      <c r="AQ629">
        <f t="shared" si="240"/>
        <v>3</v>
      </c>
    </row>
    <row r="630" spans="1:43" x14ac:dyDescent="0.2">
      <c r="A630" s="1">
        <v>42780</v>
      </c>
      <c r="B630">
        <v>8819.9</v>
      </c>
      <c r="C630">
        <v>8820.4500000000007</v>
      </c>
      <c r="D630">
        <v>8772.5</v>
      </c>
      <c r="E630">
        <v>8792.2999999999993</v>
      </c>
      <c r="F630">
        <v>194133563</v>
      </c>
      <c r="G630">
        <v>8494.44</v>
      </c>
      <c r="H630">
        <f t="shared" si="256"/>
        <v>8728.5249999999996</v>
      </c>
      <c r="I630">
        <f t="shared" si="248"/>
        <v>63.774999999999636</v>
      </c>
      <c r="J630">
        <f t="shared" si="255"/>
        <v>0</v>
      </c>
      <c r="K630">
        <f t="shared" si="236"/>
        <v>8939.5</v>
      </c>
      <c r="L630">
        <f t="shared" si="249"/>
        <v>213361460</v>
      </c>
      <c r="M630">
        <f t="shared" si="250"/>
        <v>-19227897</v>
      </c>
      <c r="N630" s="10">
        <f t="shared" si="237"/>
        <v>1.6741921908943136</v>
      </c>
      <c r="O630">
        <f t="shared" si="245"/>
        <v>51.349999999998545</v>
      </c>
      <c r="P630">
        <f t="shared" si="257"/>
        <v>-213.80000000000291</v>
      </c>
      <c r="Q630">
        <f t="shared" si="258"/>
        <v>73.187856786166876</v>
      </c>
      <c r="R630">
        <f t="shared" si="259"/>
        <v>265.15000000000146</v>
      </c>
      <c r="S630">
        <f t="shared" si="241"/>
        <v>-12.75</v>
      </c>
      <c r="T630">
        <f t="shared" si="242"/>
        <v>12.75</v>
      </c>
      <c r="U630">
        <f t="shared" si="243"/>
        <v>0</v>
      </c>
      <c r="V630">
        <f t="shared" si="244"/>
        <v>12.75</v>
      </c>
      <c r="W630">
        <f t="shared" si="251"/>
        <v>13.835714285714078</v>
      </c>
      <c r="X630">
        <f t="shared" si="246"/>
        <v>6.5</v>
      </c>
      <c r="Y630">
        <f t="shared" si="252"/>
        <v>64.847673250752919</v>
      </c>
      <c r="Z630">
        <f t="shared" si="253"/>
        <v>0</v>
      </c>
      <c r="AA630">
        <f t="shared" si="254"/>
        <v>0</v>
      </c>
      <c r="AB630">
        <v>199.3</v>
      </c>
      <c r="AC630">
        <f t="shared" si="234"/>
        <v>-5358086338.8000708</v>
      </c>
      <c r="AD630">
        <f t="shared" si="247"/>
        <v>-3286612157.1644125</v>
      </c>
      <c r="AE630" t="str">
        <f t="shared" si="235"/>
        <v>Feb</v>
      </c>
      <c r="AF630">
        <f>_xlfn.IFNA(VLOOKUP(A630,Gold!$A$2:$E$1307,5, FALSE),AF629)</f>
        <v>29112</v>
      </c>
      <c r="AG630">
        <f>_xlfn.IFNA(VLOOKUP(A630,Gold!$A$2:$G$1307,7, FALSE),AG629)</f>
        <v>-1</v>
      </c>
      <c r="AH630">
        <f>_xlfn.IFNA(VLOOKUP(A630,Oil!$A$2:$E$1345,5, FALSE),AH629)</f>
        <v>3545</v>
      </c>
      <c r="AI630">
        <f>_xlfn.IFNA(VLOOKUP(A630,Oil!$A$2:$G$1345,7, FALSE),AI629)</f>
        <v>-1</v>
      </c>
      <c r="AJ630">
        <f t="shared" si="238"/>
        <v>-2</v>
      </c>
      <c r="AK630">
        <f>_xlfn.IFNA(VLOOKUP(A630,InterestRate!$A$2:$G$1334,3, FALSE),AK629)</f>
        <v>6.8739999999999997</v>
      </c>
      <c r="AL630">
        <f>_xlfn.IFNA(VLOOKUP(A630,InterestRate!$A$2:$G$1334,4,FALSE),AL629)</f>
        <v>6.8739999999999997</v>
      </c>
      <c r="AM630">
        <f>_xlfn.IFNA(VLOOKUP(A630,InterestRate!$A$2:$G$1334,5, FALSE),AM629)</f>
        <v>6.8739999999999997</v>
      </c>
      <c r="AN630">
        <f>_xlfn.IFNA(VLOOKUP(A630,InterestRate!$A$2:$G$1334,6, FALSE),AN629)</f>
        <v>6.8739999999999997</v>
      </c>
      <c r="AO630">
        <f>_xlfn.IFNA(VLOOKUP(A630,InterestRate!$A$2:$G$1334,7, FALSE),AO629)</f>
        <v>6.7000000000000002E-3</v>
      </c>
      <c r="AP630">
        <f t="shared" si="239"/>
        <v>1</v>
      </c>
      <c r="AQ630">
        <f t="shared" si="240"/>
        <v>-1</v>
      </c>
    </row>
    <row r="631" spans="1:43" x14ac:dyDescent="0.2">
      <c r="A631" s="1">
        <v>42781</v>
      </c>
      <c r="B631">
        <v>8778.9500000000007</v>
      </c>
      <c r="C631">
        <v>8807.9</v>
      </c>
      <c r="D631">
        <v>8712.85</v>
      </c>
      <c r="E631">
        <v>8724.7000000000007</v>
      </c>
      <c r="F631">
        <v>222828919</v>
      </c>
      <c r="G631">
        <v>10472.370000000001</v>
      </c>
      <c r="H631">
        <f t="shared" si="256"/>
        <v>8741.1125000000011</v>
      </c>
      <c r="I631">
        <f t="shared" si="248"/>
        <v>-16.412500000000364</v>
      </c>
      <c r="J631">
        <f t="shared" si="255"/>
        <v>-1</v>
      </c>
      <c r="K631">
        <f t="shared" si="236"/>
        <v>8896.7000000000007</v>
      </c>
      <c r="L631">
        <f t="shared" si="249"/>
        <v>212961077.85714287</v>
      </c>
      <c r="M631">
        <f t="shared" si="250"/>
        <v>9867841.1428571343</v>
      </c>
      <c r="N631" s="10">
        <f t="shared" si="237"/>
        <v>1.9714144898965005</v>
      </c>
      <c r="O631">
        <f t="shared" si="245"/>
        <v>-76.349999999998545</v>
      </c>
      <c r="P631">
        <f t="shared" si="257"/>
        <v>-274.64999999999782</v>
      </c>
      <c r="Q631">
        <f t="shared" si="258"/>
        <v>64.079961209191396</v>
      </c>
      <c r="R631">
        <f t="shared" si="259"/>
        <v>198.29999999999927</v>
      </c>
      <c r="S631">
        <f t="shared" si="241"/>
        <v>-67.599999999998545</v>
      </c>
      <c r="T631">
        <f t="shared" si="242"/>
        <v>67.599999999998545</v>
      </c>
      <c r="U631">
        <f t="shared" si="243"/>
        <v>0</v>
      </c>
      <c r="V631">
        <f t="shared" si="244"/>
        <v>67.599999999998545</v>
      </c>
      <c r="W631">
        <f t="shared" si="251"/>
        <v>5.25</v>
      </c>
      <c r="X631">
        <f t="shared" si="246"/>
        <v>16.157142857142649</v>
      </c>
      <c r="Y631">
        <f t="shared" si="252"/>
        <v>23.430028689831275</v>
      </c>
      <c r="Z631">
        <f t="shared" si="253"/>
        <v>0</v>
      </c>
      <c r="AA631">
        <f t="shared" si="254"/>
        <v>0</v>
      </c>
      <c r="AB631">
        <v>45.8</v>
      </c>
      <c r="AC631">
        <f t="shared" si="234"/>
        <v>-12088468855.75</v>
      </c>
      <c r="AD631">
        <f t="shared" si="247"/>
        <v>-5460150422.1572275</v>
      </c>
      <c r="AE631" t="str">
        <f t="shared" si="235"/>
        <v>Feb</v>
      </c>
      <c r="AF631">
        <f>_xlfn.IFNA(VLOOKUP(A631,Gold!$A$2:$E$1307,5, FALSE),AF630)</f>
        <v>29042</v>
      </c>
      <c r="AG631">
        <f>_xlfn.IFNA(VLOOKUP(A631,Gold!$A$2:$G$1307,7, FALSE),AG630)</f>
        <v>-1</v>
      </c>
      <c r="AH631">
        <f>_xlfn.IFNA(VLOOKUP(A631,Oil!$A$2:$E$1345,5, FALSE),AH630)</f>
        <v>3561</v>
      </c>
      <c r="AI631">
        <f>_xlfn.IFNA(VLOOKUP(A631,Oil!$A$2:$G$1345,7, FALSE),AI630)</f>
        <v>1</v>
      </c>
      <c r="AJ631">
        <f t="shared" si="238"/>
        <v>0</v>
      </c>
      <c r="AK631">
        <f>_xlfn.IFNA(VLOOKUP(A631,InterestRate!$A$2:$G$1334,3, FALSE),AK630)</f>
        <v>6.8620000000000001</v>
      </c>
      <c r="AL631">
        <f>_xlfn.IFNA(VLOOKUP(A631,InterestRate!$A$2:$G$1334,4,FALSE),AL630)</f>
        <v>6.8620000000000001</v>
      </c>
      <c r="AM631">
        <f>_xlfn.IFNA(VLOOKUP(A631,InterestRate!$A$2:$G$1334,5, FALSE),AM630)</f>
        <v>6.8620000000000001</v>
      </c>
      <c r="AN631">
        <f>_xlfn.IFNA(VLOOKUP(A631,InterestRate!$A$2:$G$1334,6, FALSE),AN630)</f>
        <v>6.8620000000000001</v>
      </c>
      <c r="AO631">
        <f>_xlfn.IFNA(VLOOKUP(A631,InterestRate!$A$2:$G$1334,7, FALSE),AO630)</f>
        <v>-1.6999999999999999E-3</v>
      </c>
      <c r="AP631">
        <f t="shared" si="239"/>
        <v>-1</v>
      </c>
      <c r="AQ631">
        <f t="shared" si="240"/>
        <v>-1</v>
      </c>
    </row>
    <row r="632" spans="1:43" x14ac:dyDescent="0.2">
      <c r="A632" s="1">
        <v>42782</v>
      </c>
      <c r="B632">
        <v>8739</v>
      </c>
      <c r="C632">
        <v>8783.9500000000007</v>
      </c>
      <c r="D632">
        <v>8719.6</v>
      </c>
      <c r="E632">
        <v>8778</v>
      </c>
      <c r="F632">
        <v>190277738</v>
      </c>
      <c r="G632">
        <v>9695.6299999999992</v>
      </c>
      <c r="H632">
        <f t="shared" si="256"/>
        <v>8748.7749999999996</v>
      </c>
      <c r="I632">
        <f t="shared" si="248"/>
        <v>29.225000000000364</v>
      </c>
      <c r="J632">
        <f t="shared" si="255"/>
        <v>1</v>
      </c>
      <c r="K632">
        <f t="shared" si="236"/>
        <v>8879.6</v>
      </c>
      <c r="L632">
        <f t="shared" si="249"/>
        <v>216164668.85714287</v>
      </c>
      <c r="M632">
        <f t="shared" si="250"/>
        <v>-25886930.857142866</v>
      </c>
      <c r="N632" s="10">
        <f t="shared" si="237"/>
        <v>1.1574390521758984</v>
      </c>
      <c r="O632">
        <f t="shared" si="245"/>
        <v>9.7000000000007276</v>
      </c>
      <c r="P632">
        <f t="shared" si="257"/>
        <v>-117.34999999999854</v>
      </c>
      <c r="Q632">
        <f t="shared" si="258"/>
        <v>90.617906618945554</v>
      </c>
      <c r="R632">
        <f t="shared" si="259"/>
        <v>127.04999999999927</v>
      </c>
      <c r="S632">
        <f t="shared" si="241"/>
        <v>53.299999999999272</v>
      </c>
      <c r="T632">
        <f t="shared" si="242"/>
        <v>-53.299999999999272</v>
      </c>
      <c r="U632">
        <f t="shared" si="243"/>
        <v>53.299999999999272</v>
      </c>
      <c r="V632">
        <f t="shared" si="244"/>
        <v>0</v>
      </c>
      <c r="W632">
        <f t="shared" si="251"/>
        <v>12.864285714285611</v>
      </c>
      <c r="X632">
        <f t="shared" si="246"/>
        <v>11.47857142857122</v>
      </c>
      <c r="Y632">
        <f t="shared" si="252"/>
        <v>50.760992108230212</v>
      </c>
      <c r="Z632">
        <f t="shared" si="253"/>
        <v>0</v>
      </c>
      <c r="AA632">
        <f t="shared" si="254"/>
        <v>0</v>
      </c>
      <c r="AB632">
        <v>-15.3</v>
      </c>
      <c r="AC632">
        <f t="shared" si="234"/>
        <v>7420831782</v>
      </c>
      <c r="AD632">
        <f t="shared" si="247"/>
        <v>-3153572239.4714651</v>
      </c>
      <c r="AE632" t="str">
        <f t="shared" si="235"/>
        <v>Feb</v>
      </c>
      <c r="AF632">
        <f>_xlfn.IFNA(VLOOKUP(A632,Gold!$A$2:$E$1307,5, FALSE),AF631)</f>
        <v>29341</v>
      </c>
      <c r="AG632">
        <f>_xlfn.IFNA(VLOOKUP(A632,Gold!$A$2:$G$1307,7, FALSE),AG631)</f>
        <v>1</v>
      </c>
      <c r="AH632">
        <f>_xlfn.IFNA(VLOOKUP(A632,Oil!$A$2:$E$1345,5, FALSE),AH631)</f>
        <v>3554</v>
      </c>
      <c r="AI632">
        <f>_xlfn.IFNA(VLOOKUP(A632,Oil!$A$2:$G$1345,7, FALSE),AI631)</f>
        <v>-1</v>
      </c>
      <c r="AJ632">
        <f t="shared" si="238"/>
        <v>0</v>
      </c>
      <c r="AK632">
        <f>_xlfn.IFNA(VLOOKUP(A632,InterestRate!$A$2:$G$1334,3, FALSE),AK631)</f>
        <v>6.8449999999999998</v>
      </c>
      <c r="AL632">
        <f>_xlfn.IFNA(VLOOKUP(A632,InterestRate!$A$2:$G$1334,4,FALSE),AL631)</f>
        <v>6.8449999999999998</v>
      </c>
      <c r="AM632">
        <f>_xlfn.IFNA(VLOOKUP(A632,InterestRate!$A$2:$G$1334,5, FALSE),AM631)</f>
        <v>6.8449999999999998</v>
      </c>
      <c r="AN632">
        <f>_xlfn.IFNA(VLOOKUP(A632,InterestRate!$A$2:$G$1334,6, FALSE),AN631)</f>
        <v>6.8449999999999998</v>
      </c>
      <c r="AO632">
        <f>_xlfn.IFNA(VLOOKUP(A632,InterestRate!$A$2:$G$1334,7, FALSE),AO631)</f>
        <v>-2.5000000000000001E-3</v>
      </c>
      <c r="AP632">
        <f t="shared" si="239"/>
        <v>-1</v>
      </c>
      <c r="AQ632">
        <f t="shared" si="240"/>
        <v>-1</v>
      </c>
    </row>
    <row r="633" spans="1:43" x14ac:dyDescent="0.2">
      <c r="A633" s="1">
        <v>42783</v>
      </c>
      <c r="B633">
        <v>8883.7000000000007</v>
      </c>
      <c r="C633">
        <v>8896.4500000000007</v>
      </c>
      <c r="D633">
        <v>8804.25</v>
      </c>
      <c r="E633">
        <v>8821.7000000000007</v>
      </c>
      <c r="F633">
        <v>307526025</v>
      </c>
      <c r="G633">
        <v>23432.58</v>
      </c>
      <c r="H633">
        <f t="shared" si="256"/>
        <v>8766.8333333333339</v>
      </c>
      <c r="I633">
        <f t="shared" si="248"/>
        <v>54.866666666666788</v>
      </c>
      <c r="J633">
        <f t="shared" si="255"/>
        <v>0</v>
      </c>
      <c r="K633">
        <f t="shared" si="236"/>
        <v>8945.7999999999993</v>
      </c>
      <c r="L633">
        <f t="shared" si="249"/>
        <v>210019412.57142857</v>
      </c>
      <c r="M633">
        <f t="shared" si="250"/>
        <v>97506612.428571433</v>
      </c>
      <c r="N633" s="10">
        <f t="shared" si="237"/>
        <v>1.406758334561349</v>
      </c>
      <c r="O633">
        <f t="shared" si="245"/>
        <v>52.650000000001455</v>
      </c>
      <c r="P633">
        <f t="shared" si="257"/>
        <v>-83.649999999997817</v>
      </c>
      <c r="Q633">
        <f t="shared" si="258"/>
        <v>92.633568943650332</v>
      </c>
      <c r="R633">
        <f t="shared" si="259"/>
        <v>136.29999999999927</v>
      </c>
      <c r="S633">
        <f t="shared" si="241"/>
        <v>43.700000000000728</v>
      </c>
      <c r="T633">
        <f t="shared" si="242"/>
        <v>-43.700000000000728</v>
      </c>
      <c r="U633">
        <f t="shared" si="243"/>
        <v>43.700000000000728</v>
      </c>
      <c r="V633">
        <f t="shared" si="244"/>
        <v>0</v>
      </c>
      <c r="W633">
        <f t="shared" si="251"/>
        <v>19</v>
      </c>
      <c r="X633">
        <f t="shared" si="246"/>
        <v>11.47857142857122</v>
      </c>
      <c r="Y633">
        <f t="shared" si="252"/>
        <v>60.358520535512092</v>
      </c>
      <c r="Z633">
        <f t="shared" si="253"/>
        <v>0</v>
      </c>
      <c r="AA633">
        <f t="shared" si="254"/>
        <v>0</v>
      </c>
      <c r="AB633">
        <v>-14</v>
      </c>
      <c r="AC633">
        <f t="shared" si="234"/>
        <v>-19066613550</v>
      </c>
      <c r="AD633">
        <f t="shared" si="247"/>
        <v>-5700206819.0428934</v>
      </c>
      <c r="AE633" t="str">
        <f t="shared" si="235"/>
        <v>Feb</v>
      </c>
      <c r="AF633">
        <f>_xlfn.IFNA(VLOOKUP(A633,Gold!$A$2:$E$1307,5, FALSE),AF632)</f>
        <v>29412</v>
      </c>
      <c r="AG633">
        <f>_xlfn.IFNA(VLOOKUP(A633,Gold!$A$2:$G$1307,7, FALSE),AG632)</f>
        <v>1</v>
      </c>
      <c r="AH633">
        <f>_xlfn.IFNA(VLOOKUP(A633,Oil!$A$2:$E$1345,5, FALSE),AH632)</f>
        <v>3572</v>
      </c>
      <c r="AI633">
        <f>_xlfn.IFNA(VLOOKUP(A633,Oil!$A$2:$G$1345,7, FALSE),AI632)</f>
        <v>1</v>
      </c>
      <c r="AJ633">
        <f t="shared" si="238"/>
        <v>2</v>
      </c>
      <c r="AK633">
        <f>_xlfn.IFNA(VLOOKUP(A633,InterestRate!$A$2:$G$1334,3, FALSE),AK632)</f>
        <v>6.851</v>
      </c>
      <c r="AL633">
        <f>_xlfn.IFNA(VLOOKUP(A633,InterestRate!$A$2:$G$1334,4,FALSE),AL632)</f>
        <v>6.851</v>
      </c>
      <c r="AM633">
        <f>_xlfn.IFNA(VLOOKUP(A633,InterestRate!$A$2:$G$1334,5, FALSE),AM632)</f>
        <v>6.851</v>
      </c>
      <c r="AN633">
        <f>_xlfn.IFNA(VLOOKUP(A633,InterestRate!$A$2:$G$1334,6, FALSE),AN632)</f>
        <v>6.851</v>
      </c>
      <c r="AO633">
        <f>_xlfn.IFNA(VLOOKUP(A633,InterestRate!$A$2:$G$1334,7, FALSE),AO632)</f>
        <v>8.9999999999999998E-4</v>
      </c>
      <c r="AP633">
        <f t="shared" si="239"/>
        <v>1</v>
      </c>
      <c r="AQ633">
        <f t="shared" si="240"/>
        <v>3</v>
      </c>
    </row>
    <row r="634" spans="1:43" x14ac:dyDescent="0.2">
      <c r="A634" s="1">
        <v>42786</v>
      </c>
      <c r="B634">
        <v>8818.5499999999993</v>
      </c>
      <c r="C634">
        <v>8886.25</v>
      </c>
      <c r="D634">
        <v>8809.7999999999993</v>
      </c>
      <c r="E634">
        <v>8879.2000000000007</v>
      </c>
      <c r="F634">
        <v>173022362</v>
      </c>
      <c r="G634">
        <v>7833.53</v>
      </c>
      <c r="H634">
        <f t="shared" si="256"/>
        <v>8775.6083333333336</v>
      </c>
      <c r="I634">
        <f t="shared" si="248"/>
        <v>103.59166666666715</v>
      </c>
      <c r="J634">
        <f t="shared" si="255"/>
        <v>0</v>
      </c>
      <c r="K634">
        <f t="shared" si="236"/>
        <v>8899.75</v>
      </c>
      <c r="L634">
        <f t="shared" si="249"/>
        <v>221739455.2857143</v>
      </c>
      <c r="M634">
        <f t="shared" si="250"/>
        <v>-48717093.285714298</v>
      </c>
      <c r="N634" s="10">
        <f t="shared" si="237"/>
        <v>0.23143976934858174</v>
      </c>
      <c r="O634">
        <f t="shared" si="245"/>
        <v>100.80000000000109</v>
      </c>
      <c r="P634">
        <f t="shared" si="257"/>
        <v>-116.29999999999927</v>
      </c>
      <c r="Q634">
        <f t="shared" si="258"/>
        <v>87.841883111482559</v>
      </c>
      <c r="R634">
        <f t="shared" si="259"/>
        <v>217.10000000000036</v>
      </c>
      <c r="S634">
        <f t="shared" si="241"/>
        <v>57.5</v>
      </c>
      <c r="T634">
        <f t="shared" si="242"/>
        <v>-57.5</v>
      </c>
      <c r="U634">
        <f t="shared" si="243"/>
        <v>57.5</v>
      </c>
      <c r="V634">
        <f t="shared" si="244"/>
        <v>0</v>
      </c>
      <c r="W634">
        <f t="shared" si="251"/>
        <v>25.878571428571377</v>
      </c>
      <c r="X634">
        <f t="shared" si="246"/>
        <v>11.47857142857122</v>
      </c>
      <c r="Y634">
        <f t="shared" si="252"/>
        <v>67.467411545624159</v>
      </c>
      <c r="Z634">
        <f t="shared" si="253"/>
        <v>0</v>
      </c>
      <c r="AA634">
        <f t="shared" si="254"/>
        <v>0</v>
      </c>
      <c r="AB634">
        <v>163.15</v>
      </c>
      <c r="AC634">
        <f t="shared" si="234"/>
        <v>10493806255.300251</v>
      </c>
      <c r="AD634">
        <f t="shared" si="247"/>
        <v>-3727550132.1142964</v>
      </c>
      <c r="AE634" t="str">
        <f t="shared" si="235"/>
        <v>Feb</v>
      </c>
      <c r="AF634">
        <f>_xlfn.IFNA(VLOOKUP(A634,Gold!$A$2:$E$1307,5, FALSE),AF633)</f>
        <v>29289</v>
      </c>
      <c r="AG634">
        <f>_xlfn.IFNA(VLOOKUP(A634,Gold!$A$2:$G$1307,7, FALSE),AG633)</f>
        <v>1</v>
      </c>
      <c r="AH634">
        <f>_xlfn.IFNA(VLOOKUP(A634,Oil!$A$2:$E$1345,5, FALSE),AH633)</f>
        <v>3580</v>
      </c>
      <c r="AI634">
        <f>_xlfn.IFNA(VLOOKUP(A634,Oil!$A$2:$G$1345,7, FALSE),AI633)</f>
        <v>1</v>
      </c>
      <c r="AJ634">
        <f t="shared" si="238"/>
        <v>2</v>
      </c>
      <c r="AK634">
        <f>_xlfn.IFNA(VLOOKUP(A634,InterestRate!$A$2:$G$1334,3, FALSE),AK633)</f>
        <v>6.9029999999999996</v>
      </c>
      <c r="AL634">
        <f>_xlfn.IFNA(VLOOKUP(A634,InterestRate!$A$2:$G$1334,4,FALSE),AL633)</f>
        <v>6.9029999999999996</v>
      </c>
      <c r="AM634">
        <f>_xlfn.IFNA(VLOOKUP(A634,InterestRate!$A$2:$G$1334,5, FALSE),AM633)</f>
        <v>6.9029999999999996</v>
      </c>
      <c r="AN634">
        <f>_xlfn.IFNA(VLOOKUP(A634,InterestRate!$A$2:$G$1334,6, FALSE),AN633)</f>
        <v>6.9029999999999996</v>
      </c>
      <c r="AO634">
        <f>_xlfn.IFNA(VLOOKUP(A634,InterestRate!$A$2:$G$1334,7, FALSE),AO633)</f>
        <v>7.6E-3</v>
      </c>
      <c r="AP634">
        <f t="shared" si="239"/>
        <v>1</v>
      </c>
      <c r="AQ634">
        <f t="shared" si="240"/>
        <v>3</v>
      </c>
    </row>
    <row r="635" spans="1:43" x14ac:dyDescent="0.2">
      <c r="A635" s="1">
        <v>42787</v>
      </c>
      <c r="B635">
        <v>8890.75</v>
      </c>
      <c r="C635">
        <v>8920.7999999999993</v>
      </c>
      <c r="D635">
        <v>8860.9500000000007</v>
      </c>
      <c r="E635">
        <v>8907.85</v>
      </c>
      <c r="F635">
        <v>181091326</v>
      </c>
      <c r="G635">
        <v>8863.7099999999991</v>
      </c>
      <c r="H635">
        <f t="shared" si="256"/>
        <v>8787.6875</v>
      </c>
      <c r="I635">
        <f t="shared" si="248"/>
        <v>120.16250000000036</v>
      </c>
      <c r="J635">
        <f t="shared" si="255"/>
        <v>0</v>
      </c>
      <c r="K635">
        <f t="shared" si="236"/>
        <v>8897.5499999999993</v>
      </c>
      <c r="L635">
        <f t="shared" si="249"/>
        <v>218845185.85714287</v>
      </c>
      <c r="M635">
        <f t="shared" si="250"/>
        <v>-37753859.857142866</v>
      </c>
      <c r="N635" s="10">
        <f t="shared" si="237"/>
        <v>-0.11562835027533121</v>
      </c>
      <c r="O635">
        <f t="shared" si="245"/>
        <v>114.30000000000109</v>
      </c>
      <c r="P635">
        <f t="shared" si="257"/>
        <v>37.150000000001455</v>
      </c>
      <c r="Q635">
        <f t="shared" si="258"/>
        <v>58.827918946865651</v>
      </c>
      <c r="R635">
        <f t="shared" si="259"/>
        <v>77.149999999999636</v>
      </c>
      <c r="S635">
        <f t="shared" si="241"/>
        <v>28.649999999999636</v>
      </c>
      <c r="T635">
        <f t="shared" si="242"/>
        <v>-28.649999999999636</v>
      </c>
      <c r="U635">
        <f t="shared" si="243"/>
        <v>28.649999999999636</v>
      </c>
      <c r="V635">
        <f t="shared" si="244"/>
        <v>0</v>
      </c>
      <c r="W635">
        <f t="shared" si="251"/>
        <v>27.807142857142804</v>
      </c>
      <c r="X635">
        <f t="shared" si="246"/>
        <v>11.47857142857122</v>
      </c>
      <c r="Y635">
        <f t="shared" si="252"/>
        <v>69.02482269503578</v>
      </c>
      <c r="Z635">
        <f t="shared" si="253"/>
        <v>0</v>
      </c>
      <c r="AA635">
        <f t="shared" si="254"/>
        <v>0</v>
      </c>
      <c r="AB635">
        <v>267.75</v>
      </c>
      <c r="AC635">
        <f t="shared" si="234"/>
        <v>3096661674.6000657</v>
      </c>
      <c r="AD635">
        <f t="shared" si="247"/>
        <v>-2659539891.3428221</v>
      </c>
      <c r="AE635" t="str">
        <f t="shared" si="235"/>
        <v>Feb</v>
      </c>
      <c r="AF635">
        <f>_xlfn.IFNA(VLOOKUP(A635,Gold!$A$2:$E$1307,5, FALSE),AF634)</f>
        <v>29171</v>
      </c>
      <c r="AG635">
        <f>_xlfn.IFNA(VLOOKUP(A635,Gold!$A$2:$G$1307,7, FALSE),AG634)</f>
        <v>-1</v>
      </c>
      <c r="AH635">
        <f>_xlfn.IFNA(VLOOKUP(A635,Oil!$A$2:$E$1345,5, FALSE),AH634)</f>
        <v>3580</v>
      </c>
      <c r="AI635">
        <f>_xlfn.IFNA(VLOOKUP(A635,Oil!$A$2:$G$1345,7, FALSE),AI634)</f>
        <v>1</v>
      </c>
      <c r="AJ635">
        <f t="shared" si="238"/>
        <v>0</v>
      </c>
      <c r="AK635">
        <f>_xlfn.IFNA(VLOOKUP(A635,InterestRate!$A$2:$G$1334,3, FALSE),AK634)</f>
        <v>6.9029999999999996</v>
      </c>
      <c r="AL635">
        <f>_xlfn.IFNA(VLOOKUP(A635,InterestRate!$A$2:$G$1334,4,FALSE),AL634)</f>
        <v>6.9029999999999996</v>
      </c>
      <c r="AM635">
        <f>_xlfn.IFNA(VLOOKUP(A635,InterestRate!$A$2:$G$1334,5, FALSE),AM634)</f>
        <v>6.9029999999999996</v>
      </c>
      <c r="AN635">
        <f>_xlfn.IFNA(VLOOKUP(A635,InterestRate!$A$2:$G$1334,6, FALSE),AN634)</f>
        <v>6.9029999999999996</v>
      </c>
      <c r="AO635">
        <f>_xlfn.IFNA(VLOOKUP(A635,InterestRate!$A$2:$G$1334,7, FALSE),AO634)</f>
        <v>7.6E-3</v>
      </c>
      <c r="AP635">
        <f t="shared" si="239"/>
        <v>1</v>
      </c>
      <c r="AQ635">
        <f t="shared" si="240"/>
        <v>1</v>
      </c>
    </row>
    <row r="636" spans="1:43" x14ac:dyDescent="0.2">
      <c r="A636" s="1">
        <v>42788</v>
      </c>
      <c r="B636">
        <v>8931.6</v>
      </c>
      <c r="C636">
        <v>8960.75</v>
      </c>
      <c r="D636">
        <v>8905.25</v>
      </c>
      <c r="E636">
        <v>8926.9</v>
      </c>
      <c r="F636">
        <v>254677956</v>
      </c>
      <c r="G636">
        <v>13514.08</v>
      </c>
      <c r="H636">
        <f t="shared" si="256"/>
        <v>8801.5958333333328</v>
      </c>
      <c r="I636">
        <f t="shared" si="248"/>
        <v>125.30416666666679</v>
      </c>
      <c r="J636">
        <f t="shared" si="255"/>
        <v>0</v>
      </c>
      <c r="K636">
        <f t="shared" si="236"/>
        <v>8963.4500000000007</v>
      </c>
      <c r="L636">
        <f t="shared" si="249"/>
        <v>211437183.7142857</v>
      </c>
      <c r="M636">
        <f t="shared" si="250"/>
        <v>43240772.285714298</v>
      </c>
      <c r="N636" s="10">
        <f t="shared" si="237"/>
        <v>0.40943664654024459</v>
      </c>
      <c r="O636">
        <f t="shared" si="245"/>
        <v>121.85000000000036</v>
      </c>
      <c r="P636">
        <f t="shared" si="257"/>
        <v>51.050000000001091</v>
      </c>
      <c r="Q636">
        <f t="shared" si="258"/>
        <v>64.086925715148936</v>
      </c>
      <c r="R636">
        <f t="shared" si="259"/>
        <v>70.799999999999272</v>
      </c>
      <c r="S636">
        <f t="shared" si="241"/>
        <v>19.049999999999272</v>
      </c>
      <c r="T636">
        <f t="shared" si="242"/>
        <v>-19.049999999999272</v>
      </c>
      <c r="U636">
        <f t="shared" si="243"/>
        <v>19.049999999999272</v>
      </c>
      <c r="V636">
        <f t="shared" si="244"/>
        <v>0</v>
      </c>
      <c r="W636">
        <f t="shared" si="251"/>
        <v>28.88571428571413</v>
      </c>
      <c r="X636">
        <f t="shared" si="246"/>
        <v>11.47857142857122</v>
      </c>
      <c r="Y636">
        <f t="shared" si="252"/>
        <v>69.832498704887129</v>
      </c>
      <c r="Z636">
        <f t="shared" si="253"/>
        <v>0</v>
      </c>
      <c r="AA636">
        <f t="shared" si="254"/>
        <v>0</v>
      </c>
      <c r="AB636">
        <v>336.95</v>
      </c>
      <c r="AC636">
        <f t="shared" si="234"/>
        <v>-1196986393.2001853</v>
      </c>
      <c r="AD636">
        <f t="shared" si="247"/>
        <v>-2385550775.1214204</v>
      </c>
      <c r="AE636" t="str">
        <f t="shared" si="235"/>
        <v>Feb</v>
      </c>
      <c r="AF636">
        <f>_xlfn.IFNA(VLOOKUP(A636,Gold!$A$2:$E$1307,5, FALSE),AF635)</f>
        <v>29309</v>
      </c>
      <c r="AG636">
        <f>_xlfn.IFNA(VLOOKUP(A636,Gold!$A$2:$G$1307,7, FALSE),AG635)</f>
        <v>1</v>
      </c>
      <c r="AH636">
        <f>_xlfn.IFNA(VLOOKUP(A636,Oil!$A$2:$E$1345,5, FALSE),AH635)</f>
        <v>3639</v>
      </c>
      <c r="AI636">
        <f>_xlfn.IFNA(VLOOKUP(A636,Oil!$A$2:$G$1345,7, FALSE),AI635)</f>
        <v>1</v>
      </c>
      <c r="AJ636">
        <f t="shared" si="238"/>
        <v>2</v>
      </c>
      <c r="AK636">
        <f>_xlfn.IFNA(VLOOKUP(A636,InterestRate!$A$2:$G$1334,3, FALSE),AK635)</f>
        <v>6.9420000000000002</v>
      </c>
      <c r="AL636">
        <f>_xlfn.IFNA(VLOOKUP(A636,InterestRate!$A$2:$G$1334,4,FALSE),AL635)</f>
        <v>6.9420000000000002</v>
      </c>
      <c r="AM636">
        <f>_xlfn.IFNA(VLOOKUP(A636,InterestRate!$A$2:$G$1334,5, FALSE),AM635)</f>
        <v>6.9420000000000002</v>
      </c>
      <c r="AN636">
        <f>_xlfn.IFNA(VLOOKUP(A636,InterestRate!$A$2:$G$1334,6, FALSE),AN635)</f>
        <v>6.9420000000000002</v>
      </c>
      <c r="AO636">
        <f>_xlfn.IFNA(VLOOKUP(A636,InterestRate!$A$2:$G$1334,7, FALSE),AO635)</f>
        <v>5.5999999999999999E-3</v>
      </c>
      <c r="AP636">
        <f t="shared" si="239"/>
        <v>1</v>
      </c>
      <c r="AQ636">
        <f t="shared" si="240"/>
        <v>3</v>
      </c>
    </row>
    <row r="637" spans="1:43" x14ac:dyDescent="0.2">
      <c r="A637" s="1">
        <v>42789</v>
      </c>
      <c r="B637">
        <v>8956.4</v>
      </c>
      <c r="C637">
        <v>8982.15</v>
      </c>
      <c r="D637">
        <v>8927.5499999999993</v>
      </c>
      <c r="E637">
        <v>8939.5</v>
      </c>
      <c r="F637">
        <v>388874096</v>
      </c>
      <c r="G637">
        <v>17243.080000000002</v>
      </c>
      <c r="H637">
        <f t="shared" si="256"/>
        <v>8812.0833333333339</v>
      </c>
      <c r="I637">
        <f t="shared" si="248"/>
        <v>127.41666666666606</v>
      </c>
      <c r="J637">
        <f t="shared" si="255"/>
        <v>0</v>
      </c>
      <c r="K637">
        <f t="shared" si="236"/>
        <v>8946.9</v>
      </c>
      <c r="L637">
        <f t="shared" si="249"/>
        <v>217651127</v>
      </c>
      <c r="M637">
        <f t="shared" si="250"/>
        <v>171222969</v>
      </c>
      <c r="N637" s="10">
        <f t="shared" si="237"/>
        <v>8.2778678897025962E-2</v>
      </c>
      <c r="O637">
        <f t="shared" si="245"/>
        <v>147.20000000000073</v>
      </c>
      <c r="P637">
        <f t="shared" si="257"/>
        <v>95.850000000002183</v>
      </c>
      <c r="Q637">
        <f t="shared" si="258"/>
        <v>69.988635131848525</v>
      </c>
      <c r="R637">
        <f t="shared" si="259"/>
        <v>51.349999999998545</v>
      </c>
      <c r="S637">
        <f t="shared" si="241"/>
        <v>12.600000000000364</v>
      </c>
      <c r="T637">
        <f t="shared" si="242"/>
        <v>-12.600000000000364</v>
      </c>
      <c r="U637">
        <f t="shared" si="243"/>
        <v>12.600000000000364</v>
      </c>
      <c r="V637">
        <f t="shared" si="244"/>
        <v>0</v>
      </c>
      <c r="W637">
        <f t="shared" si="251"/>
        <v>30.68571428571418</v>
      </c>
      <c r="X637">
        <f t="shared" si="246"/>
        <v>9.6571428571426488</v>
      </c>
      <c r="Y637">
        <f t="shared" si="252"/>
        <v>74.222529371112955</v>
      </c>
      <c r="Z637">
        <f t="shared" si="253"/>
        <v>0</v>
      </c>
      <c r="AA637">
        <f t="shared" si="254"/>
        <v>0</v>
      </c>
      <c r="AB637">
        <v>383.35</v>
      </c>
      <c r="AC637">
        <f t="shared" si="234"/>
        <v>-6571972222.3998585</v>
      </c>
      <c r="AD637">
        <f t="shared" si="247"/>
        <v>-2558963044.2071042</v>
      </c>
      <c r="AE637" t="str">
        <f t="shared" si="235"/>
        <v>Feb</v>
      </c>
      <c r="AF637">
        <f>_xlfn.IFNA(VLOOKUP(A637,Gold!$A$2:$E$1307,5, FALSE),AF636)</f>
        <v>29300</v>
      </c>
      <c r="AG637">
        <f>_xlfn.IFNA(VLOOKUP(A637,Gold!$A$2:$G$1307,7, FALSE),AG636)</f>
        <v>1</v>
      </c>
      <c r="AH637">
        <f>_xlfn.IFNA(VLOOKUP(A637,Oil!$A$2:$E$1345,5, FALSE),AH636)</f>
        <v>3589</v>
      </c>
      <c r="AI637">
        <f>_xlfn.IFNA(VLOOKUP(A637,Oil!$A$2:$G$1345,7, FALSE),AI636)</f>
        <v>-1</v>
      </c>
      <c r="AJ637">
        <f t="shared" si="238"/>
        <v>0</v>
      </c>
      <c r="AK637">
        <f>_xlfn.IFNA(VLOOKUP(A637,InterestRate!$A$2:$G$1334,3, FALSE),AK636)</f>
        <v>6.915</v>
      </c>
      <c r="AL637">
        <f>_xlfn.IFNA(VLOOKUP(A637,InterestRate!$A$2:$G$1334,4,FALSE),AL636)</f>
        <v>6.915</v>
      </c>
      <c r="AM637">
        <f>_xlfn.IFNA(VLOOKUP(A637,InterestRate!$A$2:$G$1334,5, FALSE),AM636)</f>
        <v>6.915</v>
      </c>
      <c r="AN637">
        <f>_xlfn.IFNA(VLOOKUP(A637,InterestRate!$A$2:$G$1334,6, FALSE),AN636)</f>
        <v>6.915</v>
      </c>
      <c r="AO637">
        <f>_xlfn.IFNA(VLOOKUP(A637,InterestRate!$A$2:$G$1334,7, FALSE),AO636)</f>
        <v>-3.8999999999999998E-3</v>
      </c>
      <c r="AP637">
        <f t="shared" si="239"/>
        <v>-1</v>
      </c>
      <c r="AQ637">
        <f t="shared" si="240"/>
        <v>-1</v>
      </c>
    </row>
    <row r="638" spans="1:43" x14ac:dyDescent="0.2">
      <c r="A638" s="1">
        <v>42793</v>
      </c>
      <c r="B638">
        <v>8943.7000000000007</v>
      </c>
      <c r="C638">
        <v>8951.7999999999993</v>
      </c>
      <c r="D638">
        <v>8888.65</v>
      </c>
      <c r="E638">
        <v>8896.7000000000007</v>
      </c>
      <c r="F638">
        <v>195847099</v>
      </c>
      <c r="G638">
        <v>10388.83</v>
      </c>
      <c r="H638">
        <f t="shared" si="256"/>
        <v>8826.3499999999985</v>
      </c>
      <c r="I638">
        <f t="shared" si="248"/>
        <v>70.350000000002183</v>
      </c>
      <c r="J638">
        <f t="shared" si="255"/>
        <v>0</v>
      </c>
      <c r="K638">
        <f t="shared" si="236"/>
        <v>8924.2999999999993</v>
      </c>
      <c r="L638">
        <f t="shared" si="249"/>
        <v>245471203.14285713</v>
      </c>
      <c r="M638">
        <f t="shared" si="250"/>
        <v>-49624104.142857134</v>
      </c>
      <c r="N638" s="10">
        <f t="shared" si="237"/>
        <v>0.31022738768305713</v>
      </c>
      <c r="O638">
        <f t="shared" si="245"/>
        <v>172</v>
      </c>
      <c r="P638">
        <f t="shared" si="257"/>
        <v>248.34999999999854</v>
      </c>
      <c r="Q638">
        <f t="shared" si="258"/>
        <v>78.377865254832798</v>
      </c>
      <c r="R638">
        <f t="shared" si="259"/>
        <v>-76.349999999998545</v>
      </c>
      <c r="S638">
        <f t="shared" si="241"/>
        <v>-42.799999999999272</v>
      </c>
      <c r="T638">
        <f t="shared" si="242"/>
        <v>42.799999999999272</v>
      </c>
      <c r="U638">
        <f t="shared" si="243"/>
        <v>0</v>
      </c>
      <c r="V638">
        <f t="shared" si="244"/>
        <v>42.799999999999272</v>
      </c>
      <c r="W638">
        <f t="shared" si="251"/>
        <v>30.68571428571418</v>
      </c>
      <c r="X638">
        <f t="shared" si="246"/>
        <v>6.11428571428561</v>
      </c>
      <c r="Y638">
        <f t="shared" si="252"/>
        <v>81.179138321995637</v>
      </c>
      <c r="Z638">
        <f t="shared" si="253"/>
        <v>0</v>
      </c>
      <c r="AA638">
        <f t="shared" si="254"/>
        <v>1</v>
      </c>
      <c r="AB638">
        <v>441.05</v>
      </c>
      <c r="AC638">
        <f t="shared" si="234"/>
        <v>-9204813653</v>
      </c>
      <c r="AD638">
        <f t="shared" si="247"/>
        <v>-2147012300.9571037</v>
      </c>
      <c r="AE638" t="str">
        <f t="shared" si="235"/>
        <v>Feb</v>
      </c>
      <c r="AF638">
        <f>_xlfn.IFNA(VLOOKUP(A638,Gold!$A$2:$E$1307,5, FALSE),AF637)</f>
        <v>29661</v>
      </c>
      <c r="AG638">
        <f>_xlfn.IFNA(VLOOKUP(A638,Gold!$A$2:$G$1307,7, FALSE),AG637)</f>
        <v>1</v>
      </c>
      <c r="AH638">
        <f>_xlfn.IFNA(VLOOKUP(A638,Oil!$A$2:$E$1345,5, FALSE),AH637)</f>
        <v>3608</v>
      </c>
      <c r="AI638">
        <f>_xlfn.IFNA(VLOOKUP(A638,Oil!$A$2:$G$1345,7, FALSE),AI637)</f>
        <v>-1</v>
      </c>
      <c r="AJ638">
        <f t="shared" si="238"/>
        <v>0</v>
      </c>
      <c r="AK638">
        <f>_xlfn.IFNA(VLOOKUP(A638,InterestRate!$A$2:$G$1334,3, FALSE),AK637)</f>
        <v>6.8810000000000002</v>
      </c>
      <c r="AL638">
        <f>_xlfn.IFNA(VLOOKUP(A638,InterestRate!$A$2:$G$1334,4,FALSE),AL637)</f>
        <v>6.8810000000000002</v>
      </c>
      <c r="AM638">
        <f>_xlfn.IFNA(VLOOKUP(A638,InterestRate!$A$2:$G$1334,5, FALSE),AM637)</f>
        <v>6.8810000000000002</v>
      </c>
      <c r="AN638">
        <f>_xlfn.IFNA(VLOOKUP(A638,InterestRate!$A$2:$G$1334,6, FALSE),AN637)</f>
        <v>6.8810000000000002</v>
      </c>
      <c r="AO638">
        <f>_xlfn.IFNA(VLOOKUP(A638,InterestRate!$A$2:$G$1334,7, FALSE),AO637)</f>
        <v>-4.8999999999999998E-3</v>
      </c>
      <c r="AP638">
        <f t="shared" si="239"/>
        <v>-1</v>
      </c>
      <c r="AQ638">
        <f t="shared" si="240"/>
        <v>-1</v>
      </c>
    </row>
    <row r="639" spans="1:43" x14ac:dyDescent="0.2">
      <c r="A639" s="1">
        <v>42794</v>
      </c>
      <c r="B639">
        <v>8898.9500000000007</v>
      </c>
      <c r="C639">
        <v>8914.75</v>
      </c>
      <c r="D639">
        <v>8867.6</v>
      </c>
      <c r="E639">
        <v>8879.6</v>
      </c>
      <c r="F639">
        <v>302722890</v>
      </c>
      <c r="G639">
        <v>13819.57</v>
      </c>
      <c r="H639">
        <f t="shared" si="256"/>
        <v>8836.9874999999993</v>
      </c>
      <c r="I639">
        <f t="shared" si="248"/>
        <v>42.612500000001091</v>
      </c>
      <c r="J639">
        <f t="shared" si="255"/>
        <v>0</v>
      </c>
      <c r="K639">
        <f t="shared" si="236"/>
        <v>8927</v>
      </c>
      <c r="L639">
        <f t="shared" si="249"/>
        <v>241616657.42857143</v>
      </c>
      <c r="M639">
        <f t="shared" si="250"/>
        <v>61106232.571428567</v>
      </c>
      <c r="N639" s="10">
        <f t="shared" si="237"/>
        <v>0.5338078291814905</v>
      </c>
      <c r="O639">
        <f t="shared" si="245"/>
        <v>101.60000000000036</v>
      </c>
      <c r="P639">
        <f t="shared" si="257"/>
        <v>91.899999999999636</v>
      </c>
      <c r="Q639">
        <f t="shared" si="258"/>
        <v>55.440075972255784</v>
      </c>
      <c r="R639">
        <f t="shared" si="259"/>
        <v>9.7000000000007276</v>
      </c>
      <c r="S639">
        <f t="shared" si="241"/>
        <v>-17.100000000000364</v>
      </c>
      <c r="T639">
        <f t="shared" si="242"/>
        <v>17.100000000000364</v>
      </c>
      <c r="U639">
        <f t="shared" si="243"/>
        <v>0</v>
      </c>
      <c r="V639">
        <f t="shared" si="244"/>
        <v>17.100000000000364</v>
      </c>
      <c r="W639">
        <f t="shared" si="251"/>
        <v>23.071428571428573</v>
      </c>
      <c r="X639">
        <f t="shared" si="246"/>
        <v>8.5571428571428054</v>
      </c>
      <c r="Y639">
        <f t="shared" si="252"/>
        <v>70.70928196147122</v>
      </c>
      <c r="Z639">
        <f t="shared" si="253"/>
        <v>0</v>
      </c>
      <c r="AA639">
        <f t="shared" si="254"/>
        <v>0</v>
      </c>
      <c r="AB639">
        <v>420.8</v>
      </c>
      <c r="AC639">
        <f t="shared" si="234"/>
        <v>-5857687921.5001097</v>
      </c>
      <c r="AD639">
        <f t="shared" si="247"/>
        <v>-4043943687.1714058</v>
      </c>
      <c r="AE639" t="str">
        <f t="shared" si="235"/>
        <v>Feb</v>
      </c>
      <c r="AF639">
        <f>_xlfn.IFNA(VLOOKUP(A639,Gold!$A$2:$E$1307,5, FALSE),AF638)</f>
        <v>29591</v>
      </c>
      <c r="AG639">
        <f>_xlfn.IFNA(VLOOKUP(A639,Gold!$A$2:$G$1307,7, FALSE),AG638)</f>
        <v>-1</v>
      </c>
      <c r="AH639">
        <f>_xlfn.IFNA(VLOOKUP(A639,Oil!$A$2:$E$1345,5, FALSE),AH638)</f>
        <v>3606</v>
      </c>
      <c r="AI639">
        <f>_xlfn.IFNA(VLOOKUP(A639,Oil!$A$2:$G$1345,7, FALSE),AI638)</f>
        <v>-1</v>
      </c>
      <c r="AJ639">
        <f t="shared" si="238"/>
        <v>-2</v>
      </c>
      <c r="AK639">
        <f>_xlfn.IFNA(VLOOKUP(A639,InterestRate!$A$2:$G$1334,3, FALSE),AK638)</f>
        <v>6.8710000000000004</v>
      </c>
      <c r="AL639">
        <f>_xlfn.IFNA(VLOOKUP(A639,InterestRate!$A$2:$G$1334,4,FALSE),AL638)</f>
        <v>6.8710000000000004</v>
      </c>
      <c r="AM639">
        <f>_xlfn.IFNA(VLOOKUP(A639,InterestRate!$A$2:$G$1334,5, FALSE),AM638)</f>
        <v>6.8710000000000004</v>
      </c>
      <c r="AN639">
        <f>_xlfn.IFNA(VLOOKUP(A639,InterestRate!$A$2:$G$1334,6, FALSE),AN638)</f>
        <v>6.8710000000000004</v>
      </c>
      <c r="AO639">
        <f>_xlfn.IFNA(VLOOKUP(A639,InterestRate!$A$2:$G$1334,7, FALSE),AO638)</f>
        <v>-1.5E-3</v>
      </c>
      <c r="AP639">
        <f t="shared" si="239"/>
        <v>-1</v>
      </c>
      <c r="AQ639">
        <f t="shared" si="240"/>
        <v>-3</v>
      </c>
    </row>
    <row r="640" spans="1:43" x14ac:dyDescent="0.2">
      <c r="A640" s="1">
        <v>42795</v>
      </c>
      <c r="B640">
        <v>8904.4</v>
      </c>
      <c r="C640">
        <v>8960.7999999999993</v>
      </c>
      <c r="D640">
        <v>8898.6</v>
      </c>
      <c r="E640">
        <v>8945.7999999999993</v>
      </c>
      <c r="F640">
        <v>212328974</v>
      </c>
      <c r="G640">
        <v>9681.99</v>
      </c>
      <c r="H640">
        <f t="shared" si="256"/>
        <v>8845.4208333333336</v>
      </c>
      <c r="I640">
        <f t="shared" si="248"/>
        <v>100.3791666666657</v>
      </c>
      <c r="J640">
        <f t="shared" si="255"/>
        <v>0</v>
      </c>
      <c r="K640">
        <f t="shared" si="236"/>
        <v>8934.5499999999993</v>
      </c>
      <c r="L640">
        <f t="shared" si="249"/>
        <v>257680250.57142857</v>
      </c>
      <c r="M640">
        <f t="shared" si="250"/>
        <v>-45351276.571428567</v>
      </c>
      <c r="N640" s="10">
        <f t="shared" si="237"/>
        <v>-0.1257573386393615</v>
      </c>
      <c r="O640">
        <f t="shared" si="245"/>
        <v>124.09999999999854</v>
      </c>
      <c r="P640">
        <f t="shared" si="257"/>
        <v>71.44999999999709</v>
      </c>
      <c r="Q640">
        <f t="shared" si="258"/>
        <v>37.854566623931696</v>
      </c>
      <c r="R640">
        <f t="shared" si="259"/>
        <v>52.650000000001455</v>
      </c>
      <c r="S640">
        <f t="shared" si="241"/>
        <v>66.199999999998909</v>
      </c>
      <c r="T640">
        <f t="shared" si="242"/>
        <v>-66.199999999998909</v>
      </c>
      <c r="U640">
        <f t="shared" si="243"/>
        <v>66.199999999998909</v>
      </c>
      <c r="V640">
        <f t="shared" si="244"/>
        <v>0</v>
      </c>
      <c r="W640">
        <f t="shared" si="251"/>
        <v>26.285714285714025</v>
      </c>
      <c r="X640">
        <f t="shared" si="246"/>
        <v>8.5571428571428054</v>
      </c>
      <c r="Y640">
        <f t="shared" si="252"/>
        <v>73.335990434435942</v>
      </c>
      <c r="Z640">
        <f t="shared" si="253"/>
        <v>0</v>
      </c>
      <c r="AA640">
        <f t="shared" si="254"/>
        <v>0</v>
      </c>
      <c r="AB640">
        <v>397.7</v>
      </c>
      <c r="AC640">
        <f t="shared" si="234"/>
        <v>8790419523.5999222</v>
      </c>
      <c r="AD640">
        <f t="shared" si="247"/>
        <v>-64367533.799987793</v>
      </c>
      <c r="AE640" t="str">
        <f t="shared" si="235"/>
        <v>Mar</v>
      </c>
      <c r="AF640">
        <f>_xlfn.IFNA(VLOOKUP(A640,Gold!$A$2:$E$1307,5, FALSE),AF639)</f>
        <v>29464</v>
      </c>
      <c r="AG640">
        <f>_xlfn.IFNA(VLOOKUP(A640,Gold!$A$2:$G$1307,7, FALSE),AG639)</f>
        <v>1</v>
      </c>
      <c r="AH640">
        <f>_xlfn.IFNA(VLOOKUP(A640,Oil!$A$2:$E$1345,5, FALSE),AH639)</f>
        <v>3604</v>
      </c>
      <c r="AI640">
        <f>_xlfn.IFNA(VLOOKUP(A640,Oil!$A$2:$G$1345,7, FALSE),AI639)</f>
        <v>-1</v>
      </c>
      <c r="AJ640">
        <f t="shared" si="238"/>
        <v>0</v>
      </c>
      <c r="AK640">
        <f>_xlfn.IFNA(VLOOKUP(A640,InterestRate!$A$2:$G$1334,3, FALSE),AK639)</f>
        <v>6.931</v>
      </c>
      <c r="AL640">
        <f>_xlfn.IFNA(VLOOKUP(A640,InterestRate!$A$2:$G$1334,4,FALSE),AL639)</f>
        <v>6.931</v>
      </c>
      <c r="AM640">
        <f>_xlfn.IFNA(VLOOKUP(A640,InterestRate!$A$2:$G$1334,5, FALSE),AM639)</f>
        <v>6.931</v>
      </c>
      <c r="AN640">
        <f>_xlfn.IFNA(VLOOKUP(A640,InterestRate!$A$2:$G$1334,6, FALSE),AN639)</f>
        <v>6.931</v>
      </c>
      <c r="AO640">
        <f>_xlfn.IFNA(VLOOKUP(A640,InterestRate!$A$2:$G$1334,7, FALSE),AO639)</f>
        <v>8.6999999999999994E-3</v>
      </c>
      <c r="AP640">
        <f t="shared" si="239"/>
        <v>1</v>
      </c>
      <c r="AQ640">
        <f t="shared" si="240"/>
        <v>1</v>
      </c>
    </row>
    <row r="641" spans="1:43" x14ac:dyDescent="0.2">
      <c r="A641" s="1">
        <v>42796</v>
      </c>
      <c r="B641">
        <v>8982.85</v>
      </c>
      <c r="C641">
        <v>8992.5</v>
      </c>
      <c r="D641">
        <v>8879.7999999999993</v>
      </c>
      <c r="E641">
        <v>8899.75</v>
      </c>
      <c r="F641">
        <v>225608140</v>
      </c>
      <c r="G641">
        <v>10075.19</v>
      </c>
      <c r="H641">
        <f t="shared" si="256"/>
        <v>8858.1083333333336</v>
      </c>
      <c r="I641">
        <f t="shared" si="248"/>
        <v>41.641666666666424</v>
      </c>
      <c r="J641">
        <f t="shared" si="255"/>
        <v>0</v>
      </c>
      <c r="K641">
        <f t="shared" si="236"/>
        <v>9087</v>
      </c>
      <c r="L641">
        <f t="shared" si="249"/>
        <v>244080671.85714287</v>
      </c>
      <c r="M641">
        <f t="shared" si="250"/>
        <v>-18472531.857142866</v>
      </c>
      <c r="N641" s="10">
        <f t="shared" si="237"/>
        <v>2.1039916851596954</v>
      </c>
      <c r="O641">
        <f t="shared" si="245"/>
        <v>20.549999999999272</v>
      </c>
      <c r="P641">
        <f t="shared" si="257"/>
        <v>-80.250000000001819</v>
      </c>
      <c r="Q641">
        <f t="shared" si="258"/>
        <v>25.66956461685777</v>
      </c>
      <c r="R641">
        <f t="shared" si="259"/>
        <v>100.80000000000109</v>
      </c>
      <c r="S641">
        <f t="shared" si="241"/>
        <v>-46.049999999999272</v>
      </c>
      <c r="T641">
        <f t="shared" si="242"/>
        <v>46.049999999999272</v>
      </c>
      <c r="U641">
        <f t="shared" si="243"/>
        <v>0</v>
      </c>
      <c r="V641">
        <f t="shared" si="244"/>
        <v>46.049999999999272</v>
      </c>
      <c r="W641">
        <f t="shared" si="251"/>
        <v>18.07142857142831</v>
      </c>
      <c r="X641">
        <f t="shared" si="246"/>
        <v>15.13571428571413</v>
      </c>
      <c r="Y641">
        <f t="shared" si="252"/>
        <v>52.829400709960211</v>
      </c>
      <c r="Z641">
        <f t="shared" si="253"/>
        <v>0</v>
      </c>
      <c r="AA641">
        <f t="shared" si="254"/>
        <v>0</v>
      </c>
      <c r="AB641">
        <v>246.25</v>
      </c>
      <c r="AC641">
        <f t="shared" si="234"/>
        <v>-18748036434.000084</v>
      </c>
      <c r="AD641">
        <f t="shared" si="247"/>
        <v>-4241773632.2714643</v>
      </c>
      <c r="AE641" t="str">
        <f t="shared" si="235"/>
        <v>Mar</v>
      </c>
      <c r="AF641">
        <f>_xlfn.IFNA(VLOOKUP(A641,Gold!$A$2:$E$1307,5, FALSE),AF640)</f>
        <v>29397</v>
      </c>
      <c r="AG641">
        <f>_xlfn.IFNA(VLOOKUP(A641,Gold!$A$2:$G$1307,7, FALSE),AG640)</f>
        <v>-1</v>
      </c>
      <c r="AH641">
        <f>_xlfn.IFNA(VLOOKUP(A641,Oil!$A$2:$E$1345,5, FALSE),AH640)</f>
        <v>3598</v>
      </c>
      <c r="AI641">
        <f>_xlfn.IFNA(VLOOKUP(A641,Oil!$A$2:$G$1345,7, FALSE),AI640)</f>
        <v>-1</v>
      </c>
      <c r="AJ641">
        <f t="shared" si="238"/>
        <v>-2</v>
      </c>
      <c r="AK641">
        <f>_xlfn.IFNA(VLOOKUP(A641,InterestRate!$A$2:$G$1334,3, FALSE),AK640)</f>
        <v>6.8419999999999996</v>
      </c>
      <c r="AL641">
        <f>_xlfn.IFNA(VLOOKUP(A641,InterestRate!$A$2:$G$1334,4,FALSE),AL640)</f>
        <v>6.8419999999999996</v>
      </c>
      <c r="AM641">
        <f>_xlfn.IFNA(VLOOKUP(A641,InterestRate!$A$2:$G$1334,5, FALSE),AM640)</f>
        <v>6.8419999999999996</v>
      </c>
      <c r="AN641">
        <f>_xlfn.IFNA(VLOOKUP(A641,InterestRate!$A$2:$G$1334,6, FALSE),AN640)</f>
        <v>6.8419999999999996</v>
      </c>
      <c r="AO641">
        <f>_xlfn.IFNA(VLOOKUP(A641,InterestRate!$A$2:$G$1334,7, FALSE),AO640)</f>
        <v>-1.2800000000000001E-2</v>
      </c>
      <c r="AP641">
        <f t="shared" si="239"/>
        <v>-1</v>
      </c>
      <c r="AQ641">
        <f t="shared" si="240"/>
        <v>-3</v>
      </c>
    </row>
    <row r="642" spans="1:43" x14ac:dyDescent="0.2">
      <c r="A642" s="1">
        <v>42797</v>
      </c>
      <c r="B642">
        <v>8883.5</v>
      </c>
      <c r="C642">
        <v>8907.1</v>
      </c>
      <c r="D642">
        <v>8860.1</v>
      </c>
      <c r="E642">
        <v>8897.5499999999993</v>
      </c>
      <c r="F642">
        <v>208915878</v>
      </c>
      <c r="G642">
        <v>9783.57</v>
      </c>
      <c r="H642">
        <f t="shared" si="256"/>
        <v>8866</v>
      </c>
      <c r="I642">
        <f t="shared" si="248"/>
        <v>31.549999999999272</v>
      </c>
      <c r="J642">
        <f t="shared" si="255"/>
        <v>0</v>
      </c>
      <c r="K642">
        <f t="shared" si="236"/>
        <v>9084.7999999999993</v>
      </c>
      <c r="L642">
        <f t="shared" si="249"/>
        <v>251592925.85714287</v>
      </c>
      <c r="M642">
        <f t="shared" si="250"/>
        <v>-42677047.857142866</v>
      </c>
      <c r="N642" s="10">
        <f t="shared" si="237"/>
        <v>2.104511916201651</v>
      </c>
      <c r="O642">
        <f t="shared" si="245"/>
        <v>-10.300000000001091</v>
      </c>
      <c r="P642">
        <f t="shared" si="257"/>
        <v>-124.60000000000218</v>
      </c>
      <c r="Q642">
        <f t="shared" si="258"/>
        <v>47.460112325033379</v>
      </c>
      <c r="R642">
        <f t="shared" si="259"/>
        <v>114.30000000000109</v>
      </c>
      <c r="S642">
        <f t="shared" si="241"/>
        <v>-2.2000000000007276</v>
      </c>
      <c r="T642">
        <f t="shared" si="242"/>
        <v>2.2000000000007276</v>
      </c>
      <c r="U642">
        <f t="shared" si="243"/>
        <v>0</v>
      </c>
      <c r="V642">
        <f t="shared" si="244"/>
        <v>2.2000000000007276</v>
      </c>
      <c r="W642">
        <f t="shared" si="251"/>
        <v>13.97857142857122</v>
      </c>
      <c r="X642">
        <f t="shared" si="246"/>
        <v>15.449999999999948</v>
      </c>
      <c r="Y642">
        <f t="shared" si="252"/>
        <v>45.938967136149941</v>
      </c>
      <c r="Z642">
        <f t="shared" si="253"/>
        <v>0</v>
      </c>
      <c r="AA642">
        <f t="shared" si="254"/>
        <v>0</v>
      </c>
      <c r="AB642">
        <v>134.35</v>
      </c>
      <c r="AC642">
        <f t="shared" ref="AC642:AC705" si="260">(E642-B642)*F642</f>
        <v>2935268085.899848</v>
      </c>
      <c r="AD642">
        <f t="shared" si="247"/>
        <v>-4264829859.2286382</v>
      </c>
      <c r="AE642" t="str">
        <f t="shared" ref="AE642:AE705" si="261">TEXT(A642, "mmm")</f>
        <v>Mar</v>
      </c>
      <c r="AF642">
        <f>_xlfn.IFNA(VLOOKUP(A642,Gold!$A$2:$E$1307,5, FALSE),AF641)</f>
        <v>29126</v>
      </c>
      <c r="AG642">
        <f>_xlfn.IFNA(VLOOKUP(A642,Gold!$A$2:$G$1307,7, FALSE),AG641)</f>
        <v>-1</v>
      </c>
      <c r="AH642">
        <f>_xlfn.IFNA(VLOOKUP(A642,Oil!$A$2:$E$1345,5, FALSE),AH641)</f>
        <v>3511</v>
      </c>
      <c r="AI642">
        <f>_xlfn.IFNA(VLOOKUP(A642,Oil!$A$2:$G$1345,7, FALSE),AI641)</f>
        <v>-1</v>
      </c>
      <c r="AJ642">
        <f t="shared" si="238"/>
        <v>-2</v>
      </c>
      <c r="AK642">
        <f>_xlfn.IFNA(VLOOKUP(A642,InterestRate!$A$2:$G$1334,3, FALSE),AK641)</f>
        <v>6.7789999999999999</v>
      </c>
      <c r="AL642">
        <f>_xlfn.IFNA(VLOOKUP(A642,InterestRate!$A$2:$G$1334,4,FALSE),AL641)</f>
        <v>6.7789999999999999</v>
      </c>
      <c r="AM642">
        <f>_xlfn.IFNA(VLOOKUP(A642,InterestRate!$A$2:$G$1334,5, FALSE),AM641)</f>
        <v>6.7789999999999999</v>
      </c>
      <c r="AN642">
        <f>_xlfn.IFNA(VLOOKUP(A642,InterestRate!$A$2:$G$1334,6, FALSE),AN641)</f>
        <v>6.7789999999999999</v>
      </c>
      <c r="AO642">
        <f>_xlfn.IFNA(VLOOKUP(A642,InterestRate!$A$2:$G$1334,7, FALSE),AO641)</f>
        <v>-9.1999999999999998E-3</v>
      </c>
      <c r="AP642">
        <f t="shared" si="239"/>
        <v>-1</v>
      </c>
      <c r="AQ642">
        <f t="shared" si="240"/>
        <v>-3</v>
      </c>
    </row>
    <row r="643" spans="1:43" x14ac:dyDescent="0.2">
      <c r="A643" s="1">
        <v>42800</v>
      </c>
      <c r="B643">
        <v>8915.1</v>
      </c>
      <c r="C643">
        <v>8967.7999999999993</v>
      </c>
      <c r="D643">
        <v>8914</v>
      </c>
      <c r="E643">
        <v>8963.4500000000007</v>
      </c>
      <c r="F643">
        <v>180194586</v>
      </c>
      <c r="G643">
        <v>8955.06</v>
      </c>
      <c r="H643">
        <f t="shared" si="256"/>
        <v>8874.7708333333339</v>
      </c>
      <c r="I643">
        <f t="shared" si="248"/>
        <v>88.679166666666788</v>
      </c>
      <c r="J643">
        <f t="shared" si="255"/>
        <v>0</v>
      </c>
      <c r="K643">
        <f t="shared" ref="K643:K706" si="262">E650</f>
        <v>9153.7000000000007</v>
      </c>
      <c r="L643">
        <f t="shared" si="249"/>
        <v>255567861.85714287</v>
      </c>
      <c r="M643">
        <f t="shared" si="250"/>
        <v>-75373275.857142866</v>
      </c>
      <c r="N643" s="10">
        <f t="shared" ref="N643:N706" si="263">(K643-E643)*100/E643</f>
        <v>2.1225086322788655</v>
      </c>
      <c r="O643">
        <f t="shared" si="245"/>
        <v>36.550000000001091</v>
      </c>
      <c r="P643">
        <f t="shared" si="257"/>
        <v>-85.299999999999272</v>
      </c>
      <c r="Q643">
        <f t="shared" si="258"/>
        <v>66.92714144429614</v>
      </c>
      <c r="R643">
        <f t="shared" si="259"/>
        <v>121.85000000000036</v>
      </c>
      <c r="S643">
        <f t="shared" si="241"/>
        <v>65.900000000001455</v>
      </c>
      <c r="T643">
        <f t="shared" si="242"/>
        <v>-65.900000000001455</v>
      </c>
      <c r="U643">
        <f t="shared" si="243"/>
        <v>65.900000000001455</v>
      </c>
      <c r="V643">
        <f t="shared" si="244"/>
        <v>0</v>
      </c>
      <c r="W643">
        <f t="shared" si="251"/>
        <v>20.671428571428674</v>
      </c>
      <c r="X643">
        <f t="shared" si="246"/>
        <v>15.449999999999948</v>
      </c>
      <c r="Y643">
        <f t="shared" si="252"/>
        <v>55.685972676544367</v>
      </c>
      <c r="Z643">
        <f t="shared" si="253"/>
        <v>0</v>
      </c>
      <c r="AA643">
        <f t="shared" si="254"/>
        <v>0</v>
      </c>
      <c r="AB643">
        <v>46.8</v>
      </c>
      <c r="AC643">
        <f t="shared" si="260"/>
        <v>8712408233.1000652</v>
      </c>
      <c r="AD643">
        <f t="shared" si="247"/>
        <v>-2849202055.4714594</v>
      </c>
      <c r="AE643" t="str">
        <f t="shared" si="261"/>
        <v>Mar</v>
      </c>
      <c r="AF643">
        <f>_xlfn.IFNA(VLOOKUP(A643,Gold!$A$2:$E$1307,5, FALSE),AF642)</f>
        <v>29176</v>
      </c>
      <c r="AG643">
        <f>_xlfn.IFNA(VLOOKUP(A643,Gold!$A$2:$G$1307,7, FALSE),AG642)</f>
        <v>-1</v>
      </c>
      <c r="AH643">
        <f>_xlfn.IFNA(VLOOKUP(A643,Oil!$A$2:$E$1345,5, FALSE),AH642)</f>
        <v>3564</v>
      </c>
      <c r="AI643">
        <f>_xlfn.IFNA(VLOOKUP(A643,Oil!$A$2:$G$1345,7, FALSE),AI642)</f>
        <v>1</v>
      </c>
      <c r="AJ643">
        <f t="shared" ref="AJ643:AJ706" si="264">AG643+AI643</f>
        <v>0</v>
      </c>
      <c r="AK643">
        <f>_xlfn.IFNA(VLOOKUP(A643,InterestRate!$A$2:$G$1334,3, FALSE),AK642)</f>
        <v>6.867</v>
      </c>
      <c r="AL643">
        <f>_xlfn.IFNA(VLOOKUP(A643,InterestRate!$A$2:$G$1334,4,FALSE),AL642)</f>
        <v>6.867</v>
      </c>
      <c r="AM643">
        <f>_xlfn.IFNA(VLOOKUP(A643,InterestRate!$A$2:$G$1334,5, FALSE),AM642)</f>
        <v>6.867</v>
      </c>
      <c r="AN643">
        <f>_xlfn.IFNA(VLOOKUP(A643,InterestRate!$A$2:$G$1334,6, FALSE),AN642)</f>
        <v>6.867</v>
      </c>
      <c r="AO643">
        <f>_xlfn.IFNA(VLOOKUP(A643,InterestRate!$A$2:$G$1334,7, FALSE),AO642)</f>
        <v>1.2999999999999999E-2</v>
      </c>
      <c r="AP643">
        <f t="shared" ref="AP643:AP706" si="265">IF(AO643&gt;0,1,-1)</f>
        <v>1</v>
      </c>
      <c r="AQ643">
        <f t="shared" ref="AQ643:AQ706" si="266">AG643+AI643+AP643</f>
        <v>1</v>
      </c>
    </row>
    <row r="644" spans="1:43" x14ac:dyDescent="0.2">
      <c r="A644" s="1">
        <v>42801</v>
      </c>
      <c r="B644">
        <v>8977.75</v>
      </c>
      <c r="C644">
        <v>8977.85</v>
      </c>
      <c r="D644">
        <v>8932.7999999999993</v>
      </c>
      <c r="E644">
        <v>8946.9</v>
      </c>
      <c r="F644">
        <v>178827506</v>
      </c>
      <c r="G644">
        <v>8149.28</v>
      </c>
      <c r="H644">
        <f t="shared" si="256"/>
        <v>8894.6666666666679</v>
      </c>
      <c r="I644">
        <f t="shared" si="248"/>
        <v>52.233333333331757</v>
      </c>
      <c r="J644">
        <f t="shared" si="255"/>
        <v>0</v>
      </c>
      <c r="K644">
        <f t="shared" si="262"/>
        <v>9160.0499999999993</v>
      </c>
      <c r="L644">
        <f t="shared" si="249"/>
        <v>244927380.42857143</v>
      </c>
      <c r="M644">
        <f t="shared" si="250"/>
        <v>-66099874.428571433</v>
      </c>
      <c r="N644" s="10">
        <f t="shared" si="263"/>
        <v>2.3823894309760885</v>
      </c>
      <c r="O644">
        <f t="shared" si="245"/>
        <v>7.3999999999996362</v>
      </c>
      <c r="P644">
        <f t="shared" si="257"/>
        <v>-139.80000000000109</v>
      </c>
      <c r="Q644">
        <f t="shared" si="258"/>
        <v>69.310832830222722</v>
      </c>
      <c r="R644">
        <f t="shared" si="259"/>
        <v>147.20000000000073</v>
      </c>
      <c r="S644">
        <f t="shared" ref="S644:S707" si="267">E644-E643</f>
        <v>-16.550000000001091</v>
      </c>
      <c r="T644">
        <f t="shared" ref="T644:T707" si="268">E643-E644</f>
        <v>16.550000000001091</v>
      </c>
      <c r="U644">
        <f t="shared" ref="U644:U707" si="269">IF(S644&gt;0,S644,0)</f>
        <v>0</v>
      </c>
      <c r="V644">
        <f t="shared" ref="V644:V707" si="270">IF(T644&gt;0,T644,0)</f>
        <v>16.550000000001091</v>
      </c>
      <c r="W644">
        <f t="shared" si="251"/>
        <v>18.871428571428623</v>
      </c>
      <c r="X644">
        <f t="shared" si="246"/>
        <v>17.81428571428582</v>
      </c>
      <c r="Y644">
        <f t="shared" si="252"/>
        <v>50.075815011372178</v>
      </c>
      <c r="Z644">
        <f t="shared" si="253"/>
        <v>0</v>
      </c>
      <c r="AA644">
        <f t="shared" si="254"/>
        <v>0</v>
      </c>
      <c r="AB644">
        <v>33.65</v>
      </c>
      <c r="AC644">
        <f t="shared" si="260"/>
        <v>-5516828560.1000652</v>
      </c>
      <c r="AD644">
        <f t="shared" si="247"/>
        <v>-2698467246.5714889</v>
      </c>
      <c r="AE644" t="str">
        <f t="shared" si="261"/>
        <v>Mar</v>
      </c>
      <c r="AF644">
        <f>_xlfn.IFNA(VLOOKUP(A644,Gold!$A$2:$E$1307,5, FALSE),AF643)</f>
        <v>28978</v>
      </c>
      <c r="AG644">
        <f>_xlfn.IFNA(VLOOKUP(A644,Gold!$A$2:$G$1307,7, FALSE),AG643)</f>
        <v>-1</v>
      </c>
      <c r="AH644">
        <f>_xlfn.IFNA(VLOOKUP(A644,Oil!$A$2:$E$1345,5, FALSE),AH643)</f>
        <v>3551</v>
      </c>
      <c r="AI644">
        <f>_xlfn.IFNA(VLOOKUP(A644,Oil!$A$2:$G$1345,7, FALSE),AI643)</f>
        <v>-1</v>
      </c>
      <c r="AJ644">
        <f t="shared" si="264"/>
        <v>-2</v>
      </c>
      <c r="AK644">
        <f>_xlfn.IFNA(VLOOKUP(A644,InterestRate!$A$2:$G$1334,3, FALSE),AK643)</f>
        <v>6.8339999999999996</v>
      </c>
      <c r="AL644">
        <f>_xlfn.IFNA(VLOOKUP(A644,InterestRate!$A$2:$G$1334,4,FALSE),AL643)</f>
        <v>6.8339999999999996</v>
      </c>
      <c r="AM644">
        <f>_xlfn.IFNA(VLOOKUP(A644,InterestRate!$A$2:$G$1334,5, FALSE),AM643)</f>
        <v>6.8339999999999996</v>
      </c>
      <c r="AN644">
        <f>_xlfn.IFNA(VLOOKUP(A644,InterestRate!$A$2:$G$1334,6, FALSE),AN643)</f>
        <v>6.8339999999999996</v>
      </c>
      <c r="AO644">
        <f>_xlfn.IFNA(VLOOKUP(A644,InterestRate!$A$2:$G$1334,7, FALSE),AO643)</f>
        <v>-4.7999999999999996E-3</v>
      </c>
      <c r="AP644">
        <f t="shared" si="265"/>
        <v>-1</v>
      </c>
      <c r="AQ644">
        <f t="shared" si="266"/>
        <v>-3</v>
      </c>
    </row>
    <row r="645" spans="1:43" x14ac:dyDescent="0.2">
      <c r="A645" s="1">
        <v>42802</v>
      </c>
      <c r="B645">
        <v>8950.7000000000007</v>
      </c>
      <c r="C645">
        <v>8957.0499999999993</v>
      </c>
      <c r="D645">
        <v>8891.9500000000007</v>
      </c>
      <c r="E645">
        <v>8924.2999999999993</v>
      </c>
      <c r="F645">
        <v>183325544</v>
      </c>
      <c r="G645">
        <v>9489.36</v>
      </c>
      <c r="H645">
        <f t="shared" si="256"/>
        <v>8908.7416666666668</v>
      </c>
      <c r="I645">
        <f t="shared" si="248"/>
        <v>15.558333333332484</v>
      </c>
      <c r="J645">
        <f t="shared" si="255"/>
        <v>0</v>
      </c>
      <c r="K645">
        <f t="shared" si="262"/>
        <v>9126.85</v>
      </c>
      <c r="L645">
        <f t="shared" si="249"/>
        <v>214920724.7142857</v>
      </c>
      <c r="M645">
        <f t="shared" si="250"/>
        <v>-31595180.714285702</v>
      </c>
      <c r="N645" s="10">
        <f t="shared" si="263"/>
        <v>2.2696457985500387</v>
      </c>
      <c r="O645">
        <f t="shared" si="245"/>
        <v>27.599999999998545</v>
      </c>
      <c r="P645">
        <f t="shared" si="257"/>
        <v>-144.40000000000146</v>
      </c>
      <c r="Q645">
        <f t="shared" si="258"/>
        <v>68.377691467877156</v>
      </c>
      <c r="R645">
        <f t="shared" si="259"/>
        <v>172</v>
      </c>
      <c r="S645">
        <f t="shared" si="267"/>
        <v>-22.600000000000364</v>
      </c>
      <c r="T645">
        <f t="shared" si="268"/>
        <v>22.600000000000364</v>
      </c>
      <c r="U645">
        <f t="shared" si="269"/>
        <v>0</v>
      </c>
      <c r="V645">
        <f t="shared" si="270"/>
        <v>22.600000000000364</v>
      </c>
      <c r="W645">
        <f t="shared" si="251"/>
        <v>18.871428571428623</v>
      </c>
      <c r="X645">
        <f t="shared" si="246"/>
        <v>14.928571428571688</v>
      </c>
      <c r="Y645">
        <f t="shared" si="252"/>
        <v>54.228243021346131</v>
      </c>
      <c r="Z645">
        <f t="shared" si="253"/>
        <v>0</v>
      </c>
      <c r="AA645">
        <f t="shared" si="254"/>
        <v>0</v>
      </c>
      <c r="AB645">
        <v>71.55</v>
      </c>
      <c r="AC645">
        <f t="shared" si="260"/>
        <v>-4839794361.6002665</v>
      </c>
      <c r="AD645">
        <f t="shared" si="247"/>
        <v>-2074893062.0858128</v>
      </c>
      <c r="AE645" t="str">
        <f t="shared" si="261"/>
        <v>Mar</v>
      </c>
      <c r="AF645">
        <f>_xlfn.IFNA(VLOOKUP(A645,Gold!$A$2:$E$1307,5, FALSE),AF644)</f>
        <v>28802</v>
      </c>
      <c r="AG645">
        <f>_xlfn.IFNA(VLOOKUP(A645,Gold!$A$2:$G$1307,7, FALSE),AG644)</f>
        <v>-1</v>
      </c>
      <c r="AH645">
        <f>_xlfn.IFNA(VLOOKUP(A645,Oil!$A$2:$E$1345,5, FALSE),AH644)</f>
        <v>3541</v>
      </c>
      <c r="AI645">
        <f>_xlfn.IFNA(VLOOKUP(A645,Oil!$A$2:$G$1345,7, FALSE),AI644)</f>
        <v>-1</v>
      </c>
      <c r="AJ645">
        <f t="shared" si="264"/>
        <v>-2</v>
      </c>
      <c r="AK645">
        <f>_xlfn.IFNA(VLOOKUP(A645,InterestRate!$A$2:$G$1334,3, FALSE),AK644)</f>
        <v>6.8609999999999998</v>
      </c>
      <c r="AL645">
        <f>_xlfn.IFNA(VLOOKUP(A645,InterestRate!$A$2:$G$1334,4,FALSE),AL644)</f>
        <v>6.8609999999999998</v>
      </c>
      <c r="AM645">
        <f>_xlfn.IFNA(VLOOKUP(A645,InterestRate!$A$2:$G$1334,5, FALSE),AM644)</f>
        <v>6.8609999999999998</v>
      </c>
      <c r="AN645">
        <f>_xlfn.IFNA(VLOOKUP(A645,InterestRate!$A$2:$G$1334,6, FALSE),AN644)</f>
        <v>6.8609999999999998</v>
      </c>
      <c r="AO645">
        <f>_xlfn.IFNA(VLOOKUP(A645,InterestRate!$A$2:$G$1334,7, FALSE),AO644)</f>
        <v>4.0000000000000001E-3</v>
      </c>
      <c r="AP645">
        <f t="shared" si="265"/>
        <v>1</v>
      </c>
      <c r="AQ645">
        <f t="shared" si="266"/>
        <v>-1</v>
      </c>
    </row>
    <row r="646" spans="1:43" x14ac:dyDescent="0.2">
      <c r="A646" s="1">
        <v>42803</v>
      </c>
      <c r="B646">
        <v>8914.5</v>
      </c>
      <c r="C646">
        <v>8945.7999999999993</v>
      </c>
      <c r="D646">
        <v>8899.5</v>
      </c>
      <c r="E646">
        <v>8927</v>
      </c>
      <c r="F646">
        <v>176810453</v>
      </c>
      <c r="G646">
        <v>8493.2099999999991</v>
      </c>
      <c r="H646">
        <f t="shared" si="256"/>
        <v>8917.2916666666661</v>
      </c>
      <c r="I646">
        <f t="shared" si="248"/>
        <v>9.7083333333339397</v>
      </c>
      <c r="J646">
        <f t="shared" si="255"/>
        <v>0</v>
      </c>
      <c r="K646">
        <f t="shared" si="262"/>
        <v>9121.5</v>
      </c>
      <c r="L646">
        <f t="shared" si="249"/>
        <v>213131931.14285713</v>
      </c>
      <c r="M646">
        <f t="shared" si="250"/>
        <v>-36321478.142857134</v>
      </c>
      <c r="N646" s="10">
        <f t="shared" si="263"/>
        <v>2.1787834658899965</v>
      </c>
      <c r="O646">
        <f t="shared" si="245"/>
        <v>47.399999999999636</v>
      </c>
      <c r="P646">
        <f t="shared" si="257"/>
        <v>-54.200000000000728</v>
      </c>
      <c r="Q646">
        <f t="shared" si="258"/>
        <v>49.826614852095361</v>
      </c>
      <c r="R646">
        <f t="shared" si="259"/>
        <v>101.60000000000036</v>
      </c>
      <c r="S646">
        <f t="shared" si="267"/>
        <v>2.7000000000007276</v>
      </c>
      <c r="T646">
        <f t="shared" si="268"/>
        <v>-2.7000000000007276</v>
      </c>
      <c r="U646">
        <f t="shared" si="269"/>
        <v>2.7000000000007276</v>
      </c>
      <c r="V646">
        <f t="shared" si="270"/>
        <v>0</v>
      </c>
      <c r="W646">
        <f t="shared" si="251"/>
        <v>19.257142857143013</v>
      </c>
      <c r="X646">
        <f t="shared" si="246"/>
        <v>12.485714285714494</v>
      </c>
      <c r="Y646">
        <f t="shared" si="252"/>
        <v>58.813263525305231</v>
      </c>
      <c r="Z646">
        <f t="shared" si="253"/>
        <v>0</v>
      </c>
      <c r="AA646">
        <f t="shared" si="254"/>
        <v>0</v>
      </c>
      <c r="AB646">
        <v>82.4</v>
      </c>
      <c r="AC646">
        <f t="shared" si="260"/>
        <v>2210130662.5</v>
      </c>
      <c r="AD646">
        <f t="shared" si="247"/>
        <v>-922347550.08579719</v>
      </c>
      <c r="AE646" t="str">
        <f t="shared" si="261"/>
        <v>Mar</v>
      </c>
      <c r="AF646">
        <f>_xlfn.IFNA(VLOOKUP(A646,Gold!$A$2:$E$1307,5, FALSE),AF645)</f>
        <v>28662</v>
      </c>
      <c r="AG646">
        <f>_xlfn.IFNA(VLOOKUP(A646,Gold!$A$2:$G$1307,7, FALSE),AG645)</f>
        <v>1</v>
      </c>
      <c r="AH646">
        <f>_xlfn.IFNA(VLOOKUP(A646,Oil!$A$2:$E$1345,5, FALSE),AH645)</f>
        <v>3350</v>
      </c>
      <c r="AI646">
        <f>_xlfn.IFNA(VLOOKUP(A646,Oil!$A$2:$G$1345,7, FALSE),AI645)</f>
        <v>-1</v>
      </c>
      <c r="AJ646">
        <f t="shared" si="264"/>
        <v>0</v>
      </c>
      <c r="AK646">
        <f>_xlfn.IFNA(VLOOKUP(A646,InterestRate!$A$2:$G$1334,3, FALSE),AK645)</f>
        <v>6.8609999999999998</v>
      </c>
      <c r="AL646">
        <f>_xlfn.IFNA(VLOOKUP(A646,InterestRate!$A$2:$G$1334,4,FALSE),AL645)</f>
        <v>6.8609999999999998</v>
      </c>
      <c r="AM646">
        <f>_xlfn.IFNA(VLOOKUP(A646,InterestRate!$A$2:$G$1334,5, FALSE),AM645)</f>
        <v>6.8609999999999998</v>
      </c>
      <c r="AN646">
        <f>_xlfn.IFNA(VLOOKUP(A646,InterestRate!$A$2:$G$1334,6, FALSE),AN645)</f>
        <v>6.8609999999999998</v>
      </c>
      <c r="AO646">
        <f>_xlfn.IFNA(VLOOKUP(A646,InterestRate!$A$2:$G$1334,7, FALSE),AO645)</f>
        <v>0</v>
      </c>
      <c r="AP646">
        <f t="shared" si="265"/>
        <v>-1</v>
      </c>
      <c r="AQ646">
        <f t="shared" si="266"/>
        <v>-1</v>
      </c>
    </row>
    <row r="647" spans="1:43" x14ac:dyDescent="0.2">
      <c r="A647" s="1">
        <v>42804</v>
      </c>
      <c r="B647">
        <v>8953.7000000000007</v>
      </c>
      <c r="C647">
        <v>8975.7000000000007</v>
      </c>
      <c r="D647">
        <v>8903.9500000000007</v>
      </c>
      <c r="E647">
        <v>8934.5499999999993</v>
      </c>
      <c r="F647">
        <v>157419999</v>
      </c>
      <c r="G647">
        <v>7385.28</v>
      </c>
      <c r="H647">
        <f t="shared" si="256"/>
        <v>8921.2749999999996</v>
      </c>
      <c r="I647">
        <f t="shared" si="248"/>
        <v>13.274999999999636</v>
      </c>
      <c r="J647">
        <f t="shared" si="255"/>
        <v>0</v>
      </c>
      <c r="K647">
        <f t="shared" si="262"/>
        <v>9030.4500000000007</v>
      </c>
      <c r="L647">
        <f t="shared" si="249"/>
        <v>195144440.14285713</v>
      </c>
      <c r="M647">
        <f t="shared" si="250"/>
        <v>-37724441.142857134</v>
      </c>
      <c r="N647" s="10">
        <f t="shared" si="263"/>
        <v>1.0733612772887438</v>
      </c>
      <c r="O647">
        <f t="shared" si="245"/>
        <v>-11.25</v>
      </c>
      <c r="P647">
        <f t="shared" si="257"/>
        <v>-135.34999999999854</v>
      </c>
      <c r="Q647">
        <f t="shared" si="258"/>
        <v>43.132631829873461</v>
      </c>
      <c r="R647">
        <f t="shared" si="259"/>
        <v>124.09999999999854</v>
      </c>
      <c r="S647">
        <f t="shared" si="267"/>
        <v>7.5499999999992724</v>
      </c>
      <c r="T647">
        <f t="shared" si="268"/>
        <v>-7.5499999999992724</v>
      </c>
      <c r="U647">
        <f t="shared" si="269"/>
        <v>7.5499999999992724</v>
      </c>
      <c r="V647">
        <f t="shared" si="270"/>
        <v>0</v>
      </c>
      <c r="W647">
        <f t="shared" si="251"/>
        <v>10.878571428571636</v>
      </c>
      <c r="X647">
        <f t="shared" si="246"/>
        <v>12.485714285714494</v>
      </c>
      <c r="Y647">
        <f t="shared" si="252"/>
        <v>44.649662855467696</v>
      </c>
      <c r="Z647">
        <f t="shared" si="253"/>
        <v>0</v>
      </c>
      <c r="AA647">
        <f t="shared" si="254"/>
        <v>0</v>
      </c>
      <c r="AB647">
        <v>63.75</v>
      </c>
      <c r="AC647">
        <f t="shared" si="260"/>
        <v>-3014592980.8502293</v>
      </c>
      <c r="AD647">
        <f t="shared" si="247"/>
        <v>-2608777907.8643899</v>
      </c>
      <c r="AE647" t="str">
        <f t="shared" si="261"/>
        <v>Mar</v>
      </c>
      <c r="AF647">
        <f>_xlfn.IFNA(VLOOKUP(A647,Gold!$A$2:$E$1307,5, FALSE),AF646)</f>
        <v>28430</v>
      </c>
      <c r="AG647">
        <f>_xlfn.IFNA(VLOOKUP(A647,Gold!$A$2:$G$1307,7, FALSE),AG646)</f>
        <v>-1</v>
      </c>
      <c r="AH647">
        <f>_xlfn.IFNA(VLOOKUP(A647,Oil!$A$2:$E$1345,5, FALSE),AH646)</f>
        <v>3290</v>
      </c>
      <c r="AI647">
        <f>_xlfn.IFNA(VLOOKUP(A647,Oil!$A$2:$G$1345,7, FALSE),AI646)</f>
        <v>-1</v>
      </c>
      <c r="AJ647">
        <f t="shared" si="264"/>
        <v>-2</v>
      </c>
      <c r="AK647">
        <f>_xlfn.IFNA(VLOOKUP(A647,InterestRate!$A$2:$G$1334,3, FALSE),AK646)</f>
        <v>6.9029999999999996</v>
      </c>
      <c r="AL647">
        <f>_xlfn.IFNA(VLOOKUP(A647,InterestRate!$A$2:$G$1334,4,FALSE),AL646)</f>
        <v>6.9029999999999996</v>
      </c>
      <c r="AM647">
        <f>_xlfn.IFNA(VLOOKUP(A647,InterestRate!$A$2:$G$1334,5, FALSE),AM646)</f>
        <v>6.9029999999999996</v>
      </c>
      <c r="AN647">
        <f>_xlfn.IFNA(VLOOKUP(A647,InterestRate!$A$2:$G$1334,6, FALSE),AN646)</f>
        <v>6.9029999999999996</v>
      </c>
      <c r="AO647">
        <f>_xlfn.IFNA(VLOOKUP(A647,InterestRate!$A$2:$G$1334,7, FALSE),AO646)</f>
        <v>6.1000000000000004E-3</v>
      </c>
      <c r="AP647">
        <f t="shared" si="265"/>
        <v>1</v>
      </c>
      <c r="AQ647">
        <f t="shared" si="266"/>
        <v>-1</v>
      </c>
    </row>
    <row r="648" spans="1:43" x14ac:dyDescent="0.2">
      <c r="A648" s="1">
        <v>42808</v>
      </c>
      <c r="B648">
        <v>9091.65</v>
      </c>
      <c r="C648">
        <v>9122.75</v>
      </c>
      <c r="D648">
        <v>9060.5</v>
      </c>
      <c r="E648">
        <v>9087</v>
      </c>
      <c r="F648">
        <v>278726933</v>
      </c>
      <c r="G648">
        <v>14087.57</v>
      </c>
      <c r="H648">
        <f t="shared" si="256"/>
        <v>8923.5</v>
      </c>
      <c r="I648">
        <f t="shared" si="248"/>
        <v>163.5</v>
      </c>
      <c r="J648">
        <f t="shared" si="255"/>
        <v>0</v>
      </c>
      <c r="K648">
        <f t="shared" si="262"/>
        <v>9086.2999999999993</v>
      </c>
      <c r="L648">
        <f t="shared" si="249"/>
        <v>187300300.85714287</v>
      </c>
      <c r="M648">
        <f t="shared" si="250"/>
        <v>91426632.142857134</v>
      </c>
      <c r="N648" s="10">
        <f t="shared" si="263"/>
        <v>-7.7033124243504744E-3</v>
      </c>
      <c r="O648">
        <f t="shared" si="245"/>
        <v>187.25</v>
      </c>
      <c r="P648">
        <f t="shared" si="257"/>
        <v>166.70000000000073</v>
      </c>
      <c r="Q648">
        <f t="shared" si="258"/>
        <v>22.607815757683042</v>
      </c>
      <c r="R648">
        <f t="shared" si="259"/>
        <v>20.549999999999272</v>
      </c>
      <c r="S648">
        <f t="shared" si="267"/>
        <v>152.45000000000073</v>
      </c>
      <c r="T648">
        <f t="shared" si="268"/>
        <v>-152.45000000000073</v>
      </c>
      <c r="U648">
        <f t="shared" si="269"/>
        <v>152.45000000000073</v>
      </c>
      <c r="V648">
        <f t="shared" si="270"/>
        <v>0</v>
      </c>
      <c r="W648">
        <f t="shared" si="251"/>
        <v>32.657142857143171</v>
      </c>
      <c r="X648">
        <f t="shared" si="246"/>
        <v>5.9071428571431692</v>
      </c>
      <c r="Y648">
        <f t="shared" si="252"/>
        <v>82.541975085755041</v>
      </c>
      <c r="Z648">
        <f t="shared" si="253"/>
        <v>0</v>
      </c>
      <c r="AA648">
        <f t="shared" si="254"/>
        <v>1</v>
      </c>
      <c r="AB648">
        <v>223.4</v>
      </c>
      <c r="AC648">
        <f t="shared" si="260"/>
        <v>-1296080238.4498985</v>
      </c>
      <c r="AD648">
        <f t="shared" si="247"/>
        <v>-115641308.50007817</v>
      </c>
      <c r="AE648" t="str">
        <f t="shared" si="261"/>
        <v>Mar</v>
      </c>
      <c r="AF648">
        <f>_xlfn.IFNA(VLOOKUP(A648,Gold!$A$2:$E$1307,5, FALSE),AF647)</f>
        <v>28333</v>
      </c>
      <c r="AG648">
        <f>_xlfn.IFNA(VLOOKUP(A648,Gold!$A$2:$G$1307,7, FALSE),AG647)</f>
        <v>-1</v>
      </c>
      <c r="AH648">
        <f>_xlfn.IFNA(VLOOKUP(A648,Oil!$A$2:$E$1345,5, FALSE),AH647)</f>
        <v>3228</v>
      </c>
      <c r="AI648">
        <f>_xlfn.IFNA(VLOOKUP(A648,Oil!$A$2:$G$1345,7, FALSE),AI647)</f>
        <v>-1</v>
      </c>
      <c r="AJ648">
        <f t="shared" si="264"/>
        <v>-2</v>
      </c>
      <c r="AK648">
        <f>_xlfn.IFNA(VLOOKUP(A648,InterestRate!$A$2:$G$1334,3, FALSE),AK647)</f>
        <v>6.9050000000000002</v>
      </c>
      <c r="AL648">
        <f>_xlfn.IFNA(VLOOKUP(A648,InterestRate!$A$2:$G$1334,4,FALSE),AL647)</f>
        <v>6.9050000000000002</v>
      </c>
      <c r="AM648">
        <f>_xlfn.IFNA(VLOOKUP(A648,InterestRate!$A$2:$G$1334,5, FALSE),AM647)</f>
        <v>6.9050000000000002</v>
      </c>
      <c r="AN648">
        <f>_xlfn.IFNA(VLOOKUP(A648,InterestRate!$A$2:$G$1334,6, FALSE),AN647)</f>
        <v>6.9050000000000002</v>
      </c>
      <c r="AO648">
        <f>_xlfn.IFNA(VLOOKUP(A648,InterestRate!$A$2:$G$1334,7, FALSE),AO647)</f>
        <v>2.9999999999999997E-4</v>
      </c>
      <c r="AP648">
        <f t="shared" si="265"/>
        <v>1</v>
      </c>
      <c r="AQ648">
        <f t="shared" si="266"/>
        <v>-1</v>
      </c>
    </row>
    <row r="649" spans="1:43" x14ac:dyDescent="0.2">
      <c r="A649" s="1">
        <v>42809</v>
      </c>
      <c r="B649">
        <v>9086.85</v>
      </c>
      <c r="C649">
        <v>9106.5499999999993</v>
      </c>
      <c r="D649">
        <v>9075.5</v>
      </c>
      <c r="E649">
        <v>9084.7999999999993</v>
      </c>
      <c r="F649">
        <v>248033251</v>
      </c>
      <c r="G649">
        <v>9671.51</v>
      </c>
      <c r="H649">
        <f t="shared" si="256"/>
        <v>8936.8416666666672</v>
      </c>
      <c r="I649">
        <f t="shared" si="248"/>
        <v>147.95833333333212</v>
      </c>
      <c r="J649">
        <f t="shared" si="255"/>
        <v>0</v>
      </c>
      <c r="K649">
        <f t="shared" si="262"/>
        <v>9108</v>
      </c>
      <c r="L649">
        <f t="shared" si="249"/>
        <v>194888699.85714287</v>
      </c>
      <c r="M649">
        <f t="shared" si="250"/>
        <v>53144551.142857134</v>
      </c>
      <c r="N649" s="10">
        <f t="shared" si="263"/>
        <v>0.25537160972174106</v>
      </c>
      <c r="O649">
        <f t="shared" ref="O649:O712" si="271">E649-E642</f>
        <v>187.25</v>
      </c>
      <c r="P649">
        <f t="shared" si="257"/>
        <v>197.55000000000109</v>
      </c>
      <c r="Q649">
        <f t="shared" si="258"/>
        <v>68.458391951399619</v>
      </c>
      <c r="R649">
        <f t="shared" si="259"/>
        <v>-10.300000000001091</v>
      </c>
      <c r="S649">
        <f t="shared" si="267"/>
        <v>-2.2000000000007276</v>
      </c>
      <c r="T649">
        <f t="shared" si="268"/>
        <v>2.2000000000007276</v>
      </c>
      <c r="U649">
        <f t="shared" si="269"/>
        <v>0</v>
      </c>
      <c r="V649">
        <f t="shared" si="270"/>
        <v>2.2000000000007276</v>
      </c>
      <c r="W649">
        <f t="shared" si="251"/>
        <v>32.657142857143171</v>
      </c>
      <c r="X649">
        <f t="shared" ref="X649:X712" si="272">AVERAGE(V643:V649)</f>
        <v>5.9071428571431692</v>
      </c>
      <c r="Y649">
        <f t="shared" si="252"/>
        <v>82.541975085755041</v>
      </c>
      <c r="Z649">
        <f t="shared" si="253"/>
        <v>0</v>
      </c>
      <c r="AA649">
        <f t="shared" si="254"/>
        <v>1</v>
      </c>
      <c r="AB649">
        <v>363.25</v>
      </c>
      <c r="AC649">
        <f t="shared" si="260"/>
        <v>-508468164.55027068</v>
      </c>
      <c r="AD649">
        <f t="shared" ref="AD649:AD712" si="273">AVERAGE(AC643:AC649)</f>
        <v>-607603629.99295211</v>
      </c>
      <c r="AE649" t="str">
        <f t="shared" si="261"/>
        <v>Mar</v>
      </c>
      <c r="AF649">
        <f>_xlfn.IFNA(VLOOKUP(A649,Gold!$A$2:$E$1307,5, FALSE),AF648)</f>
        <v>28084</v>
      </c>
      <c r="AG649">
        <f>_xlfn.IFNA(VLOOKUP(A649,Gold!$A$2:$G$1307,7, FALSE),AG648)</f>
        <v>1</v>
      </c>
      <c r="AH649">
        <f>_xlfn.IFNA(VLOOKUP(A649,Oil!$A$2:$E$1345,5, FALSE),AH648)</f>
        <v>3158</v>
      </c>
      <c r="AI649">
        <f>_xlfn.IFNA(VLOOKUP(A649,Oil!$A$2:$G$1345,7, FALSE),AI648)</f>
        <v>-1</v>
      </c>
      <c r="AJ649">
        <f t="shared" si="264"/>
        <v>0</v>
      </c>
      <c r="AK649">
        <f>_xlfn.IFNA(VLOOKUP(A649,InterestRate!$A$2:$G$1334,3, FALSE),AK648)</f>
        <v>6.8289999999999997</v>
      </c>
      <c r="AL649">
        <f>_xlfn.IFNA(VLOOKUP(A649,InterestRate!$A$2:$G$1334,4,FALSE),AL648)</f>
        <v>6.8289999999999997</v>
      </c>
      <c r="AM649">
        <f>_xlfn.IFNA(VLOOKUP(A649,InterestRate!$A$2:$G$1334,5, FALSE),AM648)</f>
        <v>6.8289999999999997</v>
      </c>
      <c r="AN649">
        <f>_xlfn.IFNA(VLOOKUP(A649,InterestRate!$A$2:$G$1334,6, FALSE),AN648)</f>
        <v>6.8289999999999997</v>
      </c>
      <c r="AO649">
        <f>_xlfn.IFNA(VLOOKUP(A649,InterestRate!$A$2:$G$1334,7, FALSE),AO648)</f>
        <v>-1.0999999999999999E-2</v>
      </c>
      <c r="AP649">
        <f t="shared" si="265"/>
        <v>-1</v>
      </c>
      <c r="AQ649">
        <f t="shared" si="266"/>
        <v>-1</v>
      </c>
    </row>
    <row r="650" spans="1:43" x14ac:dyDescent="0.2">
      <c r="A650" s="1">
        <v>42810</v>
      </c>
      <c r="B650">
        <v>9129.65</v>
      </c>
      <c r="C650">
        <v>9158.4500000000007</v>
      </c>
      <c r="D650">
        <v>9128.5499999999993</v>
      </c>
      <c r="E650">
        <v>9153.7000000000007</v>
      </c>
      <c r="F650">
        <v>215096446</v>
      </c>
      <c r="G650">
        <v>9275.0499999999993</v>
      </c>
      <c r="H650">
        <f t="shared" si="256"/>
        <v>8948.9500000000007</v>
      </c>
      <c r="I650">
        <f t="shared" ref="I650:I713" si="274">E650-H650</f>
        <v>204.75</v>
      </c>
      <c r="J650">
        <f t="shared" si="255"/>
        <v>0</v>
      </c>
      <c r="K650">
        <f t="shared" si="262"/>
        <v>9045.2000000000007</v>
      </c>
      <c r="L650">
        <f t="shared" ref="L650:L713" si="275">AVERAGE(F643:F649)</f>
        <v>200476896</v>
      </c>
      <c r="M650">
        <f t="shared" ref="M650:M713" si="276">F650-L650</f>
        <v>14619550</v>
      </c>
      <c r="N650" s="10">
        <f t="shared" si="263"/>
        <v>-1.1853130428132885</v>
      </c>
      <c r="O650">
        <f t="shared" si="271"/>
        <v>190.25</v>
      </c>
      <c r="P650">
        <f t="shared" si="257"/>
        <v>153.69999999999891</v>
      </c>
      <c r="Q650">
        <f t="shared" si="258"/>
        <v>83.100520025878595</v>
      </c>
      <c r="R650">
        <f t="shared" si="259"/>
        <v>36.550000000001091</v>
      </c>
      <c r="S650">
        <f t="shared" si="267"/>
        <v>68.900000000001455</v>
      </c>
      <c r="T650">
        <f t="shared" si="268"/>
        <v>-68.900000000001455</v>
      </c>
      <c r="U650">
        <f t="shared" si="269"/>
        <v>68.900000000001455</v>
      </c>
      <c r="V650">
        <f t="shared" si="270"/>
        <v>0</v>
      </c>
      <c r="W650">
        <f t="shared" si="251"/>
        <v>33.085714285714594</v>
      </c>
      <c r="X650">
        <f t="shared" si="272"/>
        <v>5.9071428571431692</v>
      </c>
      <c r="Y650">
        <f t="shared" si="252"/>
        <v>82.729058760492435</v>
      </c>
      <c r="Z650">
        <f t="shared" si="253"/>
        <v>0</v>
      </c>
      <c r="AA650">
        <f t="shared" si="254"/>
        <v>1</v>
      </c>
      <c r="AB650">
        <v>564.75</v>
      </c>
      <c r="AC650">
        <f t="shared" si="260"/>
        <v>5173069526.3002348</v>
      </c>
      <c r="AD650">
        <f t="shared" si="273"/>
        <v>-1113223445.2500708</v>
      </c>
      <c r="AE650" t="str">
        <f t="shared" si="261"/>
        <v>Mar</v>
      </c>
      <c r="AF650">
        <f>_xlfn.IFNA(VLOOKUP(A650,Gold!$A$2:$E$1307,5, FALSE),AF649)</f>
        <v>28491</v>
      </c>
      <c r="AG650">
        <f>_xlfn.IFNA(VLOOKUP(A650,Gold!$A$2:$G$1307,7, FALSE),AG649)</f>
        <v>1</v>
      </c>
      <c r="AH650">
        <f>_xlfn.IFNA(VLOOKUP(A650,Oil!$A$2:$E$1345,5, FALSE),AH649)</f>
        <v>3201</v>
      </c>
      <c r="AI650">
        <f>_xlfn.IFNA(VLOOKUP(A650,Oil!$A$2:$G$1345,7, FALSE),AI649)</f>
        <v>1</v>
      </c>
      <c r="AJ650">
        <f t="shared" si="264"/>
        <v>2</v>
      </c>
      <c r="AK650">
        <f>_xlfn.IFNA(VLOOKUP(A650,InterestRate!$A$2:$G$1334,3, FALSE),AK649)</f>
        <v>6.843</v>
      </c>
      <c r="AL650">
        <f>_xlfn.IFNA(VLOOKUP(A650,InterestRate!$A$2:$G$1334,4,FALSE),AL649)</f>
        <v>6.843</v>
      </c>
      <c r="AM650">
        <f>_xlfn.IFNA(VLOOKUP(A650,InterestRate!$A$2:$G$1334,5, FALSE),AM649)</f>
        <v>6.843</v>
      </c>
      <c r="AN650">
        <f>_xlfn.IFNA(VLOOKUP(A650,InterestRate!$A$2:$G$1334,6, FALSE),AN649)</f>
        <v>6.843</v>
      </c>
      <c r="AO650">
        <f>_xlfn.IFNA(VLOOKUP(A650,InterestRate!$A$2:$G$1334,7, FALSE),AO649)</f>
        <v>2.0999999999999999E-3</v>
      </c>
      <c r="AP650">
        <f t="shared" si="265"/>
        <v>1</v>
      </c>
      <c r="AQ650">
        <f t="shared" si="266"/>
        <v>3</v>
      </c>
    </row>
    <row r="651" spans="1:43" x14ac:dyDescent="0.2">
      <c r="A651" s="1">
        <v>42811</v>
      </c>
      <c r="B651">
        <v>9207.7999999999993</v>
      </c>
      <c r="C651">
        <v>9218.4</v>
      </c>
      <c r="D651">
        <v>9147.6</v>
      </c>
      <c r="E651">
        <v>9160.0499999999993</v>
      </c>
      <c r="F651">
        <v>295554265</v>
      </c>
      <c r="G651">
        <v>13226.29</v>
      </c>
      <c r="H651">
        <f t="shared" si="256"/>
        <v>8970.3666666666668</v>
      </c>
      <c r="I651">
        <f t="shared" si="274"/>
        <v>189.68333333333248</v>
      </c>
      <c r="J651">
        <f t="shared" si="255"/>
        <v>0</v>
      </c>
      <c r="K651">
        <f t="shared" si="262"/>
        <v>9100.7999999999993</v>
      </c>
      <c r="L651">
        <f t="shared" si="275"/>
        <v>205462876</v>
      </c>
      <c r="M651">
        <f t="shared" si="276"/>
        <v>90091389</v>
      </c>
      <c r="N651" s="10">
        <f t="shared" si="263"/>
        <v>-0.646830530401035</v>
      </c>
      <c r="O651">
        <f t="shared" si="271"/>
        <v>213.14999999999964</v>
      </c>
      <c r="P651">
        <f t="shared" si="257"/>
        <v>205.75</v>
      </c>
      <c r="Q651">
        <f t="shared" si="258"/>
        <v>92.864648048344563</v>
      </c>
      <c r="R651">
        <f t="shared" si="259"/>
        <v>7.3999999999996362</v>
      </c>
      <c r="S651">
        <f t="shared" si="267"/>
        <v>6.3499999999985448</v>
      </c>
      <c r="T651">
        <f t="shared" si="268"/>
        <v>-6.3499999999985448</v>
      </c>
      <c r="U651">
        <f t="shared" si="269"/>
        <v>6.3499999999985448</v>
      </c>
      <c r="V651">
        <f t="shared" si="270"/>
        <v>0</v>
      </c>
      <c r="W651">
        <f t="shared" ref="W651:W714" si="277">AVERAGE(U645:U651)</f>
        <v>33.992857142857247</v>
      </c>
      <c r="X651">
        <f t="shared" si="272"/>
        <v>3.5428571428572986</v>
      </c>
      <c r="Y651">
        <f t="shared" ref="Y651:Y714" si="278">100-(100/(1+(W651/(X651+1))))</f>
        <v>88.211306765523304</v>
      </c>
      <c r="Z651">
        <f t="shared" ref="Z651:Z714" si="279">IF(Y651&lt;20,1,0)</f>
        <v>0</v>
      </c>
      <c r="AA651">
        <f t="shared" ref="AA651:AA714" si="280">IF(Y651&gt;80,1,0)</f>
        <v>1</v>
      </c>
      <c r="AB651">
        <v>590.65</v>
      </c>
      <c r="AC651">
        <f t="shared" si="260"/>
        <v>-14112716153.75</v>
      </c>
      <c r="AD651">
        <f t="shared" si="273"/>
        <v>-2341207387.2000613</v>
      </c>
      <c r="AE651" t="str">
        <f t="shared" si="261"/>
        <v>Mar</v>
      </c>
      <c r="AF651">
        <f>_xlfn.IFNA(VLOOKUP(A651,Gold!$A$2:$E$1307,5, FALSE),AF650)</f>
        <v>28487</v>
      </c>
      <c r="AG651">
        <f>_xlfn.IFNA(VLOOKUP(A651,Gold!$A$2:$G$1307,7, FALSE),AG650)</f>
        <v>1</v>
      </c>
      <c r="AH651">
        <f>_xlfn.IFNA(VLOOKUP(A651,Oil!$A$2:$E$1345,5, FALSE),AH650)</f>
        <v>3187</v>
      </c>
      <c r="AI651">
        <f>_xlfn.IFNA(VLOOKUP(A651,Oil!$A$2:$G$1345,7, FALSE),AI650)</f>
        <v>-1</v>
      </c>
      <c r="AJ651">
        <f t="shared" si="264"/>
        <v>0</v>
      </c>
      <c r="AK651">
        <f>_xlfn.IFNA(VLOOKUP(A651,InterestRate!$A$2:$G$1334,3, FALSE),AK650)</f>
        <v>6.859</v>
      </c>
      <c r="AL651">
        <f>_xlfn.IFNA(VLOOKUP(A651,InterestRate!$A$2:$G$1334,4,FALSE),AL650)</f>
        <v>6.859</v>
      </c>
      <c r="AM651">
        <f>_xlfn.IFNA(VLOOKUP(A651,InterestRate!$A$2:$G$1334,5, FALSE),AM650)</f>
        <v>6.859</v>
      </c>
      <c r="AN651">
        <f>_xlfn.IFNA(VLOOKUP(A651,InterestRate!$A$2:$G$1334,6, FALSE),AN650)</f>
        <v>6.859</v>
      </c>
      <c r="AO651">
        <f>_xlfn.IFNA(VLOOKUP(A651,InterestRate!$A$2:$G$1334,7, FALSE),AO650)</f>
        <v>2.3E-3</v>
      </c>
      <c r="AP651">
        <f t="shared" si="265"/>
        <v>1</v>
      </c>
      <c r="AQ651">
        <f t="shared" si="266"/>
        <v>1</v>
      </c>
    </row>
    <row r="652" spans="1:43" x14ac:dyDescent="0.2">
      <c r="A652" s="1">
        <v>42814</v>
      </c>
      <c r="B652">
        <v>9166.9500000000007</v>
      </c>
      <c r="C652">
        <v>9167.6</v>
      </c>
      <c r="D652">
        <v>9116.2999999999993</v>
      </c>
      <c r="E652">
        <v>9126.85</v>
      </c>
      <c r="F652">
        <v>342395900</v>
      </c>
      <c r="G652">
        <v>9251.16</v>
      </c>
      <c r="H652">
        <f t="shared" si="256"/>
        <v>8993.7375000000011</v>
      </c>
      <c r="I652">
        <f t="shared" si="274"/>
        <v>133.11249999999927</v>
      </c>
      <c r="J652">
        <f t="shared" si="255"/>
        <v>0</v>
      </c>
      <c r="K652">
        <f t="shared" si="262"/>
        <v>9143.7999999999993</v>
      </c>
      <c r="L652">
        <f t="shared" si="275"/>
        <v>222138127.2857143</v>
      </c>
      <c r="M652">
        <f t="shared" si="276"/>
        <v>120257772.7142857</v>
      </c>
      <c r="N652" s="10">
        <f t="shared" si="263"/>
        <v>0.18571577269264761</v>
      </c>
      <c r="O652">
        <f t="shared" si="271"/>
        <v>202.55000000000109</v>
      </c>
      <c r="P652">
        <f t="shared" si="257"/>
        <v>174.95000000000255</v>
      </c>
      <c r="Q652">
        <f t="shared" si="258"/>
        <v>94.597219454757095</v>
      </c>
      <c r="R652">
        <f t="shared" si="259"/>
        <v>27.599999999998545</v>
      </c>
      <c r="S652">
        <f t="shared" si="267"/>
        <v>-33.199999999998909</v>
      </c>
      <c r="T652">
        <f t="shared" si="268"/>
        <v>33.199999999998909</v>
      </c>
      <c r="U652">
        <f t="shared" si="269"/>
        <v>0</v>
      </c>
      <c r="V652">
        <f t="shared" si="270"/>
        <v>33.199999999998909</v>
      </c>
      <c r="W652">
        <f t="shared" si="277"/>
        <v>33.992857142857247</v>
      </c>
      <c r="X652">
        <f t="shared" si="272"/>
        <v>5.0571428571428054</v>
      </c>
      <c r="Y652">
        <f t="shared" si="278"/>
        <v>84.876047797396268</v>
      </c>
      <c r="Z652">
        <f t="shared" si="279"/>
        <v>0</v>
      </c>
      <c r="AA652">
        <f t="shared" si="280"/>
        <v>1</v>
      </c>
      <c r="AB652">
        <v>605.95000000000005</v>
      </c>
      <c r="AC652">
        <f t="shared" si="260"/>
        <v>-13730075590.000124</v>
      </c>
      <c r="AD652">
        <f t="shared" si="273"/>
        <v>-3611247562.6857553</v>
      </c>
      <c r="AE652" t="str">
        <f t="shared" si="261"/>
        <v>Mar</v>
      </c>
      <c r="AF652">
        <f>_xlfn.IFNA(VLOOKUP(A652,Gold!$A$2:$E$1307,5, FALSE),AF651)</f>
        <v>28539</v>
      </c>
      <c r="AG652">
        <f>_xlfn.IFNA(VLOOKUP(A652,Gold!$A$2:$G$1307,7, FALSE),AG651)</f>
        <v>-1</v>
      </c>
      <c r="AH652">
        <f>_xlfn.IFNA(VLOOKUP(A652,Oil!$A$2:$E$1345,5, FALSE),AH651)</f>
        <v>3197</v>
      </c>
      <c r="AI652">
        <f>_xlfn.IFNA(VLOOKUP(A652,Oil!$A$2:$G$1345,7, FALSE),AI651)</f>
        <v>1</v>
      </c>
      <c r="AJ652">
        <f t="shared" si="264"/>
        <v>0</v>
      </c>
      <c r="AK652">
        <f>_xlfn.IFNA(VLOOKUP(A652,InterestRate!$A$2:$G$1334,3, FALSE),AK651)</f>
        <v>6.8940000000000001</v>
      </c>
      <c r="AL652">
        <f>_xlfn.IFNA(VLOOKUP(A652,InterestRate!$A$2:$G$1334,4,FALSE),AL651)</f>
        <v>6.8940000000000001</v>
      </c>
      <c r="AM652">
        <f>_xlfn.IFNA(VLOOKUP(A652,InterestRate!$A$2:$G$1334,5, FALSE),AM651)</f>
        <v>6.8940000000000001</v>
      </c>
      <c r="AN652">
        <f>_xlfn.IFNA(VLOOKUP(A652,InterestRate!$A$2:$G$1334,6, FALSE),AN651)</f>
        <v>6.8940000000000001</v>
      </c>
      <c r="AO652">
        <f>_xlfn.IFNA(VLOOKUP(A652,InterestRate!$A$2:$G$1334,7, FALSE),AO651)</f>
        <v>5.1000000000000004E-3</v>
      </c>
      <c r="AP652">
        <f t="shared" si="265"/>
        <v>1</v>
      </c>
      <c r="AQ652">
        <f t="shared" si="266"/>
        <v>1</v>
      </c>
    </row>
    <row r="653" spans="1:43" x14ac:dyDescent="0.2">
      <c r="A653" s="1">
        <v>42815</v>
      </c>
      <c r="B653">
        <v>9133.9500000000007</v>
      </c>
      <c r="C653">
        <v>9147.75</v>
      </c>
      <c r="D653">
        <v>9087.2000000000007</v>
      </c>
      <c r="E653">
        <v>9121.5</v>
      </c>
      <c r="F653">
        <v>255396073</v>
      </c>
      <c r="G653">
        <v>10191.6</v>
      </c>
      <c r="H653">
        <f t="shared" si="256"/>
        <v>9008.8250000000007</v>
      </c>
      <c r="I653">
        <f t="shared" si="274"/>
        <v>112.67499999999927</v>
      </c>
      <c r="J653">
        <f t="shared" si="255"/>
        <v>0</v>
      </c>
      <c r="K653">
        <f t="shared" si="262"/>
        <v>9173.75</v>
      </c>
      <c r="L653">
        <f t="shared" si="275"/>
        <v>244862463.85714287</v>
      </c>
      <c r="M653">
        <f t="shared" si="276"/>
        <v>10533609.142857134</v>
      </c>
      <c r="N653" s="10">
        <f t="shared" si="263"/>
        <v>0.57282245244751406</v>
      </c>
      <c r="O653">
        <f t="shared" si="271"/>
        <v>194.5</v>
      </c>
      <c r="P653">
        <f t="shared" si="257"/>
        <v>147.10000000000036</v>
      </c>
      <c r="Q653">
        <f t="shared" si="258"/>
        <v>88.988359993235861</v>
      </c>
      <c r="R653">
        <f t="shared" si="259"/>
        <v>47.399999999999636</v>
      </c>
      <c r="S653">
        <f t="shared" si="267"/>
        <v>-5.3500000000003638</v>
      </c>
      <c r="T653">
        <f t="shared" si="268"/>
        <v>5.3500000000003638</v>
      </c>
      <c r="U653">
        <f t="shared" si="269"/>
        <v>0</v>
      </c>
      <c r="V653">
        <f t="shared" si="270"/>
        <v>5.3500000000003638</v>
      </c>
      <c r="W653">
        <f t="shared" si="277"/>
        <v>33.607142857142854</v>
      </c>
      <c r="X653">
        <f t="shared" si="272"/>
        <v>5.8214285714285712</v>
      </c>
      <c r="Y653">
        <f t="shared" si="278"/>
        <v>83.127208480565372</v>
      </c>
      <c r="Z653">
        <f t="shared" si="279"/>
        <v>0</v>
      </c>
      <c r="AA653">
        <f t="shared" si="280"/>
        <v>1</v>
      </c>
      <c r="AB653">
        <v>610.20000000000005</v>
      </c>
      <c r="AC653">
        <f t="shared" si="260"/>
        <v>-3179681108.8501859</v>
      </c>
      <c r="AD653">
        <f t="shared" si="273"/>
        <v>-4381220672.8786383</v>
      </c>
      <c r="AE653" t="str">
        <f t="shared" si="261"/>
        <v>Mar</v>
      </c>
      <c r="AF653">
        <f>_xlfn.IFNA(VLOOKUP(A653,Gold!$A$2:$E$1307,5, FALSE),AF652)</f>
        <v>28423</v>
      </c>
      <c r="AG653">
        <f>_xlfn.IFNA(VLOOKUP(A653,Gold!$A$2:$G$1307,7, FALSE),AG652)</f>
        <v>1</v>
      </c>
      <c r="AH653">
        <f>_xlfn.IFNA(VLOOKUP(A653,Oil!$A$2:$E$1345,5, FALSE),AH652)</f>
        <v>3153</v>
      </c>
      <c r="AI653">
        <f>_xlfn.IFNA(VLOOKUP(A653,Oil!$A$2:$G$1345,7, FALSE),AI652)</f>
        <v>-1</v>
      </c>
      <c r="AJ653">
        <f t="shared" si="264"/>
        <v>0</v>
      </c>
      <c r="AK653">
        <f>_xlfn.IFNA(VLOOKUP(A653,InterestRate!$A$2:$G$1334,3, FALSE),AK652)</f>
        <v>6.8860000000000001</v>
      </c>
      <c r="AL653">
        <f>_xlfn.IFNA(VLOOKUP(A653,InterestRate!$A$2:$G$1334,4,FALSE),AL652)</f>
        <v>6.8860000000000001</v>
      </c>
      <c r="AM653">
        <f>_xlfn.IFNA(VLOOKUP(A653,InterestRate!$A$2:$G$1334,5, FALSE),AM652)</f>
        <v>6.8860000000000001</v>
      </c>
      <c r="AN653">
        <f>_xlfn.IFNA(VLOOKUP(A653,InterestRate!$A$2:$G$1334,6, FALSE),AN652)</f>
        <v>6.8860000000000001</v>
      </c>
      <c r="AO653">
        <f>_xlfn.IFNA(VLOOKUP(A653,InterestRate!$A$2:$G$1334,7, FALSE),AO652)</f>
        <v>-1.1999999999999999E-3</v>
      </c>
      <c r="AP653">
        <f t="shared" si="265"/>
        <v>-1</v>
      </c>
      <c r="AQ653">
        <f t="shared" si="266"/>
        <v>-1</v>
      </c>
    </row>
    <row r="654" spans="1:43" x14ac:dyDescent="0.2">
      <c r="A654" s="1">
        <v>42816</v>
      </c>
      <c r="B654">
        <v>9047.2000000000007</v>
      </c>
      <c r="C654">
        <v>9072.9</v>
      </c>
      <c r="D654">
        <v>9019.2999999999993</v>
      </c>
      <c r="E654">
        <v>9030.4500000000007</v>
      </c>
      <c r="F654">
        <v>239463699</v>
      </c>
      <c r="G654">
        <v>10065.92</v>
      </c>
      <c r="H654">
        <f t="shared" si="256"/>
        <v>9027.3041666666668</v>
      </c>
      <c r="I654">
        <f t="shared" si="274"/>
        <v>3.1458333333339397</v>
      </c>
      <c r="J654">
        <f t="shared" si="255"/>
        <v>0</v>
      </c>
      <c r="K654">
        <f t="shared" si="262"/>
        <v>9173.75</v>
      </c>
      <c r="L654">
        <f t="shared" si="275"/>
        <v>256088981</v>
      </c>
      <c r="M654">
        <f t="shared" si="276"/>
        <v>-16625282</v>
      </c>
      <c r="N654" s="10">
        <f t="shared" si="263"/>
        <v>1.5868533683260442</v>
      </c>
      <c r="O654">
        <f t="shared" si="271"/>
        <v>95.900000000001455</v>
      </c>
      <c r="P654">
        <f t="shared" si="257"/>
        <v>107.15000000000146</v>
      </c>
      <c r="Q654">
        <f t="shared" si="258"/>
        <v>78.824289977621703</v>
      </c>
      <c r="R654">
        <f t="shared" si="259"/>
        <v>-11.25</v>
      </c>
      <c r="S654">
        <f t="shared" si="267"/>
        <v>-91.049999999999272</v>
      </c>
      <c r="T654">
        <f t="shared" si="268"/>
        <v>91.049999999999272</v>
      </c>
      <c r="U654">
        <f t="shared" si="269"/>
        <v>0</v>
      </c>
      <c r="V654">
        <f t="shared" si="270"/>
        <v>91.049999999999272</v>
      </c>
      <c r="W654">
        <f t="shared" si="277"/>
        <v>32.528571428571531</v>
      </c>
      <c r="X654">
        <f t="shared" si="272"/>
        <v>18.828571428571326</v>
      </c>
      <c r="Y654">
        <f t="shared" si="278"/>
        <v>62.128240109140712</v>
      </c>
      <c r="Z654">
        <f t="shared" si="279"/>
        <v>0</v>
      </c>
      <c r="AA654">
        <f t="shared" si="280"/>
        <v>0</v>
      </c>
      <c r="AB654">
        <v>492.95</v>
      </c>
      <c r="AC654">
        <f t="shared" si="260"/>
        <v>-4011016958.25</v>
      </c>
      <c r="AD654">
        <f t="shared" si="273"/>
        <v>-4523566955.3643208</v>
      </c>
      <c r="AE654" t="str">
        <f t="shared" si="261"/>
        <v>Mar</v>
      </c>
      <c r="AF654">
        <f>_xlfn.IFNA(VLOOKUP(A654,Gold!$A$2:$E$1307,5, FALSE),AF653)</f>
        <v>28793</v>
      </c>
      <c r="AG654">
        <f>_xlfn.IFNA(VLOOKUP(A654,Gold!$A$2:$G$1307,7, FALSE),AG653)</f>
        <v>-1</v>
      </c>
      <c r="AH654">
        <f>_xlfn.IFNA(VLOOKUP(A654,Oil!$A$2:$E$1345,5, FALSE),AH653)</f>
        <v>3151</v>
      </c>
      <c r="AI654">
        <f>_xlfn.IFNA(VLOOKUP(A654,Oil!$A$2:$G$1345,7, FALSE),AI653)</f>
        <v>-1</v>
      </c>
      <c r="AJ654">
        <f t="shared" si="264"/>
        <v>-2</v>
      </c>
      <c r="AK654">
        <f>_xlfn.IFNA(VLOOKUP(A654,InterestRate!$A$2:$G$1334,3, FALSE),AK653)</f>
        <v>6.8140000000000001</v>
      </c>
      <c r="AL654">
        <f>_xlfn.IFNA(VLOOKUP(A654,InterestRate!$A$2:$G$1334,4,FALSE),AL653)</f>
        <v>6.8140000000000001</v>
      </c>
      <c r="AM654">
        <f>_xlfn.IFNA(VLOOKUP(A654,InterestRate!$A$2:$G$1334,5, FALSE),AM653)</f>
        <v>6.8140000000000001</v>
      </c>
      <c r="AN654">
        <f>_xlfn.IFNA(VLOOKUP(A654,InterestRate!$A$2:$G$1334,6, FALSE),AN653)</f>
        <v>6.8140000000000001</v>
      </c>
      <c r="AO654">
        <f>_xlfn.IFNA(VLOOKUP(A654,InterestRate!$A$2:$G$1334,7, FALSE),AO653)</f>
        <v>-1.0500000000000001E-2</v>
      </c>
      <c r="AP654">
        <f t="shared" si="265"/>
        <v>-1</v>
      </c>
      <c r="AQ654">
        <f t="shared" si="266"/>
        <v>-3</v>
      </c>
    </row>
    <row r="655" spans="1:43" x14ac:dyDescent="0.2">
      <c r="A655" s="1">
        <v>42817</v>
      </c>
      <c r="B655">
        <v>9048.75</v>
      </c>
      <c r="C655">
        <v>9099.0499999999993</v>
      </c>
      <c r="D655">
        <v>9048.6</v>
      </c>
      <c r="E655">
        <v>9086.2999999999993</v>
      </c>
      <c r="F655">
        <v>197705274</v>
      </c>
      <c r="G655">
        <v>8699.36</v>
      </c>
      <c r="H655">
        <f t="shared" si="256"/>
        <v>9038.3791666666675</v>
      </c>
      <c r="I655">
        <f t="shared" si="274"/>
        <v>47.920833333331757</v>
      </c>
      <c r="J655">
        <f t="shared" ref="J655:J718" si="281">IF(I655*I654&lt;0,IF(I655&lt;0,-1,1),0)</f>
        <v>0</v>
      </c>
      <c r="K655">
        <f t="shared" si="262"/>
        <v>9237.85</v>
      </c>
      <c r="L655">
        <f t="shared" si="275"/>
        <v>267809509.57142857</v>
      </c>
      <c r="M655">
        <f t="shared" si="276"/>
        <v>-70104235.571428567</v>
      </c>
      <c r="N655" s="10">
        <f t="shared" si="263"/>
        <v>1.6678956230809141</v>
      </c>
      <c r="O655">
        <f t="shared" si="271"/>
        <v>-0.7000000000007276</v>
      </c>
      <c r="P655">
        <f t="shared" si="257"/>
        <v>-187.95000000000073</v>
      </c>
      <c r="Q655">
        <f t="shared" si="258"/>
        <v>38.909842370964398</v>
      </c>
      <c r="R655">
        <f t="shared" si="259"/>
        <v>187.25</v>
      </c>
      <c r="S655">
        <f t="shared" si="267"/>
        <v>55.849999999998545</v>
      </c>
      <c r="T655">
        <f t="shared" si="268"/>
        <v>-55.849999999998545</v>
      </c>
      <c r="U655">
        <f t="shared" si="269"/>
        <v>55.849999999998545</v>
      </c>
      <c r="V655">
        <f t="shared" si="270"/>
        <v>0</v>
      </c>
      <c r="W655">
        <f t="shared" si="277"/>
        <v>18.728571428571222</v>
      </c>
      <c r="X655">
        <f t="shared" si="272"/>
        <v>18.828571428571326</v>
      </c>
      <c r="Y655">
        <f t="shared" si="278"/>
        <v>48.573545757687882</v>
      </c>
      <c r="Z655">
        <f t="shared" si="279"/>
        <v>0</v>
      </c>
      <c r="AA655">
        <f t="shared" si="280"/>
        <v>0</v>
      </c>
      <c r="AB655">
        <v>289.7</v>
      </c>
      <c r="AC655">
        <f t="shared" si="260"/>
        <v>7423833038.6998558</v>
      </c>
      <c r="AD655">
        <f t="shared" si="273"/>
        <v>-3277865058.6286416</v>
      </c>
      <c r="AE655" t="str">
        <f t="shared" si="261"/>
        <v>Mar</v>
      </c>
      <c r="AF655">
        <f>_xlfn.IFNA(VLOOKUP(A655,Gold!$A$2:$E$1307,5, FALSE),AF654)</f>
        <v>28870</v>
      </c>
      <c r="AG655">
        <f>_xlfn.IFNA(VLOOKUP(A655,Gold!$A$2:$G$1307,7, FALSE),AG654)</f>
        <v>1</v>
      </c>
      <c r="AH655">
        <f>_xlfn.IFNA(VLOOKUP(A655,Oil!$A$2:$E$1345,5, FALSE),AH654)</f>
        <v>3146</v>
      </c>
      <c r="AI655">
        <f>_xlfn.IFNA(VLOOKUP(A655,Oil!$A$2:$G$1345,7, FALSE),AI654)</f>
        <v>-1</v>
      </c>
      <c r="AJ655">
        <f t="shared" si="264"/>
        <v>0</v>
      </c>
      <c r="AK655">
        <f>_xlfn.IFNA(VLOOKUP(A655,InterestRate!$A$2:$G$1334,3, FALSE),AK654)</f>
        <v>6.827</v>
      </c>
      <c r="AL655">
        <f>_xlfn.IFNA(VLOOKUP(A655,InterestRate!$A$2:$G$1334,4,FALSE),AL654)</f>
        <v>6.827</v>
      </c>
      <c r="AM655">
        <f>_xlfn.IFNA(VLOOKUP(A655,InterestRate!$A$2:$G$1334,5, FALSE),AM654)</f>
        <v>6.827</v>
      </c>
      <c r="AN655">
        <f>_xlfn.IFNA(VLOOKUP(A655,InterestRate!$A$2:$G$1334,6, FALSE),AN654)</f>
        <v>6.827</v>
      </c>
      <c r="AO655">
        <f>_xlfn.IFNA(VLOOKUP(A655,InterestRate!$A$2:$G$1334,7, FALSE),AO654)</f>
        <v>1.9E-3</v>
      </c>
      <c r="AP655">
        <f t="shared" si="265"/>
        <v>1</v>
      </c>
      <c r="AQ655">
        <f t="shared" si="266"/>
        <v>1</v>
      </c>
    </row>
    <row r="656" spans="1:43" x14ac:dyDescent="0.2">
      <c r="A656" s="1">
        <v>42818</v>
      </c>
      <c r="B656">
        <v>9104</v>
      </c>
      <c r="C656">
        <v>9133.5499999999993</v>
      </c>
      <c r="D656">
        <v>9089.4</v>
      </c>
      <c r="E656">
        <v>9108</v>
      </c>
      <c r="F656">
        <v>210021581</v>
      </c>
      <c r="G656">
        <v>8853.0300000000007</v>
      </c>
      <c r="H656">
        <f t="shared" ref="H656:H719" si="282">AVERAGE(E644:E655)</f>
        <v>9048.6166666666668</v>
      </c>
      <c r="I656">
        <f t="shared" si="274"/>
        <v>59.383333333333212</v>
      </c>
      <c r="J656">
        <f t="shared" si="281"/>
        <v>0</v>
      </c>
      <c r="K656">
        <f t="shared" si="262"/>
        <v>9265.15</v>
      </c>
      <c r="L656">
        <f t="shared" si="275"/>
        <v>256234986.85714287</v>
      </c>
      <c r="M656">
        <f t="shared" si="276"/>
        <v>-46213405.857142866</v>
      </c>
      <c r="N656" s="10">
        <f t="shared" si="263"/>
        <v>1.7254062362757976</v>
      </c>
      <c r="O656">
        <f t="shared" si="271"/>
        <v>23.200000000000728</v>
      </c>
      <c r="P656">
        <f t="shared" si="257"/>
        <v>-164.04999999999927</v>
      </c>
      <c r="Q656">
        <f t="shared" si="258"/>
        <v>78.761210842224571</v>
      </c>
      <c r="R656">
        <f t="shared" si="259"/>
        <v>187.25</v>
      </c>
      <c r="S656">
        <f t="shared" si="267"/>
        <v>21.700000000000728</v>
      </c>
      <c r="T656">
        <f t="shared" si="268"/>
        <v>-21.700000000000728</v>
      </c>
      <c r="U656">
        <f t="shared" si="269"/>
        <v>21.700000000000728</v>
      </c>
      <c r="V656">
        <f t="shared" si="270"/>
        <v>0</v>
      </c>
      <c r="W656">
        <f t="shared" si="277"/>
        <v>21.828571428571326</v>
      </c>
      <c r="X656">
        <f t="shared" si="272"/>
        <v>18.514285714285506</v>
      </c>
      <c r="Y656">
        <f t="shared" si="278"/>
        <v>52.798894263994619</v>
      </c>
      <c r="Z656">
        <f t="shared" si="279"/>
        <v>0</v>
      </c>
      <c r="AA656">
        <f t="shared" si="280"/>
        <v>0</v>
      </c>
      <c r="AB656">
        <v>118.4</v>
      </c>
      <c r="AC656">
        <f t="shared" si="260"/>
        <v>840086324</v>
      </c>
      <c r="AD656">
        <f t="shared" si="273"/>
        <v>-3085214417.4071741</v>
      </c>
      <c r="AE656" t="str">
        <f t="shared" si="261"/>
        <v>Mar</v>
      </c>
      <c r="AF656">
        <f>_xlfn.IFNA(VLOOKUP(A656,Gold!$A$2:$E$1307,5, FALSE),AF655)</f>
        <v>28787</v>
      </c>
      <c r="AG656">
        <f>_xlfn.IFNA(VLOOKUP(A656,Gold!$A$2:$G$1307,7, FALSE),AG655)</f>
        <v>1</v>
      </c>
      <c r="AH656">
        <f>_xlfn.IFNA(VLOOKUP(A656,Oil!$A$2:$E$1345,5, FALSE),AH655)</f>
        <v>3121</v>
      </c>
      <c r="AI656">
        <f>_xlfn.IFNA(VLOOKUP(A656,Oil!$A$2:$G$1345,7, FALSE),AI655)</f>
        <v>-1</v>
      </c>
      <c r="AJ656">
        <f t="shared" si="264"/>
        <v>0</v>
      </c>
      <c r="AK656">
        <f>_xlfn.IFNA(VLOOKUP(A656,InterestRate!$A$2:$G$1334,3, FALSE),AK655)</f>
        <v>6.8310000000000004</v>
      </c>
      <c r="AL656">
        <f>_xlfn.IFNA(VLOOKUP(A656,InterestRate!$A$2:$G$1334,4,FALSE),AL655)</f>
        <v>6.8310000000000004</v>
      </c>
      <c r="AM656">
        <f>_xlfn.IFNA(VLOOKUP(A656,InterestRate!$A$2:$G$1334,5, FALSE),AM655)</f>
        <v>6.8310000000000004</v>
      </c>
      <c r="AN656">
        <f>_xlfn.IFNA(VLOOKUP(A656,InterestRate!$A$2:$G$1334,6, FALSE),AN655)</f>
        <v>6.8310000000000004</v>
      </c>
      <c r="AO656">
        <f>_xlfn.IFNA(VLOOKUP(A656,InterestRate!$A$2:$G$1334,7, FALSE),AO655)</f>
        <v>5.9999999999999995E-4</v>
      </c>
      <c r="AP656">
        <f t="shared" si="265"/>
        <v>1</v>
      </c>
      <c r="AQ656">
        <f t="shared" si="266"/>
        <v>1</v>
      </c>
    </row>
    <row r="657" spans="1:43" x14ac:dyDescent="0.2">
      <c r="A657" s="1">
        <v>42821</v>
      </c>
      <c r="B657">
        <v>9093.4500000000007</v>
      </c>
      <c r="C657">
        <v>9094.85</v>
      </c>
      <c r="D657">
        <v>9024.65</v>
      </c>
      <c r="E657">
        <v>9045.2000000000007</v>
      </c>
      <c r="F657">
        <v>209036051</v>
      </c>
      <c r="G657">
        <v>8921.57</v>
      </c>
      <c r="H657">
        <f t="shared" si="282"/>
        <v>9062.0416666666661</v>
      </c>
      <c r="I657">
        <f t="shared" si="274"/>
        <v>-16.841666666665333</v>
      </c>
      <c r="J657">
        <f t="shared" si="281"/>
        <v>-1</v>
      </c>
      <c r="K657">
        <f t="shared" si="262"/>
        <v>9261.9500000000007</v>
      </c>
      <c r="L657">
        <f t="shared" si="275"/>
        <v>250804748.2857143</v>
      </c>
      <c r="M657">
        <f t="shared" si="276"/>
        <v>-41768697.285714298</v>
      </c>
      <c r="N657" s="10">
        <f t="shared" si="263"/>
        <v>2.3962985893070354</v>
      </c>
      <c r="O657">
        <f t="shared" si="271"/>
        <v>-108.5</v>
      </c>
      <c r="P657">
        <f t="shared" ref="P657:P720" si="283">O657-O650</f>
        <v>-298.75</v>
      </c>
      <c r="Q657">
        <f t="shared" ref="Q657:Q720" si="284">STDEV(O650:O656)</f>
        <v>90.928624546425226</v>
      </c>
      <c r="R657">
        <f t="shared" ref="R657:R720" si="285">O650</f>
        <v>190.25</v>
      </c>
      <c r="S657">
        <f t="shared" si="267"/>
        <v>-62.799999999999272</v>
      </c>
      <c r="T657">
        <f t="shared" si="268"/>
        <v>62.799999999999272</v>
      </c>
      <c r="U657">
        <f t="shared" si="269"/>
        <v>0</v>
      </c>
      <c r="V657">
        <f t="shared" si="270"/>
        <v>62.799999999999272</v>
      </c>
      <c r="W657">
        <f t="shared" si="277"/>
        <v>11.985714285713973</v>
      </c>
      <c r="X657">
        <f t="shared" si="272"/>
        <v>27.485714285713975</v>
      </c>
      <c r="Y657">
        <f t="shared" si="278"/>
        <v>29.615248852805891</v>
      </c>
      <c r="Z657">
        <f t="shared" si="279"/>
        <v>0</v>
      </c>
      <c r="AA657">
        <f t="shared" si="280"/>
        <v>0</v>
      </c>
      <c r="AB657">
        <v>-86</v>
      </c>
      <c r="AC657">
        <f t="shared" si="260"/>
        <v>-10085989460.75</v>
      </c>
      <c r="AD657">
        <f t="shared" si="273"/>
        <v>-5265079986.9857788</v>
      </c>
      <c r="AE657" t="str">
        <f t="shared" si="261"/>
        <v>Mar</v>
      </c>
      <c r="AF657">
        <f>_xlfn.IFNA(VLOOKUP(A657,Gold!$A$2:$E$1307,5, FALSE),AF656)</f>
        <v>28905</v>
      </c>
      <c r="AG657">
        <f>_xlfn.IFNA(VLOOKUP(A657,Gold!$A$2:$G$1307,7, FALSE),AG656)</f>
        <v>-1</v>
      </c>
      <c r="AH657">
        <f>_xlfn.IFNA(VLOOKUP(A657,Oil!$A$2:$E$1345,5, FALSE),AH656)</f>
        <v>3140</v>
      </c>
      <c r="AI657">
        <f>_xlfn.IFNA(VLOOKUP(A657,Oil!$A$2:$G$1345,7, FALSE),AI656)</f>
        <v>1</v>
      </c>
      <c r="AJ657">
        <f t="shared" si="264"/>
        <v>0</v>
      </c>
      <c r="AK657">
        <f>_xlfn.IFNA(VLOOKUP(A657,InterestRate!$A$2:$G$1334,3, FALSE),AK656)</f>
        <v>6.7110000000000003</v>
      </c>
      <c r="AL657">
        <f>_xlfn.IFNA(VLOOKUP(A657,InterestRate!$A$2:$G$1334,4,FALSE),AL656)</f>
        <v>6.7110000000000003</v>
      </c>
      <c r="AM657">
        <f>_xlfn.IFNA(VLOOKUP(A657,InterestRate!$A$2:$G$1334,5, FALSE),AM656)</f>
        <v>6.7110000000000003</v>
      </c>
      <c r="AN657">
        <f>_xlfn.IFNA(VLOOKUP(A657,InterestRate!$A$2:$G$1334,6, FALSE),AN656)</f>
        <v>6.7110000000000003</v>
      </c>
      <c r="AO657">
        <f>_xlfn.IFNA(VLOOKUP(A657,InterestRate!$A$2:$G$1334,7, FALSE),AO656)</f>
        <v>-1.7600000000000001E-2</v>
      </c>
      <c r="AP657">
        <f t="shared" si="265"/>
        <v>-1</v>
      </c>
      <c r="AQ657">
        <f t="shared" si="266"/>
        <v>-1</v>
      </c>
    </row>
    <row r="658" spans="1:43" x14ac:dyDescent="0.2">
      <c r="A658" s="1">
        <v>42822</v>
      </c>
      <c r="B658">
        <v>9081.5</v>
      </c>
      <c r="C658">
        <v>9110.4</v>
      </c>
      <c r="D658">
        <v>9079.7999999999993</v>
      </c>
      <c r="E658">
        <v>9100.7999999999993</v>
      </c>
      <c r="F658">
        <v>188985603</v>
      </c>
      <c r="G658">
        <v>8139.28</v>
      </c>
      <c r="H658">
        <f t="shared" si="282"/>
        <v>9072.1166666666668</v>
      </c>
      <c r="I658">
        <f t="shared" si="274"/>
        <v>28.683333333332484</v>
      </c>
      <c r="J658">
        <f t="shared" si="281"/>
        <v>1</v>
      </c>
      <c r="K658">
        <f t="shared" si="262"/>
        <v>9198.2999999999993</v>
      </c>
      <c r="L658">
        <f t="shared" si="275"/>
        <v>249938977.57142857</v>
      </c>
      <c r="M658">
        <f t="shared" si="276"/>
        <v>-60953374.571428567</v>
      </c>
      <c r="N658" s="10">
        <f t="shared" si="263"/>
        <v>1.0713343881856541</v>
      </c>
      <c r="O658">
        <f t="shared" si="271"/>
        <v>-59.25</v>
      </c>
      <c r="P658">
        <f t="shared" si="283"/>
        <v>-272.39999999999964</v>
      </c>
      <c r="Q658">
        <f t="shared" si="284"/>
        <v>123.06195158769204</v>
      </c>
      <c r="R658">
        <f t="shared" si="285"/>
        <v>213.14999999999964</v>
      </c>
      <c r="S658">
        <f t="shared" si="267"/>
        <v>55.599999999998545</v>
      </c>
      <c r="T658">
        <f t="shared" si="268"/>
        <v>-55.599999999998545</v>
      </c>
      <c r="U658">
        <f t="shared" si="269"/>
        <v>55.599999999998545</v>
      </c>
      <c r="V658">
        <f t="shared" si="270"/>
        <v>0</v>
      </c>
      <c r="W658">
        <f t="shared" si="277"/>
        <v>19.02142857142826</v>
      </c>
      <c r="X658">
        <f t="shared" si="272"/>
        <v>27.485714285713975</v>
      </c>
      <c r="Y658">
        <f t="shared" si="278"/>
        <v>40.039091865884693</v>
      </c>
      <c r="Z658">
        <f t="shared" si="279"/>
        <v>0</v>
      </c>
      <c r="AA658">
        <f t="shared" si="280"/>
        <v>0</v>
      </c>
      <c r="AB658">
        <v>-144.55000000000001</v>
      </c>
      <c r="AC658">
        <f t="shared" si="260"/>
        <v>3647422137.8998623</v>
      </c>
      <c r="AD658">
        <f t="shared" si="273"/>
        <v>-2727917373.892942</v>
      </c>
      <c r="AE658" t="str">
        <f t="shared" si="261"/>
        <v>Mar</v>
      </c>
      <c r="AF658">
        <f>_xlfn.IFNA(VLOOKUP(A658,Gold!$A$2:$E$1307,5, FALSE),AF657)</f>
        <v>28834</v>
      </c>
      <c r="AG658">
        <f>_xlfn.IFNA(VLOOKUP(A658,Gold!$A$2:$G$1307,7, FALSE),AG657)</f>
        <v>1</v>
      </c>
      <c r="AH658">
        <f>_xlfn.IFNA(VLOOKUP(A658,Oil!$A$2:$E$1345,5, FALSE),AH657)</f>
        <v>3107</v>
      </c>
      <c r="AI658">
        <f>_xlfn.IFNA(VLOOKUP(A658,Oil!$A$2:$G$1345,7, FALSE),AI657)</f>
        <v>-1</v>
      </c>
      <c r="AJ658">
        <f t="shared" si="264"/>
        <v>0</v>
      </c>
      <c r="AK658">
        <f>_xlfn.IFNA(VLOOKUP(A658,InterestRate!$A$2:$G$1334,3, FALSE),AK657)</f>
        <v>6.7110000000000003</v>
      </c>
      <c r="AL658">
        <f>_xlfn.IFNA(VLOOKUP(A658,InterestRate!$A$2:$G$1334,4,FALSE),AL657)</f>
        <v>6.7110000000000003</v>
      </c>
      <c r="AM658">
        <f>_xlfn.IFNA(VLOOKUP(A658,InterestRate!$A$2:$G$1334,5, FALSE),AM657)</f>
        <v>6.7110000000000003</v>
      </c>
      <c r="AN658">
        <f>_xlfn.IFNA(VLOOKUP(A658,InterestRate!$A$2:$G$1334,6, FALSE),AN657)</f>
        <v>6.7110000000000003</v>
      </c>
      <c r="AO658">
        <f>_xlfn.IFNA(VLOOKUP(A658,InterestRate!$A$2:$G$1334,7, FALSE),AO657)</f>
        <v>-1.7600000000000001E-2</v>
      </c>
      <c r="AP658">
        <f t="shared" si="265"/>
        <v>-1</v>
      </c>
      <c r="AQ658">
        <f t="shared" si="266"/>
        <v>-1</v>
      </c>
    </row>
    <row r="659" spans="1:43" x14ac:dyDescent="0.2">
      <c r="A659" s="1">
        <v>42823</v>
      </c>
      <c r="B659">
        <v>9128.7000000000007</v>
      </c>
      <c r="C659">
        <v>9153.15</v>
      </c>
      <c r="D659">
        <v>9109.1</v>
      </c>
      <c r="E659">
        <v>9143.7999999999993</v>
      </c>
      <c r="F659">
        <v>250902906</v>
      </c>
      <c r="G659">
        <v>11089.43</v>
      </c>
      <c r="H659">
        <f t="shared" si="282"/>
        <v>9086.6</v>
      </c>
      <c r="I659">
        <f t="shared" si="274"/>
        <v>57.199999999998909</v>
      </c>
      <c r="J659">
        <f t="shared" si="281"/>
        <v>0</v>
      </c>
      <c r="K659">
        <f t="shared" si="262"/>
        <v>9181.4500000000007</v>
      </c>
      <c r="L659">
        <f t="shared" si="275"/>
        <v>234714883</v>
      </c>
      <c r="M659">
        <f t="shared" si="276"/>
        <v>16188023</v>
      </c>
      <c r="N659" s="10">
        <f t="shared" si="263"/>
        <v>0.41175441282619324</v>
      </c>
      <c r="O659">
        <f t="shared" si="271"/>
        <v>16.949999999998909</v>
      </c>
      <c r="P659">
        <f t="shared" si="283"/>
        <v>-185.60000000000218</v>
      </c>
      <c r="Q659">
        <f t="shared" si="284"/>
        <v>120.14182541598824</v>
      </c>
      <c r="R659">
        <f t="shared" si="285"/>
        <v>202.55000000000109</v>
      </c>
      <c r="S659">
        <f t="shared" si="267"/>
        <v>43</v>
      </c>
      <c r="T659">
        <f t="shared" si="268"/>
        <v>-43</v>
      </c>
      <c r="U659">
        <f t="shared" si="269"/>
        <v>43</v>
      </c>
      <c r="V659">
        <f t="shared" si="270"/>
        <v>0</v>
      </c>
      <c r="W659">
        <f t="shared" si="277"/>
        <v>25.164285714285402</v>
      </c>
      <c r="X659">
        <f t="shared" si="272"/>
        <v>22.742857142856987</v>
      </c>
      <c r="Y659">
        <f t="shared" si="278"/>
        <v>51.453191178618233</v>
      </c>
      <c r="Z659">
        <f t="shared" si="279"/>
        <v>0</v>
      </c>
      <c r="AA659">
        <f t="shared" si="280"/>
        <v>0</v>
      </c>
      <c r="AB659">
        <v>-150.80000000000001</v>
      </c>
      <c r="AC659">
        <f t="shared" si="260"/>
        <v>3788633880.5996351</v>
      </c>
      <c r="AD659">
        <f t="shared" si="273"/>
        <v>-225244592.3786903</v>
      </c>
      <c r="AE659" t="str">
        <f t="shared" si="261"/>
        <v>Mar</v>
      </c>
      <c r="AF659">
        <f>_xlfn.IFNA(VLOOKUP(A659,Gold!$A$2:$E$1307,5, FALSE),AF658)</f>
        <v>28733</v>
      </c>
      <c r="AG659">
        <f>_xlfn.IFNA(VLOOKUP(A659,Gold!$A$2:$G$1307,7, FALSE),AG658)</f>
        <v>1</v>
      </c>
      <c r="AH659">
        <f>_xlfn.IFNA(VLOOKUP(A659,Oil!$A$2:$E$1345,5, FALSE),AH658)</f>
        <v>3148</v>
      </c>
      <c r="AI659">
        <f>_xlfn.IFNA(VLOOKUP(A659,Oil!$A$2:$G$1345,7, FALSE),AI658)</f>
        <v>1</v>
      </c>
      <c r="AJ659">
        <f t="shared" si="264"/>
        <v>2</v>
      </c>
      <c r="AK659">
        <f>_xlfn.IFNA(VLOOKUP(A659,InterestRate!$A$2:$G$1334,3, FALSE),AK658)</f>
        <v>6.7489999999999997</v>
      </c>
      <c r="AL659">
        <f>_xlfn.IFNA(VLOOKUP(A659,InterestRate!$A$2:$G$1334,4,FALSE),AL658)</f>
        <v>6.7489999999999997</v>
      </c>
      <c r="AM659">
        <f>_xlfn.IFNA(VLOOKUP(A659,InterestRate!$A$2:$G$1334,5, FALSE),AM658)</f>
        <v>6.7489999999999997</v>
      </c>
      <c r="AN659">
        <f>_xlfn.IFNA(VLOOKUP(A659,InterestRate!$A$2:$G$1334,6, FALSE),AN658)</f>
        <v>6.7489999999999997</v>
      </c>
      <c r="AO659">
        <f>_xlfn.IFNA(VLOOKUP(A659,InterestRate!$A$2:$G$1334,7, FALSE),AO658)</f>
        <v>5.7000000000000002E-3</v>
      </c>
      <c r="AP659">
        <f t="shared" si="265"/>
        <v>1</v>
      </c>
      <c r="AQ659">
        <f t="shared" si="266"/>
        <v>3</v>
      </c>
    </row>
    <row r="660" spans="1:43" x14ac:dyDescent="0.2">
      <c r="A660" s="1">
        <v>42824</v>
      </c>
      <c r="B660">
        <v>9142.6</v>
      </c>
      <c r="C660">
        <v>9183.15</v>
      </c>
      <c r="D660">
        <v>9136.35</v>
      </c>
      <c r="E660">
        <v>9173.75</v>
      </c>
      <c r="F660">
        <v>333410368</v>
      </c>
      <c r="G660">
        <v>15585.42</v>
      </c>
      <c r="H660">
        <f t="shared" si="282"/>
        <v>9104.0375000000004</v>
      </c>
      <c r="I660">
        <f t="shared" si="274"/>
        <v>69.712499999999636</v>
      </c>
      <c r="J660">
        <f t="shared" si="281"/>
        <v>0</v>
      </c>
      <c r="K660">
        <f t="shared" si="262"/>
        <v>9237</v>
      </c>
      <c r="L660">
        <f t="shared" si="275"/>
        <v>221644455.2857143</v>
      </c>
      <c r="M660">
        <f t="shared" si="276"/>
        <v>111765912.7142857</v>
      </c>
      <c r="N660" s="10">
        <f t="shared" si="263"/>
        <v>0.68946722986782938</v>
      </c>
      <c r="O660">
        <f t="shared" si="271"/>
        <v>52.25</v>
      </c>
      <c r="P660">
        <f t="shared" si="283"/>
        <v>-142.25</v>
      </c>
      <c r="Q660">
        <f t="shared" si="284"/>
        <v>99.483777691689852</v>
      </c>
      <c r="R660">
        <f t="shared" si="285"/>
        <v>194.5</v>
      </c>
      <c r="S660">
        <f t="shared" si="267"/>
        <v>29.950000000000728</v>
      </c>
      <c r="T660">
        <f t="shared" si="268"/>
        <v>-29.950000000000728</v>
      </c>
      <c r="U660">
        <f t="shared" si="269"/>
        <v>29.950000000000728</v>
      </c>
      <c r="V660">
        <f t="shared" si="270"/>
        <v>0</v>
      </c>
      <c r="W660">
        <f t="shared" si="277"/>
        <v>29.442857142856933</v>
      </c>
      <c r="X660">
        <f t="shared" si="272"/>
        <v>21.978571428571222</v>
      </c>
      <c r="Y660">
        <f t="shared" si="278"/>
        <v>56.165690148521641</v>
      </c>
      <c r="Z660">
        <f t="shared" si="279"/>
        <v>0</v>
      </c>
      <c r="AA660">
        <f t="shared" si="280"/>
        <v>0</v>
      </c>
      <c r="AB660">
        <v>9.9499999999999993</v>
      </c>
      <c r="AC660">
        <f t="shared" si="260"/>
        <v>10385732963.199879</v>
      </c>
      <c r="AD660">
        <f t="shared" si="273"/>
        <v>1712671703.6284616</v>
      </c>
      <c r="AE660" t="str">
        <f t="shared" si="261"/>
        <v>Mar</v>
      </c>
      <c r="AF660">
        <f>_xlfn.IFNA(VLOOKUP(A660,Gold!$A$2:$E$1307,5, FALSE),AF659)</f>
        <v>28697</v>
      </c>
      <c r="AG660">
        <f>_xlfn.IFNA(VLOOKUP(A660,Gold!$A$2:$G$1307,7, FALSE),AG659)</f>
        <v>-1</v>
      </c>
      <c r="AH660">
        <f>_xlfn.IFNA(VLOOKUP(A660,Oil!$A$2:$E$1345,5, FALSE),AH659)</f>
        <v>3216</v>
      </c>
      <c r="AI660">
        <f>_xlfn.IFNA(VLOOKUP(A660,Oil!$A$2:$G$1345,7, FALSE),AI659)</f>
        <v>1</v>
      </c>
      <c r="AJ660">
        <f t="shared" si="264"/>
        <v>0</v>
      </c>
      <c r="AK660">
        <f>_xlfn.IFNA(VLOOKUP(A660,InterestRate!$A$2:$G$1334,3, FALSE),AK659)</f>
        <v>6.6879999999999997</v>
      </c>
      <c r="AL660">
        <f>_xlfn.IFNA(VLOOKUP(A660,InterestRate!$A$2:$G$1334,4,FALSE),AL659)</f>
        <v>6.6879999999999997</v>
      </c>
      <c r="AM660">
        <f>_xlfn.IFNA(VLOOKUP(A660,InterestRate!$A$2:$G$1334,5, FALSE),AM659)</f>
        <v>6.6879999999999997</v>
      </c>
      <c r="AN660">
        <f>_xlfn.IFNA(VLOOKUP(A660,InterestRate!$A$2:$G$1334,6, FALSE),AN659)</f>
        <v>6.6879999999999997</v>
      </c>
      <c r="AO660">
        <f>_xlfn.IFNA(VLOOKUP(A660,InterestRate!$A$2:$G$1334,7, FALSE),AO659)</f>
        <v>-8.9999999999999993E-3</v>
      </c>
      <c r="AP660">
        <f t="shared" si="265"/>
        <v>-1</v>
      </c>
      <c r="AQ660">
        <f t="shared" si="266"/>
        <v>-1</v>
      </c>
    </row>
    <row r="661" spans="1:43" x14ac:dyDescent="0.2">
      <c r="A661" s="1">
        <v>42825</v>
      </c>
      <c r="B661">
        <v>9158.9</v>
      </c>
      <c r="C661">
        <v>9191.7000000000007</v>
      </c>
      <c r="D661">
        <v>9152.1</v>
      </c>
      <c r="E661">
        <v>9173.75</v>
      </c>
      <c r="F661">
        <v>196771674</v>
      </c>
      <c r="G661">
        <v>10955.05</v>
      </c>
      <c r="H661">
        <f t="shared" si="282"/>
        <v>9111.2666666666682</v>
      </c>
      <c r="I661">
        <f t="shared" si="274"/>
        <v>62.483333333331757</v>
      </c>
      <c r="J661">
        <f t="shared" si="281"/>
        <v>0</v>
      </c>
      <c r="K661">
        <f t="shared" si="262"/>
        <v>9203.4500000000007</v>
      </c>
      <c r="L661">
        <f t="shared" si="275"/>
        <v>232789354.57142857</v>
      </c>
      <c r="M661">
        <f t="shared" si="276"/>
        <v>-36017680.571428567</v>
      </c>
      <c r="N661" s="10">
        <f t="shared" si="263"/>
        <v>0.32374982967707566</v>
      </c>
      <c r="O661">
        <f t="shared" si="271"/>
        <v>143.29999999999927</v>
      </c>
      <c r="P661">
        <f t="shared" si="283"/>
        <v>47.399999999997817</v>
      </c>
      <c r="Q661">
        <f t="shared" si="284"/>
        <v>68.287905922191968</v>
      </c>
      <c r="R661">
        <f t="shared" si="285"/>
        <v>95.900000000001455</v>
      </c>
      <c r="S661">
        <f t="shared" si="267"/>
        <v>0</v>
      </c>
      <c r="T661">
        <f t="shared" si="268"/>
        <v>0</v>
      </c>
      <c r="U661">
        <f t="shared" si="269"/>
        <v>0</v>
      </c>
      <c r="V661">
        <f t="shared" si="270"/>
        <v>0</v>
      </c>
      <c r="W661">
        <f t="shared" si="277"/>
        <v>29.442857142856933</v>
      </c>
      <c r="X661">
        <f t="shared" si="272"/>
        <v>8.9714285714284667</v>
      </c>
      <c r="Y661">
        <f t="shared" si="278"/>
        <v>74.700978615440448</v>
      </c>
      <c r="Z661">
        <f t="shared" si="279"/>
        <v>0</v>
      </c>
      <c r="AA661">
        <f t="shared" si="280"/>
        <v>0</v>
      </c>
      <c r="AB661">
        <v>212.5</v>
      </c>
      <c r="AC661">
        <f t="shared" si="260"/>
        <v>2922059358.9000716</v>
      </c>
      <c r="AD661">
        <f t="shared" si="273"/>
        <v>2703111177.5070429</v>
      </c>
      <c r="AE661" t="str">
        <f t="shared" si="261"/>
        <v>Mar</v>
      </c>
      <c r="AF661">
        <f>_xlfn.IFNA(VLOOKUP(A661,Gold!$A$2:$E$1307,5, FALSE),AF660)</f>
        <v>28527</v>
      </c>
      <c r="AG661">
        <f>_xlfn.IFNA(VLOOKUP(A661,Gold!$A$2:$G$1307,7, FALSE),AG660)</f>
        <v>1</v>
      </c>
      <c r="AH661">
        <f>_xlfn.IFNA(VLOOKUP(A661,Oil!$A$2:$E$1345,5, FALSE),AH660)</f>
        <v>3269</v>
      </c>
      <c r="AI661">
        <f>_xlfn.IFNA(VLOOKUP(A661,Oil!$A$2:$G$1345,7, FALSE),AI660)</f>
        <v>1</v>
      </c>
      <c r="AJ661">
        <f t="shared" si="264"/>
        <v>2</v>
      </c>
      <c r="AK661">
        <f>_xlfn.IFNA(VLOOKUP(A661,InterestRate!$A$2:$G$1334,3, FALSE),AK660)</f>
        <v>6.694</v>
      </c>
      <c r="AL661">
        <f>_xlfn.IFNA(VLOOKUP(A661,InterestRate!$A$2:$G$1334,4,FALSE),AL660)</f>
        <v>6.694</v>
      </c>
      <c r="AM661">
        <f>_xlfn.IFNA(VLOOKUP(A661,InterestRate!$A$2:$G$1334,5, FALSE),AM660)</f>
        <v>6.694</v>
      </c>
      <c r="AN661">
        <f>_xlfn.IFNA(VLOOKUP(A661,InterestRate!$A$2:$G$1334,6, FALSE),AN660)</f>
        <v>6.694</v>
      </c>
      <c r="AO661">
        <f>_xlfn.IFNA(VLOOKUP(A661,InterestRate!$A$2:$G$1334,7, FALSE),AO660)</f>
        <v>8.9999999999999998E-4</v>
      </c>
      <c r="AP661">
        <f t="shared" si="265"/>
        <v>1</v>
      </c>
      <c r="AQ661">
        <f t="shared" si="266"/>
        <v>3</v>
      </c>
    </row>
    <row r="662" spans="1:43" x14ac:dyDescent="0.2">
      <c r="A662" s="1">
        <v>42828</v>
      </c>
      <c r="B662">
        <v>9220.6</v>
      </c>
      <c r="C662">
        <v>9245.35</v>
      </c>
      <c r="D662">
        <v>9192.4</v>
      </c>
      <c r="E662">
        <v>9237.85</v>
      </c>
      <c r="F662">
        <v>143444541</v>
      </c>
      <c r="G662">
        <v>8337.06</v>
      </c>
      <c r="H662">
        <f t="shared" si="282"/>
        <v>9118.6791666666668</v>
      </c>
      <c r="I662">
        <f t="shared" si="274"/>
        <v>119.17083333333358</v>
      </c>
      <c r="J662">
        <f t="shared" si="281"/>
        <v>0</v>
      </c>
      <c r="K662">
        <f t="shared" si="262"/>
        <v>9150.7999999999993</v>
      </c>
      <c r="L662">
        <f t="shared" si="275"/>
        <v>226690493.85714287</v>
      </c>
      <c r="M662">
        <f t="shared" si="276"/>
        <v>-83245952.857142866</v>
      </c>
      <c r="N662" s="10">
        <f t="shared" si="263"/>
        <v>-0.94231882959780777</v>
      </c>
      <c r="O662">
        <f t="shared" si="271"/>
        <v>151.55000000000109</v>
      </c>
      <c r="P662">
        <f t="shared" si="283"/>
        <v>152.25000000000182</v>
      </c>
      <c r="Q662">
        <f t="shared" si="284"/>
        <v>80.340646772412128</v>
      </c>
      <c r="R662">
        <f t="shared" si="285"/>
        <v>-0.7000000000007276</v>
      </c>
      <c r="S662">
        <f t="shared" si="267"/>
        <v>64.100000000000364</v>
      </c>
      <c r="T662">
        <f t="shared" si="268"/>
        <v>-64.100000000000364</v>
      </c>
      <c r="U662">
        <f t="shared" si="269"/>
        <v>64.100000000000364</v>
      </c>
      <c r="V662">
        <f t="shared" si="270"/>
        <v>0</v>
      </c>
      <c r="W662">
        <f t="shared" si="277"/>
        <v>30.621428571428623</v>
      </c>
      <c r="X662">
        <f t="shared" si="272"/>
        <v>8.9714285714284667</v>
      </c>
      <c r="Y662">
        <f t="shared" si="278"/>
        <v>75.435509414042102</v>
      </c>
      <c r="Z662">
        <f t="shared" si="279"/>
        <v>0</v>
      </c>
      <c r="AA662">
        <f t="shared" si="280"/>
        <v>0</v>
      </c>
      <c r="AB662">
        <v>347.1</v>
      </c>
      <c r="AC662">
        <f t="shared" si="260"/>
        <v>2474418332.25</v>
      </c>
      <c r="AD662">
        <f t="shared" si="273"/>
        <v>1996051933.7284925</v>
      </c>
      <c r="AE662" t="str">
        <f t="shared" si="261"/>
        <v>Apr</v>
      </c>
      <c r="AF662">
        <f>_xlfn.IFNA(VLOOKUP(A662,Gold!$A$2:$E$1307,5, FALSE),AF661)</f>
        <v>28681</v>
      </c>
      <c r="AG662">
        <f>_xlfn.IFNA(VLOOKUP(A662,Gold!$A$2:$G$1307,7, FALSE),AG661)</f>
        <v>-1</v>
      </c>
      <c r="AH662">
        <f>_xlfn.IFNA(VLOOKUP(A662,Oil!$A$2:$E$1345,5, FALSE),AH661)</f>
        <v>3281</v>
      </c>
      <c r="AI662">
        <f>_xlfn.IFNA(VLOOKUP(A662,Oil!$A$2:$G$1345,7, FALSE),AI661)</f>
        <v>1</v>
      </c>
      <c r="AJ662">
        <f t="shared" si="264"/>
        <v>0</v>
      </c>
      <c r="AK662">
        <f>_xlfn.IFNA(VLOOKUP(A662,InterestRate!$A$2:$G$1334,3, FALSE),AK661)</f>
        <v>6.6539999999999999</v>
      </c>
      <c r="AL662">
        <f>_xlfn.IFNA(VLOOKUP(A662,InterestRate!$A$2:$G$1334,4,FALSE),AL661)</f>
        <v>6.6539999999999999</v>
      </c>
      <c r="AM662">
        <f>_xlfn.IFNA(VLOOKUP(A662,InterestRate!$A$2:$G$1334,5, FALSE),AM661)</f>
        <v>6.6539999999999999</v>
      </c>
      <c r="AN662">
        <f>_xlfn.IFNA(VLOOKUP(A662,InterestRate!$A$2:$G$1334,6, FALSE),AN661)</f>
        <v>6.6539999999999999</v>
      </c>
      <c r="AO662">
        <f>_xlfn.IFNA(VLOOKUP(A662,InterestRate!$A$2:$G$1334,7, FALSE),AO661)</f>
        <v>-6.0000000000000001E-3</v>
      </c>
      <c r="AP662">
        <f t="shared" si="265"/>
        <v>-1</v>
      </c>
      <c r="AQ662">
        <f t="shared" si="266"/>
        <v>-1</v>
      </c>
    </row>
    <row r="663" spans="1:43" x14ac:dyDescent="0.2">
      <c r="A663" s="1">
        <v>42830</v>
      </c>
      <c r="B663">
        <v>9264.4</v>
      </c>
      <c r="C663">
        <v>9273.9</v>
      </c>
      <c r="D663">
        <v>9215.4</v>
      </c>
      <c r="E663">
        <v>9265.15</v>
      </c>
      <c r="F663">
        <v>190529461</v>
      </c>
      <c r="G663">
        <v>11461.96</v>
      </c>
      <c r="H663">
        <f t="shared" si="282"/>
        <v>9125.6916666666675</v>
      </c>
      <c r="I663">
        <f t="shared" si="274"/>
        <v>139.45833333333212</v>
      </c>
      <c r="J663">
        <f t="shared" si="281"/>
        <v>0</v>
      </c>
      <c r="K663">
        <f t="shared" si="262"/>
        <v>9139.2999999999993</v>
      </c>
      <c r="L663">
        <f t="shared" si="275"/>
        <v>218938960.57142857</v>
      </c>
      <c r="M663">
        <f t="shared" si="276"/>
        <v>-28409499.571428567</v>
      </c>
      <c r="N663" s="10">
        <f t="shared" si="263"/>
        <v>-1.3583158394629378</v>
      </c>
      <c r="O663">
        <f t="shared" si="271"/>
        <v>157.14999999999964</v>
      </c>
      <c r="P663">
        <f t="shared" si="283"/>
        <v>133.94999999999891</v>
      </c>
      <c r="Q663">
        <f t="shared" si="284"/>
        <v>96.140363655488343</v>
      </c>
      <c r="R663">
        <f t="shared" si="285"/>
        <v>23.200000000000728</v>
      </c>
      <c r="S663">
        <f t="shared" si="267"/>
        <v>27.299999999999272</v>
      </c>
      <c r="T663">
        <f t="shared" si="268"/>
        <v>-27.299999999999272</v>
      </c>
      <c r="U663">
        <f t="shared" si="269"/>
        <v>27.299999999999272</v>
      </c>
      <c r="V663">
        <f t="shared" si="270"/>
        <v>0</v>
      </c>
      <c r="W663">
        <f t="shared" si="277"/>
        <v>31.421428571428415</v>
      </c>
      <c r="X663">
        <f t="shared" si="272"/>
        <v>8.9714285714284667</v>
      </c>
      <c r="Y663">
        <f t="shared" si="278"/>
        <v>75.91026747195869</v>
      </c>
      <c r="Z663">
        <f t="shared" si="279"/>
        <v>0</v>
      </c>
      <c r="AA663">
        <f t="shared" si="280"/>
        <v>0</v>
      </c>
      <c r="AB663">
        <v>452</v>
      </c>
      <c r="AC663">
        <f t="shared" si="260"/>
        <v>142897095.75</v>
      </c>
      <c r="AD663">
        <f t="shared" si="273"/>
        <v>1896453472.549921</v>
      </c>
      <c r="AE663" t="str">
        <f t="shared" si="261"/>
        <v>Apr</v>
      </c>
      <c r="AF663">
        <f>_xlfn.IFNA(VLOOKUP(A663,Gold!$A$2:$E$1307,5, FALSE),AF662)</f>
        <v>28817</v>
      </c>
      <c r="AG663">
        <f>_xlfn.IFNA(VLOOKUP(A663,Gold!$A$2:$G$1307,7, FALSE),AG662)</f>
        <v>-1</v>
      </c>
      <c r="AH663">
        <f>_xlfn.IFNA(VLOOKUP(A663,Oil!$A$2:$E$1345,5, FALSE),AH662)</f>
        <v>3312</v>
      </c>
      <c r="AI663">
        <f>_xlfn.IFNA(VLOOKUP(A663,Oil!$A$2:$G$1345,7, FALSE),AI662)</f>
        <v>1</v>
      </c>
      <c r="AJ663">
        <f t="shared" si="264"/>
        <v>0</v>
      </c>
      <c r="AK663">
        <f>_xlfn.IFNA(VLOOKUP(A663,InterestRate!$A$2:$G$1334,3, FALSE),AK662)</f>
        <v>6.6539999999999999</v>
      </c>
      <c r="AL663">
        <f>_xlfn.IFNA(VLOOKUP(A663,InterestRate!$A$2:$G$1334,4,FALSE),AL662)</f>
        <v>6.6539999999999999</v>
      </c>
      <c r="AM663">
        <f>_xlfn.IFNA(VLOOKUP(A663,InterestRate!$A$2:$G$1334,5, FALSE),AM662)</f>
        <v>6.6539999999999999</v>
      </c>
      <c r="AN663">
        <f>_xlfn.IFNA(VLOOKUP(A663,InterestRate!$A$2:$G$1334,6, FALSE),AN662)</f>
        <v>6.6539999999999999</v>
      </c>
      <c r="AO663">
        <f>_xlfn.IFNA(VLOOKUP(A663,InterestRate!$A$2:$G$1334,7, FALSE),AO662)</f>
        <v>0</v>
      </c>
      <c r="AP663">
        <f t="shared" si="265"/>
        <v>-1</v>
      </c>
      <c r="AQ663">
        <f t="shared" si="266"/>
        <v>-1</v>
      </c>
    </row>
    <row r="664" spans="1:43" x14ac:dyDescent="0.2">
      <c r="A664" s="1">
        <v>42831</v>
      </c>
      <c r="B664">
        <v>9245.7999999999993</v>
      </c>
      <c r="C664">
        <v>9267.9500000000007</v>
      </c>
      <c r="D664">
        <v>9218.85</v>
      </c>
      <c r="E664">
        <v>9261.9500000000007</v>
      </c>
      <c r="F664">
        <v>191937207</v>
      </c>
      <c r="G664">
        <v>10332.6</v>
      </c>
      <c r="H664">
        <f t="shared" si="282"/>
        <v>9134.4500000000007</v>
      </c>
      <c r="I664">
        <f t="shared" si="274"/>
        <v>127.5</v>
      </c>
      <c r="J664">
        <f t="shared" si="281"/>
        <v>0</v>
      </c>
      <c r="K664">
        <f t="shared" si="262"/>
        <v>9105.15</v>
      </c>
      <c r="L664">
        <f t="shared" si="275"/>
        <v>216154372</v>
      </c>
      <c r="M664">
        <f t="shared" si="276"/>
        <v>-24217165</v>
      </c>
      <c r="N664" s="10">
        <f t="shared" si="263"/>
        <v>-1.6929480293026964</v>
      </c>
      <c r="O664">
        <f t="shared" si="271"/>
        <v>216.75</v>
      </c>
      <c r="P664">
        <f t="shared" si="283"/>
        <v>325.25</v>
      </c>
      <c r="Q664">
        <f t="shared" si="284"/>
        <v>106.96720069165845</v>
      </c>
      <c r="R664">
        <f t="shared" si="285"/>
        <v>-108.5</v>
      </c>
      <c r="S664">
        <f t="shared" si="267"/>
        <v>-3.1999999999989086</v>
      </c>
      <c r="T664">
        <f t="shared" si="268"/>
        <v>3.1999999999989086</v>
      </c>
      <c r="U664">
        <f t="shared" si="269"/>
        <v>0</v>
      </c>
      <c r="V664">
        <f t="shared" si="270"/>
        <v>3.1999999999989086</v>
      </c>
      <c r="W664">
        <f t="shared" si="277"/>
        <v>31.421428571428415</v>
      </c>
      <c r="X664">
        <f t="shared" si="272"/>
        <v>0.45714285714270125</v>
      </c>
      <c r="Y664">
        <f t="shared" si="278"/>
        <v>95.568107755811866</v>
      </c>
      <c r="Z664">
        <f t="shared" si="279"/>
        <v>0</v>
      </c>
      <c r="AA664">
        <f t="shared" si="280"/>
        <v>1</v>
      </c>
      <c r="AB664">
        <v>525.45000000000005</v>
      </c>
      <c r="AC664">
        <f t="shared" si="260"/>
        <v>3099785893.0502791</v>
      </c>
      <c r="AD664">
        <f t="shared" si="273"/>
        <v>3780135665.9499602</v>
      </c>
      <c r="AE664" t="str">
        <f t="shared" si="261"/>
        <v>Apr</v>
      </c>
      <c r="AF664">
        <f>_xlfn.IFNA(VLOOKUP(A664,Gold!$A$2:$E$1307,5, FALSE),AF663)</f>
        <v>28796</v>
      </c>
      <c r="AG664">
        <f>_xlfn.IFNA(VLOOKUP(A664,Gold!$A$2:$G$1307,7, FALSE),AG663)</f>
        <v>-1</v>
      </c>
      <c r="AH664">
        <f>_xlfn.IFNA(VLOOKUP(A664,Oil!$A$2:$E$1345,5, FALSE),AH663)</f>
        <v>3327</v>
      </c>
      <c r="AI664">
        <f>_xlfn.IFNA(VLOOKUP(A664,Oil!$A$2:$G$1345,7, FALSE),AI663)</f>
        <v>1</v>
      </c>
      <c r="AJ664">
        <f t="shared" si="264"/>
        <v>0</v>
      </c>
      <c r="AK664">
        <f>_xlfn.IFNA(VLOOKUP(A664,InterestRate!$A$2:$G$1334,3, FALSE),AK663)</f>
        <v>6.7679999999999998</v>
      </c>
      <c r="AL664">
        <f>_xlfn.IFNA(VLOOKUP(A664,InterestRate!$A$2:$G$1334,4,FALSE),AL663)</f>
        <v>6.7679999999999998</v>
      </c>
      <c r="AM664">
        <f>_xlfn.IFNA(VLOOKUP(A664,InterestRate!$A$2:$G$1334,5, FALSE),AM663)</f>
        <v>6.7679999999999998</v>
      </c>
      <c r="AN664">
        <f>_xlfn.IFNA(VLOOKUP(A664,InterestRate!$A$2:$G$1334,6, FALSE),AN663)</f>
        <v>6.7679999999999998</v>
      </c>
      <c r="AO664">
        <f>_xlfn.IFNA(VLOOKUP(A664,InterestRate!$A$2:$G$1334,7, FALSE),AO663)</f>
        <v>1.7100000000000001E-2</v>
      </c>
      <c r="AP664">
        <f t="shared" si="265"/>
        <v>1</v>
      </c>
      <c r="AQ664">
        <f t="shared" si="266"/>
        <v>1</v>
      </c>
    </row>
    <row r="665" spans="1:43" x14ac:dyDescent="0.2">
      <c r="A665" s="1">
        <v>42832</v>
      </c>
      <c r="B665">
        <v>9223.7000000000007</v>
      </c>
      <c r="C665">
        <v>9250.5</v>
      </c>
      <c r="D665">
        <v>9188.1</v>
      </c>
      <c r="E665">
        <v>9198.2999999999993</v>
      </c>
      <c r="F665">
        <v>195918747</v>
      </c>
      <c r="G665">
        <v>10217.129999999999</v>
      </c>
      <c r="H665">
        <f t="shared" si="282"/>
        <v>9145.7083333333339</v>
      </c>
      <c r="I665">
        <f t="shared" si="274"/>
        <v>52.591666666665333</v>
      </c>
      <c r="J665">
        <f t="shared" si="281"/>
        <v>0</v>
      </c>
      <c r="K665">
        <f t="shared" si="262"/>
        <v>9103.5</v>
      </c>
      <c r="L665">
        <f t="shared" si="275"/>
        <v>213711680</v>
      </c>
      <c r="M665">
        <f t="shared" si="276"/>
        <v>-17792933</v>
      </c>
      <c r="N665" s="10">
        <f t="shared" si="263"/>
        <v>-1.0306252242262079</v>
      </c>
      <c r="O665">
        <f t="shared" si="271"/>
        <v>97.5</v>
      </c>
      <c r="P665">
        <f t="shared" si="283"/>
        <v>156.75</v>
      </c>
      <c r="Q665">
        <f t="shared" si="284"/>
        <v>96.524687811683123</v>
      </c>
      <c r="R665">
        <f t="shared" si="285"/>
        <v>-59.25</v>
      </c>
      <c r="S665">
        <f t="shared" si="267"/>
        <v>-63.650000000001455</v>
      </c>
      <c r="T665">
        <f t="shared" si="268"/>
        <v>63.650000000001455</v>
      </c>
      <c r="U665">
        <f t="shared" si="269"/>
        <v>0</v>
      </c>
      <c r="V665">
        <f t="shared" si="270"/>
        <v>63.650000000001455</v>
      </c>
      <c r="W665">
        <f t="shared" si="277"/>
        <v>23.478571428571481</v>
      </c>
      <c r="X665">
        <f t="shared" si="272"/>
        <v>9.5500000000000522</v>
      </c>
      <c r="Y665">
        <f t="shared" si="278"/>
        <v>68.996641477749733</v>
      </c>
      <c r="Z665">
        <f t="shared" si="279"/>
        <v>0</v>
      </c>
      <c r="AA665">
        <f t="shared" si="280"/>
        <v>0</v>
      </c>
      <c r="AB665">
        <v>471.4</v>
      </c>
      <c r="AC665">
        <f t="shared" si="260"/>
        <v>-4976336173.8002853</v>
      </c>
      <c r="AD665">
        <f t="shared" si="273"/>
        <v>2548170192.8499398</v>
      </c>
      <c r="AE665" t="str">
        <f t="shared" si="261"/>
        <v>Apr</v>
      </c>
      <c r="AF665">
        <f>_xlfn.IFNA(VLOOKUP(A665,Gold!$A$2:$E$1307,5, FALSE),AF664)</f>
        <v>28845</v>
      </c>
      <c r="AG665">
        <f>_xlfn.IFNA(VLOOKUP(A665,Gold!$A$2:$G$1307,7, FALSE),AG664)</f>
        <v>-1</v>
      </c>
      <c r="AH665">
        <f>_xlfn.IFNA(VLOOKUP(A665,Oil!$A$2:$E$1345,5, FALSE),AH664)</f>
        <v>3359</v>
      </c>
      <c r="AI665">
        <f>_xlfn.IFNA(VLOOKUP(A665,Oil!$A$2:$G$1345,7, FALSE),AI664)</f>
        <v>1</v>
      </c>
      <c r="AJ665">
        <f t="shared" si="264"/>
        <v>0</v>
      </c>
      <c r="AK665">
        <f>_xlfn.IFNA(VLOOKUP(A665,InterestRate!$A$2:$G$1334,3, FALSE),AK664)</f>
        <v>6.8209999999999997</v>
      </c>
      <c r="AL665">
        <f>_xlfn.IFNA(VLOOKUP(A665,InterestRate!$A$2:$G$1334,4,FALSE),AL664)</f>
        <v>6.8209999999999997</v>
      </c>
      <c r="AM665">
        <f>_xlfn.IFNA(VLOOKUP(A665,InterestRate!$A$2:$G$1334,5, FALSE),AM664)</f>
        <v>6.8209999999999997</v>
      </c>
      <c r="AN665">
        <f>_xlfn.IFNA(VLOOKUP(A665,InterestRate!$A$2:$G$1334,6, FALSE),AN664)</f>
        <v>6.8209999999999997</v>
      </c>
      <c r="AO665">
        <f>_xlfn.IFNA(VLOOKUP(A665,InterestRate!$A$2:$G$1334,7, FALSE),AO664)</f>
        <v>7.7999999999999996E-3</v>
      </c>
      <c r="AP665">
        <f t="shared" si="265"/>
        <v>1</v>
      </c>
      <c r="AQ665">
        <f t="shared" si="266"/>
        <v>1</v>
      </c>
    </row>
    <row r="666" spans="1:43" x14ac:dyDescent="0.2">
      <c r="A666" s="1">
        <v>42835</v>
      </c>
      <c r="B666">
        <v>9225.6</v>
      </c>
      <c r="C666">
        <v>9225.65</v>
      </c>
      <c r="D666">
        <v>9174.85</v>
      </c>
      <c r="E666">
        <v>9181.4500000000007</v>
      </c>
      <c r="F666">
        <v>139968750</v>
      </c>
      <c r="G666">
        <v>8140.08</v>
      </c>
      <c r="H666">
        <f t="shared" si="282"/>
        <v>9152.1083333333336</v>
      </c>
      <c r="I666">
        <f t="shared" si="274"/>
        <v>29.341666666667152</v>
      </c>
      <c r="J666">
        <f t="shared" si="281"/>
        <v>0</v>
      </c>
      <c r="K666">
        <f t="shared" si="262"/>
        <v>9136.4</v>
      </c>
      <c r="L666">
        <f t="shared" si="275"/>
        <v>214702129.14285713</v>
      </c>
      <c r="M666">
        <f t="shared" si="276"/>
        <v>-74733379.142857134</v>
      </c>
      <c r="N666" s="10">
        <f t="shared" si="263"/>
        <v>-0.49066323946654489</v>
      </c>
      <c r="O666">
        <f t="shared" si="271"/>
        <v>37.650000000001455</v>
      </c>
      <c r="P666">
        <f t="shared" si="283"/>
        <v>20.700000000002547</v>
      </c>
      <c r="Q666">
        <f t="shared" si="284"/>
        <v>68.302800089015662</v>
      </c>
      <c r="R666">
        <f t="shared" si="285"/>
        <v>16.949999999998909</v>
      </c>
      <c r="S666">
        <f t="shared" si="267"/>
        <v>-16.849999999998545</v>
      </c>
      <c r="T666">
        <f t="shared" si="268"/>
        <v>16.849999999998545</v>
      </c>
      <c r="U666">
        <f t="shared" si="269"/>
        <v>0</v>
      </c>
      <c r="V666">
        <f t="shared" si="270"/>
        <v>16.849999999998545</v>
      </c>
      <c r="W666">
        <f t="shared" si="277"/>
        <v>17.335714285714339</v>
      </c>
      <c r="X666">
        <f t="shared" si="272"/>
        <v>11.957142857142701</v>
      </c>
      <c r="Y666">
        <f t="shared" si="278"/>
        <v>57.227069087479734</v>
      </c>
      <c r="Z666">
        <f t="shared" si="279"/>
        <v>0</v>
      </c>
      <c r="AA666">
        <f t="shared" si="280"/>
        <v>0</v>
      </c>
      <c r="AB666">
        <v>351.9</v>
      </c>
      <c r="AC666">
        <f t="shared" si="260"/>
        <v>-6179620312.4999495</v>
      </c>
      <c r="AD666">
        <f t="shared" si="273"/>
        <v>1124133879.5499995</v>
      </c>
      <c r="AE666" t="str">
        <f t="shared" si="261"/>
        <v>Apr</v>
      </c>
      <c r="AF666">
        <f>_xlfn.IFNA(VLOOKUP(A666,Gold!$A$2:$E$1307,5, FALSE),AF665)</f>
        <v>28697</v>
      </c>
      <c r="AG666">
        <f>_xlfn.IFNA(VLOOKUP(A666,Gold!$A$2:$G$1307,7, FALSE),AG665)</f>
        <v>-1</v>
      </c>
      <c r="AH666">
        <f>_xlfn.IFNA(VLOOKUP(A666,Oil!$A$2:$E$1345,5, FALSE),AH665)</f>
        <v>3364</v>
      </c>
      <c r="AI666">
        <f>_xlfn.IFNA(VLOOKUP(A666,Oil!$A$2:$G$1345,7, FALSE),AI665)</f>
        <v>1</v>
      </c>
      <c r="AJ666">
        <f t="shared" si="264"/>
        <v>0</v>
      </c>
      <c r="AK666">
        <f>_xlfn.IFNA(VLOOKUP(A666,InterestRate!$A$2:$G$1334,3, FALSE),AK665)</f>
        <v>6.8650000000000002</v>
      </c>
      <c r="AL666">
        <f>_xlfn.IFNA(VLOOKUP(A666,InterestRate!$A$2:$G$1334,4,FALSE),AL665)</f>
        <v>6.8650000000000002</v>
      </c>
      <c r="AM666">
        <f>_xlfn.IFNA(VLOOKUP(A666,InterestRate!$A$2:$G$1334,5, FALSE),AM665)</f>
        <v>6.8650000000000002</v>
      </c>
      <c r="AN666">
        <f>_xlfn.IFNA(VLOOKUP(A666,InterestRate!$A$2:$G$1334,6, FALSE),AN665)</f>
        <v>6.8650000000000002</v>
      </c>
      <c r="AO666">
        <f>_xlfn.IFNA(VLOOKUP(A666,InterestRate!$A$2:$G$1334,7, FALSE),AO665)</f>
        <v>6.4999999999999997E-3</v>
      </c>
      <c r="AP666">
        <f t="shared" si="265"/>
        <v>1</v>
      </c>
      <c r="AQ666">
        <f t="shared" si="266"/>
        <v>1</v>
      </c>
    </row>
    <row r="667" spans="1:43" x14ac:dyDescent="0.2">
      <c r="A667" s="1">
        <v>42836</v>
      </c>
      <c r="B667">
        <v>9184.5499999999993</v>
      </c>
      <c r="C667">
        <v>9242.7000000000007</v>
      </c>
      <c r="D667">
        <v>9172.85</v>
      </c>
      <c r="E667">
        <v>9237</v>
      </c>
      <c r="F667">
        <v>206261727</v>
      </c>
      <c r="G667">
        <v>9385.2000000000007</v>
      </c>
      <c r="H667">
        <f t="shared" si="282"/>
        <v>9164.6916666666675</v>
      </c>
      <c r="I667">
        <f t="shared" si="274"/>
        <v>72.308333333332484</v>
      </c>
      <c r="J667">
        <f t="shared" si="281"/>
        <v>0</v>
      </c>
      <c r="K667">
        <f t="shared" si="262"/>
        <v>9119.4</v>
      </c>
      <c r="L667">
        <f t="shared" si="275"/>
        <v>198854392.57142857</v>
      </c>
      <c r="M667">
        <f t="shared" si="276"/>
        <v>7407334.4285714328</v>
      </c>
      <c r="N667" s="10">
        <f t="shared" si="263"/>
        <v>-1.2731406300747035</v>
      </c>
      <c r="O667">
        <f t="shared" si="271"/>
        <v>63.25</v>
      </c>
      <c r="P667">
        <f t="shared" si="283"/>
        <v>11</v>
      </c>
      <c r="Q667">
        <f t="shared" si="284"/>
        <v>63.402881300007316</v>
      </c>
      <c r="R667">
        <f t="shared" si="285"/>
        <v>52.25</v>
      </c>
      <c r="S667">
        <f t="shared" si="267"/>
        <v>55.549999999999272</v>
      </c>
      <c r="T667">
        <f t="shared" si="268"/>
        <v>-55.549999999999272</v>
      </c>
      <c r="U667">
        <f t="shared" si="269"/>
        <v>55.549999999999272</v>
      </c>
      <c r="V667">
        <f t="shared" si="270"/>
        <v>0</v>
      </c>
      <c r="W667">
        <f t="shared" si="277"/>
        <v>20.992857142856987</v>
      </c>
      <c r="X667">
        <f t="shared" si="272"/>
        <v>11.957142857142701</v>
      </c>
      <c r="Y667">
        <f t="shared" si="278"/>
        <v>61.834630759520408</v>
      </c>
      <c r="Z667">
        <f t="shared" si="279"/>
        <v>0</v>
      </c>
      <c r="AA667">
        <f t="shared" si="280"/>
        <v>0</v>
      </c>
      <c r="AB667">
        <v>198.4</v>
      </c>
      <c r="AC667">
        <f t="shared" si="260"/>
        <v>10818427581.15015</v>
      </c>
      <c r="AD667">
        <f t="shared" si="273"/>
        <v>1185947396.4000382</v>
      </c>
      <c r="AE667" t="str">
        <f t="shared" si="261"/>
        <v>Apr</v>
      </c>
      <c r="AF667">
        <f>_xlfn.IFNA(VLOOKUP(A667,Gold!$A$2:$E$1307,5, FALSE),AF666)</f>
        <v>28814</v>
      </c>
      <c r="AG667">
        <f>_xlfn.IFNA(VLOOKUP(A667,Gold!$A$2:$G$1307,7, FALSE),AG666)</f>
        <v>1</v>
      </c>
      <c r="AH667">
        <f>_xlfn.IFNA(VLOOKUP(A667,Oil!$A$2:$E$1345,5, FALSE),AH666)</f>
        <v>3421</v>
      </c>
      <c r="AI667">
        <f>_xlfn.IFNA(VLOOKUP(A667,Oil!$A$2:$G$1345,7, FALSE),AI666)</f>
        <v>1</v>
      </c>
      <c r="AJ667">
        <f t="shared" si="264"/>
        <v>2</v>
      </c>
      <c r="AK667">
        <f>_xlfn.IFNA(VLOOKUP(A667,InterestRate!$A$2:$G$1334,3, FALSE),AK666)</f>
        <v>6.8079999999999998</v>
      </c>
      <c r="AL667">
        <f>_xlfn.IFNA(VLOOKUP(A667,InterestRate!$A$2:$G$1334,4,FALSE),AL666)</f>
        <v>6.8079999999999998</v>
      </c>
      <c r="AM667">
        <f>_xlfn.IFNA(VLOOKUP(A667,InterestRate!$A$2:$G$1334,5, FALSE),AM666)</f>
        <v>6.8079999999999998</v>
      </c>
      <c r="AN667">
        <f>_xlfn.IFNA(VLOOKUP(A667,InterestRate!$A$2:$G$1334,6, FALSE),AN666)</f>
        <v>6.8079999999999998</v>
      </c>
      <c r="AO667">
        <f>_xlfn.IFNA(VLOOKUP(A667,InterestRate!$A$2:$G$1334,7, FALSE),AO666)</f>
        <v>-8.3000000000000001E-3</v>
      </c>
      <c r="AP667">
        <f t="shared" si="265"/>
        <v>-1</v>
      </c>
      <c r="AQ667">
        <f t="shared" si="266"/>
        <v>1</v>
      </c>
    </row>
    <row r="668" spans="1:43" x14ac:dyDescent="0.2">
      <c r="A668" s="1">
        <v>42837</v>
      </c>
      <c r="B668">
        <v>9242.5</v>
      </c>
      <c r="C668">
        <v>9246.4</v>
      </c>
      <c r="D668">
        <v>9161.7999999999993</v>
      </c>
      <c r="E668">
        <v>9203.4500000000007</v>
      </c>
      <c r="F668">
        <v>166755013</v>
      </c>
      <c r="G668">
        <v>8412.9699999999993</v>
      </c>
      <c r="H668">
        <f t="shared" si="282"/>
        <v>9177.25</v>
      </c>
      <c r="I668">
        <f t="shared" si="274"/>
        <v>26.200000000000728</v>
      </c>
      <c r="J668">
        <f t="shared" si="281"/>
        <v>0</v>
      </c>
      <c r="K668">
        <f t="shared" si="262"/>
        <v>9217.9500000000007</v>
      </c>
      <c r="L668">
        <f t="shared" si="275"/>
        <v>180690301</v>
      </c>
      <c r="M668">
        <f t="shared" si="276"/>
        <v>-13935288</v>
      </c>
      <c r="N668" s="10">
        <f t="shared" si="263"/>
        <v>0.15754961454671887</v>
      </c>
      <c r="O668">
        <f t="shared" si="271"/>
        <v>29.700000000000728</v>
      </c>
      <c r="P668">
        <f t="shared" si="283"/>
        <v>-113.59999999999854</v>
      </c>
      <c r="Q668">
        <f t="shared" si="284"/>
        <v>61.484427954989869</v>
      </c>
      <c r="R668">
        <f t="shared" si="285"/>
        <v>143.29999999999927</v>
      </c>
      <c r="S668">
        <f t="shared" si="267"/>
        <v>-33.549999999999272</v>
      </c>
      <c r="T668">
        <f t="shared" si="268"/>
        <v>33.549999999999272</v>
      </c>
      <c r="U668">
        <f t="shared" si="269"/>
        <v>0</v>
      </c>
      <c r="V668">
        <f t="shared" si="270"/>
        <v>33.549999999999272</v>
      </c>
      <c r="W668">
        <f t="shared" si="277"/>
        <v>20.992857142856987</v>
      </c>
      <c r="X668">
        <f t="shared" si="272"/>
        <v>16.749999999999741</v>
      </c>
      <c r="Y668">
        <f t="shared" si="278"/>
        <v>54.185103244837933</v>
      </c>
      <c r="Z668">
        <f t="shared" si="279"/>
        <v>0</v>
      </c>
      <c r="AA668">
        <f t="shared" si="280"/>
        <v>0</v>
      </c>
      <c r="AB668">
        <v>130.6</v>
      </c>
      <c r="AC668">
        <f t="shared" si="260"/>
        <v>-6511783257.6498785</v>
      </c>
      <c r="AD668">
        <f t="shared" si="273"/>
        <v>-161744405.96424049</v>
      </c>
      <c r="AE668" t="str">
        <f t="shared" si="261"/>
        <v>Apr</v>
      </c>
      <c r="AF668">
        <f>_xlfn.IFNA(VLOOKUP(A668,Gold!$A$2:$E$1307,5, FALSE),AF667)</f>
        <v>29140</v>
      </c>
      <c r="AG668">
        <f>_xlfn.IFNA(VLOOKUP(A668,Gold!$A$2:$G$1307,7, FALSE),AG667)</f>
        <v>-1</v>
      </c>
      <c r="AH668">
        <f>_xlfn.IFNA(VLOOKUP(A668,Oil!$A$2:$E$1345,5, FALSE),AH667)</f>
        <v>3447</v>
      </c>
      <c r="AI668">
        <f>_xlfn.IFNA(VLOOKUP(A668,Oil!$A$2:$G$1345,7, FALSE),AI667)</f>
        <v>1</v>
      </c>
      <c r="AJ668">
        <f t="shared" si="264"/>
        <v>0</v>
      </c>
      <c r="AK668">
        <f>_xlfn.IFNA(VLOOKUP(A668,InterestRate!$A$2:$G$1334,3, FALSE),AK667)</f>
        <v>6.782</v>
      </c>
      <c r="AL668">
        <f>_xlfn.IFNA(VLOOKUP(A668,InterestRate!$A$2:$G$1334,4,FALSE),AL667)</f>
        <v>6.782</v>
      </c>
      <c r="AM668">
        <f>_xlfn.IFNA(VLOOKUP(A668,InterestRate!$A$2:$G$1334,5, FALSE),AM667)</f>
        <v>6.782</v>
      </c>
      <c r="AN668">
        <f>_xlfn.IFNA(VLOOKUP(A668,InterestRate!$A$2:$G$1334,6, FALSE),AN667)</f>
        <v>6.782</v>
      </c>
      <c r="AO668">
        <f>_xlfn.IFNA(VLOOKUP(A668,InterestRate!$A$2:$G$1334,7, FALSE),AO667)</f>
        <v>-3.8E-3</v>
      </c>
      <c r="AP668">
        <f t="shared" si="265"/>
        <v>-1</v>
      </c>
      <c r="AQ668">
        <f t="shared" si="266"/>
        <v>-1</v>
      </c>
    </row>
    <row r="669" spans="1:43" x14ac:dyDescent="0.2">
      <c r="A669" s="1">
        <v>42838</v>
      </c>
      <c r="B669">
        <v>9202.5</v>
      </c>
      <c r="C669">
        <v>9202.65</v>
      </c>
      <c r="D669">
        <v>9144.9500000000007</v>
      </c>
      <c r="E669">
        <v>9150.7999999999993</v>
      </c>
      <c r="F669">
        <v>171695600</v>
      </c>
      <c r="G669">
        <v>8908.17</v>
      </c>
      <c r="H669">
        <f t="shared" si="282"/>
        <v>9185.2041666666664</v>
      </c>
      <c r="I669">
        <f t="shared" si="274"/>
        <v>-34.404166666667152</v>
      </c>
      <c r="J669">
        <f t="shared" si="281"/>
        <v>-1</v>
      </c>
      <c r="K669">
        <f t="shared" si="262"/>
        <v>9306.6</v>
      </c>
      <c r="L669">
        <f t="shared" si="275"/>
        <v>176402206.57142857</v>
      </c>
      <c r="M669">
        <f t="shared" si="276"/>
        <v>-4706606.5714285672</v>
      </c>
      <c r="N669" s="10">
        <f t="shared" si="263"/>
        <v>1.7025833806880393</v>
      </c>
      <c r="O669">
        <f t="shared" si="271"/>
        <v>-87.050000000001091</v>
      </c>
      <c r="P669">
        <f t="shared" si="283"/>
        <v>-238.60000000000218</v>
      </c>
      <c r="Q669">
        <f t="shared" si="284"/>
        <v>69.917636067971358</v>
      </c>
      <c r="R669">
        <f t="shared" si="285"/>
        <v>151.55000000000109</v>
      </c>
      <c r="S669">
        <f t="shared" si="267"/>
        <v>-52.650000000001455</v>
      </c>
      <c r="T669">
        <f t="shared" si="268"/>
        <v>52.650000000001455</v>
      </c>
      <c r="U669">
        <f t="shared" si="269"/>
        <v>0</v>
      </c>
      <c r="V669">
        <f t="shared" si="270"/>
        <v>52.650000000001455</v>
      </c>
      <c r="W669">
        <f t="shared" si="277"/>
        <v>11.835714285714078</v>
      </c>
      <c r="X669">
        <f t="shared" si="272"/>
        <v>24.271428571428519</v>
      </c>
      <c r="Y669">
        <f t="shared" si="278"/>
        <v>31.89605389797849</v>
      </c>
      <c r="Z669">
        <f t="shared" si="279"/>
        <v>0</v>
      </c>
      <c r="AA669">
        <f t="shared" si="280"/>
        <v>0</v>
      </c>
      <c r="AB669">
        <v>5.9</v>
      </c>
      <c r="AC669">
        <f t="shared" si="260"/>
        <v>-8876662520.000124</v>
      </c>
      <c r="AD669">
        <f t="shared" si="273"/>
        <v>-1783327384.8571155</v>
      </c>
      <c r="AE669" t="str">
        <f t="shared" si="261"/>
        <v>Apr</v>
      </c>
      <c r="AF669">
        <f>_xlfn.IFNA(VLOOKUP(A669,Gold!$A$2:$E$1307,5, FALSE),AF668)</f>
        <v>29313</v>
      </c>
      <c r="AG669">
        <f>_xlfn.IFNA(VLOOKUP(A669,Gold!$A$2:$G$1307,7, FALSE),AG668)</f>
        <v>1</v>
      </c>
      <c r="AH669">
        <f>_xlfn.IFNA(VLOOKUP(A669,Oil!$A$2:$E$1345,5, FALSE),AH668)</f>
        <v>3436</v>
      </c>
      <c r="AI669">
        <f>_xlfn.IFNA(VLOOKUP(A669,Oil!$A$2:$G$1345,7, FALSE),AI668)</f>
        <v>-1</v>
      </c>
      <c r="AJ669">
        <f t="shared" si="264"/>
        <v>0</v>
      </c>
      <c r="AK669">
        <f>_xlfn.IFNA(VLOOKUP(A669,InterestRate!$A$2:$G$1334,3, FALSE),AK668)</f>
        <v>6.82</v>
      </c>
      <c r="AL669">
        <f>_xlfn.IFNA(VLOOKUP(A669,InterestRate!$A$2:$G$1334,4,FALSE),AL668)</f>
        <v>6.82</v>
      </c>
      <c r="AM669">
        <f>_xlfn.IFNA(VLOOKUP(A669,InterestRate!$A$2:$G$1334,5, FALSE),AM668)</f>
        <v>6.82</v>
      </c>
      <c r="AN669">
        <f>_xlfn.IFNA(VLOOKUP(A669,InterestRate!$A$2:$G$1334,6, FALSE),AN668)</f>
        <v>6.82</v>
      </c>
      <c r="AO669">
        <f>_xlfn.IFNA(VLOOKUP(A669,InterestRate!$A$2:$G$1334,7, FALSE),AO668)</f>
        <v>5.5999999999999999E-3</v>
      </c>
      <c r="AP669">
        <f t="shared" si="265"/>
        <v>1</v>
      </c>
      <c r="AQ669">
        <f t="shared" si="266"/>
        <v>1</v>
      </c>
    </row>
    <row r="670" spans="1:43" x14ac:dyDescent="0.2">
      <c r="A670" s="1">
        <v>42842</v>
      </c>
      <c r="B670">
        <v>9144.75</v>
      </c>
      <c r="C670">
        <v>9160</v>
      </c>
      <c r="D670">
        <v>9120.25</v>
      </c>
      <c r="E670">
        <v>9139.2999999999993</v>
      </c>
      <c r="F670">
        <v>132244225</v>
      </c>
      <c r="G670">
        <v>6473.27</v>
      </c>
      <c r="H670">
        <f t="shared" si="282"/>
        <v>9194.0041666666675</v>
      </c>
      <c r="I670">
        <f t="shared" si="274"/>
        <v>-54.704166666668243</v>
      </c>
      <c r="J670">
        <f t="shared" si="281"/>
        <v>0</v>
      </c>
      <c r="K670">
        <f t="shared" si="262"/>
        <v>9351.85</v>
      </c>
      <c r="L670">
        <f t="shared" si="275"/>
        <v>180438072.14285713</v>
      </c>
      <c r="M670">
        <f t="shared" si="276"/>
        <v>-48193847.142857134</v>
      </c>
      <c r="N670" s="10">
        <f t="shared" si="263"/>
        <v>2.3256704561618626</v>
      </c>
      <c r="O670">
        <f t="shared" si="271"/>
        <v>-125.85000000000036</v>
      </c>
      <c r="P670">
        <f t="shared" si="283"/>
        <v>-283</v>
      </c>
      <c r="Q670">
        <f t="shared" si="284"/>
        <v>97.6207658675727</v>
      </c>
      <c r="R670">
        <f t="shared" si="285"/>
        <v>157.14999999999964</v>
      </c>
      <c r="S670">
        <f t="shared" si="267"/>
        <v>-11.5</v>
      </c>
      <c r="T670">
        <f t="shared" si="268"/>
        <v>11.5</v>
      </c>
      <c r="U670">
        <f t="shared" si="269"/>
        <v>0</v>
      </c>
      <c r="V670">
        <f t="shared" si="270"/>
        <v>11.5</v>
      </c>
      <c r="W670">
        <f t="shared" si="277"/>
        <v>7.935714285714182</v>
      </c>
      <c r="X670">
        <f t="shared" si="272"/>
        <v>25.914285714285661</v>
      </c>
      <c r="Y670">
        <f t="shared" si="278"/>
        <v>22.771059643369355</v>
      </c>
      <c r="Z670">
        <f t="shared" si="279"/>
        <v>0</v>
      </c>
      <c r="AA670">
        <f t="shared" si="280"/>
        <v>0</v>
      </c>
      <c r="AB670">
        <v>-183.2</v>
      </c>
      <c r="AC670">
        <f t="shared" si="260"/>
        <v>-720731026.2500962</v>
      </c>
      <c r="AD670">
        <f t="shared" si="273"/>
        <v>-1906702830.8571293</v>
      </c>
      <c r="AE670" t="str">
        <f t="shared" si="261"/>
        <v>Apr</v>
      </c>
      <c r="AF670">
        <f>_xlfn.IFNA(VLOOKUP(A670,Gold!$A$2:$E$1307,5, FALSE),AF669)</f>
        <v>29400</v>
      </c>
      <c r="AG670">
        <f>_xlfn.IFNA(VLOOKUP(A670,Gold!$A$2:$G$1307,7, FALSE),AG669)</f>
        <v>-1</v>
      </c>
      <c r="AH670">
        <f>_xlfn.IFNA(VLOOKUP(A670,Oil!$A$2:$E$1345,5, FALSE),AH669)</f>
        <v>3420</v>
      </c>
      <c r="AI670">
        <f>_xlfn.IFNA(VLOOKUP(A670,Oil!$A$2:$G$1345,7, FALSE),AI669)</f>
        <v>-1</v>
      </c>
      <c r="AJ670">
        <f t="shared" si="264"/>
        <v>-2</v>
      </c>
      <c r="AK670">
        <f>_xlfn.IFNA(VLOOKUP(A670,InterestRate!$A$2:$G$1334,3, FALSE),AK669)</f>
        <v>6.8470000000000004</v>
      </c>
      <c r="AL670">
        <f>_xlfn.IFNA(VLOOKUP(A670,InterestRate!$A$2:$G$1334,4,FALSE),AL669)</f>
        <v>6.8470000000000004</v>
      </c>
      <c r="AM670">
        <f>_xlfn.IFNA(VLOOKUP(A670,InterestRate!$A$2:$G$1334,5, FALSE),AM669)</f>
        <v>6.8470000000000004</v>
      </c>
      <c r="AN670">
        <f>_xlfn.IFNA(VLOOKUP(A670,InterestRate!$A$2:$G$1334,6, FALSE),AN669)</f>
        <v>6.8470000000000004</v>
      </c>
      <c r="AO670">
        <f>_xlfn.IFNA(VLOOKUP(A670,InterestRate!$A$2:$G$1334,7, FALSE),AO669)</f>
        <v>4.0000000000000001E-3</v>
      </c>
      <c r="AP670">
        <f t="shared" si="265"/>
        <v>1</v>
      </c>
      <c r="AQ670">
        <f t="shared" si="266"/>
        <v>-1</v>
      </c>
    </row>
    <row r="671" spans="1:43" x14ac:dyDescent="0.2">
      <c r="A671" s="1">
        <v>42843</v>
      </c>
      <c r="B671">
        <v>9163</v>
      </c>
      <c r="C671">
        <v>9217.9</v>
      </c>
      <c r="D671">
        <v>9095.4500000000007</v>
      </c>
      <c r="E671">
        <v>9105.15</v>
      </c>
      <c r="F671">
        <v>179569574</v>
      </c>
      <c r="G671">
        <v>8527.5</v>
      </c>
      <c r="H671">
        <f t="shared" si="282"/>
        <v>9197.2124999999996</v>
      </c>
      <c r="I671">
        <f t="shared" si="274"/>
        <v>-92.0625</v>
      </c>
      <c r="J671">
        <f t="shared" si="281"/>
        <v>0</v>
      </c>
      <c r="K671">
        <f t="shared" si="262"/>
        <v>9342.15</v>
      </c>
      <c r="L671">
        <f t="shared" si="275"/>
        <v>172111609.85714287</v>
      </c>
      <c r="M671">
        <f t="shared" si="276"/>
        <v>7457964.1428571343</v>
      </c>
      <c r="N671" s="10">
        <f t="shared" si="263"/>
        <v>2.6029225218694916</v>
      </c>
      <c r="O671">
        <f t="shared" si="271"/>
        <v>-156.80000000000109</v>
      </c>
      <c r="P671">
        <f t="shared" si="283"/>
        <v>-373.55000000000109</v>
      </c>
      <c r="Q671">
        <f t="shared" si="284"/>
        <v>114.39484514276926</v>
      </c>
      <c r="R671">
        <f t="shared" si="285"/>
        <v>216.75</v>
      </c>
      <c r="S671">
        <f t="shared" si="267"/>
        <v>-34.149999999999636</v>
      </c>
      <c r="T671">
        <f t="shared" si="268"/>
        <v>34.149999999999636</v>
      </c>
      <c r="U671">
        <f t="shared" si="269"/>
        <v>0</v>
      </c>
      <c r="V671">
        <f t="shared" si="270"/>
        <v>34.149999999999636</v>
      </c>
      <c r="W671">
        <f t="shared" si="277"/>
        <v>7.935714285714182</v>
      </c>
      <c r="X671">
        <f t="shared" si="272"/>
        <v>30.335714285714339</v>
      </c>
      <c r="Y671">
        <f t="shared" si="278"/>
        <v>20.207348126591256</v>
      </c>
      <c r="Z671">
        <f t="shared" si="279"/>
        <v>0</v>
      </c>
      <c r="AA671">
        <f t="shared" si="280"/>
        <v>0</v>
      </c>
      <c r="AB671">
        <v>-369.7</v>
      </c>
      <c r="AC671">
        <f t="shared" si="260"/>
        <v>-10388099855.900064</v>
      </c>
      <c r="AD671">
        <f t="shared" si="273"/>
        <v>-3833543652.1357498</v>
      </c>
      <c r="AE671" t="str">
        <f t="shared" si="261"/>
        <v>Apr</v>
      </c>
      <c r="AF671">
        <f>_xlfn.IFNA(VLOOKUP(A671,Gold!$A$2:$E$1307,5, FALSE),AF670)</f>
        <v>29416</v>
      </c>
      <c r="AG671">
        <f>_xlfn.IFNA(VLOOKUP(A671,Gold!$A$2:$G$1307,7, FALSE),AG670)</f>
        <v>1</v>
      </c>
      <c r="AH671">
        <f>_xlfn.IFNA(VLOOKUP(A671,Oil!$A$2:$E$1345,5, FALSE),AH670)</f>
        <v>3391</v>
      </c>
      <c r="AI671">
        <f>_xlfn.IFNA(VLOOKUP(A671,Oil!$A$2:$G$1345,7, FALSE),AI670)</f>
        <v>-1</v>
      </c>
      <c r="AJ671">
        <f t="shared" si="264"/>
        <v>0</v>
      </c>
      <c r="AK671">
        <f>_xlfn.IFNA(VLOOKUP(A671,InterestRate!$A$2:$G$1334,3, FALSE),AK670)</f>
        <v>6.8620000000000001</v>
      </c>
      <c r="AL671">
        <f>_xlfn.IFNA(VLOOKUP(A671,InterestRate!$A$2:$G$1334,4,FALSE),AL670)</f>
        <v>6.8620000000000001</v>
      </c>
      <c r="AM671">
        <f>_xlfn.IFNA(VLOOKUP(A671,InterestRate!$A$2:$G$1334,5, FALSE),AM670)</f>
        <v>6.8620000000000001</v>
      </c>
      <c r="AN671">
        <f>_xlfn.IFNA(VLOOKUP(A671,InterestRate!$A$2:$G$1334,6, FALSE),AN670)</f>
        <v>6.8620000000000001</v>
      </c>
      <c r="AO671">
        <f>_xlfn.IFNA(VLOOKUP(A671,InterestRate!$A$2:$G$1334,7, FALSE),AO670)</f>
        <v>2.2000000000000001E-3</v>
      </c>
      <c r="AP671">
        <f t="shared" si="265"/>
        <v>1</v>
      </c>
      <c r="AQ671">
        <f t="shared" si="266"/>
        <v>1</v>
      </c>
    </row>
    <row r="672" spans="1:43" x14ac:dyDescent="0.2">
      <c r="A672" s="1">
        <v>42844</v>
      </c>
      <c r="B672">
        <v>9112.2000000000007</v>
      </c>
      <c r="C672">
        <v>9120.5</v>
      </c>
      <c r="D672">
        <v>9075.15</v>
      </c>
      <c r="E672">
        <v>9103.5</v>
      </c>
      <c r="F672">
        <v>179117382</v>
      </c>
      <c r="G672">
        <v>8950.27</v>
      </c>
      <c r="H672">
        <f t="shared" si="282"/>
        <v>9193.9916666666668</v>
      </c>
      <c r="I672">
        <f t="shared" si="274"/>
        <v>-90.491666666666788</v>
      </c>
      <c r="J672">
        <f t="shared" si="281"/>
        <v>0</v>
      </c>
      <c r="K672">
        <f t="shared" si="262"/>
        <v>9304.0499999999993</v>
      </c>
      <c r="L672">
        <f t="shared" si="275"/>
        <v>170344805.14285713</v>
      </c>
      <c r="M672">
        <f t="shared" si="276"/>
        <v>8772576.8571428657</v>
      </c>
      <c r="N672" s="10">
        <f t="shared" si="263"/>
        <v>2.2029988465974544</v>
      </c>
      <c r="O672">
        <f t="shared" si="271"/>
        <v>-94.799999999999272</v>
      </c>
      <c r="P672">
        <f t="shared" si="283"/>
        <v>-192.29999999999927</v>
      </c>
      <c r="Q672">
        <f t="shared" si="284"/>
        <v>100.78378200030917</v>
      </c>
      <c r="R672">
        <f t="shared" si="285"/>
        <v>97.5</v>
      </c>
      <c r="S672">
        <f t="shared" si="267"/>
        <v>-1.6499999999996362</v>
      </c>
      <c r="T672">
        <f t="shared" si="268"/>
        <v>1.6499999999996362</v>
      </c>
      <c r="U672">
        <f t="shared" si="269"/>
        <v>0</v>
      </c>
      <c r="V672">
        <f t="shared" si="270"/>
        <v>1.6499999999996362</v>
      </c>
      <c r="W672">
        <f t="shared" si="277"/>
        <v>7.935714285714182</v>
      </c>
      <c r="X672">
        <f t="shared" si="272"/>
        <v>21.478571428571222</v>
      </c>
      <c r="Y672">
        <f t="shared" si="278"/>
        <v>26.092062000939336</v>
      </c>
      <c r="Z672">
        <f t="shared" si="279"/>
        <v>0</v>
      </c>
      <c r="AA672">
        <f t="shared" si="280"/>
        <v>0</v>
      </c>
      <c r="AB672">
        <v>-377.45</v>
      </c>
      <c r="AC672">
        <f t="shared" si="260"/>
        <v>-1558321223.4001303</v>
      </c>
      <c r="AD672">
        <f t="shared" si="273"/>
        <v>-3345255802.0785851</v>
      </c>
      <c r="AE672" t="str">
        <f t="shared" si="261"/>
        <v>Apr</v>
      </c>
      <c r="AF672">
        <f>_xlfn.IFNA(VLOOKUP(A672,Gold!$A$2:$E$1307,5, FALSE),AF671)</f>
        <v>29322</v>
      </c>
      <c r="AG672">
        <f>_xlfn.IFNA(VLOOKUP(A672,Gold!$A$2:$G$1307,7, FALSE),AG671)</f>
        <v>-1</v>
      </c>
      <c r="AH672">
        <f>_xlfn.IFNA(VLOOKUP(A672,Oil!$A$2:$E$1345,5, FALSE),AH671)</f>
        <v>3384</v>
      </c>
      <c r="AI672">
        <f>_xlfn.IFNA(VLOOKUP(A672,Oil!$A$2:$G$1345,7, FALSE),AI671)</f>
        <v>-1</v>
      </c>
      <c r="AJ672">
        <f t="shared" si="264"/>
        <v>-2</v>
      </c>
      <c r="AK672">
        <f>_xlfn.IFNA(VLOOKUP(A672,InterestRate!$A$2:$G$1334,3, FALSE),AK671)</f>
        <v>6.8540000000000001</v>
      </c>
      <c r="AL672">
        <f>_xlfn.IFNA(VLOOKUP(A672,InterestRate!$A$2:$G$1334,4,FALSE),AL671)</f>
        <v>6.8540000000000001</v>
      </c>
      <c r="AM672">
        <f>_xlfn.IFNA(VLOOKUP(A672,InterestRate!$A$2:$G$1334,5, FALSE),AM671)</f>
        <v>6.8540000000000001</v>
      </c>
      <c r="AN672">
        <f>_xlfn.IFNA(VLOOKUP(A672,InterestRate!$A$2:$G$1334,6, FALSE),AN671)</f>
        <v>6.8540000000000001</v>
      </c>
      <c r="AO672">
        <f>_xlfn.IFNA(VLOOKUP(A672,InterestRate!$A$2:$G$1334,7, FALSE),AO671)</f>
        <v>-1.1999999999999999E-3</v>
      </c>
      <c r="AP672">
        <f t="shared" si="265"/>
        <v>-1</v>
      </c>
      <c r="AQ672">
        <f t="shared" si="266"/>
        <v>-3</v>
      </c>
    </row>
    <row r="673" spans="1:43" x14ac:dyDescent="0.2">
      <c r="A673" s="1">
        <v>42845</v>
      </c>
      <c r="B673">
        <v>9108.1</v>
      </c>
      <c r="C673">
        <v>9143.9</v>
      </c>
      <c r="D673">
        <v>9102.65</v>
      </c>
      <c r="E673">
        <v>9136.4</v>
      </c>
      <c r="F673">
        <v>175629897</v>
      </c>
      <c r="G673">
        <v>8843.5</v>
      </c>
      <c r="H673">
        <f t="shared" si="282"/>
        <v>9188.1374999999989</v>
      </c>
      <c r="I673">
        <f t="shared" si="274"/>
        <v>-51.737499999999272</v>
      </c>
      <c r="J673">
        <f t="shared" si="281"/>
        <v>0</v>
      </c>
      <c r="K673">
        <f t="shared" si="262"/>
        <v>9313.7999999999993</v>
      </c>
      <c r="L673">
        <f t="shared" si="275"/>
        <v>167944610.14285713</v>
      </c>
      <c r="M673">
        <f t="shared" si="276"/>
        <v>7685286.8571428657</v>
      </c>
      <c r="N673" s="10">
        <f t="shared" si="263"/>
        <v>1.9416838141937705</v>
      </c>
      <c r="O673">
        <f t="shared" si="271"/>
        <v>-45.050000000001091</v>
      </c>
      <c r="P673">
        <f t="shared" si="283"/>
        <v>-82.700000000002547</v>
      </c>
      <c r="Q673">
        <f t="shared" si="284"/>
        <v>88.846637527821571</v>
      </c>
      <c r="R673">
        <f t="shared" si="285"/>
        <v>37.650000000001455</v>
      </c>
      <c r="S673">
        <f t="shared" si="267"/>
        <v>32.899999999999636</v>
      </c>
      <c r="T673">
        <f t="shared" si="268"/>
        <v>-32.899999999999636</v>
      </c>
      <c r="U673">
        <f t="shared" si="269"/>
        <v>32.899999999999636</v>
      </c>
      <c r="V673">
        <f t="shared" si="270"/>
        <v>0</v>
      </c>
      <c r="W673">
        <f t="shared" si="277"/>
        <v>12.63571428571413</v>
      </c>
      <c r="X673">
        <f t="shared" si="272"/>
        <v>19.071428571428573</v>
      </c>
      <c r="Y673">
        <f t="shared" si="278"/>
        <v>38.63288927713446</v>
      </c>
      <c r="Z673">
        <f t="shared" si="279"/>
        <v>0</v>
      </c>
      <c r="AA673">
        <f t="shared" si="280"/>
        <v>0</v>
      </c>
      <c r="AB673">
        <v>-296.64999999999998</v>
      </c>
      <c r="AC673">
        <f t="shared" si="260"/>
        <v>4970326085.0998726</v>
      </c>
      <c r="AD673">
        <f t="shared" si="273"/>
        <v>-1752406316.7071817</v>
      </c>
      <c r="AE673" t="str">
        <f t="shared" si="261"/>
        <v>Apr</v>
      </c>
      <c r="AF673">
        <f>_xlfn.IFNA(VLOOKUP(A673,Gold!$A$2:$E$1307,5, FALSE),AF672)</f>
        <v>29249</v>
      </c>
      <c r="AG673">
        <f>_xlfn.IFNA(VLOOKUP(A673,Gold!$A$2:$G$1307,7, FALSE),AG672)</f>
        <v>-1</v>
      </c>
      <c r="AH673">
        <f>_xlfn.IFNA(VLOOKUP(A673,Oil!$A$2:$E$1345,5, FALSE),AH672)</f>
        <v>3256</v>
      </c>
      <c r="AI673">
        <f>_xlfn.IFNA(VLOOKUP(A673,Oil!$A$2:$G$1345,7, FALSE),AI672)</f>
        <v>-1</v>
      </c>
      <c r="AJ673">
        <f t="shared" si="264"/>
        <v>-2</v>
      </c>
      <c r="AK673">
        <f>_xlfn.IFNA(VLOOKUP(A673,InterestRate!$A$2:$G$1334,3, FALSE),AK672)</f>
        <v>6.8780000000000001</v>
      </c>
      <c r="AL673">
        <f>_xlfn.IFNA(VLOOKUP(A673,InterestRate!$A$2:$G$1334,4,FALSE),AL672)</f>
        <v>6.8780000000000001</v>
      </c>
      <c r="AM673">
        <f>_xlfn.IFNA(VLOOKUP(A673,InterestRate!$A$2:$G$1334,5, FALSE),AM672)</f>
        <v>6.8780000000000001</v>
      </c>
      <c r="AN673">
        <f>_xlfn.IFNA(VLOOKUP(A673,InterestRate!$A$2:$G$1334,6, FALSE),AN672)</f>
        <v>6.8780000000000001</v>
      </c>
      <c r="AO673">
        <f>_xlfn.IFNA(VLOOKUP(A673,InterestRate!$A$2:$G$1334,7, FALSE),AO672)</f>
        <v>3.5000000000000001E-3</v>
      </c>
      <c r="AP673">
        <f t="shared" si="265"/>
        <v>1</v>
      </c>
      <c r="AQ673">
        <f t="shared" si="266"/>
        <v>-1</v>
      </c>
    </row>
    <row r="674" spans="1:43" x14ac:dyDescent="0.2">
      <c r="A674" s="1">
        <v>42846</v>
      </c>
      <c r="B674">
        <v>9179.1</v>
      </c>
      <c r="C674">
        <v>9183.65</v>
      </c>
      <c r="D674">
        <v>9088.75</v>
      </c>
      <c r="E674">
        <v>9119.4</v>
      </c>
      <c r="F674">
        <v>159981265</v>
      </c>
      <c r="G674">
        <v>8476.6299999999992</v>
      </c>
      <c r="H674">
        <f t="shared" si="282"/>
        <v>9185.0249999999996</v>
      </c>
      <c r="I674">
        <f t="shared" si="274"/>
        <v>-65.625</v>
      </c>
      <c r="J674">
        <f t="shared" si="281"/>
        <v>0</v>
      </c>
      <c r="K674">
        <f t="shared" si="262"/>
        <v>9311.9500000000007</v>
      </c>
      <c r="L674">
        <f t="shared" si="275"/>
        <v>173039059.7142857</v>
      </c>
      <c r="M674">
        <f t="shared" si="276"/>
        <v>-13057794.714285702</v>
      </c>
      <c r="N674" s="10">
        <f t="shared" si="263"/>
        <v>2.111432769699773</v>
      </c>
      <c r="O674">
        <f t="shared" si="271"/>
        <v>-117.60000000000036</v>
      </c>
      <c r="P674">
        <f t="shared" si="283"/>
        <v>-180.85000000000036</v>
      </c>
      <c r="Q674">
        <f t="shared" si="284"/>
        <v>80.733830756204611</v>
      </c>
      <c r="R674">
        <f t="shared" si="285"/>
        <v>63.25</v>
      </c>
      <c r="S674">
        <f t="shared" si="267"/>
        <v>-17</v>
      </c>
      <c r="T674">
        <f t="shared" si="268"/>
        <v>17</v>
      </c>
      <c r="U674">
        <f t="shared" si="269"/>
        <v>0</v>
      </c>
      <c r="V674">
        <f t="shared" si="270"/>
        <v>17</v>
      </c>
      <c r="W674">
        <f t="shared" si="277"/>
        <v>4.6999999999999478</v>
      </c>
      <c r="X674">
        <f t="shared" si="272"/>
        <v>21.5</v>
      </c>
      <c r="Y674">
        <f t="shared" si="278"/>
        <v>17.279411764705713</v>
      </c>
      <c r="Z674">
        <f t="shared" si="279"/>
        <v>1</v>
      </c>
      <c r="AA674">
        <f t="shared" si="280"/>
        <v>0</v>
      </c>
      <c r="AB674">
        <v>-257.45</v>
      </c>
      <c r="AC674">
        <f t="shared" si="260"/>
        <v>-9550881520.5001163</v>
      </c>
      <c r="AD674">
        <f t="shared" si="273"/>
        <v>-4662307616.942934</v>
      </c>
      <c r="AE674" t="str">
        <f t="shared" si="261"/>
        <v>Apr</v>
      </c>
      <c r="AF674">
        <f>_xlfn.IFNA(VLOOKUP(A674,Gold!$A$2:$E$1307,5, FALSE),AF673)</f>
        <v>29320</v>
      </c>
      <c r="AG674">
        <f>_xlfn.IFNA(VLOOKUP(A674,Gold!$A$2:$G$1307,7, FALSE),AG673)</f>
        <v>1</v>
      </c>
      <c r="AH674">
        <f>_xlfn.IFNA(VLOOKUP(A674,Oil!$A$2:$E$1345,5, FALSE),AH673)</f>
        <v>3278</v>
      </c>
      <c r="AI674">
        <f>_xlfn.IFNA(VLOOKUP(A674,Oil!$A$2:$G$1345,7, FALSE),AI673)</f>
        <v>1</v>
      </c>
      <c r="AJ674">
        <f t="shared" si="264"/>
        <v>2</v>
      </c>
      <c r="AK674">
        <f>_xlfn.IFNA(VLOOKUP(A674,InterestRate!$A$2:$G$1334,3, FALSE),AK673)</f>
        <v>6.923</v>
      </c>
      <c r="AL674">
        <f>_xlfn.IFNA(VLOOKUP(A674,InterestRate!$A$2:$G$1334,4,FALSE),AL673)</f>
        <v>6.923</v>
      </c>
      <c r="AM674">
        <f>_xlfn.IFNA(VLOOKUP(A674,InterestRate!$A$2:$G$1334,5, FALSE),AM673)</f>
        <v>6.923</v>
      </c>
      <c r="AN674">
        <f>_xlfn.IFNA(VLOOKUP(A674,InterestRate!$A$2:$G$1334,6, FALSE),AN673)</f>
        <v>6.923</v>
      </c>
      <c r="AO674">
        <f>_xlfn.IFNA(VLOOKUP(A674,InterestRate!$A$2:$G$1334,7, FALSE),AO673)</f>
        <v>6.4999999999999997E-3</v>
      </c>
      <c r="AP674">
        <f t="shared" si="265"/>
        <v>1</v>
      </c>
      <c r="AQ674">
        <f t="shared" si="266"/>
        <v>3</v>
      </c>
    </row>
    <row r="675" spans="1:43" x14ac:dyDescent="0.2">
      <c r="A675" s="1">
        <v>42849</v>
      </c>
      <c r="B675">
        <v>9135.35</v>
      </c>
      <c r="C675">
        <v>9225.4</v>
      </c>
      <c r="D675">
        <v>9130.5499999999993</v>
      </c>
      <c r="E675">
        <v>9217.9500000000007</v>
      </c>
      <c r="F675">
        <v>172908048</v>
      </c>
      <c r="G675">
        <v>9720.75</v>
      </c>
      <c r="H675">
        <f t="shared" si="282"/>
        <v>9175.1541666666653</v>
      </c>
      <c r="I675">
        <f t="shared" si="274"/>
        <v>42.795833333335395</v>
      </c>
      <c r="J675">
        <f t="shared" si="281"/>
        <v>1</v>
      </c>
      <c r="K675">
        <f t="shared" si="262"/>
        <v>9359.9</v>
      </c>
      <c r="L675">
        <f t="shared" si="275"/>
        <v>166427565.14285713</v>
      </c>
      <c r="M675">
        <f t="shared" si="276"/>
        <v>6480482.8571428657</v>
      </c>
      <c r="N675" s="10">
        <f t="shared" si="263"/>
        <v>1.5399302447941126</v>
      </c>
      <c r="O675">
        <f t="shared" si="271"/>
        <v>14.5</v>
      </c>
      <c r="P675">
        <f t="shared" si="283"/>
        <v>-15.200000000000728</v>
      </c>
      <c r="Q675">
        <f t="shared" si="284"/>
        <v>61.560539308879093</v>
      </c>
      <c r="R675">
        <f t="shared" si="285"/>
        <v>29.700000000000728</v>
      </c>
      <c r="S675">
        <f t="shared" si="267"/>
        <v>98.550000000001091</v>
      </c>
      <c r="T675">
        <f t="shared" si="268"/>
        <v>-98.550000000001091</v>
      </c>
      <c r="U675">
        <f t="shared" si="269"/>
        <v>98.550000000001091</v>
      </c>
      <c r="V675">
        <f t="shared" si="270"/>
        <v>0</v>
      </c>
      <c r="W675">
        <f t="shared" si="277"/>
        <v>18.778571428571531</v>
      </c>
      <c r="X675">
        <f t="shared" si="272"/>
        <v>16.707142857142962</v>
      </c>
      <c r="Y675">
        <f t="shared" si="278"/>
        <v>51.468285043069685</v>
      </c>
      <c r="Z675">
        <f t="shared" si="279"/>
        <v>0</v>
      </c>
      <c r="AA675">
        <f t="shared" si="280"/>
        <v>0</v>
      </c>
      <c r="AB675">
        <v>-148.15</v>
      </c>
      <c r="AC675">
        <f t="shared" si="260"/>
        <v>14282204764.800062</v>
      </c>
      <c r="AD675">
        <f t="shared" si="273"/>
        <v>-1691737899.4500854</v>
      </c>
      <c r="AE675" t="str">
        <f t="shared" si="261"/>
        <v>Apr</v>
      </c>
      <c r="AF675">
        <f>_xlfn.IFNA(VLOOKUP(A675,Gold!$A$2:$E$1307,5, FALSE),AF674)</f>
        <v>29076</v>
      </c>
      <c r="AG675">
        <f>_xlfn.IFNA(VLOOKUP(A675,Gold!$A$2:$G$1307,7, FALSE),AG674)</f>
        <v>-1</v>
      </c>
      <c r="AH675">
        <f>_xlfn.IFNA(VLOOKUP(A675,Oil!$A$2:$E$1345,5, FALSE),AH674)</f>
        <v>3204</v>
      </c>
      <c r="AI675">
        <f>_xlfn.IFNA(VLOOKUP(A675,Oil!$A$2:$G$1345,7, FALSE),AI674)</f>
        <v>-1</v>
      </c>
      <c r="AJ675">
        <f t="shared" si="264"/>
        <v>-2</v>
      </c>
      <c r="AK675">
        <f>_xlfn.IFNA(VLOOKUP(A675,InterestRate!$A$2:$G$1334,3, FALSE),AK674)</f>
        <v>6.9429999999999996</v>
      </c>
      <c r="AL675">
        <f>_xlfn.IFNA(VLOOKUP(A675,InterestRate!$A$2:$G$1334,4,FALSE),AL674)</f>
        <v>6.9429999999999996</v>
      </c>
      <c r="AM675">
        <f>_xlfn.IFNA(VLOOKUP(A675,InterestRate!$A$2:$G$1334,5, FALSE),AM674)</f>
        <v>6.9429999999999996</v>
      </c>
      <c r="AN675">
        <f>_xlfn.IFNA(VLOOKUP(A675,InterestRate!$A$2:$G$1334,6, FALSE),AN674)</f>
        <v>6.9429999999999996</v>
      </c>
      <c r="AO675">
        <f>_xlfn.IFNA(VLOOKUP(A675,InterestRate!$A$2:$G$1334,7, FALSE),AO674)</f>
        <v>2.8999999999999998E-3</v>
      </c>
      <c r="AP675">
        <f t="shared" si="265"/>
        <v>1</v>
      </c>
      <c r="AQ675">
        <f t="shared" si="266"/>
        <v>-1</v>
      </c>
    </row>
    <row r="676" spans="1:43" x14ac:dyDescent="0.2">
      <c r="A676" s="1">
        <v>42850</v>
      </c>
      <c r="B676">
        <v>9273.0499999999993</v>
      </c>
      <c r="C676">
        <v>9309.2000000000007</v>
      </c>
      <c r="D676">
        <v>9250.35</v>
      </c>
      <c r="E676">
        <v>9306.6</v>
      </c>
      <c r="F676">
        <v>173896951</v>
      </c>
      <c r="G676">
        <v>10426.02</v>
      </c>
      <c r="H676">
        <f t="shared" si="282"/>
        <v>9171.220833333331</v>
      </c>
      <c r="I676">
        <f t="shared" si="274"/>
        <v>135.37916666666933</v>
      </c>
      <c r="J676">
        <f t="shared" si="281"/>
        <v>0</v>
      </c>
      <c r="K676">
        <f t="shared" si="262"/>
        <v>9285.2999999999993</v>
      </c>
      <c r="L676">
        <f t="shared" si="275"/>
        <v>167306570.14285713</v>
      </c>
      <c r="M676">
        <f t="shared" si="276"/>
        <v>6590380.8571428657</v>
      </c>
      <c r="N676" s="10">
        <f t="shared" si="263"/>
        <v>-0.22886983431114574</v>
      </c>
      <c r="O676">
        <f t="shared" si="271"/>
        <v>155.80000000000109</v>
      </c>
      <c r="P676">
        <f t="shared" si="283"/>
        <v>242.85000000000218</v>
      </c>
      <c r="Q676">
        <f t="shared" si="284"/>
        <v>56.919115543776059</v>
      </c>
      <c r="R676">
        <f t="shared" si="285"/>
        <v>-87.050000000001091</v>
      </c>
      <c r="S676">
        <f t="shared" si="267"/>
        <v>88.649999999999636</v>
      </c>
      <c r="T676">
        <f t="shared" si="268"/>
        <v>-88.649999999999636</v>
      </c>
      <c r="U676">
        <f t="shared" si="269"/>
        <v>88.649999999999636</v>
      </c>
      <c r="V676">
        <f t="shared" si="270"/>
        <v>0</v>
      </c>
      <c r="W676">
        <f t="shared" si="277"/>
        <v>31.442857142857196</v>
      </c>
      <c r="X676">
        <f t="shared" si="272"/>
        <v>9.185714285714182</v>
      </c>
      <c r="Y676">
        <f t="shared" si="278"/>
        <v>75.531914893617241</v>
      </c>
      <c r="Z676">
        <f t="shared" si="279"/>
        <v>0</v>
      </c>
      <c r="AA676">
        <f t="shared" si="280"/>
        <v>0</v>
      </c>
      <c r="AB676">
        <v>52.7</v>
      </c>
      <c r="AC676">
        <f t="shared" si="260"/>
        <v>5834242706.05019</v>
      </c>
      <c r="AD676">
        <f t="shared" si="273"/>
        <v>409819989.98567444</v>
      </c>
      <c r="AE676" t="str">
        <f t="shared" si="261"/>
        <v>Apr</v>
      </c>
      <c r="AF676">
        <f>_xlfn.IFNA(VLOOKUP(A676,Gold!$A$2:$E$1307,5, FALSE),AF675)</f>
        <v>28972</v>
      </c>
      <c r="AG676">
        <f>_xlfn.IFNA(VLOOKUP(A676,Gold!$A$2:$G$1307,7, FALSE),AG675)</f>
        <v>-1</v>
      </c>
      <c r="AH676">
        <f>_xlfn.IFNA(VLOOKUP(A676,Oil!$A$2:$E$1345,5, FALSE),AH675)</f>
        <v>3174</v>
      </c>
      <c r="AI676">
        <f>_xlfn.IFNA(VLOOKUP(A676,Oil!$A$2:$G$1345,7, FALSE),AI675)</f>
        <v>-1</v>
      </c>
      <c r="AJ676">
        <f t="shared" si="264"/>
        <v>-2</v>
      </c>
      <c r="AK676">
        <f>_xlfn.IFNA(VLOOKUP(A676,InterestRate!$A$2:$G$1334,3, FALSE),AK675)</f>
        <v>6.9359999999999999</v>
      </c>
      <c r="AL676">
        <f>_xlfn.IFNA(VLOOKUP(A676,InterestRate!$A$2:$G$1334,4,FALSE),AL675)</f>
        <v>6.9359999999999999</v>
      </c>
      <c r="AM676">
        <f>_xlfn.IFNA(VLOOKUP(A676,InterestRate!$A$2:$G$1334,5, FALSE),AM675)</f>
        <v>6.9359999999999999</v>
      </c>
      <c r="AN676">
        <f>_xlfn.IFNA(VLOOKUP(A676,InterestRate!$A$2:$G$1334,6, FALSE),AN675)</f>
        <v>6.9359999999999999</v>
      </c>
      <c r="AO676">
        <f>_xlfn.IFNA(VLOOKUP(A676,InterestRate!$A$2:$G$1334,7, FALSE),AO675)</f>
        <v>-1E-3</v>
      </c>
      <c r="AP676">
        <f t="shared" si="265"/>
        <v>-1</v>
      </c>
      <c r="AQ676">
        <f t="shared" si="266"/>
        <v>-3</v>
      </c>
    </row>
    <row r="677" spans="1:43" x14ac:dyDescent="0.2">
      <c r="A677" s="1">
        <v>42851</v>
      </c>
      <c r="B677">
        <v>9336.2000000000007</v>
      </c>
      <c r="C677">
        <v>9367</v>
      </c>
      <c r="D677">
        <v>9301.35</v>
      </c>
      <c r="E677">
        <v>9351.85</v>
      </c>
      <c r="F677">
        <v>191395120</v>
      </c>
      <c r="G677">
        <v>10483.32</v>
      </c>
      <c r="H677">
        <f t="shared" si="282"/>
        <v>9174.9416666666675</v>
      </c>
      <c r="I677">
        <f t="shared" si="274"/>
        <v>176.90833333333285</v>
      </c>
      <c r="J677">
        <f t="shared" si="281"/>
        <v>0</v>
      </c>
      <c r="K677">
        <f t="shared" si="262"/>
        <v>9314.0499999999993</v>
      </c>
      <c r="L677">
        <f t="shared" si="275"/>
        <v>167621048.85714287</v>
      </c>
      <c r="M677">
        <f t="shared" si="276"/>
        <v>23774071.142857134</v>
      </c>
      <c r="N677" s="10">
        <f t="shared" si="263"/>
        <v>-0.40419809984121957</v>
      </c>
      <c r="O677">
        <f t="shared" si="271"/>
        <v>212.55000000000109</v>
      </c>
      <c r="P677">
        <f t="shared" si="283"/>
        <v>338.40000000000146</v>
      </c>
      <c r="Q677">
        <f t="shared" si="284"/>
        <v>108.18090503543512</v>
      </c>
      <c r="R677">
        <f t="shared" si="285"/>
        <v>-125.85000000000036</v>
      </c>
      <c r="S677">
        <f t="shared" si="267"/>
        <v>45.25</v>
      </c>
      <c r="T677">
        <f t="shared" si="268"/>
        <v>-45.25</v>
      </c>
      <c r="U677">
        <f t="shared" si="269"/>
        <v>45.25</v>
      </c>
      <c r="V677">
        <f t="shared" si="270"/>
        <v>0</v>
      </c>
      <c r="W677">
        <f t="shared" si="277"/>
        <v>37.907142857142908</v>
      </c>
      <c r="X677">
        <f t="shared" si="272"/>
        <v>7.5428571428570388</v>
      </c>
      <c r="Y677">
        <f t="shared" si="278"/>
        <v>81.60848838997407</v>
      </c>
      <c r="Z677">
        <f t="shared" si="279"/>
        <v>0</v>
      </c>
      <c r="AA677">
        <f t="shared" si="280"/>
        <v>1</v>
      </c>
      <c r="AB677">
        <v>382.85</v>
      </c>
      <c r="AC677">
        <f t="shared" si="260"/>
        <v>2995333627.9999304</v>
      </c>
      <c r="AD677">
        <f t="shared" si="273"/>
        <v>940686369.1642493</v>
      </c>
      <c r="AE677" t="str">
        <f t="shared" si="261"/>
        <v>Apr</v>
      </c>
      <c r="AF677">
        <f>_xlfn.IFNA(VLOOKUP(A677,Gold!$A$2:$E$1307,5, FALSE),AF676)</f>
        <v>28836</v>
      </c>
      <c r="AG677">
        <f>_xlfn.IFNA(VLOOKUP(A677,Gold!$A$2:$G$1307,7, FALSE),AG676)</f>
        <v>1</v>
      </c>
      <c r="AH677">
        <f>_xlfn.IFNA(VLOOKUP(A677,Oil!$A$2:$E$1345,5, FALSE),AH676)</f>
        <v>3186</v>
      </c>
      <c r="AI677">
        <f>_xlfn.IFNA(VLOOKUP(A677,Oil!$A$2:$G$1345,7, FALSE),AI676)</f>
        <v>1</v>
      </c>
      <c r="AJ677">
        <f t="shared" si="264"/>
        <v>2</v>
      </c>
      <c r="AK677">
        <f>_xlfn.IFNA(VLOOKUP(A677,InterestRate!$A$2:$G$1334,3, FALSE),AK676)</f>
        <v>6.9530000000000003</v>
      </c>
      <c r="AL677">
        <f>_xlfn.IFNA(VLOOKUP(A677,InterestRate!$A$2:$G$1334,4,FALSE),AL676)</f>
        <v>6.9530000000000003</v>
      </c>
      <c r="AM677">
        <f>_xlfn.IFNA(VLOOKUP(A677,InterestRate!$A$2:$G$1334,5, FALSE),AM676)</f>
        <v>6.9530000000000003</v>
      </c>
      <c r="AN677">
        <f>_xlfn.IFNA(VLOOKUP(A677,InterestRate!$A$2:$G$1334,6, FALSE),AN676)</f>
        <v>6.9530000000000003</v>
      </c>
      <c r="AO677">
        <f>_xlfn.IFNA(VLOOKUP(A677,InterestRate!$A$2:$G$1334,7, FALSE),AO676)</f>
        <v>2.5000000000000001E-3</v>
      </c>
      <c r="AP677">
        <f t="shared" si="265"/>
        <v>1</v>
      </c>
      <c r="AQ677">
        <f t="shared" si="266"/>
        <v>3</v>
      </c>
    </row>
    <row r="678" spans="1:43" x14ac:dyDescent="0.2">
      <c r="A678" s="1">
        <v>42852</v>
      </c>
      <c r="B678">
        <v>9359.15</v>
      </c>
      <c r="C678">
        <v>9367.15</v>
      </c>
      <c r="D678">
        <v>9322.65</v>
      </c>
      <c r="E678">
        <v>9342.15</v>
      </c>
      <c r="F678">
        <v>215881711</v>
      </c>
      <c r="G678">
        <v>12910.38</v>
      </c>
      <c r="H678">
        <f t="shared" si="282"/>
        <v>9187.7375000000011</v>
      </c>
      <c r="I678">
        <f t="shared" si="274"/>
        <v>154.41249999999854</v>
      </c>
      <c r="J678">
        <f t="shared" si="281"/>
        <v>0</v>
      </c>
      <c r="K678">
        <f t="shared" si="262"/>
        <v>9316.85</v>
      </c>
      <c r="L678">
        <f t="shared" si="275"/>
        <v>176071176.7142857</v>
      </c>
      <c r="M678">
        <f t="shared" si="276"/>
        <v>39810534.285714298</v>
      </c>
      <c r="N678" s="10">
        <f t="shared" si="263"/>
        <v>-0.27081560454498455</v>
      </c>
      <c r="O678">
        <f t="shared" si="271"/>
        <v>237</v>
      </c>
      <c r="P678">
        <f t="shared" si="283"/>
        <v>393.80000000000109</v>
      </c>
      <c r="Q678">
        <f t="shared" si="284"/>
        <v>140.8031034053285</v>
      </c>
      <c r="R678">
        <f t="shared" si="285"/>
        <v>-156.80000000000109</v>
      </c>
      <c r="S678">
        <f t="shared" si="267"/>
        <v>-9.7000000000007276</v>
      </c>
      <c r="T678">
        <f t="shared" si="268"/>
        <v>9.7000000000007276</v>
      </c>
      <c r="U678">
        <f t="shared" si="269"/>
        <v>0</v>
      </c>
      <c r="V678">
        <f t="shared" si="270"/>
        <v>9.7000000000007276</v>
      </c>
      <c r="W678">
        <f t="shared" si="277"/>
        <v>37.907142857142908</v>
      </c>
      <c r="X678">
        <f t="shared" si="272"/>
        <v>4.0500000000000522</v>
      </c>
      <c r="Y678">
        <f t="shared" si="278"/>
        <v>88.244097106750814</v>
      </c>
      <c r="Z678">
        <f t="shared" si="279"/>
        <v>0</v>
      </c>
      <c r="AA678">
        <f t="shared" si="280"/>
        <v>1</v>
      </c>
      <c r="AB678">
        <v>605.35</v>
      </c>
      <c r="AC678">
        <f t="shared" si="260"/>
        <v>-3669989087</v>
      </c>
      <c r="AD678">
        <f t="shared" si="273"/>
        <v>1900416479.0071156</v>
      </c>
      <c r="AE678" t="str">
        <f t="shared" si="261"/>
        <v>Apr</v>
      </c>
      <c r="AF678">
        <f>_xlfn.IFNA(VLOOKUP(A678,Gold!$A$2:$E$1307,5, FALSE),AF677)</f>
        <v>28804</v>
      </c>
      <c r="AG678">
        <f>_xlfn.IFNA(VLOOKUP(A678,Gold!$A$2:$G$1307,7, FALSE),AG677)</f>
        <v>1</v>
      </c>
      <c r="AH678">
        <f>_xlfn.IFNA(VLOOKUP(A678,Oil!$A$2:$E$1345,5, FALSE),AH677)</f>
        <v>3176</v>
      </c>
      <c r="AI678">
        <f>_xlfn.IFNA(VLOOKUP(A678,Oil!$A$2:$G$1345,7, FALSE),AI677)</f>
        <v>-1</v>
      </c>
      <c r="AJ678">
        <f t="shared" si="264"/>
        <v>0</v>
      </c>
      <c r="AK678">
        <f>_xlfn.IFNA(VLOOKUP(A678,InterestRate!$A$2:$G$1334,3, FALSE),AK677)</f>
        <v>6.9450000000000003</v>
      </c>
      <c r="AL678">
        <f>_xlfn.IFNA(VLOOKUP(A678,InterestRate!$A$2:$G$1334,4,FALSE),AL677)</f>
        <v>6.9450000000000003</v>
      </c>
      <c r="AM678">
        <f>_xlfn.IFNA(VLOOKUP(A678,InterestRate!$A$2:$G$1334,5, FALSE),AM677)</f>
        <v>6.9450000000000003</v>
      </c>
      <c r="AN678">
        <f>_xlfn.IFNA(VLOOKUP(A678,InterestRate!$A$2:$G$1334,6, FALSE),AN677)</f>
        <v>6.9450000000000003</v>
      </c>
      <c r="AO678">
        <f>_xlfn.IFNA(VLOOKUP(A678,InterestRate!$A$2:$G$1334,7, FALSE),AO677)</f>
        <v>-1.1999999999999999E-3</v>
      </c>
      <c r="AP678">
        <f t="shared" si="265"/>
        <v>-1</v>
      </c>
      <c r="AQ678">
        <f t="shared" si="266"/>
        <v>-1</v>
      </c>
    </row>
    <row r="679" spans="1:43" x14ac:dyDescent="0.2">
      <c r="A679" s="1">
        <v>42853</v>
      </c>
      <c r="B679">
        <v>9340.9500000000007</v>
      </c>
      <c r="C679">
        <v>9342.65</v>
      </c>
      <c r="D679">
        <v>9282.25</v>
      </c>
      <c r="E679">
        <v>9304.0499999999993</v>
      </c>
      <c r="F679">
        <v>167229353</v>
      </c>
      <c r="G679">
        <v>8673.32</v>
      </c>
      <c r="H679">
        <f t="shared" si="282"/>
        <v>9201.1291666666675</v>
      </c>
      <c r="I679">
        <f t="shared" si="274"/>
        <v>102.92083333333176</v>
      </c>
      <c r="J679">
        <f t="shared" si="281"/>
        <v>0</v>
      </c>
      <c r="K679">
        <f t="shared" si="262"/>
        <v>9407.2999999999993</v>
      </c>
      <c r="L679">
        <f t="shared" si="275"/>
        <v>181258624.85714287</v>
      </c>
      <c r="M679">
        <f t="shared" si="276"/>
        <v>-14029271.857142866</v>
      </c>
      <c r="N679" s="10">
        <f t="shared" si="263"/>
        <v>1.1097317834706393</v>
      </c>
      <c r="O679">
        <f t="shared" si="271"/>
        <v>200.54999999999927</v>
      </c>
      <c r="P679">
        <f t="shared" si="283"/>
        <v>295.34999999999854</v>
      </c>
      <c r="Q679">
        <f t="shared" si="284"/>
        <v>148.27605408253157</v>
      </c>
      <c r="R679">
        <f t="shared" si="285"/>
        <v>-94.799999999999272</v>
      </c>
      <c r="S679">
        <f t="shared" si="267"/>
        <v>-38.100000000000364</v>
      </c>
      <c r="T679">
        <f t="shared" si="268"/>
        <v>38.100000000000364</v>
      </c>
      <c r="U679">
        <f t="shared" si="269"/>
        <v>0</v>
      </c>
      <c r="V679">
        <f t="shared" si="270"/>
        <v>38.100000000000364</v>
      </c>
      <c r="W679">
        <f t="shared" si="277"/>
        <v>37.907142857142908</v>
      </c>
      <c r="X679">
        <f t="shared" si="272"/>
        <v>9.2571428571430125</v>
      </c>
      <c r="Y679">
        <f t="shared" si="278"/>
        <v>78.703841020317128</v>
      </c>
      <c r="Z679">
        <f t="shared" si="279"/>
        <v>0</v>
      </c>
      <c r="AA679">
        <f t="shared" si="280"/>
        <v>0</v>
      </c>
      <c r="AB679">
        <v>650.1</v>
      </c>
      <c r="AC679">
        <f t="shared" si="260"/>
        <v>-6170763125.700243</v>
      </c>
      <c r="AD679">
        <f t="shared" si="273"/>
        <v>1241496207.2499566</v>
      </c>
      <c r="AE679" t="str">
        <f t="shared" si="261"/>
        <v>Apr</v>
      </c>
      <c r="AF679">
        <f>_xlfn.IFNA(VLOOKUP(A679,Gold!$A$2:$E$1307,5, FALSE),AF678)</f>
        <v>28887</v>
      </c>
      <c r="AG679">
        <f>_xlfn.IFNA(VLOOKUP(A679,Gold!$A$2:$G$1307,7, FALSE),AG678)</f>
        <v>1</v>
      </c>
      <c r="AH679">
        <f>_xlfn.IFNA(VLOOKUP(A679,Oil!$A$2:$E$1345,5, FALSE),AH678)</f>
        <v>3140</v>
      </c>
      <c r="AI679">
        <f>_xlfn.IFNA(VLOOKUP(A679,Oil!$A$2:$G$1345,7, FALSE),AI678)</f>
        <v>-1</v>
      </c>
      <c r="AJ679">
        <f t="shared" si="264"/>
        <v>0</v>
      </c>
      <c r="AK679">
        <f>_xlfn.IFNA(VLOOKUP(A679,InterestRate!$A$2:$G$1334,3, FALSE),AK678)</f>
        <v>6.9640000000000004</v>
      </c>
      <c r="AL679">
        <f>_xlfn.IFNA(VLOOKUP(A679,InterestRate!$A$2:$G$1334,4,FALSE),AL678)</f>
        <v>6.9640000000000004</v>
      </c>
      <c r="AM679">
        <f>_xlfn.IFNA(VLOOKUP(A679,InterestRate!$A$2:$G$1334,5, FALSE),AM678)</f>
        <v>6.9640000000000004</v>
      </c>
      <c r="AN679">
        <f>_xlfn.IFNA(VLOOKUP(A679,InterestRate!$A$2:$G$1334,6, FALSE),AN678)</f>
        <v>6.9640000000000004</v>
      </c>
      <c r="AO679">
        <f>_xlfn.IFNA(VLOOKUP(A679,InterestRate!$A$2:$G$1334,7, FALSE),AO678)</f>
        <v>2.7000000000000001E-3</v>
      </c>
      <c r="AP679">
        <f t="shared" si="265"/>
        <v>1</v>
      </c>
      <c r="AQ679">
        <f t="shared" si="266"/>
        <v>1</v>
      </c>
    </row>
    <row r="680" spans="1:43" x14ac:dyDescent="0.2">
      <c r="A680" s="1">
        <v>42857</v>
      </c>
      <c r="B680">
        <v>9339.85</v>
      </c>
      <c r="C680">
        <v>9352.5499999999993</v>
      </c>
      <c r="D680">
        <v>9269.9</v>
      </c>
      <c r="E680">
        <v>9313.7999999999993</v>
      </c>
      <c r="F680">
        <v>166558241</v>
      </c>
      <c r="G680">
        <v>9110.59</v>
      </c>
      <c r="H680">
        <f t="shared" si="282"/>
        <v>9206.7166666666672</v>
      </c>
      <c r="I680">
        <f t="shared" si="274"/>
        <v>107.08333333333212</v>
      </c>
      <c r="J680">
        <f t="shared" si="281"/>
        <v>0</v>
      </c>
      <c r="K680">
        <f t="shared" si="262"/>
        <v>9422.4</v>
      </c>
      <c r="L680">
        <f t="shared" si="275"/>
        <v>179560335</v>
      </c>
      <c r="M680">
        <f t="shared" si="276"/>
        <v>-13002094</v>
      </c>
      <c r="N680" s="10">
        <f t="shared" si="263"/>
        <v>1.1660117245377866</v>
      </c>
      <c r="O680">
        <f t="shared" si="271"/>
        <v>177.39999999999964</v>
      </c>
      <c r="P680">
        <f t="shared" si="283"/>
        <v>222.45000000000073</v>
      </c>
      <c r="Q680">
        <f t="shared" si="284"/>
        <v>141.48318426078609</v>
      </c>
      <c r="R680">
        <f t="shared" si="285"/>
        <v>-45.050000000001091</v>
      </c>
      <c r="S680">
        <f t="shared" si="267"/>
        <v>9.75</v>
      </c>
      <c r="T680">
        <f t="shared" si="268"/>
        <v>-9.75</v>
      </c>
      <c r="U680">
        <f t="shared" si="269"/>
        <v>9.75</v>
      </c>
      <c r="V680">
        <f t="shared" si="270"/>
        <v>0</v>
      </c>
      <c r="W680">
        <f t="shared" si="277"/>
        <v>34.600000000000101</v>
      </c>
      <c r="X680">
        <f t="shared" si="272"/>
        <v>9.2571428571430125</v>
      </c>
      <c r="Y680">
        <f t="shared" si="278"/>
        <v>77.133757961783232</v>
      </c>
      <c r="Z680">
        <f t="shared" si="279"/>
        <v>0</v>
      </c>
      <c r="AA680">
        <f t="shared" si="280"/>
        <v>0</v>
      </c>
      <c r="AB680">
        <v>614.95000000000005</v>
      </c>
      <c r="AC680">
        <f t="shared" si="260"/>
        <v>-4338842178.0501814</v>
      </c>
      <c r="AD680">
        <f t="shared" si="273"/>
        <v>-88384973.200051039</v>
      </c>
      <c r="AE680" t="str">
        <f t="shared" si="261"/>
        <v>May</v>
      </c>
      <c r="AF680">
        <f>_xlfn.IFNA(VLOOKUP(A680,Gold!$A$2:$E$1307,5, FALSE),AF679)</f>
        <v>28634</v>
      </c>
      <c r="AG680">
        <f>_xlfn.IFNA(VLOOKUP(A680,Gold!$A$2:$G$1307,7, FALSE),AG679)</f>
        <v>-1</v>
      </c>
      <c r="AH680">
        <f>_xlfn.IFNA(VLOOKUP(A680,Oil!$A$2:$E$1345,5, FALSE),AH679)</f>
        <v>3136</v>
      </c>
      <c r="AI680">
        <f>_xlfn.IFNA(VLOOKUP(A680,Oil!$A$2:$G$1345,7, FALSE),AI679)</f>
        <v>-1</v>
      </c>
      <c r="AJ680">
        <f t="shared" si="264"/>
        <v>-2</v>
      </c>
      <c r="AK680">
        <f>_xlfn.IFNA(VLOOKUP(A680,InterestRate!$A$2:$G$1334,3, FALSE),AK679)</f>
        <v>6.992</v>
      </c>
      <c r="AL680">
        <f>_xlfn.IFNA(VLOOKUP(A680,InterestRate!$A$2:$G$1334,4,FALSE),AL679)</f>
        <v>6.992</v>
      </c>
      <c r="AM680">
        <f>_xlfn.IFNA(VLOOKUP(A680,InterestRate!$A$2:$G$1334,5, FALSE),AM679)</f>
        <v>6.992</v>
      </c>
      <c r="AN680">
        <f>_xlfn.IFNA(VLOOKUP(A680,InterestRate!$A$2:$G$1334,6, FALSE),AN679)</f>
        <v>6.992</v>
      </c>
      <c r="AO680">
        <f>_xlfn.IFNA(VLOOKUP(A680,InterestRate!$A$2:$G$1334,7, FALSE),AO679)</f>
        <v>4.0000000000000001E-3</v>
      </c>
      <c r="AP680">
        <f t="shared" si="265"/>
        <v>1</v>
      </c>
      <c r="AQ680">
        <f t="shared" si="266"/>
        <v>-1</v>
      </c>
    </row>
    <row r="681" spans="1:43" x14ac:dyDescent="0.2">
      <c r="A681" s="1">
        <v>42858</v>
      </c>
      <c r="B681">
        <v>9344.7000000000007</v>
      </c>
      <c r="C681">
        <v>9346.2999999999993</v>
      </c>
      <c r="D681">
        <v>9298.4</v>
      </c>
      <c r="E681">
        <v>9311.9500000000007</v>
      </c>
      <c r="F681">
        <v>156342492</v>
      </c>
      <c r="G681">
        <v>7975.14</v>
      </c>
      <c r="H681">
        <f t="shared" si="282"/>
        <v>9215.9125000000004</v>
      </c>
      <c r="I681">
        <f t="shared" si="274"/>
        <v>96.037500000000364</v>
      </c>
      <c r="J681">
        <f t="shared" si="281"/>
        <v>0</v>
      </c>
      <c r="K681">
        <f t="shared" si="262"/>
        <v>9400.9</v>
      </c>
      <c r="L681">
        <f t="shared" si="275"/>
        <v>178264384.14285713</v>
      </c>
      <c r="M681">
        <f t="shared" si="276"/>
        <v>-21921892.142857134</v>
      </c>
      <c r="N681" s="10">
        <f t="shared" si="263"/>
        <v>0.95522420116086215</v>
      </c>
      <c r="O681">
        <f t="shared" si="271"/>
        <v>192.55000000000109</v>
      </c>
      <c r="P681">
        <f t="shared" si="283"/>
        <v>310.15000000000146</v>
      </c>
      <c r="Q681">
        <f t="shared" si="284"/>
        <v>129.53271925325626</v>
      </c>
      <c r="R681">
        <f t="shared" si="285"/>
        <v>-117.60000000000036</v>
      </c>
      <c r="S681">
        <f t="shared" si="267"/>
        <v>-1.8499999999985448</v>
      </c>
      <c r="T681">
        <f t="shared" si="268"/>
        <v>1.8499999999985448</v>
      </c>
      <c r="U681">
        <f t="shared" si="269"/>
        <v>0</v>
      </c>
      <c r="V681">
        <f t="shared" si="270"/>
        <v>1.8499999999985448</v>
      </c>
      <c r="W681">
        <f t="shared" si="277"/>
        <v>34.600000000000101</v>
      </c>
      <c r="X681">
        <f t="shared" si="272"/>
        <v>7.092857142857091</v>
      </c>
      <c r="Y681">
        <f t="shared" si="278"/>
        <v>81.044002007696307</v>
      </c>
      <c r="Z681">
        <f t="shared" si="279"/>
        <v>0</v>
      </c>
      <c r="AA681">
        <f t="shared" si="280"/>
        <v>1</v>
      </c>
      <c r="AB681">
        <v>570.5</v>
      </c>
      <c r="AC681">
        <f t="shared" si="260"/>
        <v>-5120216613</v>
      </c>
      <c r="AD681">
        <f t="shared" si="273"/>
        <v>544567156.44282258</v>
      </c>
      <c r="AE681" t="str">
        <f t="shared" si="261"/>
        <v>May</v>
      </c>
      <c r="AF681">
        <f>_xlfn.IFNA(VLOOKUP(A681,Gold!$A$2:$E$1307,5, FALSE),AF680)</f>
        <v>28563</v>
      </c>
      <c r="AG681">
        <f>_xlfn.IFNA(VLOOKUP(A681,Gold!$A$2:$G$1307,7, FALSE),AG680)</f>
        <v>1</v>
      </c>
      <c r="AH681">
        <f>_xlfn.IFNA(VLOOKUP(A681,Oil!$A$2:$E$1345,5, FALSE),AH680)</f>
        <v>3060</v>
      </c>
      <c r="AI681">
        <f>_xlfn.IFNA(VLOOKUP(A681,Oil!$A$2:$G$1345,7, FALSE),AI680)</f>
        <v>-1</v>
      </c>
      <c r="AJ681">
        <f t="shared" si="264"/>
        <v>0</v>
      </c>
      <c r="AK681">
        <f>_xlfn.IFNA(VLOOKUP(A681,InterestRate!$A$2:$G$1334,3, FALSE),AK680)</f>
        <v>6.9550000000000001</v>
      </c>
      <c r="AL681">
        <f>_xlfn.IFNA(VLOOKUP(A681,InterestRate!$A$2:$G$1334,4,FALSE),AL680)</f>
        <v>6.9550000000000001</v>
      </c>
      <c r="AM681">
        <f>_xlfn.IFNA(VLOOKUP(A681,InterestRate!$A$2:$G$1334,5, FALSE),AM680)</f>
        <v>6.9550000000000001</v>
      </c>
      <c r="AN681">
        <f>_xlfn.IFNA(VLOOKUP(A681,InterestRate!$A$2:$G$1334,6, FALSE),AN680)</f>
        <v>6.9550000000000001</v>
      </c>
      <c r="AO681">
        <f>_xlfn.IFNA(VLOOKUP(A681,InterestRate!$A$2:$G$1334,7, FALSE),AO680)</f>
        <v>-5.3E-3</v>
      </c>
      <c r="AP681">
        <f t="shared" si="265"/>
        <v>-1</v>
      </c>
      <c r="AQ681">
        <f t="shared" si="266"/>
        <v>-1</v>
      </c>
    </row>
    <row r="682" spans="1:43" x14ac:dyDescent="0.2">
      <c r="A682" s="1">
        <v>42859</v>
      </c>
      <c r="B682">
        <v>9360.9500000000007</v>
      </c>
      <c r="C682">
        <v>9365.65</v>
      </c>
      <c r="D682">
        <v>9323.25</v>
      </c>
      <c r="E682">
        <v>9359.9</v>
      </c>
      <c r="F682">
        <v>277895923</v>
      </c>
      <c r="G682">
        <v>12379.74</v>
      </c>
      <c r="H682">
        <f t="shared" si="282"/>
        <v>9229.3416666666653</v>
      </c>
      <c r="I682">
        <f t="shared" si="274"/>
        <v>130.5583333333343</v>
      </c>
      <c r="J682">
        <f t="shared" si="281"/>
        <v>0</v>
      </c>
      <c r="K682">
        <f t="shared" si="262"/>
        <v>9445.4</v>
      </c>
      <c r="L682">
        <f t="shared" si="275"/>
        <v>177744559.42857143</v>
      </c>
      <c r="M682">
        <f t="shared" si="276"/>
        <v>100151363.57142857</v>
      </c>
      <c r="N682" s="10">
        <f t="shared" si="263"/>
        <v>0.91347129777027536</v>
      </c>
      <c r="O682">
        <f t="shared" si="271"/>
        <v>141.94999999999891</v>
      </c>
      <c r="P682">
        <f t="shared" si="283"/>
        <v>127.44999999999891</v>
      </c>
      <c r="Q682">
        <f t="shared" si="284"/>
        <v>73.232438167795593</v>
      </c>
      <c r="R682">
        <f t="shared" si="285"/>
        <v>14.5</v>
      </c>
      <c r="S682">
        <f t="shared" si="267"/>
        <v>47.949999999998909</v>
      </c>
      <c r="T682">
        <f t="shared" si="268"/>
        <v>-47.949999999998909</v>
      </c>
      <c r="U682">
        <f t="shared" si="269"/>
        <v>47.949999999998909</v>
      </c>
      <c r="V682">
        <f t="shared" si="270"/>
        <v>0</v>
      </c>
      <c r="W682">
        <f t="shared" si="277"/>
        <v>27.371428571428364</v>
      </c>
      <c r="X682">
        <f t="shared" si="272"/>
        <v>7.092857142857091</v>
      </c>
      <c r="Y682">
        <f t="shared" si="278"/>
        <v>77.180261832829785</v>
      </c>
      <c r="Z682">
        <f t="shared" si="279"/>
        <v>0</v>
      </c>
      <c r="AA682">
        <f t="shared" si="280"/>
        <v>0</v>
      </c>
      <c r="AB682">
        <v>511.9</v>
      </c>
      <c r="AC682">
        <f t="shared" si="260"/>
        <v>-291790719.1503033</v>
      </c>
      <c r="AD682">
        <f t="shared" si="273"/>
        <v>-1537432198.4072292</v>
      </c>
      <c r="AE682" t="str">
        <f t="shared" si="261"/>
        <v>May</v>
      </c>
      <c r="AF682">
        <f>_xlfn.IFNA(VLOOKUP(A682,Gold!$A$2:$E$1307,5, FALSE),AF681)</f>
        <v>28184</v>
      </c>
      <c r="AG682">
        <f>_xlfn.IFNA(VLOOKUP(A682,Gold!$A$2:$G$1307,7, FALSE),AG681)</f>
        <v>-1</v>
      </c>
      <c r="AH682">
        <f>_xlfn.IFNA(VLOOKUP(A682,Oil!$A$2:$E$1345,5, FALSE),AH681)</f>
        <v>3067</v>
      </c>
      <c r="AI682">
        <f>_xlfn.IFNA(VLOOKUP(A682,Oil!$A$2:$G$1345,7, FALSE),AI681)</f>
        <v>1</v>
      </c>
      <c r="AJ682">
        <f t="shared" si="264"/>
        <v>0</v>
      </c>
      <c r="AK682">
        <f>_xlfn.IFNA(VLOOKUP(A682,InterestRate!$A$2:$G$1334,3, FALSE),AK681)</f>
        <v>6.9710000000000001</v>
      </c>
      <c r="AL682">
        <f>_xlfn.IFNA(VLOOKUP(A682,InterestRate!$A$2:$G$1334,4,FALSE),AL681)</f>
        <v>6.9710000000000001</v>
      </c>
      <c r="AM682">
        <f>_xlfn.IFNA(VLOOKUP(A682,InterestRate!$A$2:$G$1334,5, FALSE),AM681)</f>
        <v>6.9710000000000001</v>
      </c>
      <c r="AN682">
        <f>_xlfn.IFNA(VLOOKUP(A682,InterestRate!$A$2:$G$1334,6, FALSE),AN681)</f>
        <v>6.9710000000000001</v>
      </c>
      <c r="AO682">
        <f>_xlfn.IFNA(VLOOKUP(A682,InterestRate!$A$2:$G$1334,7, FALSE),AO681)</f>
        <v>2.3E-3</v>
      </c>
      <c r="AP682">
        <f t="shared" si="265"/>
        <v>1</v>
      </c>
      <c r="AQ682">
        <f t="shared" si="266"/>
        <v>1</v>
      </c>
    </row>
    <row r="683" spans="1:43" x14ac:dyDescent="0.2">
      <c r="A683" s="1">
        <v>42860</v>
      </c>
      <c r="B683">
        <v>9374.5499999999993</v>
      </c>
      <c r="C683">
        <v>9377.1</v>
      </c>
      <c r="D683">
        <v>9272</v>
      </c>
      <c r="E683">
        <v>9285.2999999999993</v>
      </c>
      <c r="F683">
        <v>239133531</v>
      </c>
      <c r="G683">
        <v>10466.68</v>
      </c>
      <c r="H683">
        <f t="shared" si="282"/>
        <v>9247.7250000000004</v>
      </c>
      <c r="I683">
        <f t="shared" si="274"/>
        <v>37.574999999998909</v>
      </c>
      <c r="J683">
        <f t="shared" si="281"/>
        <v>0</v>
      </c>
      <c r="K683">
        <f t="shared" si="262"/>
        <v>9512.25</v>
      </c>
      <c r="L683">
        <f t="shared" si="275"/>
        <v>192742827.2857143</v>
      </c>
      <c r="M683">
        <f t="shared" si="276"/>
        <v>46390703.714285702</v>
      </c>
      <c r="N683" s="10">
        <f t="shared" si="263"/>
        <v>2.4441859713741154</v>
      </c>
      <c r="O683">
        <f t="shared" si="271"/>
        <v>-21.300000000001091</v>
      </c>
      <c r="P683">
        <f t="shared" si="283"/>
        <v>-177.10000000000218</v>
      </c>
      <c r="Q683">
        <f t="shared" si="284"/>
        <v>32.790362260012728</v>
      </c>
      <c r="R683">
        <f t="shared" si="285"/>
        <v>155.80000000000109</v>
      </c>
      <c r="S683">
        <f t="shared" si="267"/>
        <v>-74.600000000000364</v>
      </c>
      <c r="T683">
        <f t="shared" si="268"/>
        <v>74.600000000000364</v>
      </c>
      <c r="U683">
        <f t="shared" si="269"/>
        <v>0</v>
      </c>
      <c r="V683">
        <f t="shared" si="270"/>
        <v>74.600000000000364</v>
      </c>
      <c r="W683">
        <f t="shared" si="277"/>
        <v>14.707142857142701</v>
      </c>
      <c r="X683">
        <f t="shared" si="272"/>
        <v>17.75</v>
      </c>
      <c r="Y683">
        <f t="shared" si="278"/>
        <v>43.958155422715365</v>
      </c>
      <c r="Z683">
        <f t="shared" si="279"/>
        <v>0</v>
      </c>
      <c r="AA683">
        <f t="shared" si="280"/>
        <v>0</v>
      </c>
      <c r="AB683">
        <v>313.2</v>
      </c>
      <c r="AC683">
        <f t="shared" si="260"/>
        <v>-21342667641.75</v>
      </c>
      <c r="AD683">
        <f t="shared" si="273"/>
        <v>-5419847962.378685</v>
      </c>
      <c r="AE683" t="str">
        <f t="shared" si="261"/>
        <v>May</v>
      </c>
      <c r="AF683">
        <f>_xlfn.IFNA(VLOOKUP(A683,Gold!$A$2:$E$1307,5, FALSE),AF682)</f>
        <v>28227</v>
      </c>
      <c r="AG683">
        <f>_xlfn.IFNA(VLOOKUP(A683,Gold!$A$2:$G$1307,7, FALSE),AG682)</f>
        <v>1</v>
      </c>
      <c r="AH683">
        <f>_xlfn.IFNA(VLOOKUP(A683,Oil!$A$2:$E$1345,5, FALSE),AH682)</f>
        <v>2923</v>
      </c>
      <c r="AI683">
        <f>_xlfn.IFNA(VLOOKUP(A683,Oil!$A$2:$G$1345,7, FALSE),AI682)</f>
        <v>-1</v>
      </c>
      <c r="AJ683">
        <f t="shared" si="264"/>
        <v>0</v>
      </c>
      <c r="AK683">
        <f>_xlfn.IFNA(VLOOKUP(A683,InterestRate!$A$2:$G$1334,3, FALSE),AK682)</f>
        <v>6.9429999999999996</v>
      </c>
      <c r="AL683">
        <f>_xlfn.IFNA(VLOOKUP(A683,InterestRate!$A$2:$G$1334,4,FALSE),AL682)</f>
        <v>6.9429999999999996</v>
      </c>
      <c r="AM683">
        <f>_xlfn.IFNA(VLOOKUP(A683,InterestRate!$A$2:$G$1334,5, FALSE),AM682)</f>
        <v>6.9429999999999996</v>
      </c>
      <c r="AN683">
        <f>_xlfn.IFNA(VLOOKUP(A683,InterestRate!$A$2:$G$1334,6, FALSE),AN682)</f>
        <v>6.9429999999999996</v>
      </c>
      <c r="AO683">
        <f>_xlfn.IFNA(VLOOKUP(A683,InterestRate!$A$2:$G$1334,7, FALSE),AO682)</f>
        <v>-4.0000000000000001E-3</v>
      </c>
      <c r="AP683">
        <f t="shared" si="265"/>
        <v>-1</v>
      </c>
      <c r="AQ683">
        <f t="shared" si="266"/>
        <v>-1</v>
      </c>
    </row>
    <row r="684" spans="1:43" x14ac:dyDescent="0.2">
      <c r="A684" s="1">
        <v>42863</v>
      </c>
      <c r="B684">
        <v>9311.4500000000007</v>
      </c>
      <c r="C684">
        <v>9338.7000000000007</v>
      </c>
      <c r="D684">
        <v>9297.9500000000007</v>
      </c>
      <c r="E684">
        <v>9314.0499999999993</v>
      </c>
      <c r="F684">
        <v>179709949</v>
      </c>
      <c r="G684">
        <v>8300.2199999999993</v>
      </c>
      <c r="H684">
        <f t="shared" si="282"/>
        <v>9262.7374999999993</v>
      </c>
      <c r="I684">
        <f t="shared" si="274"/>
        <v>51.3125</v>
      </c>
      <c r="J684">
        <f t="shared" si="281"/>
        <v>0</v>
      </c>
      <c r="K684">
        <f t="shared" si="262"/>
        <v>9525.75</v>
      </c>
      <c r="L684">
        <f t="shared" si="275"/>
        <v>202062338.7142857</v>
      </c>
      <c r="M684">
        <f t="shared" si="276"/>
        <v>-22352389.714285702</v>
      </c>
      <c r="N684" s="10">
        <f t="shared" si="263"/>
        <v>2.2729102807049646</v>
      </c>
      <c r="O684">
        <f t="shared" si="271"/>
        <v>-37.800000000001091</v>
      </c>
      <c r="P684">
        <f t="shared" si="283"/>
        <v>-250.35000000000218</v>
      </c>
      <c r="Q684">
        <f t="shared" si="284"/>
        <v>86.440101749571554</v>
      </c>
      <c r="R684">
        <f t="shared" si="285"/>
        <v>212.55000000000109</v>
      </c>
      <c r="S684">
        <f t="shared" si="267"/>
        <v>28.75</v>
      </c>
      <c r="T684">
        <f t="shared" si="268"/>
        <v>-28.75</v>
      </c>
      <c r="U684">
        <f t="shared" si="269"/>
        <v>28.75</v>
      </c>
      <c r="V684">
        <f t="shared" si="270"/>
        <v>0</v>
      </c>
      <c r="W684">
        <f t="shared" si="277"/>
        <v>12.349999999999843</v>
      </c>
      <c r="X684">
        <f t="shared" si="272"/>
        <v>17.75</v>
      </c>
      <c r="Y684">
        <f t="shared" si="278"/>
        <v>39.710610932475582</v>
      </c>
      <c r="Z684">
        <f t="shared" si="279"/>
        <v>0</v>
      </c>
      <c r="AA684">
        <f t="shared" si="280"/>
        <v>0</v>
      </c>
      <c r="AB684">
        <v>82.85</v>
      </c>
      <c r="AC684">
        <f t="shared" si="260"/>
        <v>467245867.39973849</v>
      </c>
      <c r="AD684">
        <f t="shared" si="273"/>
        <v>-5781003356.7501402</v>
      </c>
      <c r="AE684" t="str">
        <f t="shared" si="261"/>
        <v>May</v>
      </c>
      <c r="AF684">
        <f>_xlfn.IFNA(VLOOKUP(A684,Gold!$A$2:$E$1307,5, FALSE),AF683)</f>
        <v>28161</v>
      </c>
      <c r="AG684">
        <f>_xlfn.IFNA(VLOOKUP(A684,Gold!$A$2:$G$1307,7, FALSE),AG683)</f>
        <v>1</v>
      </c>
      <c r="AH684">
        <f>_xlfn.IFNA(VLOOKUP(A684,Oil!$A$2:$E$1345,5, FALSE),AH683)</f>
        <v>2972</v>
      </c>
      <c r="AI684">
        <f>_xlfn.IFNA(VLOOKUP(A684,Oil!$A$2:$G$1345,7, FALSE),AI683)</f>
        <v>1</v>
      </c>
      <c r="AJ684">
        <f t="shared" si="264"/>
        <v>2</v>
      </c>
      <c r="AK684">
        <f>_xlfn.IFNA(VLOOKUP(A684,InterestRate!$A$2:$G$1334,3, FALSE),AK683)</f>
        <v>6.93</v>
      </c>
      <c r="AL684">
        <f>_xlfn.IFNA(VLOOKUP(A684,InterestRate!$A$2:$G$1334,4,FALSE),AL683)</f>
        <v>6.93</v>
      </c>
      <c r="AM684">
        <f>_xlfn.IFNA(VLOOKUP(A684,InterestRate!$A$2:$G$1334,5, FALSE),AM683)</f>
        <v>6.93</v>
      </c>
      <c r="AN684">
        <f>_xlfn.IFNA(VLOOKUP(A684,InterestRate!$A$2:$G$1334,6, FALSE),AN683)</f>
        <v>6.93</v>
      </c>
      <c r="AO684">
        <f>_xlfn.IFNA(VLOOKUP(A684,InterestRate!$A$2:$G$1334,7, FALSE),AO683)</f>
        <v>-1.9E-3</v>
      </c>
      <c r="AP684">
        <f t="shared" si="265"/>
        <v>-1</v>
      </c>
      <c r="AQ684">
        <f t="shared" si="266"/>
        <v>1</v>
      </c>
    </row>
    <row r="685" spans="1:43" x14ac:dyDescent="0.2">
      <c r="A685" s="1">
        <v>42864</v>
      </c>
      <c r="B685">
        <v>9337.35</v>
      </c>
      <c r="C685">
        <v>9338.9500000000007</v>
      </c>
      <c r="D685">
        <v>9307.7000000000007</v>
      </c>
      <c r="E685">
        <v>9316.85</v>
      </c>
      <c r="F685">
        <v>136417428</v>
      </c>
      <c r="G685">
        <v>7504.66</v>
      </c>
      <c r="H685">
        <f t="shared" si="282"/>
        <v>9280.2833333333328</v>
      </c>
      <c r="I685">
        <f t="shared" si="274"/>
        <v>36.566666666667516</v>
      </c>
      <c r="J685">
        <f t="shared" si="281"/>
        <v>0</v>
      </c>
      <c r="K685">
        <f t="shared" si="262"/>
        <v>9429.4500000000007</v>
      </c>
      <c r="L685">
        <f t="shared" si="275"/>
        <v>200393028.57142857</v>
      </c>
      <c r="M685">
        <f t="shared" si="276"/>
        <v>-63975600.571428567</v>
      </c>
      <c r="N685" s="10">
        <f t="shared" si="263"/>
        <v>1.208562979977142</v>
      </c>
      <c r="O685">
        <f t="shared" si="271"/>
        <v>-25.299999999999272</v>
      </c>
      <c r="P685">
        <f t="shared" si="283"/>
        <v>-262.29999999999927</v>
      </c>
      <c r="Q685">
        <f t="shared" si="284"/>
        <v>110.84654343043945</v>
      </c>
      <c r="R685">
        <f t="shared" si="285"/>
        <v>237</v>
      </c>
      <c r="S685">
        <f t="shared" si="267"/>
        <v>2.8000000000010914</v>
      </c>
      <c r="T685">
        <f t="shared" si="268"/>
        <v>-2.8000000000010914</v>
      </c>
      <c r="U685">
        <f t="shared" si="269"/>
        <v>2.8000000000010914</v>
      </c>
      <c r="V685">
        <f t="shared" si="270"/>
        <v>0</v>
      </c>
      <c r="W685">
        <f t="shared" si="277"/>
        <v>12.75</v>
      </c>
      <c r="X685">
        <f t="shared" si="272"/>
        <v>16.364285714285611</v>
      </c>
      <c r="Y685">
        <f t="shared" si="278"/>
        <v>42.338709677419502</v>
      </c>
      <c r="Z685">
        <f t="shared" si="279"/>
        <v>0</v>
      </c>
      <c r="AA685">
        <f t="shared" si="280"/>
        <v>0</v>
      </c>
      <c r="AB685">
        <v>-84.4</v>
      </c>
      <c r="AC685">
        <f t="shared" si="260"/>
        <v>-2796557274</v>
      </c>
      <c r="AD685">
        <f t="shared" si="273"/>
        <v>-5656227383.464426</v>
      </c>
      <c r="AE685" t="str">
        <f t="shared" si="261"/>
        <v>May</v>
      </c>
      <c r="AF685">
        <f>_xlfn.IFNA(VLOOKUP(A685,Gold!$A$2:$E$1307,5, FALSE),AF684)</f>
        <v>28100</v>
      </c>
      <c r="AG685">
        <f>_xlfn.IFNA(VLOOKUP(A685,Gold!$A$2:$G$1307,7, FALSE),AG684)</f>
        <v>-1</v>
      </c>
      <c r="AH685">
        <f>_xlfn.IFNA(VLOOKUP(A685,Oil!$A$2:$E$1345,5, FALSE),AH684)</f>
        <v>2982</v>
      </c>
      <c r="AI685">
        <f>_xlfn.IFNA(VLOOKUP(A685,Oil!$A$2:$G$1345,7, FALSE),AI684)</f>
        <v>1</v>
      </c>
      <c r="AJ685">
        <f t="shared" si="264"/>
        <v>0</v>
      </c>
      <c r="AK685">
        <f>_xlfn.IFNA(VLOOKUP(A685,InterestRate!$A$2:$G$1334,3, FALSE),AK684)</f>
        <v>6.9429999999999996</v>
      </c>
      <c r="AL685">
        <f>_xlfn.IFNA(VLOOKUP(A685,InterestRate!$A$2:$G$1334,4,FALSE),AL684)</f>
        <v>6.9429999999999996</v>
      </c>
      <c r="AM685">
        <f>_xlfn.IFNA(VLOOKUP(A685,InterestRate!$A$2:$G$1334,5, FALSE),AM684)</f>
        <v>6.9429999999999996</v>
      </c>
      <c r="AN685">
        <f>_xlfn.IFNA(VLOOKUP(A685,InterestRate!$A$2:$G$1334,6, FALSE),AN684)</f>
        <v>6.9429999999999996</v>
      </c>
      <c r="AO685">
        <f>_xlfn.IFNA(VLOOKUP(A685,InterestRate!$A$2:$G$1334,7, FALSE),AO684)</f>
        <v>1.9E-3</v>
      </c>
      <c r="AP685">
        <f t="shared" si="265"/>
        <v>1</v>
      </c>
      <c r="AQ685">
        <f t="shared" si="266"/>
        <v>1</v>
      </c>
    </row>
    <row r="686" spans="1:43" x14ac:dyDescent="0.2">
      <c r="A686" s="1">
        <v>42865</v>
      </c>
      <c r="B686">
        <v>9339.65</v>
      </c>
      <c r="C686">
        <v>9414.75</v>
      </c>
      <c r="D686">
        <v>9336</v>
      </c>
      <c r="E686">
        <v>9407.2999999999993</v>
      </c>
      <c r="F686">
        <v>157363135</v>
      </c>
      <c r="G686">
        <v>8619.06</v>
      </c>
      <c r="H686">
        <f t="shared" si="282"/>
        <v>9295.3208333333332</v>
      </c>
      <c r="I686">
        <f t="shared" si="274"/>
        <v>111.97916666666606</v>
      </c>
      <c r="J686">
        <f t="shared" si="281"/>
        <v>0</v>
      </c>
      <c r="K686">
        <f t="shared" si="262"/>
        <v>9427.9</v>
      </c>
      <c r="L686">
        <f t="shared" si="275"/>
        <v>189040988.14285713</v>
      </c>
      <c r="M686">
        <f t="shared" si="276"/>
        <v>-31677853.142857134</v>
      </c>
      <c r="N686" s="10">
        <f t="shared" si="263"/>
        <v>0.21897887810530509</v>
      </c>
      <c r="O686">
        <f t="shared" si="271"/>
        <v>103.25</v>
      </c>
      <c r="P686">
        <f t="shared" si="283"/>
        <v>-97.299999999999272</v>
      </c>
      <c r="Q686">
        <f t="shared" si="284"/>
        <v>111.87004684432925</v>
      </c>
      <c r="R686">
        <f t="shared" si="285"/>
        <v>200.54999999999927</v>
      </c>
      <c r="S686">
        <f t="shared" si="267"/>
        <v>90.449999999998909</v>
      </c>
      <c r="T686">
        <f t="shared" si="268"/>
        <v>-90.449999999998909</v>
      </c>
      <c r="U686">
        <f t="shared" si="269"/>
        <v>90.449999999998909</v>
      </c>
      <c r="V686">
        <f t="shared" si="270"/>
        <v>0</v>
      </c>
      <c r="W686">
        <f t="shared" si="277"/>
        <v>25.671428571428415</v>
      </c>
      <c r="X686">
        <f t="shared" si="272"/>
        <v>10.921428571428416</v>
      </c>
      <c r="Y686">
        <f t="shared" si="278"/>
        <v>68.288048641459397</v>
      </c>
      <c r="Z686">
        <f t="shared" si="279"/>
        <v>0</v>
      </c>
      <c r="AA686">
        <f t="shared" si="280"/>
        <v>0</v>
      </c>
      <c r="AB686">
        <v>40.15</v>
      </c>
      <c r="AC686">
        <f t="shared" si="260"/>
        <v>10645616082.749943</v>
      </c>
      <c r="AD686">
        <f t="shared" si="273"/>
        <v>-3253887496.5429721</v>
      </c>
      <c r="AE686" t="str">
        <f t="shared" si="261"/>
        <v>May</v>
      </c>
      <c r="AF686">
        <f>_xlfn.IFNA(VLOOKUP(A686,Gold!$A$2:$E$1307,5, FALSE),AF685)</f>
        <v>28087</v>
      </c>
      <c r="AG686">
        <f>_xlfn.IFNA(VLOOKUP(A686,Gold!$A$2:$G$1307,7, FALSE),AG685)</f>
        <v>-1</v>
      </c>
      <c r="AH686">
        <f>_xlfn.IFNA(VLOOKUP(A686,Oil!$A$2:$E$1345,5, FALSE),AH685)</f>
        <v>2960</v>
      </c>
      <c r="AI686">
        <f>_xlfn.IFNA(VLOOKUP(A686,Oil!$A$2:$G$1345,7, FALSE),AI685)</f>
        <v>-1</v>
      </c>
      <c r="AJ686">
        <f t="shared" si="264"/>
        <v>-2</v>
      </c>
      <c r="AK686">
        <f>_xlfn.IFNA(VLOOKUP(A686,InterestRate!$A$2:$G$1334,3, FALSE),AK685)</f>
        <v>6.9429999999999996</v>
      </c>
      <c r="AL686">
        <f>_xlfn.IFNA(VLOOKUP(A686,InterestRate!$A$2:$G$1334,4,FALSE),AL685)</f>
        <v>6.9429999999999996</v>
      </c>
      <c r="AM686">
        <f>_xlfn.IFNA(VLOOKUP(A686,InterestRate!$A$2:$G$1334,5, FALSE),AM685)</f>
        <v>6.9429999999999996</v>
      </c>
      <c r="AN686">
        <f>_xlfn.IFNA(VLOOKUP(A686,InterestRate!$A$2:$G$1334,6, FALSE),AN685)</f>
        <v>6.9429999999999996</v>
      </c>
      <c r="AO686">
        <f>_xlfn.IFNA(VLOOKUP(A686,InterestRate!$A$2:$G$1334,7, FALSE),AO685)</f>
        <v>1.9E-3</v>
      </c>
      <c r="AP686">
        <f t="shared" si="265"/>
        <v>1</v>
      </c>
      <c r="AQ686">
        <f t="shared" si="266"/>
        <v>-1</v>
      </c>
    </row>
    <row r="687" spans="1:43" x14ac:dyDescent="0.2">
      <c r="A687" s="1">
        <v>42866</v>
      </c>
      <c r="B687">
        <v>9448.6</v>
      </c>
      <c r="C687">
        <v>9450.65</v>
      </c>
      <c r="D687">
        <v>9411.2999999999993</v>
      </c>
      <c r="E687">
        <v>9422.4</v>
      </c>
      <c r="F687">
        <v>176439840</v>
      </c>
      <c r="G687">
        <v>9289.89</v>
      </c>
      <c r="H687">
        <f t="shared" si="282"/>
        <v>9319.3125000000018</v>
      </c>
      <c r="I687">
        <f t="shared" si="274"/>
        <v>103.08749999999782</v>
      </c>
      <c r="J687">
        <f t="shared" si="281"/>
        <v>0</v>
      </c>
      <c r="K687">
        <f t="shared" si="262"/>
        <v>9438.25</v>
      </c>
      <c r="L687">
        <f t="shared" si="275"/>
        <v>187631528.42857143</v>
      </c>
      <c r="M687">
        <f t="shared" si="276"/>
        <v>-11191688.428571433</v>
      </c>
      <c r="N687" s="10">
        <f t="shared" si="263"/>
        <v>0.16821616573272588</v>
      </c>
      <c r="O687">
        <f t="shared" si="271"/>
        <v>108.60000000000036</v>
      </c>
      <c r="P687">
        <f t="shared" si="283"/>
        <v>-68.799999999999272</v>
      </c>
      <c r="Q687">
        <f t="shared" si="284"/>
        <v>101.35500668912434</v>
      </c>
      <c r="R687">
        <f t="shared" si="285"/>
        <v>177.39999999999964</v>
      </c>
      <c r="S687">
        <f t="shared" si="267"/>
        <v>15.100000000000364</v>
      </c>
      <c r="T687">
        <f t="shared" si="268"/>
        <v>-15.100000000000364</v>
      </c>
      <c r="U687">
        <f t="shared" si="269"/>
        <v>15.100000000000364</v>
      </c>
      <c r="V687">
        <f t="shared" si="270"/>
        <v>0</v>
      </c>
      <c r="W687">
        <f t="shared" si="277"/>
        <v>26.43571428571418</v>
      </c>
      <c r="X687">
        <f t="shared" si="272"/>
        <v>10.921428571428416</v>
      </c>
      <c r="Y687">
        <f t="shared" si="278"/>
        <v>68.91992551210447</v>
      </c>
      <c r="Z687">
        <f t="shared" si="279"/>
        <v>0</v>
      </c>
      <c r="AA687">
        <f t="shared" si="280"/>
        <v>0</v>
      </c>
      <c r="AB687">
        <v>186.55</v>
      </c>
      <c r="AC687">
        <f t="shared" si="260"/>
        <v>-4622723808.0001287</v>
      </c>
      <c r="AD687">
        <f t="shared" si="273"/>
        <v>-3294442015.1072502</v>
      </c>
      <c r="AE687" t="str">
        <f t="shared" si="261"/>
        <v>May</v>
      </c>
      <c r="AF687">
        <f>_xlfn.IFNA(VLOOKUP(A687,Gold!$A$2:$E$1307,5, FALSE),AF686)</f>
        <v>27970</v>
      </c>
      <c r="AG687">
        <f>_xlfn.IFNA(VLOOKUP(A687,Gold!$A$2:$G$1307,7, FALSE),AG686)</f>
        <v>-1</v>
      </c>
      <c r="AH687">
        <f>_xlfn.IFNA(VLOOKUP(A687,Oil!$A$2:$E$1345,5, FALSE),AH686)</f>
        <v>3053</v>
      </c>
      <c r="AI687">
        <f>_xlfn.IFNA(VLOOKUP(A687,Oil!$A$2:$G$1345,7, FALSE),AI686)</f>
        <v>1</v>
      </c>
      <c r="AJ687">
        <f t="shared" si="264"/>
        <v>0</v>
      </c>
      <c r="AK687">
        <f>_xlfn.IFNA(VLOOKUP(A687,InterestRate!$A$2:$G$1334,3, FALSE),AK686)</f>
        <v>6.9429999999999996</v>
      </c>
      <c r="AL687">
        <f>_xlfn.IFNA(VLOOKUP(A687,InterestRate!$A$2:$G$1334,4,FALSE),AL686)</f>
        <v>6.9429999999999996</v>
      </c>
      <c r="AM687">
        <f>_xlfn.IFNA(VLOOKUP(A687,InterestRate!$A$2:$G$1334,5, FALSE),AM686)</f>
        <v>6.9429999999999996</v>
      </c>
      <c r="AN687">
        <f>_xlfn.IFNA(VLOOKUP(A687,InterestRate!$A$2:$G$1334,6, FALSE),AN686)</f>
        <v>6.9429999999999996</v>
      </c>
      <c r="AO687">
        <f>_xlfn.IFNA(VLOOKUP(A687,InterestRate!$A$2:$G$1334,7, FALSE),AO686)</f>
        <v>0</v>
      </c>
      <c r="AP687">
        <f t="shared" si="265"/>
        <v>-1</v>
      </c>
      <c r="AQ687">
        <f t="shared" si="266"/>
        <v>-1</v>
      </c>
    </row>
    <row r="688" spans="1:43" x14ac:dyDescent="0.2">
      <c r="A688" s="1">
        <v>42867</v>
      </c>
      <c r="B688">
        <v>9436.65</v>
      </c>
      <c r="C688">
        <v>9437.75</v>
      </c>
      <c r="D688">
        <v>9372.5499999999993</v>
      </c>
      <c r="E688">
        <v>9400.9</v>
      </c>
      <c r="F688">
        <v>159079418</v>
      </c>
      <c r="G688">
        <v>9813.4699999999993</v>
      </c>
      <c r="H688">
        <f t="shared" si="282"/>
        <v>9336.35</v>
      </c>
      <c r="I688">
        <f t="shared" si="274"/>
        <v>64.549999999999272</v>
      </c>
      <c r="J688">
        <f t="shared" si="281"/>
        <v>0</v>
      </c>
      <c r="K688">
        <f t="shared" si="262"/>
        <v>9386.15</v>
      </c>
      <c r="L688">
        <f t="shared" si="275"/>
        <v>189043185.42857143</v>
      </c>
      <c r="M688">
        <f t="shared" si="276"/>
        <v>-29963767.428571433</v>
      </c>
      <c r="N688" s="10">
        <f t="shared" si="263"/>
        <v>-0.15689987128891916</v>
      </c>
      <c r="O688">
        <f t="shared" si="271"/>
        <v>88.949999999998909</v>
      </c>
      <c r="P688">
        <f t="shared" si="283"/>
        <v>-103.60000000000218</v>
      </c>
      <c r="Q688">
        <f t="shared" si="284"/>
        <v>92.841304693239451</v>
      </c>
      <c r="R688">
        <f t="shared" si="285"/>
        <v>192.55000000000109</v>
      </c>
      <c r="S688">
        <f t="shared" si="267"/>
        <v>-21.5</v>
      </c>
      <c r="T688">
        <f t="shared" si="268"/>
        <v>21.5</v>
      </c>
      <c r="U688">
        <f t="shared" si="269"/>
        <v>0</v>
      </c>
      <c r="V688">
        <f t="shared" si="270"/>
        <v>21.5</v>
      </c>
      <c r="W688">
        <f t="shared" si="277"/>
        <v>26.43571428571418</v>
      </c>
      <c r="X688">
        <f t="shared" si="272"/>
        <v>13.728571428571481</v>
      </c>
      <c r="Y688">
        <f t="shared" si="278"/>
        <v>64.220024292902821</v>
      </c>
      <c r="Z688">
        <f t="shared" si="279"/>
        <v>0</v>
      </c>
      <c r="AA688">
        <f t="shared" si="280"/>
        <v>0</v>
      </c>
      <c r="AB688">
        <v>300.8</v>
      </c>
      <c r="AC688">
        <f t="shared" si="260"/>
        <v>-5687089193.5</v>
      </c>
      <c r="AD688">
        <f t="shared" si="273"/>
        <v>-3375423812.3215361</v>
      </c>
      <c r="AE688" t="str">
        <f t="shared" si="261"/>
        <v>May</v>
      </c>
      <c r="AF688">
        <f>_xlfn.IFNA(VLOOKUP(A688,Gold!$A$2:$E$1307,5, FALSE),AF687)</f>
        <v>28066</v>
      </c>
      <c r="AG688">
        <f>_xlfn.IFNA(VLOOKUP(A688,Gold!$A$2:$G$1307,7, FALSE),AG687)</f>
        <v>1</v>
      </c>
      <c r="AH688">
        <f>_xlfn.IFNA(VLOOKUP(A688,Oil!$A$2:$E$1345,5, FALSE),AH687)</f>
        <v>3082</v>
      </c>
      <c r="AI688">
        <f>_xlfn.IFNA(VLOOKUP(A688,Oil!$A$2:$G$1345,7, FALSE),AI687)</f>
        <v>1</v>
      </c>
      <c r="AJ688">
        <f t="shared" si="264"/>
        <v>2</v>
      </c>
      <c r="AK688">
        <f>_xlfn.IFNA(VLOOKUP(A688,InterestRate!$A$2:$G$1334,3, FALSE),AK687)</f>
        <v>6.91</v>
      </c>
      <c r="AL688">
        <f>_xlfn.IFNA(VLOOKUP(A688,InterestRate!$A$2:$G$1334,4,FALSE),AL687)</f>
        <v>6.91</v>
      </c>
      <c r="AM688">
        <f>_xlfn.IFNA(VLOOKUP(A688,InterestRate!$A$2:$G$1334,5, FALSE),AM687)</f>
        <v>6.91</v>
      </c>
      <c r="AN688">
        <f>_xlfn.IFNA(VLOOKUP(A688,InterestRate!$A$2:$G$1334,6, FALSE),AN687)</f>
        <v>6.91</v>
      </c>
      <c r="AO688">
        <f>_xlfn.IFNA(VLOOKUP(A688,InterestRate!$A$2:$G$1334,7, FALSE),AO687)</f>
        <v>-4.7999999999999996E-3</v>
      </c>
      <c r="AP688">
        <f t="shared" si="265"/>
        <v>-1</v>
      </c>
      <c r="AQ688">
        <f t="shared" si="266"/>
        <v>1</v>
      </c>
    </row>
    <row r="689" spans="1:43" x14ac:dyDescent="0.2">
      <c r="A689" s="1">
        <v>42870</v>
      </c>
      <c r="B689">
        <v>9433.5499999999993</v>
      </c>
      <c r="C689">
        <v>9449.25</v>
      </c>
      <c r="D689">
        <v>9423.1</v>
      </c>
      <c r="E689">
        <v>9445.4</v>
      </c>
      <c r="F689">
        <v>145163953</v>
      </c>
      <c r="G689">
        <v>7790.97</v>
      </c>
      <c r="H689">
        <f t="shared" si="282"/>
        <v>9344.2083333333339</v>
      </c>
      <c r="I689">
        <f t="shared" si="274"/>
        <v>101.1916666666657</v>
      </c>
      <c r="J689">
        <f t="shared" si="281"/>
        <v>0</v>
      </c>
      <c r="K689">
        <f t="shared" si="262"/>
        <v>9360.5499999999993</v>
      </c>
      <c r="L689">
        <f t="shared" si="275"/>
        <v>189434174.85714287</v>
      </c>
      <c r="M689">
        <f t="shared" si="276"/>
        <v>-44270221.857142866</v>
      </c>
      <c r="N689" s="10">
        <f t="shared" si="263"/>
        <v>-0.89832087577022013</v>
      </c>
      <c r="O689">
        <f t="shared" si="271"/>
        <v>85.5</v>
      </c>
      <c r="P689">
        <f t="shared" si="283"/>
        <v>-56.449999999998909</v>
      </c>
      <c r="Q689">
        <f t="shared" si="284"/>
        <v>76.041750750116591</v>
      </c>
      <c r="R689">
        <f t="shared" si="285"/>
        <v>141.94999999999891</v>
      </c>
      <c r="S689">
        <f t="shared" si="267"/>
        <v>44.5</v>
      </c>
      <c r="T689">
        <f t="shared" si="268"/>
        <v>-44.5</v>
      </c>
      <c r="U689">
        <f t="shared" si="269"/>
        <v>44.5</v>
      </c>
      <c r="V689">
        <f t="shared" si="270"/>
        <v>0</v>
      </c>
      <c r="W689">
        <f t="shared" si="277"/>
        <v>25.942857142857196</v>
      </c>
      <c r="X689">
        <f t="shared" si="272"/>
        <v>13.728571428571481</v>
      </c>
      <c r="Y689">
        <f t="shared" si="278"/>
        <v>63.786441868633609</v>
      </c>
      <c r="Z689">
        <f t="shared" si="279"/>
        <v>0</v>
      </c>
      <c r="AA689">
        <f t="shared" si="280"/>
        <v>0</v>
      </c>
      <c r="AB689">
        <v>283.05</v>
      </c>
      <c r="AC689">
        <f t="shared" si="260"/>
        <v>1720192843.0500529</v>
      </c>
      <c r="AD689">
        <f t="shared" si="273"/>
        <v>-3087997589.1500564</v>
      </c>
      <c r="AE689" t="str">
        <f t="shared" si="261"/>
        <v>May</v>
      </c>
      <c r="AF689">
        <f>_xlfn.IFNA(VLOOKUP(A689,Gold!$A$2:$E$1307,5, FALSE),AF688)</f>
        <v>28042</v>
      </c>
      <c r="AG689">
        <f>_xlfn.IFNA(VLOOKUP(A689,Gold!$A$2:$G$1307,7, FALSE),AG688)</f>
        <v>-1</v>
      </c>
      <c r="AH689">
        <f>_xlfn.IFNA(VLOOKUP(A689,Oil!$A$2:$E$1345,5, FALSE),AH688)</f>
        <v>3076</v>
      </c>
      <c r="AI689">
        <f>_xlfn.IFNA(VLOOKUP(A689,Oil!$A$2:$G$1345,7, FALSE),AI688)</f>
        <v>-1</v>
      </c>
      <c r="AJ689">
        <f t="shared" si="264"/>
        <v>-2</v>
      </c>
      <c r="AK689">
        <f>_xlfn.IFNA(VLOOKUP(A689,InterestRate!$A$2:$G$1334,3, FALSE),AK688)</f>
        <v>6.8079999999999998</v>
      </c>
      <c r="AL689">
        <f>_xlfn.IFNA(VLOOKUP(A689,InterestRate!$A$2:$G$1334,4,FALSE),AL688)</f>
        <v>6.8079999999999998</v>
      </c>
      <c r="AM689">
        <f>_xlfn.IFNA(VLOOKUP(A689,InterestRate!$A$2:$G$1334,5, FALSE),AM688)</f>
        <v>6.8079999999999998</v>
      </c>
      <c r="AN689">
        <f>_xlfn.IFNA(VLOOKUP(A689,InterestRate!$A$2:$G$1334,6, FALSE),AN688)</f>
        <v>6.8079999999999998</v>
      </c>
      <c r="AO689">
        <f>_xlfn.IFNA(VLOOKUP(A689,InterestRate!$A$2:$G$1334,7, FALSE),AO688)</f>
        <v>-1.4800000000000001E-2</v>
      </c>
      <c r="AP689">
        <f t="shared" si="265"/>
        <v>-1</v>
      </c>
      <c r="AQ689">
        <f t="shared" si="266"/>
        <v>-3</v>
      </c>
    </row>
    <row r="690" spans="1:43" x14ac:dyDescent="0.2">
      <c r="A690" s="1">
        <v>42871</v>
      </c>
      <c r="B690">
        <v>9461</v>
      </c>
      <c r="C690">
        <v>9517.2000000000007</v>
      </c>
      <c r="D690">
        <v>9456.35</v>
      </c>
      <c r="E690">
        <v>9512.25</v>
      </c>
      <c r="F690">
        <v>171709433</v>
      </c>
      <c r="G690">
        <v>9209.89</v>
      </c>
      <c r="H690">
        <f t="shared" si="282"/>
        <v>9352.0041666666657</v>
      </c>
      <c r="I690">
        <f t="shared" si="274"/>
        <v>160.2458333333343</v>
      </c>
      <c r="J690">
        <f t="shared" si="281"/>
        <v>0</v>
      </c>
      <c r="K690">
        <f t="shared" si="262"/>
        <v>9509.75</v>
      </c>
      <c r="L690">
        <f t="shared" si="275"/>
        <v>170472464.85714287</v>
      </c>
      <c r="M690">
        <f t="shared" si="276"/>
        <v>1236968.1428571343</v>
      </c>
      <c r="N690" s="10">
        <f t="shared" si="263"/>
        <v>-2.6281899655707115E-2</v>
      </c>
      <c r="O690">
        <f t="shared" si="271"/>
        <v>226.95000000000073</v>
      </c>
      <c r="P690">
        <f t="shared" si="283"/>
        <v>248.25000000000182</v>
      </c>
      <c r="Q690">
        <f t="shared" si="284"/>
        <v>67.304010883099735</v>
      </c>
      <c r="R690">
        <f t="shared" si="285"/>
        <v>-21.300000000001091</v>
      </c>
      <c r="S690">
        <f t="shared" si="267"/>
        <v>66.850000000000364</v>
      </c>
      <c r="T690">
        <f t="shared" si="268"/>
        <v>-66.850000000000364</v>
      </c>
      <c r="U690">
        <f t="shared" si="269"/>
        <v>66.850000000000364</v>
      </c>
      <c r="V690">
        <f t="shared" si="270"/>
        <v>0</v>
      </c>
      <c r="W690">
        <f t="shared" si="277"/>
        <v>35.492857142857247</v>
      </c>
      <c r="X690">
        <f t="shared" si="272"/>
        <v>3.0714285714285716</v>
      </c>
      <c r="Y690">
        <f t="shared" si="278"/>
        <v>89.70933381476803</v>
      </c>
      <c r="Z690">
        <f t="shared" si="279"/>
        <v>0</v>
      </c>
      <c r="AA690">
        <f t="shared" si="280"/>
        <v>1</v>
      </c>
      <c r="AB690">
        <v>401.4</v>
      </c>
      <c r="AC690">
        <f t="shared" si="260"/>
        <v>8800108441.25</v>
      </c>
      <c r="AD690">
        <f t="shared" si="273"/>
        <v>1218113279.8499436</v>
      </c>
      <c r="AE690" t="str">
        <f t="shared" si="261"/>
        <v>May</v>
      </c>
      <c r="AF690">
        <f>_xlfn.IFNA(VLOOKUP(A690,Gold!$A$2:$E$1307,5, FALSE),AF689)</f>
        <v>28029</v>
      </c>
      <c r="AG690">
        <f>_xlfn.IFNA(VLOOKUP(A690,Gold!$A$2:$G$1307,7, FALSE),AG689)</f>
        <v>-1</v>
      </c>
      <c r="AH690">
        <f>_xlfn.IFNA(VLOOKUP(A690,Oil!$A$2:$E$1345,5, FALSE),AH689)</f>
        <v>3132</v>
      </c>
      <c r="AI690">
        <f>_xlfn.IFNA(VLOOKUP(A690,Oil!$A$2:$G$1345,7, FALSE),AI689)</f>
        <v>1</v>
      </c>
      <c r="AJ690">
        <f t="shared" si="264"/>
        <v>0</v>
      </c>
      <c r="AK690">
        <f>_xlfn.IFNA(VLOOKUP(A690,InterestRate!$A$2:$G$1334,3, FALSE),AK689)</f>
        <v>6.8390000000000004</v>
      </c>
      <c r="AL690">
        <f>_xlfn.IFNA(VLOOKUP(A690,InterestRate!$A$2:$G$1334,4,FALSE),AL689)</f>
        <v>6.8390000000000004</v>
      </c>
      <c r="AM690">
        <f>_xlfn.IFNA(VLOOKUP(A690,InterestRate!$A$2:$G$1334,5, FALSE),AM689)</f>
        <v>6.8390000000000004</v>
      </c>
      <c r="AN690">
        <f>_xlfn.IFNA(VLOOKUP(A690,InterestRate!$A$2:$G$1334,6, FALSE),AN689)</f>
        <v>6.8390000000000004</v>
      </c>
      <c r="AO690">
        <f>_xlfn.IFNA(VLOOKUP(A690,InterestRate!$A$2:$G$1334,7, FALSE),AO689)</f>
        <v>4.5999999999999999E-3</v>
      </c>
      <c r="AP690">
        <f t="shared" si="265"/>
        <v>1</v>
      </c>
      <c r="AQ690">
        <f t="shared" si="266"/>
        <v>1</v>
      </c>
    </row>
    <row r="691" spans="1:43" x14ac:dyDescent="0.2">
      <c r="A691" s="1">
        <v>42872</v>
      </c>
      <c r="B691">
        <v>9517.6</v>
      </c>
      <c r="C691">
        <v>9532.6</v>
      </c>
      <c r="D691">
        <v>9486.1</v>
      </c>
      <c r="E691">
        <v>9525.75</v>
      </c>
      <c r="F691">
        <v>211856040</v>
      </c>
      <c r="G691">
        <v>10726.23</v>
      </c>
      <c r="H691">
        <f t="shared" si="282"/>
        <v>9366.179166666665</v>
      </c>
      <c r="I691">
        <f t="shared" si="274"/>
        <v>159.57083333333503</v>
      </c>
      <c r="J691">
        <f t="shared" si="281"/>
        <v>0</v>
      </c>
      <c r="K691">
        <f t="shared" si="262"/>
        <v>9595.1</v>
      </c>
      <c r="L691">
        <f t="shared" si="275"/>
        <v>160840450.85714287</v>
      </c>
      <c r="M691">
        <f t="shared" si="276"/>
        <v>51015589.142857134</v>
      </c>
      <c r="N691" s="10">
        <f t="shared" si="263"/>
        <v>0.7280266645670983</v>
      </c>
      <c r="O691">
        <f t="shared" si="271"/>
        <v>211.70000000000073</v>
      </c>
      <c r="P691">
        <f t="shared" si="283"/>
        <v>249.50000000000182</v>
      </c>
      <c r="Q691">
        <f t="shared" si="284"/>
        <v>89.455992106787207</v>
      </c>
      <c r="R691">
        <f t="shared" si="285"/>
        <v>-37.800000000001091</v>
      </c>
      <c r="S691">
        <f t="shared" si="267"/>
        <v>13.5</v>
      </c>
      <c r="T691">
        <f t="shared" si="268"/>
        <v>-13.5</v>
      </c>
      <c r="U691">
        <f t="shared" si="269"/>
        <v>13.5</v>
      </c>
      <c r="V691">
        <f t="shared" si="270"/>
        <v>0</v>
      </c>
      <c r="W691">
        <f t="shared" si="277"/>
        <v>33.314285714285816</v>
      </c>
      <c r="X691">
        <f t="shared" si="272"/>
        <v>3.0714285714285716</v>
      </c>
      <c r="Y691">
        <f t="shared" si="278"/>
        <v>89.109667558272861</v>
      </c>
      <c r="Z691">
        <f t="shared" si="279"/>
        <v>0</v>
      </c>
      <c r="AA691">
        <f t="shared" si="280"/>
        <v>1</v>
      </c>
      <c r="AB691">
        <v>524.15</v>
      </c>
      <c r="AC691">
        <f t="shared" si="260"/>
        <v>1726626725.999923</v>
      </c>
      <c r="AD691">
        <f t="shared" si="273"/>
        <v>1398024831.0785413</v>
      </c>
      <c r="AE691" t="str">
        <f t="shared" si="261"/>
        <v>May</v>
      </c>
      <c r="AF691">
        <f>_xlfn.IFNA(VLOOKUP(A691,Gold!$A$2:$E$1307,5, FALSE),AF690)</f>
        <v>28294</v>
      </c>
      <c r="AG691">
        <f>_xlfn.IFNA(VLOOKUP(A691,Gold!$A$2:$G$1307,7, FALSE),AG690)</f>
        <v>1</v>
      </c>
      <c r="AH691">
        <f>_xlfn.IFNA(VLOOKUP(A691,Oil!$A$2:$E$1345,5, FALSE),AH690)</f>
        <v>3118</v>
      </c>
      <c r="AI691">
        <f>_xlfn.IFNA(VLOOKUP(A691,Oil!$A$2:$G$1345,7, FALSE),AI690)</f>
        <v>-1</v>
      </c>
      <c r="AJ691">
        <f t="shared" si="264"/>
        <v>0</v>
      </c>
      <c r="AK691">
        <f>_xlfn.IFNA(VLOOKUP(A691,InterestRate!$A$2:$G$1334,3, FALSE),AK690)</f>
        <v>6.8440000000000003</v>
      </c>
      <c r="AL691">
        <f>_xlfn.IFNA(VLOOKUP(A691,InterestRate!$A$2:$G$1334,4,FALSE),AL690)</f>
        <v>6.8440000000000003</v>
      </c>
      <c r="AM691">
        <f>_xlfn.IFNA(VLOOKUP(A691,InterestRate!$A$2:$G$1334,5, FALSE),AM690)</f>
        <v>6.8440000000000003</v>
      </c>
      <c r="AN691">
        <f>_xlfn.IFNA(VLOOKUP(A691,InterestRate!$A$2:$G$1334,6, FALSE),AN690)</f>
        <v>6.8440000000000003</v>
      </c>
      <c r="AO691">
        <f>_xlfn.IFNA(VLOOKUP(A691,InterestRate!$A$2:$G$1334,7, FALSE),AO690)</f>
        <v>6.9999999999999999E-4</v>
      </c>
      <c r="AP691">
        <f t="shared" si="265"/>
        <v>1</v>
      </c>
      <c r="AQ691">
        <f t="shared" si="266"/>
        <v>1</v>
      </c>
    </row>
    <row r="692" spans="1:43" x14ac:dyDescent="0.2">
      <c r="A692" s="1">
        <v>42873</v>
      </c>
      <c r="B692">
        <v>9453.2000000000007</v>
      </c>
      <c r="C692">
        <v>9489.1</v>
      </c>
      <c r="D692">
        <v>9418.1</v>
      </c>
      <c r="E692">
        <v>9429.4500000000007</v>
      </c>
      <c r="F692">
        <v>199340647</v>
      </c>
      <c r="G692">
        <v>10782.46</v>
      </c>
      <c r="H692">
        <f t="shared" si="282"/>
        <v>9384.6541666666653</v>
      </c>
      <c r="I692">
        <f t="shared" si="274"/>
        <v>44.795833333335395</v>
      </c>
      <c r="J692">
        <f t="shared" si="281"/>
        <v>0</v>
      </c>
      <c r="K692">
        <f t="shared" si="262"/>
        <v>9604.9</v>
      </c>
      <c r="L692">
        <f t="shared" si="275"/>
        <v>165432749.57142857</v>
      </c>
      <c r="M692">
        <f t="shared" si="276"/>
        <v>33907897.428571433</v>
      </c>
      <c r="N692" s="10">
        <f t="shared" si="263"/>
        <v>1.8606599536558219</v>
      </c>
      <c r="O692">
        <f t="shared" si="271"/>
        <v>112.60000000000036</v>
      </c>
      <c r="P692">
        <f t="shared" si="283"/>
        <v>137.89999999999964</v>
      </c>
      <c r="Q692">
        <f t="shared" si="284"/>
        <v>84.942694968852109</v>
      </c>
      <c r="R692">
        <f t="shared" si="285"/>
        <v>-25.299999999999272</v>
      </c>
      <c r="S692">
        <f t="shared" si="267"/>
        <v>-96.299999999999272</v>
      </c>
      <c r="T692">
        <f t="shared" si="268"/>
        <v>96.299999999999272</v>
      </c>
      <c r="U692">
        <f t="shared" si="269"/>
        <v>0</v>
      </c>
      <c r="V692">
        <f t="shared" si="270"/>
        <v>96.299999999999272</v>
      </c>
      <c r="W692">
        <f t="shared" si="277"/>
        <v>32.914285714285661</v>
      </c>
      <c r="X692">
        <f t="shared" si="272"/>
        <v>16.828571428571326</v>
      </c>
      <c r="Y692">
        <f t="shared" si="278"/>
        <v>64.864864864864956</v>
      </c>
      <c r="Z692">
        <f t="shared" si="279"/>
        <v>0</v>
      </c>
      <c r="AA692">
        <f t="shared" si="280"/>
        <v>0</v>
      </c>
      <c r="AB692">
        <v>551.25</v>
      </c>
      <c r="AC692">
        <f t="shared" si="260"/>
        <v>-4734340366.25</v>
      </c>
      <c r="AD692">
        <f t="shared" si="273"/>
        <v>1121198675.0428274</v>
      </c>
      <c r="AE692" t="str">
        <f t="shared" si="261"/>
        <v>May</v>
      </c>
      <c r="AF692">
        <f>_xlfn.IFNA(VLOOKUP(A692,Gold!$A$2:$E$1307,5, FALSE),AF691)</f>
        <v>28871</v>
      </c>
      <c r="AG692">
        <f>_xlfn.IFNA(VLOOKUP(A692,Gold!$A$2:$G$1307,7, FALSE),AG691)</f>
        <v>1</v>
      </c>
      <c r="AH692">
        <f>_xlfn.IFNA(VLOOKUP(A692,Oil!$A$2:$E$1345,5, FALSE),AH691)</f>
        <v>3142</v>
      </c>
      <c r="AI692">
        <f>_xlfn.IFNA(VLOOKUP(A692,Oil!$A$2:$G$1345,7, FALSE),AI691)</f>
        <v>1</v>
      </c>
      <c r="AJ692">
        <f t="shared" si="264"/>
        <v>2</v>
      </c>
      <c r="AK692">
        <f>_xlfn.IFNA(VLOOKUP(A692,InterestRate!$A$2:$G$1334,3, FALSE),AK691)</f>
        <v>6.843</v>
      </c>
      <c r="AL692">
        <f>_xlfn.IFNA(VLOOKUP(A692,InterestRate!$A$2:$G$1334,4,FALSE),AL691)</f>
        <v>6.843</v>
      </c>
      <c r="AM692">
        <f>_xlfn.IFNA(VLOOKUP(A692,InterestRate!$A$2:$G$1334,5, FALSE),AM691)</f>
        <v>6.843</v>
      </c>
      <c r="AN692">
        <f>_xlfn.IFNA(VLOOKUP(A692,InterestRate!$A$2:$G$1334,6, FALSE),AN691)</f>
        <v>6.843</v>
      </c>
      <c r="AO692">
        <f>_xlfn.IFNA(VLOOKUP(A692,InterestRate!$A$2:$G$1334,7, FALSE),AO691)</f>
        <v>-1E-4</v>
      </c>
      <c r="AP692">
        <f t="shared" si="265"/>
        <v>-1</v>
      </c>
      <c r="AQ692">
        <f t="shared" si="266"/>
        <v>1</v>
      </c>
    </row>
    <row r="693" spans="1:43" x14ac:dyDescent="0.2">
      <c r="A693" s="1">
        <v>42874</v>
      </c>
      <c r="B693">
        <v>9469.9</v>
      </c>
      <c r="C693">
        <v>9505.75</v>
      </c>
      <c r="D693">
        <v>9390.75</v>
      </c>
      <c r="E693">
        <v>9427.9</v>
      </c>
      <c r="F693">
        <v>259861396</v>
      </c>
      <c r="G693">
        <v>11544.77</v>
      </c>
      <c r="H693">
        <f t="shared" si="282"/>
        <v>9394.2916666666661</v>
      </c>
      <c r="I693">
        <f t="shared" si="274"/>
        <v>33.608333333333576</v>
      </c>
      <c r="J693">
        <f t="shared" si="281"/>
        <v>0</v>
      </c>
      <c r="K693">
        <f t="shared" si="262"/>
        <v>9624.5499999999993</v>
      </c>
      <c r="L693">
        <f t="shared" si="275"/>
        <v>174421780.85714287</v>
      </c>
      <c r="M693">
        <f t="shared" si="276"/>
        <v>85439615.142857134</v>
      </c>
      <c r="N693" s="10">
        <f t="shared" si="263"/>
        <v>2.0858303545858532</v>
      </c>
      <c r="O693">
        <f t="shared" si="271"/>
        <v>20.600000000000364</v>
      </c>
      <c r="P693">
        <f t="shared" si="283"/>
        <v>-82.649999999999636</v>
      </c>
      <c r="Q693">
        <f t="shared" si="284"/>
        <v>59.311885502863689</v>
      </c>
      <c r="R693">
        <f t="shared" si="285"/>
        <v>103.25</v>
      </c>
      <c r="S693">
        <f t="shared" si="267"/>
        <v>-1.5500000000010914</v>
      </c>
      <c r="T693">
        <f t="shared" si="268"/>
        <v>1.5500000000010914</v>
      </c>
      <c r="U693">
        <f t="shared" si="269"/>
        <v>0</v>
      </c>
      <c r="V693">
        <f t="shared" si="270"/>
        <v>1.5500000000010914</v>
      </c>
      <c r="W693">
        <f t="shared" si="277"/>
        <v>19.992857142857247</v>
      </c>
      <c r="X693">
        <f t="shared" si="272"/>
        <v>17.05000000000005</v>
      </c>
      <c r="Y693">
        <f t="shared" si="278"/>
        <v>52.55351107773194</v>
      </c>
      <c r="Z693">
        <f t="shared" si="279"/>
        <v>0</v>
      </c>
      <c r="AA693">
        <f t="shared" si="280"/>
        <v>0</v>
      </c>
      <c r="AB693">
        <v>344.9</v>
      </c>
      <c r="AC693">
        <f t="shared" si="260"/>
        <v>-10914178632</v>
      </c>
      <c r="AD693">
        <f t="shared" si="273"/>
        <v>-1958771998.4928792</v>
      </c>
      <c r="AE693" t="str">
        <f t="shared" si="261"/>
        <v>May</v>
      </c>
      <c r="AF693">
        <f>_xlfn.IFNA(VLOOKUP(A693,Gold!$A$2:$E$1307,5, FALSE),AF692)</f>
        <v>28659</v>
      </c>
      <c r="AG693">
        <f>_xlfn.IFNA(VLOOKUP(A693,Gold!$A$2:$G$1307,7, FALSE),AG692)</f>
        <v>-1</v>
      </c>
      <c r="AH693">
        <f>_xlfn.IFNA(VLOOKUP(A693,Oil!$A$2:$E$1345,5, FALSE),AH692)</f>
        <v>3175</v>
      </c>
      <c r="AI693">
        <f>_xlfn.IFNA(VLOOKUP(A693,Oil!$A$2:$G$1345,7, FALSE),AI692)</f>
        <v>1</v>
      </c>
      <c r="AJ693">
        <f t="shared" si="264"/>
        <v>0</v>
      </c>
      <c r="AK693">
        <f>_xlfn.IFNA(VLOOKUP(A693,InterestRate!$A$2:$G$1334,3, FALSE),AK692)</f>
        <v>6.859</v>
      </c>
      <c r="AL693">
        <f>_xlfn.IFNA(VLOOKUP(A693,InterestRate!$A$2:$G$1334,4,FALSE),AL692)</f>
        <v>6.859</v>
      </c>
      <c r="AM693">
        <f>_xlfn.IFNA(VLOOKUP(A693,InterestRate!$A$2:$G$1334,5, FALSE),AM692)</f>
        <v>6.859</v>
      </c>
      <c r="AN693">
        <f>_xlfn.IFNA(VLOOKUP(A693,InterestRate!$A$2:$G$1334,6, FALSE),AN692)</f>
        <v>6.859</v>
      </c>
      <c r="AO693">
        <f>_xlfn.IFNA(VLOOKUP(A693,InterestRate!$A$2:$G$1334,7, FALSE),AO692)</f>
        <v>2.3E-3</v>
      </c>
      <c r="AP693">
        <f t="shared" si="265"/>
        <v>1</v>
      </c>
      <c r="AQ693">
        <f t="shared" si="266"/>
        <v>1</v>
      </c>
    </row>
    <row r="694" spans="1:43" x14ac:dyDescent="0.2">
      <c r="A694" s="1">
        <v>42877</v>
      </c>
      <c r="B694">
        <v>9480.25</v>
      </c>
      <c r="C694">
        <v>9498.65</v>
      </c>
      <c r="D694">
        <v>9427.9</v>
      </c>
      <c r="E694">
        <v>9438.25</v>
      </c>
      <c r="F694">
        <v>202874757</v>
      </c>
      <c r="G694">
        <v>9432.9699999999993</v>
      </c>
      <c r="H694">
        <f t="shared" si="282"/>
        <v>9403.9541666666646</v>
      </c>
      <c r="I694">
        <f t="shared" si="274"/>
        <v>34.295833333335395</v>
      </c>
      <c r="J694">
        <f t="shared" si="281"/>
        <v>0</v>
      </c>
      <c r="K694">
        <f t="shared" si="262"/>
        <v>9621.25</v>
      </c>
      <c r="L694">
        <f t="shared" si="275"/>
        <v>189064389.57142857</v>
      </c>
      <c r="M694">
        <f t="shared" si="276"/>
        <v>13810367.428571433</v>
      </c>
      <c r="N694" s="10">
        <f t="shared" si="263"/>
        <v>1.9389187614229333</v>
      </c>
      <c r="O694">
        <f t="shared" si="271"/>
        <v>15.850000000000364</v>
      </c>
      <c r="P694">
        <f t="shared" si="283"/>
        <v>-92.75</v>
      </c>
      <c r="Q694">
        <f t="shared" si="284"/>
        <v>73.069498066013097</v>
      </c>
      <c r="R694">
        <f t="shared" si="285"/>
        <v>108.60000000000036</v>
      </c>
      <c r="S694">
        <f t="shared" si="267"/>
        <v>10.350000000000364</v>
      </c>
      <c r="T694">
        <f t="shared" si="268"/>
        <v>-10.350000000000364</v>
      </c>
      <c r="U694">
        <f t="shared" si="269"/>
        <v>10.350000000000364</v>
      </c>
      <c r="V694">
        <f t="shared" si="270"/>
        <v>0</v>
      </c>
      <c r="W694">
        <f t="shared" si="277"/>
        <v>19.31428571428582</v>
      </c>
      <c r="X694">
        <f t="shared" si="272"/>
        <v>17.05000000000005</v>
      </c>
      <c r="Y694">
        <f t="shared" si="278"/>
        <v>51.691837124832794</v>
      </c>
      <c r="Z694">
        <f t="shared" si="279"/>
        <v>0</v>
      </c>
      <c r="AA694">
        <f t="shared" si="280"/>
        <v>0</v>
      </c>
      <c r="AB694">
        <v>149.05000000000001</v>
      </c>
      <c r="AC694">
        <f t="shared" si="260"/>
        <v>-8520739794</v>
      </c>
      <c r="AD694">
        <f t="shared" si="273"/>
        <v>-2515631425.0642891</v>
      </c>
      <c r="AE694" t="str">
        <f t="shared" si="261"/>
        <v>May</v>
      </c>
      <c r="AF694">
        <f>_xlfn.IFNA(VLOOKUP(A694,Gold!$A$2:$E$1307,5, FALSE),AF693)</f>
        <v>28673</v>
      </c>
      <c r="AG694">
        <f>_xlfn.IFNA(VLOOKUP(A694,Gold!$A$2:$G$1307,7, FALSE),AG693)</f>
        <v>1</v>
      </c>
      <c r="AH694">
        <f>_xlfn.IFNA(VLOOKUP(A694,Oil!$A$2:$E$1345,5, FALSE),AH693)</f>
        <v>3271</v>
      </c>
      <c r="AI694">
        <f>_xlfn.IFNA(VLOOKUP(A694,Oil!$A$2:$G$1345,7, FALSE),AI693)</f>
        <v>1</v>
      </c>
      <c r="AJ694">
        <f t="shared" si="264"/>
        <v>2</v>
      </c>
      <c r="AK694">
        <f>_xlfn.IFNA(VLOOKUP(A694,InterestRate!$A$2:$G$1334,3, FALSE),AK693)</f>
        <v>6.7729999999999997</v>
      </c>
      <c r="AL694">
        <f>_xlfn.IFNA(VLOOKUP(A694,InterestRate!$A$2:$G$1334,4,FALSE),AL693)</f>
        <v>6.7729999999999997</v>
      </c>
      <c r="AM694">
        <f>_xlfn.IFNA(VLOOKUP(A694,InterestRate!$A$2:$G$1334,5, FALSE),AM693)</f>
        <v>6.7729999999999997</v>
      </c>
      <c r="AN694">
        <f>_xlfn.IFNA(VLOOKUP(A694,InterestRate!$A$2:$G$1334,6, FALSE),AN693)</f>
        <v>6.7729999999999997</v>
      </c>
      <c r="AO694">
        <f>_xlfn.IFNA(VLOOKUP(A694,InterestRate!$A$2:$G$1334,7, FALSE),AO693)</f>
        <v>-1.2500000000000001E-2</v>
      </c>
      <c r="AP694">
        <f t="shared" si="265"/>
        <v>-1</v>
      </c>
      <c r="AQ694">
        <f t="shared" si="266"/>
        <v>1</v>
      </c>
    </row>
    <row r="695" spans="1:43" x14ac:dyDescent="0.2">
      <c r="A695" s="1">
        <v>42878</v>
      </c>
      <c r="B695">
        <v>9445.0499999999993</v>
      </c>
      <c r="C695">
        <v>9448.0499999999993</v>
      </c>
      <c r="D695">
        <v>9370</v>
      </c>
      <c r="E695">
        <v>9386.15</v>
      </c>
      <c r="F695">
        <v>231345629</v>
      </c>
      <c r="G695">
        <v>11553.27</v>
      </c>
      <c r="H695">
        <f t="shared" si="282"/>
        <v>9410.4833333333318</v>
      </c>
      <c r="I695">
        <f t="shared" si="274"/>
        <v>-24.333333333332121</v>
      </c>
      <c r="J695">
        <f t="shared" si="281"/>
        <v>-1</v>
      </c>
      <c r="K695">
        <f t="shared" si="262"/>
        <v>9616.1</v>
      </c>
      <c r="L695">
        <f t="shared" si="275"/>
        <v>192840806.2857143</v>
      </c>
      <c r="M695">
        <f t="shared" si="276"/>
        <v>38504822.714285702</v>
      </c>
      <c r="N695" s="10">
        <f t="shared" si="263"/>
        <v>2.4498862685978886</v>
      </c>
      <c r="O695">
        <f t="shared" si="271"/>
        <v>-14.75</v>
      </c>
      <c r="P695">
        <f t="shared" si="283"/>
        <v>-103.69999999999891</v>
      </c>
      <c r="Q695">
        <f t="shared" si="284"/>
        <v>83.584372827415663</v>
      </c>
      <c r="R695">
        <f t="shared" si="285"/>
        <v>88.949999999998909</v>
      </c>
      <c r="S695">
        <f t="shared" si="267"/>
        <v>-52.100000000000364</v>
      </c>
      <c r="T695">
        <f t="shared" si="268"/>
        <v>52.100000000000364</v>
      </c>
      <c r="U695">
        <f t="shared" si="269"/>
        <v>0</v>
      </c>
      <c r="V695">
        <f t="shared" si="270"/>
        <v>52.100000000000364</v>
      </c>
      <c r="W695">
        <f t="shared" si="277"/>
        <v>19.31428571428582</v>
      </c>
      <c r="X695">
        <f t="shared" si="272"/>
        <v>21.421428571428674</v>
      </c>
      <c r="Y695">
        <f t="shared" si="278"/>
        <v>46.277597124764704</v>
      </c>
      <c r="Z695">
        <f t="shared" si="279"/>
        <v>0</v>
      </c>
      <c r="AA695">
        <f t="shared" si="280"/>
        <v>0</v>
      </c>
      <c r="AB695">
        <v>21.7</v>
      </c>
      <c r="AC695">
        <f t="shared" si="260"/>
        <v>-13626257548.099916</v>
      </c>
      <c r="AD695">
        <f t="shared" si="273"/>
        <v>-3649798332.8642774</v>
      </c>
      <c r="AE695" t="str">
        <f t="shared" si="261"/>
        <v>May</v>
      </c>
      <c r="AF695">
        <f>_xlfn.IFNA(VLOOKUP(A695,Gold!$A$2:$E$1307,5, FALSE),AF694)</f>
        <v>28853</v>
      </c>
      <c r="AG695">
        <f>_xlfn.IFNA(VLOOKUP(A695,Gold!$A$2:$G$1307,7, FALSE),AG694)</f>
        <v>-1</v>
      </c>
      <c r="AH695">
        <f>_xlfn.IFNA(VLOOKUP(A695,Oil!$A$2:$E$1345,5, FALSE),AH694)</f>
        <v>3301</v>
      </c>
      <c r="AI695">
        <f>_xlfn.IFNA(VLOOKUP(A695,Oil!$A$2:$G$1345,7, FALSE),AI694)</f>
        <v>1</v>
      </c>
      <c r="AJ695">
        <f t="shared" si="264"/>
        <v>0</v>
      </c>
      <c r="AK695">
        <f>_xlfn.IFNA(VLOOKUP(A695,InterestRate!$A$2:$G$1334,3, FALSE),AK694)</f>
        <v>6.7930000000000001</v>
      </c>
      <c r="AL695">
        <f>_xlfn.IFNA(VLOOKUP(A695,InterestRate!$A$2:$G$1334,4,FALSE),AL694)</f>
        <v>6.7930000000000001</v>
      </c>
      <c r="AM695">
        <f>_xlfn.IFNA(VLOOKUP(A695,InterestRate!$A$2:$G$1334,5, FALSE),AM694)</f>
        <v>6.7930000000000001</v>
      </c>
      <c r="AN695">
        <f>_xlfn.IFNA(VLOOKUP(A695,InterestRate!$A$2:$G$1334,6, FALSE),AN694)</f>
        <v>6.7930000000000001</v>
      </c>
      <c r="AO695">
        <f>_xlfn.IFNA(VLOOKUP(A695,InterestRate!$A$2:$G$1334,7, FALSE),AO694)</f>
        <v>3.0000000000000001E-3</v>
      </c>
      <c r="AP695">
        <f t="shared" si="265"/>
        <v>1</v>
      </c>
      <c r="AQ695">
        <f t="shared" si="266"/>
        <v>1</v>
      </c>
    </row>
    <row r="696" spans="1:43" x14ac:dyDescent="0.2">
      <c r="A696" s="1">
        <v>42879</v>
      </c>
      <c r="B696">
        <v>9410.9</v>
      </c>
      <c r="C696">
        <v>9431.9</v>
      </c>
      <c r="D696">
        <v>9341.65</v>
      </c>
      <c r="E696">
        <v>9360.5499999999993</v>
      </c>
      <c r="F696">
        <v>218265181</v>
      </c>
      <c r="G696">
        <v>11045.95</v>
      </c>
      <c r="H696">
        <f t="shared" si="282"/>
        <v>9418.8874999999989</v>
      </c>
      <c r="I696">
        <f t="shared" si="274"/>
        <v>-58.337499999999636</v>
      </c>
      <c r="J696">
        <f t="shared" si="281"/>
        <v>0</v>
      </c>
      <c r="K696">
        <f t="shared" si="262"/>
        <v>9653.5</v>
      </c>
      <c r="L696">
        <f t="shared" si="275"/>
        <v>203164550.7142857</v>
      </c>
      <c r="M696">
        <f t="shared" si="276"/>
        <v>15100630.285714298</v>
      </c>
      <c r="N696" s="10">
        <f t="shared" si="263"/>
        <v>3.1296237934736819</v>
      </c>
      <c r="O696">
        <f t="shared" si="271"/>
        <v>-84.850000000000364</v>
      </c>
      <c r="P696">
        <f t="shared" si="283"/>
        <v>-170.35000000000036</v>
      </c>
      <c r="Q696">
        <f t="shared" si="284"/>
        <v>95.976315282668267</v>
      </c>
      <c r="R696">
        <f t="shared" si="285"/>
        <v>85.5</v>
      </c>
      <c r="S696">
        <f t="shared" si="267"/>
        <v>-25.600000000000364</v>
      </c>
      <c r="T696">
        <f t="shared" si="268"/>
        <v>25.600000000000364</v>
      </c>
      <c r="U696">
        <f t="shared" si="269"/>
        <v>0</v>
      </c>
      <c r="V696">
        <f t="shared" si="270"/>
        <v>25.600000000000364</v>
      </c>
      <c r="W696">
        <f t="shared" si="277"/>
        <v>12.95714285714296</v>
      </c>
      <c r="X696">
        <f t="shared" si="272"/>
        <v>25.078571428571585</v>
      </c>
      <c r="Y696">
        <f t="shared" si="278"/>
        <v>33.19304666056729</v>
      </c>
      <c r="Z696">
        <f t="shared" si="279"/>
        <v>0</v>
      </c>
      <c r="AA696">
        <f t="shared" si="280"/>
        <v>0</v>
      </c>
      <c r="AB696">
        <v>-83.75</v>
      </c>
      <c r="AC696">
        <f t="shared" si="260"/>
        <v>-10989651863.350079</v>
      </c>
      <c r="AD696">
        <f t="shared" si="273"/>
        <v>-5465490433.7785816</v>
      </c>
      <c r="AE696" t="str">
        <f t="shared" si="261"/>
        <v>May</v>
      </c>
      <c r="AF696">
        <f>_xlfn.IFNA(VLOOKUP(A696,Gold!$A$2:$E$1307,5, FALSE),AF695)</f>
        <v>28701</v>
      </c>
      <c r="AG696">
        <f>_xlfn.IFNA(VLOOKUP(A696,Gold!$A$2:$G$1307,7, FALSE),AG695)</f>
        <v>1</v>
      </c>
      <c r="AH696">
        <f>_xlfn.IFNA(VLOOKUP(A696,Oil!$A$2:$E$1345,5, FALSE),AH695)</f>
        <v>3334</v>
      </c>
      <c r="AI696">
        <f>_xlfn.IFNA(VLOOKUP(A696,Oil!$A$2:$G$1345,7, FALSE),AI695)</f>
        <v>1</v>
      </c>
      <c r="AJ696">
        <f t="shared" si="264"/>
        <v>2</v>
      </c>
      <c r="AK696">
        <f>_xlfn.IFNA(VLOOKUP(A696,InterestRate!$A$2:$G$1334,3, FALSE),AK695)</f>
        <v>6.8019999999999996</v>
      </c>
      <c r="AL696">
        <f>_xlfn.IFNA(VLOOKUP(A696,InterestRate!$A$2:$G$1334,4,FALSE),AL695)</f>
        <v>6.8019999999999996</v>
      </c>
      <c r="AM696">
        <f>_xlfn.IFNA(VLOOKUP(A696,InterestRate!$A$2:$G$1334,5, FALSE),AM695)</f>
        <v>6.8019999999999996</v>
      </c>
      <c r="AN696">
        <f>_xlfn.IFNA(VLOOKUP(A696,InterestRate!$A$2:$G$1334,6, FALSE),AN695)</f>
        <v>6.8019999999999996</v>
      </c>
      <c r="AO696">
        <f>_xlfn.IFNA(VLOOKUP(A696,InterestRate!$A$2:$G$1334,7, FALSE),AO695)</f>
        <v>1.2999999999999999E-3</v>
      </c>
      <c r="AP696">
        <f t="shared" si="265"/>
        <v>1</v>
      </c>
      <c r="AQ696">
        <f t="shared" si="266"/>
        <v>3</v>
      </c>
    </row>
    <row r="697" spans="1:43" x14ac:dyDescent="0.2">
      <c r="A697" s="1">
        <v>42880</v>
      </c>
      <c r="B697">
        <v>9384.0499999999993</v>
      </c>
      <c r="C697">
        <v>9523.2999999999993</v>
      </c>
      <c r="D697">
        <v>9379.2000000000007</v>
      </c>
      <c r="E697">
        <v>9509.75</v>
      </c>
      <c r="F697">
        <v>298147347</v>
      </c>
      <c r="G697">
        <v>16964.259999999998</v>
      </c>
      <c r="H697">
        <f t="shared" si="282"/>
        <v>9422.7624999999989</v>
      </c>
      <c r="I697">
        <f t="shared" si="274"/>
        <v>86.987500000001091</v>
      </c>
      <c r="J697">
        <f t="shared" si="281"/>
        <v>1</v>
      </c>
      <c r="K697">
        <f t="shared" si="262"/>
        <v>9675.1</v>
      </c>
      <c r="L697">
        <f t="shared" si="275"/>
        <v>213607583.2857143</v>
      </c>
      <c r="M697">
        <f t="shared" si="276"/>
        <v>84539763.714285702</v>
      </c>
      <c r="N697" s="10">
        <f t="shared" si="263"/>
        <v>1.7387418176082481</v>
      </c>
      <c r="O697">
        <f t="shared" si="271"/>
        <v>-2.5</v>
      </c>
      <c r="P697">
        <f t="shared" si="283"/>
        <v>-229.45000000000073</v>
      </c>
      <c r="Q697">
        <f t="shared" si="284"/>
        <v>117.657769459929</v>
      </c>
      <c r="R697">
        <f t="shared" si="285"/>
        <v>226.95000000000073</v>
      </c>
      <c r="S697">
        <f t="shared" si="267"/>
        <v>149.20000000000073</v>
      </c>
      <c r="T697">
        <f t="shared" si="268"/>
        <v>-149.20000000000073</v>
      </c>
      <c r="U697">
        <f t="shared" si="269"/>
        <v>149.20000000000073</v>
      </c>
      <c r="V697">
        <f t="shared" si="270"/>
        <v>0</v>
      </c>
      <c r="W697">
        <f t="shared" si="277"/>
        <v>24.721428571428728</v>
      </c>
      <c r="X697">
        <f t="shared" si="272"/>
        <v>25.078571428571585</v>
      </c>
      <c r="Y697">
        <f t="shared" si="278"/>
        <v>48.664229471316091</v>
      </c>
      <c r="Z697">
        <f t="shared" si="279"/>
        <v>0</v>
      </c>
      <c r="AA697">
        <f t="shared" si="280"/>
        <v>0</v>
      </c>
      <c r="AB697">
        <v>-102.1</v>
      </c>
      <c r="AC697">
        <f t="shared" si="260"/>
        <v>37477121517.900215</v>
      </c>
      <c r="AD697">
        <f t="shared" si="273"/>
        <v>-1368774279.9714084</v>
      </c>
      <c r="AE697" t="str">
        <f t="shared" si="261"/>
        <v>May</v>
      </c>
      <c r="AF697">
        <f>_xlfn.IFNA(VLOOKUP(A697,Gold!$A$2:$E$1307,5, FALSE),AF696)</f>
        <v>28702</v>
      </c>
      <c r="AG697">
        <f>_xlfn.IFNA(VLOOKUP(A697,Gold!$A$2:$G$1307,7, FALSE),AG696)</f>
        <v>1</v>
      </c>
      <c r="AH697">
        <f>_xlfn.IFNA(VLOOKUP(A697,Oil!$A$2:$E$1345,5, FALSE),AH696)</f>
        <v>3331</v>
      </c>
      <c r="AI697">
        <f>_xlfn.IFNA(VLOOKUP(A697,Oil!$A$2:$G$1345,7, FALSE),AI696)</f>
        <v>-1</v>
      </c>
      <c r="AJ697">
        <f t="shared" si="264"/>
        <v>0</v>
      </c>
      <c r="AK697">
        <f>_xlfn.IFNA(VLOOKUP(A697,InterestRate!$A$2:$G$1334,3, FALSE),AK696)</f>
        <v>6.79</v>
      </c>
      <c r="AL697">
        <f>_xlfn.IFNA(VLOOKUP(A697,InterestRate!$A$2:$G$1334,4,FALSE),AL696)</f>
        <v>6.79</v>
      </c>
      <c r="AM697">
        <f>_xlfn.IFNA(VLOOKUP(A697,InterestRate!$A$2:$G$1334,5, FALSE),AM696)</f>
        <v>6.79</v>
      </c>
      <c r="AN697">
        <f>_xlfn.IFNA(VLOOKUP(A697,InterestRate!$A$2:$G$1334,6, FALSE),AN696)</f>
        <v>6.79</v>
      </c>
      <c r="AO697">
        <f>_xlfn.IFNA(VLOOKUP(A697,InterestRate!$A$2:$G$1334,7, FALSE),AO696)</f>
        <v>-1.8E-3</v>
      </c>
      <c r="AP697">
        <f t="shared" si="265"/>
        <v>-1</v>
      </c>
      <c r="AQ697">
        <f t="shared" si="266"/>
        <v>-1</v>
      </c>
    </row>
    <row r="698" spans="1:43" x14ac:dyDescent="0.2">
      <c r="A698" s="1">
        <v>42881</v>
      </c>
      <c r="B698">
        <v>9507.75</v>
      </c>
      <c r="C698">
        <v>9604.9</v>
      </c>
      <c r="D698">
        <v>9495.4</v>
      </c>
      <c r="E698">
        <v>9595.1</v>
      </c>
      <c r="F698">
        <v>225647631</v>
      </c>
      <c r="G698">
        <v>11204.36</v>
      </c>
      <c r="H698">
        <f t="shared" si="282"/>
        <v>9438.8374999999996</v>
      </c>
      <c r="I698">
        <f t="shared" si="274"/>
        <v>156.26250000000073</v>
      </c>
      <c r="J698">
        <f t="shared" si="281"/>
        <v>0</v>
      </c>
      <c r="K698">
        <f t="shared" si="262"/>
        <v>9637.15</v>
      </c>
      <c r="L698">
        <f t="shared" si="275"/>
        <v>231670142.42857143</v>
      </c>
      <c r="M698">
        <f t="shared" si="276"/>
        <v>-6022511.4285714328</v>
      </c>
      <c r="N698" s="10">
        <f t="shared" si="263"/>
        <v>0.4382445206407361</v>
      </c>
      <c r="O698">
        <f t="shared" si="271"/>
        <v>69.350000000000364</v>
      </c>
      <c r="P698">
        <f t="shared" si="283"/>
        <v>-142.35000000000036</v>
      </c>
      <c r="Q698">
        <f t="shared" si="284"/>
        <v>96.641476602957908</v>
      </c>
      <c r="R698">
        <f t="shared" si="285"/>
        <v>211.70000000000073</v>
      </c>
      <c r="S698">
        <f t="shared" si="267"/>
        <v>85.350000000000364</v>
      </c>
      <c r="T698">
        <f t="shared" si="268"/>
        <v>-85.350000000000364</v>
      </c>
      <c r="U698">
        <f t="shared" si="269"/>
        <v>85.350000000000364</v>
      </c>
      <c r="V698">
        <f t="shared" si="270"/>
        <v>0</v>
      </c>
      <c r="W698">
        <f t="shared" si="277"/>
        <v>34.985714285714494</v>
      </c>
      <c r="X698">
        <f t="shared" si="272"/>
        <v>25.078571428571585</v>
      </c>
      <c r="Y698">
        <f t="shared" si="278"/>
        <v>57.293250672593281</v>
      </c>
      <c r="Z698">
        <f t="shared" si="279"/>
        <v>0</v>
      </c>
      <c r="AA698">
        <f t="shared" si="280"/>
        <v>0</v>
      </c>
      <c r="AB698">
        <v>-18</v>
      </c>
      <c r="AC698">
        <f t="shared" si="260"/>
        <v>19710320567.850082</v>
      </c>
      <c r="AD698">
        <f t="shared" si="273"/>
        <v>1200324840.2929001</v>
      </c>
      <c r="AE698" t="str">
        <f t="shared" si="261"/>
        <v>May</v>
      </c>
      <c r="AF698">
        <f>_xlfn.IFNA(VLOOKUP(A698,Gold!$A$2:$E$1307,5, FALSE),AF697)</f>
        <v>28782</v>
      </c>
      <c r="AG698">
        <f>_xlfn.IFNA(VLOOKUP(A698,Gold!$A$2:$G$1307,7, FALSE),AG697)</f>
        <v>1</v>
      </c>
      <c r="AH698">
        <f>_xlfn.IFNA(VLOOKUP(A698,Oil!$A$2:$E$1345,5, FALSE),AH697)</f>
        <v>3154</v>
      </c>
      <c r="AI698">
        <f>_xlfn.IFNA(VLOOKUP(A698,Oil!$A$2:$G$1345,7, FALSE),AI697)</f>
        <v>-1</v>
      </c>
      <c r="AJ698">
        <f t="shared" si="264"/>
        <v>0</v>
      </c>
      <c r="AK698">
        <f>_xlfn.IFNA(VLOOKUP(A698,InterestRate!$A$2:$G$1334,3, FALSE),AK697)</f>
        <v>6.79</v>
      </c>
      <c r="AL698">
        <f>_xlfn.IFNA(VLOOKUP(A698,InterestRate!$A$2:$G$1334,4,FALSE),AL697)</f>
        <v>6.79</v>
      </c>
      <c r="AM698">
        <f>_xlfn.IFNA(VLOOKUP(A698,InterestRate!$A$2:$G$1334,5, FALSE),AM697)</f>
        <v>6.79</v>
      </c>
      <c r="AN698">
        <f>_xlfn.IFNA(VLOOKUP(A698,InterestRate!$A$2:$G$1334,6, FALSE),AN697)</f>
        <v>6.79</v>
      </c>
      <c r="AO698">
        <f>_xlfn.IFNA(VLOOKUP(A698,InterestRate!$A$2:$G$1334,7, FALSE),AO697)</f>
        <v>0</v>
      </c>
      <c r="AP698">
        <f t="shared" si="265"/>
        <v>-1</v>
      </c>
      <c r="AQ698">
        <f t="shared" si="266"/>
        <v>-1</v>
      </c>
    </row>
    <row r="699" spans="1:43" x14ac:dyDescent="0.2">
      <c r="A699" s="1">
        <v>42884</v>
      </c>
      <c r="B699">
        <v>9560.0499999999993</v>
      </c>
      <c r="C699">
        <v>9637.75</v>
      </c>
      <c r="D699">
        <v>9547.7000000000007</v>
      </c>
      <c r="E699">
        <v>9604.9</v>
      </c>
      <c r="F699">
        <v>242266034</v>
      </c>
      <c r="G699">
        <v>12484.61</v>
      </c>
      <c r="H699">
        <f t="shared" si="282"/>
        <v>9454.4874999999993</v>
      </c>
      <c r="I699">
        <f t="shared" si="274"/>
        <v>150.41250000000036</v>
      </c>
      <c r="J699">
        <f t="shared" si="281"/>
        <v>0</v>
      </c>
      <c r="K699">
        <f t="shared" si="262"/>
        <v>9663.9</v>
      </c>
      <c r="L699">
        <f t="shared" si="275"/>
        <v>233640369.7142857</v>
      </c>
      <c r="M699">
        <f t="shared" si="276"/>
        <v>8625664.2857142985</v>
      </c>
      <c r="N699" s="10">
        <f t="shared" si="263"/>
        <v>0.61426979978969065</v>
      </c>
      <c r="O699">
        <f t="shared" si="271"/>
        <v>175.44999999999891</v>
      </c>
      <c r="P699">
        <f t="shared" si="283"/>
        <v>62.849999999998545</v>
      </c>
      <c r="Q699">
        <f t="shared" si="284"/>
        <v>62.789142601021865</v>
      </c>
      <c r="R699">
        <f t="shared" si="285"/>
        <v>112.60000000000036</v>
      </c>
      <c r="S699">
        <f t="shared" si="267"/>
        <v>9.7999999999992724</v>
      </c>
      <c r="T699">
        <f t="shared" si="268"/>
        <v>-9.7999999999992724</v>
      </c>
      <c r="U699">
        <f t="shared" si="269"/>
        <v>9.7999999999992724</v>
      </c>
      <c r="V699">
        <f t="shared" si="270"/>
        <v>0</v>
      </c>
      <c r="W699">
        <f t="shared" si="277"/>
        <v>36.385714285714393</v>
      </c>
      <c r="X699">
        <f t="shared" si="272"/>
        <v>11.321428571428831</v>
      </c>
      <c r="Y699">
        <f t="shared" si="278"/>
        <v>74.703035635723381</v>
      </c>
      <c r="Z699">
        <f t="shared" si="279"/>
        <v>0</v>
      </c>
      <c r="AA699">
        <f t="shared" si="280"/>
        <v>0</v>
      </c>
      <c r="AB699">
        <v>242.3</v>
      </c>
      <c r="AC699">
        <f t="shared" si="260"/>
        <v>10865631624.900087</v>
      </c>
      <c r="AD699">
        <f t="shared" si="273"/>
        <v>3428892267.6000552</v>
      </c>
      <c r="AE699" t="str">
        <f t="shared" si="261"/>
        <v>May</v>
      </c>
      <c r="AF699">
        <f>_xlfn.IFNA(VLOOKUP(A699,Gold!$A$2:$E$1307,5, FALSE),AF698)</f>
        <v>28846</v>
      </c>
      <c r="AG699">
        <f>_xlfn.IFNA(VLOOKUP(A699,Gold!$A$2:$G$1307,7, FALSE),AG698)</f>
        <v>-1</v>
      </c>
      <c r="AH699">
        <f>_xlfn.IFNA(VLOOKUP(A699,Oil!$A$2:$E$1345,5, FALSE),AH698)</f>
        <v>3217</v>
      </c>
      <c r="AI699">
        <f>_xlfn.IFNA(VLOOKUP(A699,Oil!$A$2:$G$1345,7, FALSE),AI698)</f>
        <v>1</v>
      </c>
      <c r="AJ699">
        <f t="shared" si="264"/>
        <v>0</v>
      </c>
      <c r="AK699">
        <f>_xlfn.IFNA(VLOOKUP(A699,InterestRate!$A$2:$G$1334,3, FALSE),AK698)</f>
        <v>6.6680000000000001</v>
      </c>
      <c r="AL699">
        <f>_xlfn.IFNA(VLOOKUP(A699,InterestRate!$A$2:$G$1334,4,FALSE),AL698)</f>
        <v>6.6680000000000001</v>
      </c>
      <c r="AM699">
        <f>_xlfn.IFNA(VLOOKUP(A699,InterestRate!$A$2:$G$1334,5, FALSE),AM698)</f>
        <v>6.6680000000000001</v>
      </c>
      <c r="AN699">
        <f>_xlfn.IFNA(VLOOKUP(A699,InterestRate!$A$2:$G$1334,6, FALSE),AN698)</f>
        <v>6.6680000000000001</v>
      </c>
      <c r="AO699">
        <f>_xlfn.IFNA(VLOOKUP(A699,InterestRate!$A$2:$G$1334,7, FALSE),AO698)</f>
        <v>-1.7999999999999999E-2</v>
      </c>
      <c r="AP699">
        <f t="shared" si="265"/>
        <v>-1</v>
      </c>
      <c r="AQ699">
        <f t="shared" si="266"/>
        <v>-1</v>
      </c>
    </row>
    <row r="700" spans="1:43" x14ac:dyDescent="0.2">
      <c r="A700" s="1">
        <v>42885</v>
      </c>
      <c r="B700">
        <v>9590.65</v>
      </c>
      <c r="C700">
        <v>9635.2999999999993</v>
      </c>
      <c r="D700">
        <v>9581.2000000000007</v>
      </c>
      <c r="E700">
        <v>9624.5499999999993</v>
      </c>
      <c r="F700">
        <v>199894193</v>
      </c>
      <c r="G700">
        <v>9765.4</v>
      </c>
      <c r="H700">
        <f t="shared" si="282"/>
        <v>9469.6958333333332</v>
      </c>
      <c r="I700">
        <f t="shared" si="274"/>
        <v>154.85416666666606</v>
      </c>
      <c r="J700">
        <f t="shared" si="281"/>
        <v>0</v>
      </c>
      <c r="K700">
        <f t="shared" si="262"/>
        <v>9647.25</v>
      </c>
      <c r="L700">
        <f t="shared" si="275"/>
        <v>239772567.85714287</v>
      </c>
      <c r="M700">
        <f t="shared" si="276"/>
        <v>-39878374.857142866</v>
      </c>
      <c r="N700" s="10">
        <f t="shared" si="263"/>
        <v>0.23585518283972476</v>
      </c>
      <c r="O700">
        <f t="shared" si="271"/>
        <v>196.64999999999964</v>
      </c>
      <c r="P700">
        <f t="shared" si="283"/>
        <v>176.04999999999927</v>
      </c>
      <c r="Q700">
        <f t="shared" si="284"/>
        <v>80.732151941731487</v>
      </c>
      <c r="R700">
        <f t="shared" si="285"/>
        <v>20.600000000000364</v>
      </c>
      <c r="S700">
        <f t="shared" si="267"/>
        <v>19.649999999999636</v>
      </c>
      <c r="T700">
        <f t="shared" si="268"/>
        <v>-19.649999999999636</v>
      </c>
      <c r="U700">
        <f t="shared" si="269"/>
        <v>19.649999999999636</v>
      </c>
      <c r="V700">
        <f t="shared" si="270"/>
        <v>0</v>
      </c>
      <c r="W700">
        <f t="shared" si="277"/>
        <v>39.192857142857193</v>
      </c>
      <c r="X700">
        <f t="shared" si="272"/>
        <v>11.100000000000104</v>
      </c>
      <c r="Y700">
        <f t="shared" si="278"/>
        <v>76.409970756161954</v>
      </c>
      <c r="Z700">
        <f t="shared" si="279"/>
        <v>0</v>
      </c>
      <c r="AA700">
        <f t="shared" si="280"/>
        <v>0</v>
      </c>
      <c r="AB700">
        <v>441.45</v>
      </c>
      <c r="AC700">
        <f t="shared" si="260"/>
        <v>6776413142.6999273</v>
      </c>
      <c r="AD700">
        <f t="shared" si="273"/>
        <v>5956119663.9857607</v>
      </c>
      <c r="AE700" t="str">
        <f t="shared" si="261"/>
        <v>May</v>
      </c>
      <c r="AF700">
        <f>_xlfn.IFNA(VLOOKUP(A700,Gold!$A$2:$E$1307,5, FALSE),AF699)</f>
        <v>28849</v>
      </c>
      <c r="AG700">
        <f>_xlfn.IFNA(VLOOKUP(A700,Gold!$A$2:$G$1307,7, FALSE),AG699)</f>
        <v>-1</v>
      </c>
      <c r="AH700">
        <f>_xlfn.IFNA(VLOOKUP(A700,Oil!$A$2:$E$1345,5, FALSE),AH699)</f>
        <v>3217</v>
      </c>
      <c r="AI700">
        <f>_xlfn.IFNA(VLOOKUP(A700,Oil!$A$2:$G$1345,7, FALSE),AI699)</f>
        <v>1</v>
      </c>
      <c r="AJ700">
        <f t="shared" si="264"/>
        <v>0</v>
      </c>
      <c r="AK700">
        <f>_xlfn.IFNA(VLOOKUP(A700,InterestRate!$A$2:$G$1334,3, FALSE),AK699)</f>
        <v>6.6639999999999997</v>
      </c>
      <c r="AL700">
        <f>_xlfn.IFNA(VLOOKUP(A700,InterestRate!$A$2:$G$1334,4,FALSE),AL699)</f>
        <v>6.6639999999999997</v>
      </c>
      <c r="AM700">
        <f>_xlfn.IFNA(VLOOKUP(A700,InterestRate!$A$2:$G$1334,5, FALSE),AM699)</f>
        <v>6.6639999999999997</v>
      </c>
      <c r="AN700">
        <f>_xlfn.IFNA(VLOOKUP(A700,InterestRate!$A$2:$G$1334,6, FALSE),AN699)</f>
        <v>6.6639999999999997</v>
      </c>
      <c r="AO700">
        <f>_xlfn.IFNA(VLOOKUP(A700,InterestRate!$A$2:$G$1334,7, FALSE),AO699)</f>
        <v>-5.9999999999999995E-4</v>
      </c>
      <c r="AP700">
        <f t="shared" si="265"/>
        <v>-1</v>
      </c>
      <c r="AQ700">
        <f t="shared" si="266"/>
        <v>-1</v>
      </c>
    </row>
    <row r="701" spans="1:43" x14ac:dyDescent="0.2">
      <c r="A701" s="1">
        <v>42886</v>
      </c>
      <c r="B701">
        <v>9636.5499999999993</v>
      </c>
      <c r="C701">
        <v>9649.6</v>
      </c>
      <c r="D701">
        <v>9609.25</v>
      </c>
      <c r="E701">
        <v>9621.25</v>
      </c>
      <c r="F701">
        <v>427053433</v>
      </c>
      <c r="G701">
        <v>19605.939999999999</v>
      </c>
      <c r="H701">
        <f t="shared" si="282"/>
        <v>9488.3333333333339</v>
      </c>
      <c r="I701">
        <f t="shared" si="274"/>
        <v>132.91666666666606</v>
      </c>
      <c r="J701">
        <f t="shared" si="281"/>
        <v>0</v>
      </c>
      <c r="K701">
        <f t="shared" si="262"/>
        <v>9668.25</v>
      </c>
      <c r="L701">
        <f t="shared" si="275"/>
        <v>231205824.57142857</v>
      </c>
      <c r="M701">
        <f t="shared" si="276"/>
        <v>195847608.42857143</v>
      </c>
      <c r="N701" s="10">
        <f t="shared" si="263"/>
        <v>0.4885020137715993</v>
      </c>
      <c r="O701">
        <f t="shared" si="271"/>
        <v>183</v>
      </c>
      <c r="P701">
        <f t="shared" si="283"/>
        <v>167.14999999999964</v>
      </c>
      <c r="Q701">
        <f t="shared" si="284"/>
        <v>103.21017564728203</v>
      </c>
      <c r="R701">
        <f t="shared" si="285"/>
        <v>15.850000000000364</v>
      </c>
      <c r="S701">
        <f t="shared" si="267"/>
        <v>-3.2999999999992724</v>
      </c>
      <c r="T701">
        <f t="shared" si="268"/>
        <v>3.2999999999992724</v>
      </c>
      <c r="U701">
        <f t="shared" si="269"/>
        <v>0</v>
      </c>
      <c r="V701">
        <f t="shared" si="270"/>
        <v>3.2999999999992724</v>
      </c>
      <c r="W701">
        <f t="shared" si="277"/>
        <v>37.714285714285715</v>
      </c>
      <c r="X701">
        <f t="shared" si="272"/>
        <v>11.571428571428571</v>
      </c>
      <c r="Y701">
        <f t="shared" si="278"/>
        <v>75</v>
      </c>
      <c r="Z701">
        <f t="shared" si="279"/>
        <v>0</v>
      </c>
      <c r="AA701">
        <f t="shared" si="280"/>
        <v>0</v>
      </c>
      <c r="AB701">
        <v>555.1</v>
      </c>
      <c r="AC701">
        <f t="shared" si="260"/>
        <v>-6533917524.8996897</v>
      </c>
      <c r="AD701">
        <f t="shared" si="273"/>
        <v>6239951416.7143755</v>
      </c>
      <c r="AE701" t="str">
        <f t="shared" si="261"/>
        <v>May</v>
      </c>
      <c r="AF701">
        <f>_xlfn.IFNA(VLOOKUP(A701,Gold!$A$2:$E$1307,5, FALSE),AF700)</f>
        <v>28839</v>
      </c>
      <c r="AG701">
        <f>_xlfn.IFNA(VLOOKUP(A701,Gold!$A$2:$G$1307,7, FALSE),AG700)</f>
        <v>1</v>
      </c>
      <c r="AH701">
        <f>_xlfn.IFNA(VLOOKUP(A701,Oil!$A$2:$E$1345,5, FALSE),AH700)</f>
        <v>3210</v>
      </c>
      <c r="AI701">
        <f>_xlfn.IFNA(VLOOKUP(A701,Oil!$A$2:$G$1345,7, FALSE),AI700)</f>
        <v>-1</v>
      </c>
      <c r="AJ701">
        <f t="shared" si="264"/>
        <v>0</v>
      </c>
      <c r="AK701">
        <f>_xlfn.IFNA(VLOOKUP(A701,InterestRate!$A$2:$G$1334,3, FALSE),AK700)</f>
        <v>6.6639999999999997</v>
      </c>
      <c r="AL701">
        <f>_xlfn.IFNA(VLOOKUP(A701,InterestRate!$A$2:$G$1334,4,FALSE),AL700)</f>
        <v>6.6639999999999997</v>
      </c>
      <c r="AM701">
        <f>_xlfn.IFNA(VLOOKUP(A701,InterestRate!$A$2:$G$1334,5, FALSE),AM700)</f>
        <v>6.6639999999999997</v>
      </c>
      <c r="AN701">
        <f>_xlfn.IFNA(VLOOKUP(A701,InterestRate!$A$2:$G$1334,6, FALSE),AN700)</f>
        <v>6.6639999999999997</v>
      </c>
      <c r="AO701">
        <f>_xlfn.IFNA(VLOOKUP(A701,InterestRate!$A$2:$G$1334,7, FALSE),AO700)</f>
        <v>0</v>
      </c>
      <c r="AP701">
        <f t="shared" si="265"/>
        <v>-1</v>
      </c>
      <c r="AQ701">
        <f t="shared" si="266"/>
        <v>-1</v>
      </c>
    </row>
    <row r="702" spans="1:43" x14ac:dyDescent="0.2">
      <c r="A702" s="1">
        <v>42887</v>
      </c>
      <c r="B702">
        <v>9603.5499999999993</v>
      </c>
      <c r="C702">
        <v>9634.65</v>
      </c>
      <c r="D702">
        <v>9589.9</v>
      </c>
      <c r="E702">
        <v>9616.1</v>
      </c>
      <c r="F702">
        <v>181533283</v>
      </c>
      <c r="G702">
        <v>9482.61</v>
      </c>
      <c r="H702">
        <f t="shared" si="282"/>
        <v>9502.9875000000011</v>
      </c>
      <c r="I702">
        <f t="shared" si="274"/>
        <v>113.11249999999927</v>
      </c>
      <c r="J702">
        <f t="shared" si="281"/>
        <v>0</v>
      </c>
      <c r="K702">
        <f t="shared" si="262"/>
        <v>9616.4</v>
      </c>
      <c r="L702">
        <f t="shared" si="275"/>
        <v>263231349.7142857</v>
      </c>
      <c r="M702">
        <f t="shared" si="276"/>
        <v>-81698066.714285702</v>
      </c>
      <c r="N702" s="10">
        <f t="shared" si="263"/>
        <v>3.119767889261472E-3</v>
      </c>
      <c r="O702">
        <f t="shared" si="271"/>
        <v>229.95000000000073</v>
      </c>
      <c r="P702">
        <f t="shared" si="283"/>
        <v>244.70000000000073</v>
      </c>
      <c r="Q702">
        <f t="shared" si="284"/>
        <v>112.69219086055762</v>
      </c>
      <c r="R702">
        <f t="shared" si="285"/>
        <v>-14.75</v>
      </c>
      <c r="S702">
        <f t="shared" si="267"/>
        <v>-5.1499999999996362</v>
      </c>
      <c r="T702">
        <f t="shared" si="268"/>
        <v>5.1499999999996362</v>
      </c>
      <c r="U702">
        <f t="shared" si="269"/>
        <v>0</v>
      </c>
      <c r="V702">
        <f t="shared" si="270"/>
        <v>5.1499999999996362</v>
      </c>
      <c r="W702">
        <f t="shared" si="277"/>
        <v>37.714285714285715</v>
      </c>
      <c r="X702">
        <f t="shared" si="272"/>
        <v>4.86428571428561</v>
      </c>
      <c r="Y702">
        <f t="shared" si="278"/>
        <v>86.543189641042659</v>
      </c>
      <c r="Z702">
        <f t="shared" si="279"/>
        <v>0</v>
      </c>
      <c r="AA702">
        <f t="shared" si="280"/>
        <v>1</v>
      </c>
      <c r="AB702">
        <v>609.6</v>
      </c>
      <c r="AC702">
        <f t="shared" si="260"/>
        <v>2278242701.650198</v>
      </c>
      <c r="AD702">
        <f t="shared" si="273"/>
        <v>8512022880.9643927</v>
      </c>
      <c r="AE702" t="str">
        <f t="shared" si="261"/>
        <v>Jun</v>
      </c>
      <c r="AF702">
        <f>_xlfn.IFNA(VLOOKUP(A702,Gold!$A$2:$E$1307,5, FALSE),AF701)</f>
        <v>28828</v>
      </c>
      <c r="AG702">
        <f>_xlfn.IFNA(VLOOKUP(A702,Gold!$A$2:$G$1307,7, FALSE),AG701)</f>
        <v>-1</v>
      </c>
      <c r="AH702">
        <f>_xlfn.IFNA(VLOOKUP(A702,Oil!$A$2:$E$1345,5, FALSE),AH701)</f>
        <v>3119</v>
      </c>
      <c r="AI702">
        <f>_xlfn.IFNA(VLOOKUP(A702,Oil!$A$2:$G$1345,7, FALSE),AI701)</f>
        <v>-1</v>
      </c>
      <c r="AJ702">
        <f t="shared" si="264"/>
        <v>-2</v>
      </c>
      <c r="AK702">
        <f>_xlfn.IFNA(VLOOKUP(A702,InterestRate!$A$2:$G$1334,3, FALSE),AK701)</f>
        <v>6.6260000000000003</v>
      </c>
      <c r="AL702">
        <f>_xlfn.IFNA(VLOOKUP(A702,InterestRate!$A$2:$G$1334,4,FALSE),AL701)</f>
        <v>6.6260000000000003</v>
      </c>
      <c r="AM702">
        <f>_xlfn.IFNA(VLOOKUP(A702,InterestRate!$A$2:$G$1334,5, FALSE),AM701)</f>
        <v>6.6260000000000003</v>
      </c>
      <c r="AN702">
        <f>_xlfn.IFNA(VLOOKUP(A702,InterestRate!$A$2:$G$1334,6, FALSE),AN701)</f>
        <v>6.6260000000000003</v>
      </c>
      <c r="AO702">
        <f>_xlfn.IFNA(VLOOKUP(A702,InterestRate!$A$2:$G$1334,7, FALSE),AO701)</f>
        <v>-5.7000000000000002E-3</v>
      </c>
      <c r="AP702">
        <f t="shared" si="265"/>
        <v>-1</v>
      </c>
      <c r="AQ702">
        <f t="shared" si="266"/>
        <v>-3</v>
      </c>
    </row>
    <row r="703" spans="1:43" x14ac:dyDescent="0.2">
      <c r="A703" s="1">
        <v>42888</v>
      </c>
      <c r="B703">
        <v>9657.15</v>
      </c>
      <c r="C703">
        <v>9673.5</v>
      </c>
      <c r="D703">
        <v>9637.4500000000007</v>
      </c>
      <c r="E703">
        <v>9653.5</v>
      </c>
      <c r="F703">
        <v>167195027</v>
      </c>
      <c r="G703">
        <v>8564.2999999999993</v>
      </c>
      <c r="H703">
        <f t="shared" si="282"/>
        <v>9511.6416666666682</v>
      </c>
      <c r="I703">
        <f t="shared" si="274"/>
        <v>141.85833333333176</v>
      </c>
      <c r="J703">
        <f t="shared" si="281"/>
        <v>0</v>
      </c>
      <c r="K703">
        <f t="shared" si="262"/>
        <v>9606.9</v>
      </c>
      <c r="L703">
        <f t="shared" si="275"/>
        <v>256115300.2857143</v>
      </c>
      <c r="M703">
        <f t="shared" si="276"/>
        <v>-88920273.285714298</v>
      </c>
      <c r="N703" s="10">
        <f t="shared" si="263"/>
        <v>-0.48272647226394949</v>
      </c>
      <c r="O703">
        <f t="shared" si="271"/>
        <v>292.95000000000073</v>
      </c>
      <c r="P703">
        <f t="shared" si="283"/>
        <v>377.80000000000109</v>
      </c>
      <c r="Q703">
        <f t="shared" si="284"/>
        <v>118.16857964063769</v>
      </c>
      <c r="R703">
        <f t="shared" si="285"/>
        <v>-84.850000000000364</v>
      </c>
      <c r="S703">
        <f t="shared" si="267"/>
        <v>37.399999999999636</v>
      </c>
      <c r="T703">
        <f t="shared" si="268"/>
        <v>-37.399999999999636</v>
      </c>
      <c r="U703">
        <f t="shared" si="269"/>
        <v>37.399999999999636</v>
      </c>
      <c r="V703">
        <f t="shared" si="270"/>
        <v>0</v>
      </c>
      <c r="W703">
        <f t="shared" si="277"/>
        <v>43.057142857142807</v>
      </c>
      <c r="X703">
        <f t="shared" si="272"/>
        <v>1.2071428571427012</v>
      </c>
      <c r="Y703">
        <f t="shared" si="278"/>
        <v>95.123875650939254</v>
      </c>
      <c r="Z703">
        <f t="shared" si="279"/>
        <v>0</v>
      </c>
      <c r="AA703">
        <f t="shared" si="280"/>
        <v>1</v>
      </c>
      <c r="AB703">
        <v>705.9</v>
      </c>
      <c r="AC703">
        <f t="shared" si="260"/>
        <v>-610261848.54993916</v>
      </c>
      <c r="AD703">
        <f t="shared" si="273"/>
        <v>9994792883.0786953</v>
      </c>
      <c r="AE703" t="str">
        <f t="shared" si="261"/>
        <v>Jun</v>
      </c>
      <c r="AF703">
        <f>_xlfn.IFNA(VLOOKUP(A703,Gold!$A$2:$E$1307,5, FALSE),AF702)</f>
        <v>28757</v>
      </c>
      <c r="AG703">
        <f>_xlfn.IFNA(VLOOKUP(A703,Gold!$A$2:$G$1307,7, FALSE),AG702)</f>
        <v>1</v>
      </c>
      <c r="AH703">
        <f>_xlfn.IFNA(VLOOKUP(A703,Oil!$A$2:$E$1345,5, FALSE),AH702)</f>
        <v>3118</v>
      </c>
      <c r="AI703">
        <f>_xlfn.IFNA(VLOOKUP(A703,Oil!$A$2:$G$1345,7, FALSE),AI702)</f>
        <v>-1</v>
      </c>
      <c r="AJ703">
        <f t="shared" si="264"/>
        <v>0</v>
      </c>
      <c r="AK703">
        <f>_xlfn.IFNA(VLOOKUP(A703,InterestRate!$A$2:$G$1334,3, FALSE),AK702)</f>
        <v>6.6269999999999998</v>
      </c>
      <c r="AL703">
        <f>_xlfn.IFNA(VLOOKUP(A703,InterestRate!$A$2:$G$1334,4,FALSE),AL702)</f>
        <v>6.6269999999999998</v>
      </c>
      <c r="AM703">
        <f>_xlfn.IFNA(VLOOKUP(A703,InterestRate!$A$2:$G$1334,5, FALSE),AM702)</f>
        <v>6.6269999999999998</v>
      </c>
      <c r="AN703">
        <f>_xlfn.IFNA(VLOOKUP(A703,InterestRate!$A$2:$G$1334,6, FALSE),AN702)</f>
        <v>6.6269999999999998</v>
      </c>
      <c r="AO703">
        <f>_xlfn.IFNA(VLOOKUP(A703,InterestRate!$A$2:$G$1334,7, FALSE),AO702)</f>
        <v>2.0000000000000001E-4</v>
      </c>
      <c r="AP703">
        <f t="shared" si="265"/>
        <v>1</v>
      </c>
      <c r="AQ703">
        <f t="shared" si="266"/>
        <v>1</v>
      </c>
    </row>
    <row r="704" spans="1:43" x14ac:dyDescent="0.2">
      <c r="A704" s="1">
        <v>42891</v>
      </c>
      <c r="B704">
        <v>9656.2999999999993</v>
      </c>
      <c r="C704">
        <v>9687.2000000000007</v>
      </c>
      <c r="D704">
        <v>9640.7000000000007</v>
      </c>
      <c r="E704">
        <v>9675.1</v>
      </c>
      <c r="F704">
        <v>131685021</v>
      </c>
      <c r="G704">
        <v>7192.24</v>
      </c>
      <c r="H704">
        <f t="shared" si="282"/>
        <v>9522.2875000000004</v>
      </c>
      <c r="I704">
        <f t="shared" si="274"/>
        <v>152.8125</v>
      </c>
      <c r="J704">
        <f t="shared" si="281"/>
        <v>0</v>
      </c>
      <c r="K704">
        <f t="shared" si="262"/>
        <v>9618.15</v>
      </c>
      <c r="L704">
        <f t="shared" si="275"/>
        <v>248819564</v>
      </c>
      <c r="M704">
        <f t="shared" si="276"/>
        <v>-117134543</v>
      </c>
      <c r="N704" s="10">
        <f t="shared" si="263"/>
        <v>-0.5886244069828811</v>
      </c>
      <c r="O704">
        <f t="shared" si="271"/>
        <v>165.35000000000036</v>
      </c>
      <c r="P704">
        <f t="shared" si="283"/>
        <v>167.85000000000036</v>
      </c>
      <c r="Q704">
        <f t="shared" si="284"/>
        <v>99.343750851945188</v>
      </c>
      <c r="R704">
        <f t="shared" si="285"/>
        <v>-2.5</v>
      </c>
      <c r="S704">
        <f t="shared" si="267"/>
        <v>21.600000000000364</v>
      </c>
      <c r="T704">
        <f t="shared" si="268"/>
        <v>-21.600000000000364</v>
      </c>
      <c r="U704">
        <f t="shared" si="269"/>
        <v>21.600000000000364</v>
      </c>
      <c r="V704">
        <f t="shared" si="270"/>
        <v>0</v>
      </c>
      <c r="W704">
        <f t="shared" si="277"/>
        <v>24.828571428571326</v>
      </c>
      <c r="X704">
        <f t="shared" si="272"/>
        <v>1.2071428571427012</v>
      </c>
      <c r="Y704">
        <f t="shared" si="278"/>
        <v>91.836195508587025</v>
      </c>
      <c r="Z704">
        <f t="shared" si="279"/>
        <v>0</v>
      </c>
      <c r="AA704">
        <f t="shared" si="280"/>
        <v>1</v>
      </c>
      <c r="AB704">
        <v>688.25</v>
      </c>
      <c r="AC704">
        <f t="shared" si="260"/>
        <v>2475678394.8001437</v>
      </c>
      <c r="AD704">
        <f t="shared" si="273"/>
        <v>4994586722.6358309</v>
      </c>
      <c r="AE704" t="str">
        <f t="shared" si="261"/>
        <v>Jun</v>
      </c>
      <c r="AF704">
        <f>_xlfn.IFNA(VLOOKUP(A704,Gold!$A$2:$E$1307,5, FALSE),AF703)</f>
        <v>29081</v>
      </c>
      <c r="AG704">
        <f>_xlfn.IFNA(VLOOKUP(A704,Gold!$A$2:$G$1307,7, FALSE),AG703)</f>
        <v>-1</v>
      </c>
      <c r="AH704">
        <f>_xlfn.IFNA(VLOOKUP(A704,Oil!$A$2:$E$1345,5, FALSE),AH703)</f>
        <v>3070</v>
      </c>
      <c r="AI704">
        <f>_xlfn.IFNA(VLOOKUP(A704,Oil!$A$2:$G$1345,7, FALSE),AI703)</f>
        <v>-1</v>
      </c>
      <c r="AJ704">
        <f t="shared" si="264"/>
        <v>-2</v>
      </c>
      <c r="AK704">
        <f>_xlfn.IFNA(VLOOKUP(A704,InterestRate!$A$2:$G$1334,3, FALSE),AK703)</f>
        <v>6.6459999999999999</v>
      </c>
      <c r="AL704">
        <f>_xlfn.IFNA(VLOOKUP(A704,InterestRate!$A$2:$G$1334,4,FALSE),AL703)</f>
        <v>6.6459999999999999</v>
      </c>
      <c r="AM704">
        <f>_xlfn.IFNA(VLOOKUP(A704,InterestRate!$A$2:$G$1334,5, FALSE),AM703)</f>
        <v>6.6459999999999999</v>
      </c>
      <c r="AN704">
        <f>_xlfn.IFNA(VLOOKUP(A704,InterestRate!$A$2:$G$1334,6, FALSE),AN703)</f>
        <v>6.6459999999999999</v>
      </c>
      <c r="AO704">
        <f>_xlfn.IFNA(VLOOKUP(A704,InterestRate!$A$2:$G$1334,7, FALSE),AO703)</f>
        <v>2.8999999999999998E-3</v>
      </c>
      <c r="AP704">
        <f t="shared" si="265"/>
        <v>1</v>
      </c>
      <c r="AQ704">
        <f t="shared" si="266"/>
        <v>-1</v>
      </c>
    </row>
    <row r="705" spans="1:43" x14ac:dyDescent="0.2">
      <c r="A705" s="1">
        <v>42892</v>
      </c>
      <c r="B705">
        <v>9704.25</v>
      </c>
      <c r="C705">
        <v>9709.2999999999993</v>
      </c>
      <c r="D705">
        <v>9630.2000000000007</v>
      </c>
      <c r="E705">
        <v>9637.15</v>
      </c>
      <c r="F705">
        <v>150379695</v>
      </c>
      <c r="G705">
        <v>8416.5499999999993</v>
      </c>
      <c r="H705">
        <f t="shared" si="282"/>
        <v>9542.758333333335</v>
      </c>
      <c r="I705">
        <f t="shared" si="274"/>
        <v>94.391666666664605</v>
      </c>
      <c r="J705">
        <f t="shared" si="281"/>
        <v>0</v>
      </c>
      <c r="K705">
        <f t="shared" si="262"/>
        <v>9578.0499999999993</v>
      </c>
      <c r="L705">
        <f t="shared" si="275"/>
        <v>225039231.7142857</v>
      </c>
      <c r="M705">
        <f t="shared" si="276"/>
        <v>-74659536.714285702</v>
      </c>
      <c r="N705" s="10">
        <f t="shared" si="263"/>
        <v>-0.61325184312789949</v>
      </c>
      <c r="O705">
        <f t="shared" si="271"/>
        <v>42.049999999999272</v>
      </c>
      <c r="P705">
        <f t="shared" si="283"/>
        <v>-27.300000000001091</v>
      </c>
      <c r="Q705">
        <f t="shared" si="284"/>
        <v>67.848998132758538</v>
      </c>
      <c r="R705">
        <f t="shared" si="285"/>
        <v>69.350000000000364</v>
      </c>
      <c r="S705">
        <f t="shared" si="267"/>
        <v>-37.950000000000728</v>
      </c>
      <c r="T705">
        <f t="shared" si="268"/>
        <v>37.950000000000728</v>
      </c>
      <c r="U705">
        <f t="shared" si="269"/>
        <v>0</v>
      </c>
      <c r="V705">
        <f t="shared" si="270"/>
        <v>37.950000000000728</v>
      </c>
      <c r="W705">
        <f t="shared" si="277"/>
        <v>12.63571428571413</v>
      </c>
      <c r="X705">
        <f t="shared" si="272"/>
        <v>6.6285714285713766</v>
      </c>
      <c r="Y705">
        <f t="shared" si="278"/>
        <v>62.354599929502868</v>
      </c>
      <c r="Z705">
        <f t="shared" si="279"/>
        <v>0</v>
      </c>
      <c r="AA705">
        <f t="shared" si="280"/>
        <v>0</v>
      </c>
      <c r="AB705">
        <v>500.35</v>
      </c>
      <c r="AC705">
        <f t="shared" si="260"/>
        <v>-10090477534.500055</v>
      </c>
      <c r="AD705">
        <f t="shared" si="273"/>
        <v>737329850.87152457</v>
      </c>
      <c r="AE705" t="str">
        <f t="shared" si="261"/>
        <v>Jun</v>
      </c>
      <c r="AF705">
        <f>_xlfn.IFNA(VLOOKUP(A705,Gold!$A$2:$E$1307,5, FALSE),AF704)</f>
        <v>29323</v>
      </c>
      <c r="AG705">
        <f>_xlfn.IFNA(VLOOKUP(A705,Gold!$A$2:$G$1307,7, FALSE),AG704)</f>
        <v>1</v>
      </c>
      <c r="AH705">
        <f>_xlfn.IFNA(VLOOKUP(A705,Oil!$A$2:$E$1345,5, FALSE),AH704)</f>
        <v>3050</v>
      </c>
      <c r="AI705">
        <f>_xlfn.IFNA(VLOOKUP(A705,Oil!$A$2:$G$1345,7, FALSE),AI704)</f>
        <v>-1</v>
      </c>
      <c r="AJ705">
        <f t="shared" si="264"/>
        <v>0</v>
      </c>
      <c r="AK705">
        <f>_xlfn.IFNA(VLOOKUP(A705,InterestRate!$A$2:$G$1334,3, FALSE),AK704)</f>
        <v>6.6390000000000002</v>
      </c>
      <c r="AL705">
        <f>_xlfn.IFNA(VLOOKUP(A705,InterestRate!$A$2:$G$1334,4,FALSE),AL704)</f>
        <v>6.6390000000000002</v>
      </c>
      <c r="AM705">
        <f>_xlfn.IFNA(VLOOKUP(A705,InterestRate!$A$2:$G$1334,5, FALSE),AM704)</f>
        <v>6.6390000000000002</v>
      </c>
      <c r="AN705">
        <f>_xlfn.IFNA(VLOOKUP(A705,InterestRate!$A$2:$G$1334,6, FALSE),AN704)</f>
        <v>6.6390000000000002</v>
      </c>
      <c r="AO705">
        <f>_xlfn.IFNA(VLOOKUP(A705,InterestRate!$A$2:$G$1334,7, FALSE),AO704)</f>
        <v>-1.1000000000000001E-3</v>
      </c>
      <c r="AP705">
        <f t="shared" si="265"/>
        <v>-1</v>
      </c>
      <c r="AQ705">
        <f t="shared" si="266"/>
        <v>-1</v>
      </c>
    </row>
    <row r="706" spans="1:43" x14ac:dyDescent="0.2">
      <c r="A706" s="1">
        <v>42893</v>
      </c>
      <c r="B706">
        <v>9663.9500000000007</v>
      </c>
      <c r="C706">
        <v>9678.5499999999993</v>
      </c>
      <c r="D706">
        <v>9630.5499999999993</v>
      </c>
      <c r="E706">
        <v>9663.9</v>
      </c>
      <c r="F706">
        <v>165669924</v>
      </c>
      <c r="G706">
        <v>8989.36</v>
      </c>
      <c r="H706">
        <f t="shared" si="282"/>
        <v>9560.1958333333332</v>
      </c>
      <c r="I706">
        <f t="shared" si="274"/>
        <v>103.70416666666642</v>
      </c>
      <c r="J706">
        <f t="shared" si="281"/>
        <v>0</v>
      </c>
      <c r="K706">
        <f t="shared" si="262"/>
        <v>9588.0499999999993</v>
      </c>
      <c r="L706">
        <f t="shared" si="275"/>
        <v>214286669.42857143</v>
      </c>
      <c r="M706">
        <f t="shared" si="276"/>
        <v>-48616745.428571433</v>
      </c>
      <c r="N706" s="10">
        <f t="shared" si="263"/>
        <v>-0.78487981042850574</v>
      </c>
      <c r="O706">
        <f t="shared" si="271"/>
        <v>59</v>
      </c>
      <c r="P706">
        <f t="shared" si="283"/>
        <v>-116.44999999999891</v>
      </c>
      <c r="Q706">
        <f t="shared" si="284"/>
        <v>76.061695666209829</v>
      </c>
      <c r="R706">
        <f t="shared" si="285"/>
        <v>175.44999999999891</v>
      </c>
      <c r="S706">
        <f t="shared" si="267"/>
        <v>26.75</v>
      </c>
      <c r="T706">
        <f t="shared" si="268"/>
        <v>-26.75</v>
      </c>
      <c r="U706">
        <f t="shared" si="269"/>
        <v>26.75</v>
      </c>
      <c r="V706">
        <f t="shared" si="270"/>
        <v>0</v>
      </c>
      <c r="W706">
        <f t="shared" si="277"/>
        <v>15.057142857142805</v>
      </c>
      <c r="X706">
        <f t="shared" si="272"/>
        <v>6.6285714285713766</v>
      </c>
      <c r="Y706">
        <f t="shared" si="278"/>
        <v>66.372795969773378</v>
      </c>
      <c r="Z706">
        <f t="shared" si="279"/>
        <v>0</v>
      </c>
      <c r="AA706">
        <f t="shared" si="280"/>
        <v>0</v>
      </c>
      <c r="AB706">
        <v>266.39999999999998</v>
      </c>
      <c r="AC706">
        <f t="shared" ref="AC706:AC769" si="286">(E706-B706)*F706</f>
        <v>-8283496.2001808109</v>
      </c>
      <c r="AD706">
        <f t="shared" si="273"/>
        <v>-816086594.99994242</v>
      </c>
      <c r="AE706" t="str">
        <f t="shared" ref="AE706:AE769" si="287">TEXT(A706, "mmm")</f>
        <v>Jun</v>
      </c>
      <c r="AF706">
        <f>_xlfn.IFNA(VLOOKUP(A706,Gold!$A$2:$E$1307,5, FALSE),AF705)</f>
        <v>29232</v>
      </c>
      <c r="AG706">
        <f>_xlfn.IFNA(VLOOKUP(A706,Gold!$A$2:$G$1307,7, FALSE),AG705)</f>
        <v>-1</v>
      </c>
      <c r="AH706">
        <f>_xlfn.IFNA(VLOOKUP(A706,Oil!$A$2:$E$1345,5, FALSE),AH705)</f>
        <v>3101</v>
      </c>
      <c r="AI706">
        <f>_xlfn.IFNA(VLOOKUP(A706,Oil!$A$2:$G$1345,7, FALSE),AI705)</f>
        <v>1</v>
      </c>
      <c r="AJ706">
        <f t="shared" si="264"/>
        <v>0</v>
      </c>
      <c r="AK706">
        <f>_xlfn.IFNA(VLOOKUP(A706,InterestRate!$A$2:$G$1334,3, FALSE),AK705)</f>
        <v>6.5659999999999998</v>
      </c>
      <c r="AL706">
        <f>_xlfn.IFNA(VLOOKUP(A706,InterestRate!$A$2:$G$1334,4,FALSE),AL705)</f>
        <v>6.5659999999999998</v>
      </c>
      <c r="AM706">
        <f>_xlfn.IFNA(VLOOKUP(A706,InterestRate!$A$2:$G$1334,5, FALSE),AM705)</f>
        <v>6.5659999999999998</v>
      </c>
      <c r="AN706">
        <f>_xlfn.IFNA(VLOOKUP(A706,InterestRate!$A$2:$G$1334,6, FALSE),AN705)</f>
        <v>6.5659999999999998</v>
      </c>
      <c r="AO706">
        <f>_xlfn.IFNA(VLOOKUP(A706,InterestRate!$A$2:$G$1334,7, FALSE),AO705)</f>
        <v>-1.0999999999999999E-2</v>
      </c>
      <c r="AP706">
        <f t="shared" si="265"/>
        <v>-1</v>
      </c>
      <c r="AQ706">
        <f t="shared" si="266"/>
        <v>-1</v>
      </c>
    </row>
    <row r="707" spans="1:43" x14ac:dyDescent="0.2">
      <c r="A707" s="1">
        <v>42894</v>
      </c>
      <c r="B707">
        <v>9682.4</v>
      </c>
      <c r="C707">
        <v>9688.7000000000007</v>
      </c>
      <c r="D707">
        <v>9641.5</v>
      </c>
      <c r="E707">
        <v>9647.25</v>
      </c>
      <c r="F707">
        <v>160165459</v>
      </c>
      <c r="G707">
        <v>8822.6299999999992</v>
      </c>
      <c r="H707">
        <f t="shared" si="282"/>
        <v>9579</v>
      </c>
      <c r="I707">
        <f t="shared" si="274"/>
        <v>68.25</v>
      </c>
      <c r="J707">
        <f t="shared" si="281"/>
        <v>0</v>
      </c>
      <c r="K707">
        <f t="shared" ref="K707:K770" si="288">E714</f>
        <v>9657.5499999999993</v>
      </c>
      <c r="L707">
        <f t="shared" si="275"/>
        <v>203344368</v>
      </c>
      <c r="M707">
        <f t="shared" si="276"/>
        <v>-43178909</v>
      </c>
      <c r="N707" s="10">
        <f t="shared" ref="N707:N770" si="289">(K707-E707)*100/E707</f>
        <v>0.1067661768897797</v>
      </c>
      <c r="O707">
        <f t="shared" si="271"/>
        <v>22.700000000000728</v>
      </c>
      <c r="P707">
        <f t="shared" si="283"/>
        <v>-173.94999999999891</v>
      </c>
      <c r="Q707">
        <f t="shared" si="284"/>
        <v>89.666467294875218</v>
      </c>
      <c r="R707">
        <f t="shared" si="285"/>
        <v>196.64999999999964</v>
      </c>
      <c r="S707">
        <f t="shared" si="267"/>
        <v>-16.649999999999636</v>
      </c>
      <c r="T707">
        <f t="shared" si="268"/>
        <v>16.649999999999636</v>
      </c>
      <c r="U707">
        <f t="shared" si="269"/>
        <v>0</v>
      </c>
      <c r="V707">
        <f t="shared" si="270"/>
        <v>16.649999999999636</v>
      </c>
      <c r="W707">
        <f t="shared" si="277"/>
        <v>12.25</v>
      </c>
      <c r="X707">
        <f t="shared" si="272"/>
        <v>9.0071428571427532</v>
      </c>
      <c r="Y707">
        <f t="shared" si="278"/>
        <v>55.038510911425156</v>
      </c>
      <c r="Z707">
        <f t="shared" si="279"/>
        <v>0</v>
      </c>
      <c r="AA707">
        <f t="shared" si="280"/>
        <v>0</v>
      </c>
      <c r="AB707">
        <v>123.75</v>
      </c>
      <c r="AC707">
        <f t="shared" si="286"/>
        <v>-5629815883.8499422</v>
      </c>
      <c r="AD707">
        <f t="shared" si="273"/>
        <v>-2588405027.3642092</v>
      </c>
      <c r="AE707" t="str">
        <f t="shared" si="287"/>
        <v>Jun</v>
      </c>
      <c r="AF707">
        <f>_xlfn.IFNA(VLOOKUP(A707,Gold!$A$2:$E$1307,5, FALSE),AF706)</f>
        <v>29161</v>
      </c>
      <c r="AG707">
        <f>_xlfn.IFNA(VLOOKUP(A707,Gold!$A$2:$G$1307,7, FALSE),AG706)</f>
        <v>-1</v>
      </c>
      <c r="AH707">
        <f>_xlfn.IFNA(VLOOKUP(A707,Oil!$A$2:$E$1345,5, FALSE),AH706)</f>
        <v>2947</v>
      </c>
      <c r="AI707">
        <f>_xlfn.IFNA(VLOOKUP(A707,Oil!$A$2:$G$1345,7, FALSE),AI706)</f>
        <v>-1</v>
      </c>
      <c r="AJ707">
        <f t="shared" ref="AJ707:AJ770" si="290">AG707+AI707</f>
        <v>-2</v>
      </c>
      <c r="AK707">
        <f>_xlfn.IFNA(VLOOKUP(A707,InterestRate!$A$2:$G$1334,3, FALSE),AK706)</f>
        <v>6.532</v>
      </c>
      <c r="AL707">
        <f>_xlfn.IFNA(VLOOKUP(A707,InterestRate!$A$2:$G$1334,4,FALSE),AL706)</f>
        <v>6.532</v>
      </c>
      <c r="AM707">
        <f>_xlfn.IFNA(VLOOKUP(A707,InterestRate!$A$2:$G$1334,5, FALSE),AM706)</f>
        <v>6.532</v>
      </c>
      <c r="AN707">
        <f>_xlfn.IFNA(VLOOKUP(A707,InterestRate!$A$2:$G$1334,6, FALSE),AN706)</f>
        <v>6.532</v>
      </c>
      <c r="AO707">
        <f>_xlfn.IFNA(VLOOKUP(A707,InterestRate!$A$2:$G$1334,7, FALSE),AO706)</f>
        <v>-5.1999999999999998E-3</v>
      </c>
      <c r="AP707">
        <f t="shared" ref="AP707:AP770" si="291">IF(AO707&gt;0,1,-1)</f>
        <v>-1</v>
      </c>
      <c r="AQ707">
        <f t="shared" ref="AQ707:AQ770" si="292">AG707+AI707+AP707</f>
        <v>-3</v>
      </c>
    </row>
    <row r="708" spans="1:43" x14ac:dyDescent="0.2">
      <c r="A708" s="1">
        <v>42895</v>
      </c>
      <c r="B708">
        <v>9638.5499999999993</v>
      </c>
      <c r="C708">
        <v>9676.25</v>
      </c>
      <c r="D708">
        <v>9608.15</v>
      </c>
      <c r="E708">
        <v>9668.25</v>
      </c>
      <c r="F708">
        <v>163897548</v>
      </c>
      <c r="G708">
        <v>9078.7099999999991</v>
      </c>
      <c r="H708">
        <f t="shared" si="282"/>
        <v>9600.7583333333332</v>
      </c>
      <c r="I708">
        <f t="shared" si="274"/>
        <v>67.491666666666788</v>
      </c>
      <c r="J708">
        <f t="shared" si="281"/>
        <v>0</v>
      </c>
      <c r="K708">
        <f t="shared" si="288"/>
        <v>9653.5</v>
      </c>
      <c r="L708">
        <f t="shared" si="275"/>
        <v>197668834.57142857</v>
      </c>
      <c r="M708">
        <f t="shared" si="276"/>
        <v>-33771286.571428567</v>
      </c>
      <c r="N708" s="10">
        <f t="shared" si="289"/>
        <v>-0.15256121842112069</v>
      </c>
      <c r="O708">
        <f t="shared" si="271"/>
        <v>47</v>
      </c>
      <c r="P708">
        <f t="shared" si="283"/>
        <v>-136</v>
      </c>
      <c r="Q708">
        <f t="shared" si="284"/>
        <v>103.16546349017638</v>
      </c>
      <c r="R708">
        <f t="shared" si="285"/>
        <v>183</v>
      </c>
      <c r="S708">
        <f t="shared" ref="S708:S771" si="293">E708-E707</f>
        <v>21</v>
      </c>
      <c r="T708">
        <f t="shared" ref="T708:T771" si="294">E707-E708</f>
        <v>-21</v>
      </c>
      <c r="U708">
        <f t="shared" ref="U708:U771" si="295">IF(S708&gt;0,S708,0)</f>
        <v>21</v>
      </c>
      <c r="V708">
        <f t="shared" ref="V708:V771" si="296">IF(T708&gt;0,T708,0)</f>
        <v>0</v>
      </c>
      <c r="W708">
        <f t="shared" si="277"/>
        <v>15.25</v>
      </c>
      <c r="X708">
        <f t="shared" si="272"/>
        <v>8.5357142857142865</v>
      </c>
      <c r="Y708">
        <f t="shared" si="278"/>
        <v>61.527377521613829</v>
      </c>
      <c r="Z708">
        <f t="shared" si="279"/>
        <v>0</v>
      </c>
      <c r="AA708">
        <f t="shared" si="280"/>
        <v>0</v>
      </c>
      <c r="AB708">
        <v>128.69999999999999</v>
      </c>
      <c r="AC708">
        <f t="shared" si="286"/>
        <v>4867757175.6001196</v>
      </c>
      <c r="AD708">
        <f t="shared" si="273"/>
        <v>-959594355.86423671</v>
      </c>
      <c r="AE708" t="str">
        <f t="shared" si="287"/>
        <v>Jun</v>
      </c>
      <c r="AF708">
        <f>_xlfn.IFNA(VLOOKUP(A708,Gold!$A$2:$E$1307,5, FALSE),AF707)</f>
        <v>28916</v>
      </c>
      <c r="AG708">
        <f>_xlfn.IFNA(VLOOKUP(A708,Gold!$A$2:$G$1307,7, FALSE),AG707)</f>
        <v>1</v>
      </c>
      <c r="AH708">
        <f>_xlfn.IFNA(VLOOKUP(A708,Oil!$A$2:$E$1345,5, FALSE),AH707)</f>
        <v>2937</v>
      </c>
      <c r="AI708">
        <f>_xlfn.IFNA(VLOOKUP(A708,Oil!$A$2:$G$1345,7, FALSE),AI707)</f>
        <v>-1</v>
      </c>
      <c r="AJ708">
        <f t="shared" si="290"/>
        <v>0</v>
      </c>
      <c r="AK708">
        <f>_xlfn.IFNA(VLOOKUP(A708,InterestRate!$A$2:$G$1334,3, FALSE),AK707)</f>
        <v>6.5030000000000001</v>
      </c>
      <c r="AL708">
        <f>_xlfn.IFNA(VLOOKUP(A708,InterestRate!$A$2:$G$1334,4,FALSE),AL707)</f>
        <v>6.5030000000000001</v>
      </c>
      <c r="AM708">
        <f>_xlfn.IFNA(VLOOKUP(A708,InterestRate!$A$2:$G$1334,5, FALSE),AM707)</f>
        <v>6.5030000000000001</v>
      </c>
      <c r="AN708">
        <f>_xlfn.IFNA(VLOOKUP(A708,InterestRate!$A$2:$G$1334,6, FALSE),AN707)</f>
        <v>6.5030000000000001</v>
      </c>
      <c r="AO708">
        <f>_xlfn.IFNA(VLOOKUP(A708,InterestRate!$A$2:$G$1334,7, FALSE),AO707)</f>
        <v>-4.4000000000000003E-3</v>
      </c>
      <c r="AP708">
        <f t="shared" si="291"/>
        <v>-1</v>
      </c>
      <c r="AQ708">
        <f t="shared" si="292"/>
        <v>-1</v>
      </c>
    </row>
    <row r="709" spans="1:43" x14ac:dyDescent="0.2">
      <c r="A709" s="1">
        <v>42898</v>
      </c>
      <c r="B709">
        <v>9646.7000000000007</v>
      </c>
      <c r="C709">
        <v>9647.0499999999993</v>
      </c>
      <c r="D709">
        <v>9598.5</v>
      </c>
      <c r="E709">
        <v>9616.4</v>
      </c>
      <c r="F709">
        <v>145786938</v>
      </c>
      <c r="G709">
        <v>7686.89</v>
      </c>
      <c r="H709">
        <f t="shared" si="282"/>
        <v>9626.4</v>
      </c>
      <c r="I709">
        <f t="shared" si="274"/>
        <v>-10</v>
      </c>
      <c r="J709">
        <f t="shared" si="281"/>
        <v>-1</v>
      </c>
      <c r="K709">
        <f t="shared" si="288"/>
        <v>9633.6</v>
      </c>
      <c r="L709">
        <f t="shared" si="275"/>
        <v>160075136.7142857</v>
      </c>
      <c r="M709">
        <f t="shared" si="276"/>
        <v>-14288198.714285702</v>
      </c>
      <c r="N709" s="10">
        <f t="shared" si="289"/>
        <v>0.17886111226655221</v>
      </c>
      <c r="O709">
        <f t="shared" si="271"/>
        <v>0.2999999999992724</v>
      </c>
      <c r="P709">
        <f t="shared" si="283"/>
        <v>-229.65000000000146</v>
      </c>
      <c r="Q709">
        <f t="shared" si="284"/>
        <v>106.9261805884703</v>
      </c>
      <c r="R709">
        <f t="shared" si="285"/>
        <v>229.95000000000073</v>
      </c>
      <c r="S709">
        <f t="shared" si="293"/>
        <v>-51.850000000000364</v>
      </c>
      <c r="T709">
        <f t="shared" si="294"/>
        <v>51.850000000000364</v>
      </c>
      <c r="U709">
        <f t="shared" si="295"/>
        <v>0</v>
      </c>
      <c r="V709">
        <f t="shared" si="296"/>
        <v>51.850000000000364</v>
      </c>
      <c r="W709">
        <f t="shared" si="277"/>
        <v>15.25</v>
      </c>
      <c r="X709">
        <f t="shared" si="272"/>
        <v>15.20714285714296</v>
      </c>
      <c r="Y709">
        <f t="shared" si="278"/>
        <v>48.478655767483943</v>
      </c>
      <c r="Z709">
        <f t="shared" si="279"/>
        <v>0</v>
      </c>
      <c r="AA709">
        <f t="shared" si="280"/>
        <v>0</v>
      </c>
      <c r="AB709">
        <v>70</v>
      </c>
      <c r="AC709">
        <f t="shared" si="286"/>
        <v>-4417344221.4001589</v>
      </c>
      <c r="AD709">
        <f t="shared" si="273"/>
        <v>-1916106773.4428592</v>
      </c>
      <c r="AE709" t="str">
        <f t="shared" si="287"/>
        <v>Jun</v>
      </c>
      <c r="AF709">
        <f>_xlfn.IFNA(VLOOKUP(A709,Gold!$A$2:$E$1307,5, FALSE),AF708)</f>
        <v>28878</v>
      </c>
      <c r="AG709">
        <f>_xlfn.IFNA(VLOOKUP(A709,Gold!$A$2:$G$1307,7, FALSE),AG708)</f>
        <v>1</v>
      </c>
      <c r="AH709">
        <f>_xlfn.IFNA(VLOOKUP(A709,Oil!$A$2:$E$1345,5, FALSE),AH708)</f>
        <v>2945</v>
      </c>
      <c r="AI709">
        <f>_xlfn.IFNA(VLOOKUP(A709,Oil!$A$2:$G$1345,7, FALSE),AI708)</f>
        <v>1</v>
      </c>
      <c r="AJ709">
        <f t="shared" si="290"/>
        <v>2</v>
      </c>
      <c r="AK709">
        <f>_xlfn.IFNA(VLOOKUP(A709,InterestRate!$A$2:$G$1334,3, FALSE),AK708)</f>
        <v>6.516</v>
      </c>
      <c r="AL709">
        <f>_xlfn.IFNA(VLOOKUP(A709,InterestRate!$A$2:$G$1334,4,FALSE),AL708)</f>
        <v>6.516</v>
      </c>
      <c r="AM709">
        <f>_xlfn.IFNA(VLOOKUP(A709,InterestRate!$A$2:$G$1334,5, FALSE),AM708)</f>
        <v>6.516</v>
      </c>
      <c r="AN709">
        <f>_xlfn.IFNA(VLOOKUP(A709,InterestRate!$A$2:$G$1334,6, FALSE),AN708)</f>
        <v>6.516</v>
      </c>
      <c r="AO709">
        <f>_xlfn.IFNA(VLOOKUP(A709,InterestRate!$A$2:$G$1334,7, FALSE),AO708)</f>
        <v>2E-3</v>
      </c>
      <c r="AP709">
        <f t="shared" si="291"/>
        <v>1</v>
      </c>
      <c r="AQ709">
        <f t="shared" si="292"/>
        <v>3</v>
      </c>
    </row>
    <row r="710" spans="1:43" x14ac:dyDescent="0.2">
      <c r="A710" s="1">
        <v>42899</v>
      </c>
      <c r="B710">
        <v>9615.5499999999993</v>
      </c>
      <c r="C710">
        <v>9654.15</v>
      </c>
      <c r="D710">
        <v>9595.4</v>
      </c>
      <c r="E710">
        <v>9606.9</v>
      </c>
      <c r="F710">
        <v>133734363</v>
      </c>
      <c r="G710">
        <v>7056.83</v>
      </c>
      <c r="H710">
        <f t="shared" si="282"/>
        <v>9635.2874999999985</v>
      </c>
      <c r="I710">
        <f t="shared" si="274"/>
        <v>-28.387499999998909</v>
      </c>
      <c r="J710">
        <f t="shared" si="281"/>
        <v>0</v>
      </c>
      <c r="K710">
        <f t="shared" si="288"/>
        <v>9630</v>
      </c>
      <c r="L710">
        <f t="shared" si="275"/>
        <v>154968516</v>
      </c>
      <c r="M710">
        <f t="shared" si="276"/>
        <v>-21234153</v>
      </c>
      <c r="N710" s="10">
        <f t="shared" si="289"/>
        <v>0.24045217499922311</v>
      </c>
      <c r="O710">
        <f t="shared" si="271"/>
        <v>-46.600000000000364</v>
      </c>
      <c r="P710">
        <f t="shared" si="283"/>
        <v>-339.55000000000109</v>
      </c>
      <c r="Q710">
        <f t="shared" si="284"/>
        <v>103.72306649829439</v>
      </c>
      <c r="R710">
        <f t="shared" si="285"/>
        <v>292.95000000000073</v>
      </c>
      <c r="S710">
        <f t="shared" si="293"/>
        <v>-9.5</v>
      </c>
      <c r="T710">
        <f t="shared" si="294"/>
        <v>9.5</v>
      </c>
      <c r="U710">
        <f t="shared" si="295"/>
        <v>0</v>
      </c>
      <c r="V710">
        <f t="shared" si="296"/>
        <v>9.5</v>
      </c>
      <c r="W710">
        <f t="shared" si="277"/>
        <v>9.9071428571429099</v>
      </c>
      <c r="X710">
        <f t="shared" si="272"/>
        <v>16.56428571428582</v>
      </c>
      <c r="Y710">
        <f t="shared" si="278"/>
        <v>36.063442537701498</v>
      </c>
      <c r="Z710">
        <f t="shared" si="279"/>
        <v>0</v>
      </c>
      <c r="AA710">
        <f t="shared" si="280"/>
        <v>0</v>
      </c>
      <c r="AB710">
        <v>0.7</v>
      </c>
      <c r="AC710">
        <f t="shared" si="286"/>
        <v>-1156802239.9499514</v>
      </c>
      <c r="AD710">
        <f t="shared" si="273"/>
        <v>-1994183972.2142892</v>
      </c>
      <c r="AE710" t="str">
        <f t="shared" si="287"/>
        <v>Jun</v>
      </c>
      <c r="AF710">
        <f>_xlfn.IFNA(VLOOKUP(A710,Gold!$A$2:$E$1307,5, FALSE),AF709)</f>
        <v>28720</v>
      </c>
      <c r="AG710">
        <f>_xlfn.IFNA(VLOOKUP(A710,Gold!$A$2:$G$1307,7, FALSE),AG709)</f>
        <v>-1</v>
      </c>
      <c r="AH710">
        <f>_xlfn.IFNA(VLOOKUP(A710,Oil!$A$2:$E$1345,5, FALSE),AH709)</f>
        <v>2965</v>
      </c>
      <c r="AI710">
        <f>_xlfn.IFNA(VLOOKUP(A710,Oil!$A$2:$G$1345,7, FALSE),AI709)</f>
        <v>1</v>
      </c>
      <c r="AJ710">
        <f t="shared" si="290"/>
        <v>0</v>
      </c>
      <c r="AK710">
        <f>_xlfn.IFNA(VLOOKUP(A710,InterestRate!$A$2:$G$1334,3, FALSE),AK709)</f>
        <v>6.4930000000000003</v>
      </c>
      <c r="AL710">
        <f>_xlfn.IFNA(VLOOKUP(A710,InterestRate!$A$2:$G$1334,4,FALSE),AL709)</f>
        <v>6.4930000000000003</v>
      </c>
      <c r="AM710">
        <f>_xlfn.IFNA(VLOOKUP(A710,InterestRate!$A$2:$G$1334,5, FALSE),AM709)</f>
        <v>6.4930000000000003</v>
      </c>
      <c r="AN710">
        <f>_xlfn.IFNA(VLOOKUP(A710,InterestRate!$A$2:$G$1334,6, FALSE),AN709)</f>
        <v>6.4930000000000003</v>
      </c>
      <c r="AO710">
        <f>_xlfn.IFNA(VLOOKUP(A710,InterestRate!$A$2:$G$1334,7, FALSE),AO709)</f>
        <v>-3.5000000000000001E-3</v>
      </c>
      <c r="AP710">
        <f t="shared" si="291"/>
        <v>-1</v>
      </c>
      <c r="AQ710">
        <f t="shared" si="292"/>
        <v>-1</v>
      </c>
    </row>
    <row r="711" spans="1:43" x14ac:dyDescent="0.2">
      <c r="A711" s="1">
        <v>42900</v>
      </c>
      <c r="B711">
        <v>9621.5499999999993</v>
      </c>
      <c r="C711">
        <v>9627.4</v>
      </c>
      <c r="D711">
        <v>9580.4500000000007</v>
      </c>
      <c r="E711">
        <v>9618.15</v>
      </c>
      <c r="F711">
        <v>187378750</v>
      </c>
      <c r="G711">
        <v>10540.68</v>
      </c>
      <c r="H711">
        <f t="shared" si="282"/>
        <v>9636.2708333333303</v>
      </c>
      <c r="I711">
        <f t="shared" si="274"/>
        <v>-18.120833333330665</v>
      </c>
      <c r="J711">
        <f t="shared" si="281"/>
        <v>0</v>
      </c>
      <c r="K711">
        <f t="shared" si="288"/>
        <v>9574.9500000000007</v>
      </c>
      <c r="L711">
        <f t="shared" si="275"/>
        <v>150188421.14285713</v>
      </c>
      <c r="M711">
        <f t="shared" si="276"/>
        <v>37190328.857142866</v>
      </c>
      <c r="N711" s="10">
        <f t="shared" si="289"/>
        <v>-0.44915082422294217</v>
      </c>
      <c r="O711">
        <f t="shared" si="271"/>
        <v>-56.950000000000728</v>
      </c>
      <c r="P711">
        <f t="shared" si="283"/>
        <v>-222.30000000000109</v>
      </c>
      <c r="Q711">
        <f t="shared" si="284"/>
        <v>65.176740483089759</v>
      </c>
      <c r="R711">
        <f t="shared" si="285"/>
        <v>165.35000000000036</v>
      </c>
      <c r="S711">
        <f t="shared" si="293"/>
        <v>11.25</v>
      </c>
      <c r="T711">
        <f t="shared" si="294"/>
        <v>-11.25</v>
      </c>
      <c r="U711">
        <f t="shared" si="295"/>
        <v>11.25</v>
      </c>
      <c r="V711">
        <f t="shared" si="296"/>
        <v>0</v>
      </c>
      <c r="W711">
        <f t="shared" si="277"/>
        <v>8.4285714285714288</v>
      </c>
      <c r="X711">
        <f t="shared" si="272"/>
        <v>16.56428571428582</v>
      </c>
      <c r="Y711">
        <f t="shared" si="278"/>
        <v>32.4264907941741</v>
      </c>
      <c r="Z711">
        <f t="shared" si="279"/>
        <v>0</v>
      </c>
      <c r="AA711">
        <f t="shared" si="280"/>
        <v>0</v>
      </c>
      <c r="AB711">
        <v>-103.25</v>
      </c>
      <c r="AC711">
        <f t="shared" si="286"/>
        <v>-637087749.99993181</v>
      </c>
      <c r="AD711">
        <f t="shared" si="273"/>
        <v>-2438864850.042871</v>
      </c>
      <c r="AE711" t="str">
        <f t="shared" si="287"/>
        <v>Jun</v>
      </c>
      <c r="AF711">
        <f>_xlfn.IFNA(VLOOKUP(A711,Gold!$A$2:$E$1307,5, FALSE),AF710)</f>
        <v>28822</v>
      </c>
      <c r="AG711">
        <f>_xlfn.IFNA(VLOOKUP(A711,Gold!$A$2:$G$1307,7, FALSE),AG710)</f>
        <v>1</v>
      </c>
      <c r="AH711">
        <f>_xlfn.IFNA(VLOOKUP(A711,Oil!$A$2:$E$1345,5, FALSE),AH710)</f>
        <v>2994</v>
      </c>
      <c r="AI711">
        <f>_xlfn.IFNA(VLOOKUP(A711,Oil!$A$2:$G$1345,7, FALSE),AI710)</f>
        <v>1</v>
      </c>
      <c r="AJ711">
        <f t="shared" si="290"/>
        <v>2</v>
      </c>
      <c r="AK711">
        <f>_xlfn.IFNA(VLOOKUP(A711,InterestRate!$A$2:$G$1334,3, FALSE),AK710)</f>
        <v>6.4710000000000001</v>
      </c>
      <c r="AL711">
        <f>_xlfn.IFNA(VLOOKUP(A711,InterestRate!$A$2:$G$1334,4,FALSE),AL710)</f>
        <v>6.4710000000000001</v>
      </c>
      <c r="AM711">
        <f>_xlfn.IFNA(VLOOKUP(A711,InterestRate!$A$2:$G$1334,5, FALSE),AM710)</f>
        <v>6.4710000000000001</v>
      </c>
      <c r="AN711">
        <f>_xlfn.IFNA(VLOOKUP(A711,InterestRate!$A$2:$G$1334,6, FALSE),AN710)</f>
        <v>6.4710000000000001</v>
      </c>
      <c r="AO711">
        <f>_xlfn.IFNA(VLOOKUP(A711,InterestRate!$A$2:$G$1334,7, FALSE),AO710)</f>
        <v>-3.3999999999999998E-3</v>
      </c>
      <c r="AP711">
        <f t="shared" si="291"/>
        <v>-1</v>
      </c>
      <c r="AQ711">
        <f t="shared" si="292"/>
        <v>1</v>
      </c>
    </row>
    <row r="712" spans="1:43" x14ac:dyDescent="0.2">
      <c r="A712" s="1">
        <v>42901</v>
      </c>
      <c r="B712">
        <v>9617.9</v>
      </c>
      <c r="C712">
        <v>9621.4</v>
      </c>
      <c r="D712">
        <v>9560.7999999999993</v>
      </c>
      <c r="E712">
        <v>9578.0499999999993</v>
      </c>
      <c r="F712">
        <v>176423424</v>
      </c>
      <c r="G712">
        <v>9868.08</v>
      </c>
      <c r="H712">
        <f t="shared" si="282"/>
        <v>9637.3749999999982</v>
      </c>
      <c r="I712">
        <f t="shared" si="274"/>
        <v>-59.324999999998909</v>
      </c>
      <c r="J712">
        <f t="shared" si="281"/>
        <v>0</v>
      </c>
      <c r="K712">
        <f t="shared" si="288"/>
        <v>9511.4</v>
      </c>
      <c r="L712">
        <f t="shared" si="275"/>
        <v>158144668.14285713</v>
      </c>
      <c r="M712">
        <f t="shared" si="276"/>
        <v>18278755.857142866</v>
      </c>
      <c r="N712" s="10">
        <f t="shared" si="289"/>
        <v>-0.69586189255641429</v>
      </c>
      <c r="O712">
        <f t="shared" si="271"/>
        <v>-59.100000000000364</v>
      </c>
      <c r="P712">
        <f t="shared" si="283"/>
        <v>-101.14999999999964</v>
      </c>
      <c r="Q712">
        <f t="shared" si="284"/>
        <v>46.07521413019019</v>
      </c>
      <c r="R712">
        <f t="shared" si="285"/>
        <v>42.049999999999272</v>
      </c>
      <c r="S712">
        <f t="shared" si="293"/>
        <v>-40.100000000000364</v>
      </c>
      <c r="T712">
        <f t="shared" si="294"/>
        <v>40.100000000000364</v>
      </c>
      <c r="U712">
        <f t="shared" si="295"/>
        <v>0</v>
      </c>
      <c r="V712">
        <f t="shared" si="296"/>
        <v>40.100000000000364</v>
      </c>
      <c r="W712">
        <f t="shared" si="277"/>
        <v>8.4285714285714288</v>
      </c>
      <c r="X712">
        <f t="shared" si="272"/>
        <v>16.871428571428623</v>
      </c>
      <c r="Y712">
        <f t="shared" si="278"/>
        <v>32.047800108636537</v>
      </c>
      <c r="Z712">
        <f t="shared" si="279"/>
        <v>0</v>
      </c>
      <c r="AA712">
        <f t="shared" si="280"/>
        <v>0</v>
      </c>
      <c r="AB712">
        <v>-162.65</v>
      </c>
      <c r="AC712">
        <f t="shared" si="286"/>
        <v>-7030473446.4000645</v>
      </c>
      <c r="AD712">
        <f t="shared" si="273"/>
        <v>-2001721408.88573</v>
      </c>
      <c r="AE712" t="str">
        <f t="shared" si="287"/>
        <v>Jun</v>
      </c>
      <c r="AF712">
        <f>_xlfn.IFNA(VLOOKUP(A712,Gold!$A$2:$E$1307,5, FALSE),AF711)</f>
        <v>28703</v>
      </c>
      <c r="AG712">
        <f>_xlfn.IFNA(VLOOKUP(A712,Gold!$A$2:$G$1307,7, FALSE),AG711)</f>
        <v>1</v>
      </c>
      <c r="AH712">
        <f>_xlfn.IFNA(VLOOKUP(A712,Oil!$A$2:$E$1345,5, FALSE),AH711)</f>
        <v>2877</v>
      </c>
      <c r="AI712">
        <f>_xlfn.IFNA(VLOOKUP(A712,Oil!$A$2:$G$1345,7, FALSE),AI711)</f>
        <v>-1</v>
      </c>
      <c r="AJ712">
        <f t="shared" si="290"/>
        <v>0</v>
      </c>
      <c r="AK712">
        <f>_xlfn.IFNA(VLOOKUP(A712,InterestRate!$A$2:$G$1334,3, FALSE),AK711)</f>
        <v>6.4809999999999999</v>
      </c>
      <c r="AL712">
        <f>_xlfn.IFNA(VLOOKUP(A712,InterestRate!$A$2:$G$1334,4,FALSE),AL711)</f>
        <v>6.4809999999999999</v>
      </c>
      <c r="AM712">
        <f>_xlfn.IFNA(VLOOKUP(A712,InterestRate!$A$2:$G$1334,5, FALSE),AM711)</f>
        <v>6.4809999999999999</v>
      </c>
      <c r="AN712">
        <f>_xlfn.IFNA(VLOOKUP(A712,InterestRate!$A$2:$G$1334,6, FALSE),AN711)</f>
        <v>6.4809999999999999</v>
      </c>
      <c r="AO712">
        <f>_xlfn.IFNA(VLOOKUP(A712,InterestRate!$A$2:$G$1334,7, FALSE),AO711)</f>
        <v>1.5E-3</v>
      </c>
      <c r="AP712">
        <f t="shared" si="291"/>
        <v>1</v>
      </c>
      <c r="AQ712">
        <f t="shared" si="292"/>
        <v>1</v>
      </c>
    </row>
    <row r="713" spans="1:43" x14ac:dyDescent="0.2">
      <c r="A713" s="1">
        <v>42902</v>
      </c>
      <c r="B713">
        <v>9595.4500000000007</v>
      </c>
      <c r="C713">
        <v>9615.85</v>
      </c>
      <c r="D713">
        <v>9565.5</v>
      </c>
      <c r="E713">
        <v>9588.0499999999993</v>
      </c>
      <c r="F713">
        <v>219808528</v>
      </c>
      <c r="G713">
        <v>11920.62</v>
      </c>
      <c r="H713">
        <f t="shared" si="282"/>
        <v>9633.4999999999982</v>
      </c>
      <c r="I713">
        <f t="shared" si="274"/>
        <v>-45.449999999998909</v>
      </c>
      <c r="J713">
        <f t="shared" si="281"/>
        <v>0</v>
      </c>
      <c r="K713">
        <f t="shared" si="288"/>
        <v>9491.25</v>
      </c>
      <c r="L713">
        <f t="shared" si="275"/>
        <v>161865200.85714287</v>
      </c>
      <c r="M713">
        <f t="shared" si="276"/>
        <v>57943327.142857134</v>
      </c>
      <c r="N713" s="10">
        <f t="shared" si="289"/>
        <v>-1.0095900626300371</v>
      </c>
      <c r="O713">
        <f t="shared" ref="O713:O776" si="297">E713-E706</f>
        <v>-75.850000000000364</v>
      </c>
      <c r="P713">
        <f t="shared" si="283"/>
        <v>-134.85000000000036</v>
      </c>
      <c r="Q713">
        <f t="shared" si="284"/>
        <v>49.918754229343037</v>
      </c>
      <c r="R713">
        <f t="shared" si="285"/>
        <v>59</v>
      </c>
      <c r="S713">
        <f t="shared" si="293"/>
        <v>10</v>
      </c>
      <c r="T713">
        <f t="shared" si="294"/>
        <v>-10</v>
      </c>
      <c r="U713">
        <f t="shared" si="295"/>
        <v>10</v>
      </c>
      <c r="V713">
        <f t="shared" si="296"/>
        <v>0</v>
      </c>
      <c r="W713">
        <f t="shared" si="277"/>
        <v>6.0357142857142856</v>
      </c>
      <c r="X713">
        <f t="shared" ref="X713:X776" si="298">AVERAGE(V707:V713)</f>
        <v>16.871428571428623</v>
      </c>
      <c r="Y713">
        <f t="shared" si="278"/>
        <v>25.246489393486655</v>
      </c>
      <c r="Z713">
        <f t="shared" si="279"/>
        <v>0</v>
      </c>
      <c r="AA713">
        <f t="shared" si="280"/>
        <v>0</v>
      </c>
      <c r="AB713">
        <v>-191.9</v>
      </c>
      <c r="AC713">
        <f t="shared" si="286"/>
        <v>-1626583107.2003198</v>
      </c>
      <c r="AD713">
        <f t="shared" ref="AD713:AD776" si="299">AVERAGE(AC707:AC713)</f>
        <v>-2232907067.6000357</v>
      </c>
      <c r="AE713" t="str">
        <f t="shared" si="287"/>
        <v>Jun</v>
      </c>
      <c r="AF713">
        <f>_xlfn.IFNA(VLOOKUP(A713,Gold!$A$2:$E$1307,5, FALSE),AF712)</f>
        <v>28657</v>
      </c>
      <c r="AG713">
        <f>_xlfn.IFNA(VLOOKUP(A713,Gold!$A$2:$G$1307,7, FALSE),AG712)</f>
        <v>-1</v>
      </c>
      <c r="AH713">
        <f>_xlfn.IFNA(VLOOKUP(A713,Oil!$A$2:$E$1345,5, FALSE),AH712)</f>
        <v>2858</v>
      </c>
      <c r="AI713">
        <f>_xlfn.IFNA(VLOOKUP(A713,Oil!$A$2:$G$1345,7, FALSE),AI712)</f>
        <v>-1</v>
      </c>
      <c r="AJ713">
        <f t="shared" si="290"/>
        <v>-2</v>
      </c>
      <c r="AK713">
        <f>_xlfn.IFNA(VLOOKUP(A713,InterestRate!$A$2:$G$1334,3, FALSE),AK712)</f>
        <v>6.4889999999999999</v>
      </c>
      <c r="AL713">
        <f>_xlfn.IFNA(VLOOKUP(A713,InterestRate!$A$2:$G$1334,4,FALSE),AL712)</f>
        <v>6.4889999999999999</v>
      </c>
      <c r="AM713">
        <f>_xlfn.IFNA(VLOOKUP(A713,InterestRate!$A$2:$G$1334,5, FALSE),AM712)</f>
        <v>6.4889999999999999</v>
      </c>
      <c r="AN713">
        <f>_xlfn.IFNA(VLOOKUP(A713,InterestRate!$A$2:$G$1334,6, FALSE),AN712)</f>
        <v>6.4889999999999999</v>
      </c>
      <c r="AO713">
        <f>_xlfn.IFNA(VLOOKUP(A713,InterestRate!$A$2:$G$1334,7, FALSE),AO712)</f>
        <v>1.1999999999999999E-3</v>
      </c>
      <c r="AP713">
        <f t="shared" si="291"/>
        <v>1</v>
      </c>
      <c r="AQ713">
        <f t="shared" si="292"/>
        <v>-1</v>
      </c>
    </row>
    <row r="714" spans="1:43" x14ac:dyDescent="0.2">
      <c r="A714" s="1">
        <v>42905</v>
      </c>
      <c r="B714">
        <v>9626.4</v>
      </c>
      <c r="C714">
        <v>9673.2999999999993</v>
      </c>
      <c r="D714">
        <v>9614.9</v>
      </c>
      <c r="E714">
        <v>9657.5499999999993</v>
      </c>
      <c r="F714">
        <v>146146062</v>
      </c>
      <c r="G714">
        <v>8144.36</v>
      </c>
      <c r="H714">
        <f t="shared" si="282"/>
        <v>9630.7333333333318</v>
      </c>
      <c r="I714">
        <f t="shared" ref="I714:I777" si="300">E714-H714</f>
        <v>26.816666666667516</v>
      </c>
      <c r="J714">
        <f t="shared" si="281"/>
        <v>1</v>
      </c>
      <c r="K714">
        <f t="shared" si="288"/>
        <v>9504.1</v>
      </c>
      <c r="L714">
        <f t="shared" ref="L714:L777" si="301">AVERAGE(F707:F713)</f>
        <v>169599287.14285713</v>
      </c>
      <c r="M714">
        <f t="shared" ref="M714:M777" si="302">F714-L714</f>
        <v>-23453225.142857134</v>
      </c>
      <c r="N714" s="10">
        <f t="shared" si="289"/>
        <v>-1.5889123017742484</v>
      </c>
      <c r="O714">
        <f t="shared" si="297"/>
        <v>10.299999999999272</v>
      </c>
      <c r="P714">
        <f t="shared" si="283"/>
        <v>-12.400000000001455</v>
      </c>
      <c r="Q714">
        <f t="shared" si="284"/>
        <v>47.133214201371928</v>
      </c>
      <c r="R714">
        <f t="shared" si="285"/>
        <v>22.700000000000728</v>
      </c>
      <c r="S714">
        <f t="shared" si="293"/>
        <v>69.5</v>
      </c>
      <c r="T714">
        <f t="shared" si="294"/>
        <v>-69.5</v>
      </c>
      <c r="U714">
        <f t="shared" si="295"/>
        <v>69.5</v>
      </c>
      <c r="V714">
        <f t="shared" si="296"/>
        <v>0</v>
      </c>
      <c r="W714">
        <f t="shared" si="277"/>
        <v>15.964285714285714</v>
      </c>
      <c r="X714">
        <f t="shared" si="298"/>
        <v>14.492857142857247</v>
      </c>
      <c r="Y714">
        <f t="shared" si="278"/>
        <v>50.749318801089743</v>
      </c>
      <c r="Z714">
        <f t="shared" si="279"/>
        <v>0</v>
      </c>
      <c r="AA714">
        <f t="shared" si="280"/>
        <v>0</v>
      </c>
      <c r="AB714">
        <v>-124.65</v>
      </c>
      <c r="AC714">
        <f t="shared" si="286"/>
        <v>4552449831.2999468</v>
      </c>
      <c r="AD714">
        <f t="shared" si="299"/>
        <v>-778297679.72148013</v>
      </c>
      <c r="AE714" t="str">
        <f t="shared" si="287"/>
        <v>Jun</v>
      </c>
      <c r="AF714">
        <f>_xlfn.IFNA(VLOOKUP(A714,Gold!$A$2:$E$1307,5, FALSE),AF713)</f>
        <v>28558</v>
      </c>
      <c r="AG714">
        <f>_xlfn.IFNA(VLOOKUP(A714,Gold!$A$2:$G$1307,7, FALSE),AG713)</f>
        <v>-1</v>
      </c>
      <c r="AH714">
        <f>_xlfn.IFNA(VLOOKUP(A714,Oil!$A$2:$E$1345,5, FALSE),AH713)</f>
        <v>2890</v>
      </c>
      <c r="AI714">
        <f>_xlfn.IFNA(VLOOKUP(A714,Oil!$A$2:$G$1345,7, FALSE),AI713)</f>
        <v>1</v>
      </c>
      <c r="AJ714">
        <f t="shared" si="290"/>
        <v>0</v>
      </c>
      <c r="AK714">
        <f>_xlfn.IFNA(VLOOKUP(A714,InterestRate!$A$2:$G$1334,3, FALSE),AK713)</f>
        <v>6.4669999999999996</v>
      </c>
      <c r="AL714">
        <f>_xlfn.IFNA(VLOOKUP(A714,InterestRate!$A$2:$G$1334,4,FALSE),AL713)</f>
        <v>6.4669999999999996</v>
      </c>
      <c r="AM714">
        <f>_xlfn.IFNA(VLOOKUP(A714,InterestRate!$A$2:$G$1334,5, FALSE),AM713)</f>
        <v>6.4669999999999996</v>
      </c>
      <c r="AN714">
        <f>_xlfn.IFNA(VLOOKUP(A714,InterestRate!$A$2:$G$1334,6, FALSE),AN713)</f>
        <v>6.4669999999999996</v>
      </c>
      <c r="AO714">
        <f>_xlfn.IFNA(VLOOKUP(A714,InterestRate!$A$2:$G$1334,7, FALSE),AO713)</f>
        <v>-3.3999999999999998E-3</v>
      </c>
      <c r="AP714">
        <f t="shared" si="291"/>
        <v>-1</v>
      </c>
      <c r="AQ714">
        <f t="shared" si="292"/>
        <v>-1</v>
      </c>
    </row>
    <row r="715" spans="1:43" x14ac:dyDescent="0.2">
      <c r="A715" s="1">
        <v>42906</v>
      </c>
      <c r="B715">
        <v>9670.5</v>
      </c>
      <c r="C715">
        <v>9676.5</v>
      </c>
      <c r="D715">
        <v>9643.75</v>
      </c>
      <c r="E715">
        <v>9653.5</v>
      </c>
      <c r="F715">
        <v>164437226</v>
      </c>
      <c r="G715">
        <v>8476.67</v>
      </c>
      <c r="H715">
        <f t="shared" si="282"/>
        <v>9634.1875</v>
      </c>
      <c r="I715">
        <f t="shared" si="300"/>
        <v>19.3125</v>
      </c>
      <c r="J715">
        <f t="shared" si="281"/>
        <v>0</v>
      </c>
      <c r="K715">
        <f t="shared" si="288"/>
        <v>9520.9</v>
      </c>
      <c r="L715">
        <f t="shared" si="301"/>
        <v>167596516.14285713</v>
      </c>
      <c r="M715">
        <f t="shared" si="302"/>
        <v>-3159290.1428571343</v>
      </c>
      <c r="N715" s="10">
        <f t="shared" si="289"/>
        <v>-1.3735950691459093</v>
      </c>
      <c r="O715">
        <f t="shared" si="297"/>
        <v>-14.75</v>
      </c>
      <c r="P715">
        <f t="shared" si="283"/>
        <v>-61.75</v>
      </c>
      <c r="Q715">
        <f t="shared" si="284"/>
        <v>45.278954167208809</v>
      </c>
      <c r="R715">
        <f t="shared" si="285"/>
        <v>47</v>
      </c>
      <c r="S715">
        <f t="shared" si="293"/>
        <v>-4.0499999999992724</v>
      </c>
      <c r="T715">
        <f t="shared" si="294"/>
        <v>4.0499999999992724</v>
      </c>
      <c r="U715">
        <f t="shared" si="295"/>
        <v>0</v>
      </c>
      <c r="V715">
        <f t="shared" si="296"/>
        <v>4.0499999999992724</v>
      </c>
      <c r="W715">
        <f t="shared" ref="W715:W778" si="303">AVERAGE(U709:U715)</f>
        <v>12.964285714285714</v>
      </c>
      <c r="X715">
        <f t="shared" si="298"/>
        <v>15.071428571428571</v>
      </c>
      <c r="Y715">
        <f t="shared" ref="Y715:Y778" si="304">100-(100/(1+(W715/(X715+1))))</f>
        <v>44.649446494464947</v>
      </c>
      <c r="Z715">
        <f t="shared" ref="Z715:Z778" si="305">IF(Y715&lt;20,1,0)</f>
        <v>0</v>
      </c>
      <c r="AA715">
        <f t="shared" ref="AA715:AA778" si="306">IF(Y715&gt;80,1,0)</f>
        <v>0</v>
      </c>
      <c r="AB715">
        <v>-80.3</v>
      </c>
      <c r="AC715">
        <f t="shared" si="286"/>
        <v>-2795432842</v>
      </c>
      <c r="AD715">
        <f t="shared" si="299"/>
        <v>-1873039110.8072112</v>
      </c>
      <c r="AE715" t="str">
        <f t="shared" si="287"/>
        <v>Jun</v>
      </c>
      <c r="AF715">
        <f>_xlfn.IFNA(VLOOKUP(A715,Gold!$A$2:$E$1307,5, FALSE),AF714)</f>
        <v>28531</v>
      </c>
      <c r="AG715">
        <f>_xlfn.IFNA(VLOOKUP(A715,Gold!$A$2:$G$1307,7, FALSE),AG714)</f>
        <v>1</v>
      </c>
      <c r="AH715">
        <f>_xlfn.IFNA(VLOOKUP(A715,Oil!$A$2:$E$1345,5, FALSE),AH714)</f>
        <v>2846</v>
      </c>
      <c r="AI715">
        <f>_xlfn.IFNA(VLOOKUP(A715,Oil!$A$2:$G$1345,7, FALSE),AI714)</f>
        <v>-1</v>
      </c>
      <c r="AJ715">
        <f t="shared" si="290"/>
        <v>0</v>
      </c>
      <c r="AK715">
        <f>_xlfn.IFNA(VLOOKUP(A715,InterestRate!$A$2:$G$1334,3, FALSE),AK714)</f>
        <v>6.4459999999999997</v>
      </c>
      <c r="AL715">
        <f>_xlfn.IFNA(VLOOKUP(A715,InterestRate!$A$2:$G$1334,4,FALSE),AL714)</f>
        <v>6.4459999999999997</v>
      </c>
      <c r="AM715">
        <f>_xlfn.IFNA(VLOOKUP(A715,InterestRate!$A$2:$G$1334,5, FALSE),AM714)</f>
        <v>6.4459999999999997</v>
      </c>
      <c r="AN715">
        <f>_xlfn.IFNA(VLOOKUP(A715,InterestRate!$A$2:$G$1334,6, FALSE),AN714)</f>
        <v>6.4459999999999997</v>
      </c>
      <c r="AO715">
        <f>_xlfn.IFNA(VLOOKUP(A715,InterestRate!$A$2:$G$1334,7, FALSE),AO714)</f>
        <v>-3.2000000000000002E-3</v>
      </c>
      <c r="AP715">
        <f t="shared" si="291"/>
        <v>-1</v>
      </c>
      <c r="AQ715">
        <f t="shared" si="292"/>
        <v>-1</v>
      </c>
    </row>
    <row r="716" spans="1:43" x14ac:dyDescent="0.2">
      <c r="A716" s="1">
        <v>42907</v>
      </c>
      <c r="B716">
        <v>9648.1</v>
      </c>
      <c r="C716">
        <v>9650.4500000000007</v>
      </c>
      <c r="D716">
        <v>9608.6</v>
      </c>
      <c r="E716">
        <v>9633.6</v>
      </c>
      <c r="F716">
        <v>148490556</v>
      </c>
      <c r="G716">
        <v>8023.4</v>
      </c>
      <c r="H716">
        <f t="shared" si="282"/>
        <v>9634.1875</v>
      </c>
      <c r="I716">
        <f t="shared" si="300"/>
        <v>-0.5874999999996362</v>
      </c>
      <c r="J716">
        <f t="shared" si="281"/>
        <v>-1</v>
      </c>
      <c r="K716">
        <f t="shared" si="288"/>
        <v>9615</v>
      </c>
      <c r="L716">
        <f t="shared" si="301"/>
        <v>167673613</v>
      </c>
      <c r="M716">
        <f t="shared" si="302"/>
        <v>-19183057</v>
      </c>
      <c r="N716" s="10">
        <f t="shared" si="289"/>
        <v>-0.19307424015944571</v>
      </c>
      <c r="O716">
        <f t="shared" si="297"/>
        <v>17.200000000000728</v>
      </c>
      <c r="P716">
        <f t="shared" si="283"/>
        <v>16.900000000001455</v>
      </c>
      <c r="Q716">
        <f t="shared" si="284"/>
        <v>33.099215930865959</v>
      </c>
      <c r="R716">
        <f t="shared" si="285"/>
        <v>0.2999999999992724</v>
      </c>
      <c r="S716">
        <f t="shared" si="293"/>
        <v>-19.899999999999636</v>
      </c>
      <c r="T716">
        <f t="shared" si="294"/>
        <v>19.899999999999636</v>
      </c>
      <c r="U716">
        <f t="shared" si="295"/>
        <v>0</v>
      </c>
      <c r="V716">
        <f t="shared" si="296"/>
        <v>19.899999999999636</v>
      </c>
      <c r="W716">
        <f t="shared" si="303"/>
        <v>12.964285714285714</v>
      </c>
      <c r="X716">
        <f t="shared" si="298"/>
        <v>10.507142857142753</v>
      </c>
      <c r="Y716">
        <f t="shared" si="304"/>
        <v>52.977232924693745</v>
      </c>
      <c r="Z716">
        <f t="shared" si="305"/>
        <v>0</v>
      </c>
      <c r="AA716">
        <f t="shared" si="306"/>
        <v>0</v>
      </c>
      <c r="AB716">
        <v>12.75</v>
      </c>
      <c r="AC716">
        <f t="shared" si="286"/>
        <v>-2153113062</v>
      </c>
      <c r="AD716">
        <f t="shared" si="299"/>
        <v>-1549577516.6071887</v>
      </c>
      <c r="AE716" t="str">
        <f t="shared" si="287"/>
        <v>Jun</v>
      </c>
      <c r="AF716">
        <f>_xlfn.IFNA(VLOOKUP(A716,Gold!$A$2:$E$1307,5, FALSE),AF715)</f>
        <v>28567</v>
      </c>
      <c r="AG716">
        <f>_xlfn.IFNA(VLOOKUP(A716,Gold!$A$2:$G$1307,7, FALSE),AG715)</f>
        <v>-1</v>
      </c>
      <c r="AH716">
        <f>_xlfn.IFNA(VLOOKUP(A716,Oil!$A$2:$E$1345,5, FALSE),AH715)</f>
        <v>2805</v>
      </c>
      <c r="AI716">
        <f>_xlfn.IFNA(VLOOKUP(A716,Oil!$A$2:$G$1345,7, FALSE),AI715)</f>
        <v>-1</v>
      </c>
      <c r="AJ716">
        <f t="shared" si="290"/>
        <v>-2</v>
      </c>
      <c r="AK716">
        <f>_xlfn.IFNA(VLOOKUP(A716,InterestRate!$A$2:$G$1334,3, FALSE),AK715)</f>
        <v>6.4279999999999999</v>
      </c>
      <c r="AL716">
        <f>_xlfn.IFNA(VLOOKUP(A716,InterestRate!$A$2:$G$1334,4,FALSE),AL715)</f>
        <v>6.4279999999999999</v>
      </c>
      <c r="AM716">
        <f>_xlfn.IFNA(VLOOKUP(A716,InterestRate!$A$2:$G$1334,5, FALSE),AM715)</f>
        <v>6.4279999999999999</v>
      </c>
      <c r="AN716">
        <f>_xlfn.IFNA(VLOOKUP(A716,InterestRate!$A$2:$G$1334,6, FALSE),AN715)</f>
        <v>6.4279999999999999</v>
      </c>
      <c r="AO716">
        <f>_xlfn.IFNA(VLOOKUP(A716,InterestRate!$A$2:$G$1334,7, FALSE),AO715)</f>
        <v>-2.8E-3</v>
      </c>
      <c r="AP716">
        <f t="shared" si="291"/>
        <v>-1</v>
      </c>
      <c r="AQ716">
        <f t="shared" si="292"/>
        <v>-3</v>
      </c>
    </row>
    <row r="717" spans="1:43" x14ac:dyDescent="0.2">
      <c r="A717" s="1">
        <v>42908</v>
      </c>
      <c r="B717">
        <v>9642.65</v>
      </c>
      <c r="C717">
        <v>9698.85</v>
      </c>
      <c r="D717">
        <v>9617.75</v>
      </c>
      <c r="E717">
        <v>9630</v>
      </c>
      <c r="F717">
        <v>204888654</v>
      </c>
      <c r="G717">
        <v>10738.45</v>
      </c>
      <c r="H717">
        <f t="shared" si="282"/>
        <v>9630.7291666666679</v>
      </c>
      <c r="I717">
        <f t="shared" si="300"/>
        <v>-0.72916666666787933</v>
      </c>
      <c r="J717">
        <f t="shared" si="281"/>
        <v>0</v>
      </c>
      <c r="K717">
        <f t="shared" si="288"/>
        <v>9613.2999999999993</v>
      </c>
      <c r="L717">
        <f t="shared" si="301"/>
        <v>168059844.14285713</v>
      </c>
      <c r="M717">
        <f t="shared" si="302"/>
        <v>36828809.857142866</v>
      </c>
      <c r="N717" s="10">
        <f t="shared" si="289"/>
        <v>-0.17341640706127442</v>
      </c>
      <c r="O717">
        <f t="shared" si="297"/>
        <v>23.100000000000364</v>
      </c>
      <c r="P717">
        <f t="shared" si="283"/>
        <v>69.700000000000728</v>
      </c>
      <c r="Q717">
        <f t="shared" si="284"/>
        <v>36.514723057966883</v>
      </c>
      <c r="R717">
        <f t="shared" si="285"/>
        <v>-46.600000000000364</v>
      </c>
      <c r="S717">
        <f t="shared" si="293"/>
        <v>-3.6000000000003638</v>
      </c>
      <c r="T717">
        <f t="shared" si="294"/>
        <v>3.6000000000003638</v>
      </c>
      <c r="U717">
        <f t="shared" si="295"/>
        <v>0</v>
      </c>
      <c r="V717">
        <f t="shared" si="296"/>
        <v>3.6000000000003638</v>
      </c>
      <c r="W717">
        <f t="shared" si="303"/>
        <v>12.964285714285714</v>
      </c>
      <c r="X717">
        <f t="shared" si="298"/>
        <v>9.6642857142856631</v>
      </c>
      <c r="Y717">
        <f t="shared" si="304"/>
        <v>54.866989117291538</v>
      </c>
      <c r="Z717">
        <f t="shared" si="305"/>
        <v>0</v>
      </c>
      <c r="AA717">
        <f t="shared" si="306"/>
        <v>0</v>
      </c>
      <c r="AB717">
        <v>25.55</v>
      </c>
      <c r="AC717">
        <f t="shared" si="286"/>
        <v>-2591841473.0999255</v>
      </c>
      <c r="AD717">
        <f t="shared" si="299"/>
        <v>-1754583121.3428993</v>
      </c>
      <c r="AE717" t="str">
        <f t="shared" si="287"/>
        <v>Jun</v>
      </c>
      <c r="AF717">
        <f>_xlfn.IFNA(VLOOKUP(A717,Gold!$A$2:$E$1307,5, FALSE),AF716)</f>
        <v>28702</v>
      </c>
      <c r="AG717">
        <f>_xlfn.IFNA(VLOOKUP(A717,Gold!$A$2:$G$1307,7, FALSE),AG716)</f>
        <v>1</v>
      </c>
      <c r="AH717">
        <f>_xlfn.IFNA(VLOOKUP(A717,Oil!$A$2:$E$1345,5, FALSE),AH716)</f>
        <v>2748</v>
      </c>
      <c r="AI717">
        <f>_xlfn.IFNA(VLOOKUP(A717,Oil!$A$2:$G$1345,7, FALSE),AI716)</f>
        <v>-1</v>
      </c>
      <c r="AJ717">
        <f t="shared" si="290"/>
        <v>0</v>
      </c>
      <c r="AK717">
        <f>_xlfn.IFNA(VLOOKUP(A717,InterestRate!$A$2:$G$1334,3, FALSE),AK716)</f>
        <v>6.4530000000000003</v>
      </c>
      <c r="AL717">
        <f>_xlfn.IFNA(VLOOKUP(A717,InterestRate!$A$2:$G$1334,4,FALSE),AL716)</f>
        <v>6.4530000000000003</v>
      </c>
      <c r="AM717">
        <f>_xlfn.IFNA(VLOOKUP(A717,InterestRate!$A$2:$G$1334,5, FALSE),AM716)</f>
        <v>6.4530000000000003</v>
      </c>
      <c r="AN717">
        <f>_xlfn.IFNA(VLOOKUP(A717,InterestRate!$A$2:$G$1334,6, FALSE),AN716)</f>
        <v>6.4530000000000003</v>
      </c>
      <c r="AO717">
        <f>_xlfn.IFNA(VLOOKUP(A717,InterestRate!$A$2:$G$1334,7, FALSE),AO716)</f>
        <v>3.8999999999999998E-3</v>
      </c>
      <c r="AP717">
        <f t="shared" si="291"/>
        <v>1</v>
      </c>
      <c r="AQ717">
        <f t="shared" si="292"/>
        <v>1</v>
      </c>
    </row>
    <row r="718" spans="1:43" x14ac:dyDescent="0.2">
      <c r="A718" s="1">
        <v>42909</v>
      </c>
      <c r="B718">
        <v>9643.25</v>
      </c>
      <c r="C718">
        <v>9647.65</v>
      </c>
      <c r="D718">
        <v>9565.2999999999993</v>
      </c>
      <c r="E718">
        <v>9574.9500000000007</v>
      </c>
      <c r="F718">
        <v>180580579</v>
      </c>
      <c r="G718">
        <v>9092.74</v>
      </c>
      <c r="H718">
        <f t="shared" si="282"/>
        <v>9630.133333333335</v>
      </c>
      <c r="I718">
        <f t="shared" si="300"/>
        <v>-55.183333333334303</v>
      </c>
      <c r="J718">
        <f t="shared" si="281"/>
        <v>0</v>
      </c>
      <c r="K718">
        <f t="shared" si="288"/>
        <v>9637.6</v>
      </c>
      <c r="L718">
        <f t="shared" si="301"/>
        <v>178224742.85714287</v>
      </c>
      <c r="M718">
        <f t="shared" si="302"/>
        <v>2355836.1428571343</v>
      </c>
      <c r="N718" s="10">
        <f t="shared" si="289"/>
        <v>0.65431151076506544</v>
      </c>
      <c r="O718">
        <f t="shared" si="297"/>
        <v>-43.199999999998909</v>
      </c>
      <c r="P718">
        <f t="shared" si="283"/>
        <v>13.750000000001819</v>
      </c>
      <c r="Q718">
        <f t="shared" si="284"/>
        <v>41.157496568785021</v>
      </c>
      <c r="R718">
        <f t="shared" si="285"/>
        <v>-56.950000000000728</v>
      </c>
      <c r="S718">
        <f t="shared" si="293"/>
        <v>-55.049999999999272</v>
      </c>
      <c r="T718">
        <f t="shared" si="294"/>
        <v>55.049999999999272</v>
      </c>
      <c r="U718">
        <f t="shared" si="295"/>
        <v>0</v>
      </c>
      <c r="V718">
        <f t="shared" si="296"/>
        <v>55.049999999999272</v>
      </c>
      <c r="W718">
        <f t="shared" si="303"/>
        <v>11.357142857142858</v>
      </c>
      <c r="X718">
        <f t="shared" si="298"/>
        <v>17.528571428571272</v>
      </c>
      <c r="Y718">
        <f t="shared" si="304"/>
        <v>38.001912045889298</v>
      </c>
      <c r="Z718">
        <f t="shared" si="305"/>
        <v>0</v>
      </c>
      <c r="AA718">
        <f t="shared" si="306"/>
        <v>0</v>
      </c>
      <c r="AB718">
        <v>-2.9</v>
      </c>
      <c r="AC718">
        <f t="shared" si="286"/>
        <v>-12333653545.699869</v>
      </c>
      <c r="AD718">
        <f t="shared" si="299"/>
        <v>-3425521092.1571765</v>
      </c>
      <c r="AE718" t="str">
        <f t="shared" si="287"/>
        <v>Jun</v>
      </c>
      <c r="AF718">
        <f>_xlfn.IFNA(VLOOKUP(A718,Gold!$A$2:$E$1307,5, FALSE),AF717)</f>
        <v>28753</v>
      </c>
      <c r="AG718">
        <f>_xlfn.IFNA(VLOOKUP(A718,Gold!$A$2:$G$1307,7, FALSE),AG717)</f>
        <v>1</v>
      </c>
      <c r="AH718">
        <f>_xlfn.IFNA(VLOOKUP(A718,Oil!$A$2:$E$1345,5, FALSE),AH717)</f>
        <v>2757</v>
      </c>
      <c r="AI718">
        <f>_xlfn.IFNA(VLOOKUP(A718,Oil!$A$2:$G$1345,7, FALSE),AI717)</f>
        <v>1</v>
      </c>
      <c r="AJ718">
        <f t="shared" si="290"/>
        <v>2</v>
      </c>
      <c r="AK718">
        <f>_xlfn.IFNA(VLOOKUP(A718,InterestRate!$A$2:$G$1334,3, FALSE),AK717)</f>
        <v>6.46</v>
      </c>
      <c r="AL718">
        <f>_xlfn.IFNA(VLOOKUP(A718,InterestRate!$A$2:$G$1334,4,FALSE),AL717)</f>
        <v>6.46</v>
      </c>
      <c r="AM718">
        <f>_xlfn.IFNA(VLOOKUP(A718,InterestRate!$A$2:$G$1334,5, FALSE),AM717)</f>
        <v>6.46</v>
      </c>
      <c r="AN718">
        <f>_xlfn.IFNA(VLOOKUP(A718,InterestRate!$A$2:$G$1334,6, FALSE),AN717)</f>
        <v>6.46</v>
      </c>
      <c r="AO718">
        <f>_xlfn.IFNA(VLOOKUP(A718,InterestRate!$A$2:$G$1334,7, FALSE),AO717)</f>
        <v>1.1000000000000001E-3</v>
      </c>
      <c r="AP718">
        <f t="shared" si="291"/>
        <v>1</v>
      </c>
      <c r="AQ718">
        <f t="shared" si="292"/>
        <v>3</v>
      </c>
    </row>
    <row r="719" spans="1:43" x14ac:dyDescent="0.2">
      <c r="A719" s="1">
        <v>42913</v>
      </c>
      <c r="B719">
        <v>9594.0499999999993</v>
      </c>
      <c r="C719">
        <v>9615.4</v>
      </c>
      <c r="D719">
        <v>9473.4500000000007</v>
      </c>
      <c r="E719">
        <v>9511.4</v>
      </c>
      <c r="F719">
        <v>209593904</v>
      </c>
      <c r="G719">
        <v>11084.51</v>
      </c>
      <c r="H719">
        <f t="shared" si="282"/>
        <v>9622.7208333333347</v>
      </c>
      <c r="I719">
        <f t="shared" si="300"/>
        <v>-111.32083333333503</v>
      </c>
      <c r="J719">
        <f t="shared" ref="J719:J782" si="307">IF(I719*I718&lt;0,IF(I719&lt;0,-1,1),0)</f>
        <v>0</v>
      </c>
      <c r="K719">
        <f t="shared" si="288"/>
        <v>9674.5499999999993</v>
      </c>
      <c r="L719">
        <f t="shared" si="301"/>
        <v>177253575.57142857</v>
      </c>
      <c r="M719">
        <f t="shared" si="302"/>
        <v>32340328.428571433</v>
      </c>
      <c r="N719" s="10">
        <f t="shared" si="289"/>
        <v>1.7153100489938353</v>
      </c>
      <c r="O719">
        <f t="shared" si="297"/>
        <v>-66.649999999999636</v>
      </c>
      <c r="P719">
        <f t="shared" si="283"/>
        <v>-7.5499999999992724</v>
      </c>
      <c r="Q719">
        <f t="shared" si="284"/>
        <v>39.523451447029835</v>
      </c>
      <c r="R719">
        <f t="shared" si="285"/>
        <v>-59.100000000000364</v>
      </c>
      <c r="S719">
        <f t="shared" si="293"/>
        <v>-63.550000000001091</v>
      </c>
      <c r="T719">
        <f t="shared" si="294"/>
        <v>63.550000000001091</v>
      </c>
      <c r="U719">
        <f t="shared" si="295"/>
        <v>0</v>
      </c>
      <c r="V719">
        <f t="shared" si="296"/>
        <v>63.550000000001091</v>
      </c>
      <c r="W719">
        <f t="shared" si="303"/>
        <v>11.357142857142858</v>
      </c>
      <c r="X719">
        <f t="shared" si="298"/>
        <v>20.878571428571377</v>
      </c>
      <c r="Y719">
        <f t="shared" si="304"/>
        <v>34.17150225660869</v>
      </c>
      <c r="Z719">
        <f t="shared" si="305"/>
        <v>0</v>
      </c>
      <c r="AA719">
        <f t="shared" si="306"/>
        <v>0</v>
      </c>
      <c r="AB719">
        <v>-86.75</v>
      </c>
      <c r="AC719">
        <f t="shared" si="286"/>
        <v>-17322936165.599922</v>
      </c>
      <c r="AD719">
        <f t="shared" si="299"/>
        <v>-4895872909.1857271</v>
      </c>
      <c r="AE719" t="str">
        <f t="shared" si="287"/>
        <v>Jun</v>
      </c>
      <c r="AF719">
        <f>_xlfn.IFNA(VLOOKUP(A719,Gold!$A$2:$E$1307,5, FALSE),AF718)</f>
        <v>28738</v>
      </c>
      <c r="AG719">
        <f>_xlfn.IFNA(VLOOKUP(A719,Gold!$A$2:$G$1307,7, FALSE),AG718)</f>
        <v>1</v>
      </c>
      <c r="AH719">
        <f>_xlfn.IFNA(VLOOKUP(A719,Oil!$A$2:$E$1345,5, FALSE),AH718)</f>
        <v>2800</v>
      </c>
      <c r="AI719">
        <f>_xlfn.IFNA(VLOOKUP(A719,Oil!$A$2:$G$1345,7, FALSE),AI718)</f>
        <v>1</v>
      </c>
      <c r="AJ719">
        <f t="shared" si="290"/>
        <v>2</v>
      </c>
      <c r="AK719">
        <f>_xlfn.IFNA(VLOOKUP(A719,InterestRate!$A$2:$G$1334,3, FALSE),AK718)</f>
        <v>6.4630000000000001</v>
      </c>
      <c r="AL719">
        <f>_xlfn.IFNA(VLOOKUP(A719,InterestRate!$A$2:$G$1334,4,FALSE),AL718)</f>
        <v>6.4630000000000001</v>
      </c>
      <c r="AM719">
        <f>_xlfn.IFNA(VLOOKUP(A719,InterestRate!$A$2:$G$1334,5, FALSE),AM718)</f>
        <v>6.4630000000000001</v>
      </c>
      <c r="AN719">
        <f>_xlfn.IFNA(VLOOKUP(A719,InterestRate!$A$2:$G$1334,6, FALSE),AN718)</f>
        <v>6.4630000000000001</v>
      </c>
      <c r="AO719">
        <f>_xlfn.IFNA(VLOOKUP(A719,InterestRate!$A$2:$G$1334,7, FALSE),AO718)</f>
        <v>5.0000000000000001E-4</v>
      </c>
      <c r="AP719">
        <f t="shared" si="291"/>
        <v>1</v>
      </c>
      <c r="AQ719">
        <f t="shared" si="292"/>
        <v>3</v>
      </c>
    </row>
    <row r="720" spans="1:43" x14ac:dyDescent="0.2">
      <c r="A720" s="1">
        <v>42914</v>
      </c>
      <c r="B720">
        <v>9520.2000000000007</v>
      </c>
      <c r="C720">
        <v>9522.5</v>
      </c>
      <c r="D720">
        <v>9474.35</v>
      </c>
      <c r="E720">
        <v>9491.25</v>
      </c>
      <c r="F720">
        <v>177652206</v>
      </c>
      <c r="G720">
        <v>9103.73</v>
      </c>
      <c r="H720">
        <f t="shared" ref="H720:H783" si="308">AVERAGE(E708:E719)</f>
        <v>9611.4</v>
      </c>
      <c r="I720">
        <f t="shared" si="300"/>
        <v>-120.14999999999964</v>
      </c>
      <c r="J720">
        <f t="shared" si="307"/>
        <v>0</v>
      </c>
      <c r="K720">
        <f t="shared" si="288"/>
        <v>9665.7999999999993</v>
      </c>
      <c r="L720">
        <f t="shared" si="301"/>
        <v>181992215.57142857</v>
      </c>
      <c r="M720">
        <f t="shared" si="302"/>
        <v>-4340009.5714285672</v>
      </c>
      <c r="N720" s="10">
        <f t="shared" si="289"/>
        <v>1.8390622942183514</v>
      </c>
      <c r="O720">
        <f t="shared" si="297"/>
        <v>-96.799999999999272</v>
      </c>
      <c r="P720">
        <f t="shared" si="283"/>
        <v>-20.949999999998909</v>
      </c>
      <c r="Q720">
        <f t="shared" si="284"/>
        <v>40.838966569640213</v>
      </c>
      <c r="R720">
        <f t="shared" si="285"/>
        <v>-75.850000000000364</v>
      </c>
      <c r="S720">
        <f t="shared" si="293"/>
        <v>-20.149999999999636</v>
      </c>
      <c r="T720">
        <f t="shared" si="294"/>
        <v>20.149999999999636</v>
      </c>
      <c r="U720">
        <f t="shared" si="295"/>
        <v>0</v>
      </c>
      <c r="V720">
        <f t="shared" si="296"/>
        <v>20.149999999999636</v>
      </c>
      <c r="W720">
        <f t="shared" si="303"/>
        <v>9.9285714285714288</v>
      </c>
      <c r="X720">
        <f t="shared" si="298"/>
        <v>23.757142857142753</v>
      </c>
      <c r="Y720">
        <f t="shared" si="304"/>
        <v>28.624382207578336</v>
      </c>
      <c r="Z720">
        <f t="shared" si="305"/>
        <v>0</v>
      </c>
      <c r="AA720">
        <f t="shared" si="306"/>
        <v>0</v>
      </c>
      <c r="AB720">
        <v>-206.65</v>
      </c>
      <c r="AC720">
        <f t="shared" si="286"/>
        <v>-5143031363.7001295</v>
      </c>
      <c r="AD720">
        <f t="shared" si="299"/>
        <v>-5398222660.1142712</v>
      </c>
      <c r="AE720" t="str">
        <f t="shared" si="287"/>
        <v>Jun</v>
      </c>
      <c r="AF720">
        <f>_xlfn.IFNA(VLOOKUP(A720,Gold!$A$2:$E$1307,5, FALSE),AF719)</f>
        <v>28797</v>
      </c>
      <c r="AG720">
        <f>_xlfn.IFNA(VLOOKUP(A720,Gold!$A$2:$G$1307,7, FALSE),AG719)</f>
        <v>1</v>
      </c>
      <c r="AH720">
        <f>_xlfn.IFNA(VLOOKUP(A720,Oil!$A$2:$E$1345,5, FALSE),AH719)</f>
        <v>2852</v>
      </c>
      <c r="AI720">
        <f>_xlfn.IFNA(VLOOKUP(A720,Oil!$A$2:$G$1345,7, FALSE),AI719)</f>
        <v>1</v>
      </c>
      <c r="AJ720">
        <f t="shared" si="290"/>
        <v>2</v>
      </c>
      <c r="AK720">
        <f>_xlfn.IFNA(VLOOKUP(A720,InterestRate!$A$2:$G$1334,3, FALSE),AK719)</f>
        <v>6.5</v>
      </c>
      <c r="AL720">
        <f>_xlfn.IFNA(VLOOKUP(A720,InterestRate!$A$2:$G$1334,4,FALSE),AL719)</f>
        <v>6.5</v>
      </c>
      <c r="AM720">
        <f>_xlfn.IFNA(VLOOKUP(A720,InterestRate!$A$2:$G$1334,5, FALSE),AM719)</f>
        <v>6.5</v>
      </c>
      <c r="AN720">
        <f>_xlfn.IFNA(VLOOKUP(A720,InterestRate!$A$2:$G$1334,6, FALSE),AN719)</f>
        <v>6.5</v>
      </c>
      <c r="AO720">
        <f>_xlfn.IFNA(VLOOKUP(A720,InterestRate!$A$2:$G$1334,7, FALSE),AO719)</f>
        <v>5.7000000000000002E-3</v>
      </c>
      <c r="AP720">
        <f t="shared" si="291"/>
        <v>1</v>
      </c>
      <c r="AQ720">
        <f t="shared" si="292"/>
        <v>3</v>
      </c>
    </row>
    <row r="721" spans="1:43" x14ac:dyDescent="0.2">
      <c r="A721" s="1">
        <v>42915</v>
      </c>
      <c r="B721">
        <v>9522.9500000000007</v>
      </c>
      <c r="C721">
        <v>9575.7999999999993</v>
      </c>
      <c r="D721">
        <v>9493.7999999999993</v>
      </c>
      <c r="E721">
        <v>9504.1</v>
      </c>
      <c r="F721">
        <v>267283587</v>
      </c>
      <c r="G721">
        <v>13395.85</v>
      </c>
      <c r="H721">
        <f t="shared" si="308"/>
        <v>9596.65</v>
      </c>
      <c r="I721">
        <f t="shared" si="300"/>
        <v>-92.549999999999272</v>
      </c>
      <c r="J721">
        <f t="shared" si="307"/>
        <v>0</v>
      </c>
      <c r="K721">
        <f t="shared" si="288"/>
        <v>9771.0499999999993</v>
      </c>
      <c r="L721">
        <f t="shared" si="301"/>
        <v>175969883.85714287</v>
      </c>
      <c r="M721">
        <f t="shared" si="302"/>
        <v>91313703.142857134</v>
      </c>
      <c r="N721" s="10">
        <f t="shared" si="289"/>
        <v>2.8087877863237853</v>
      </c>
      <c r="O721">
        <f t="shared" si="297"/>
        <v>-153.44999999999891</v>
      </c>
      <c r="P721">
        <f t="shared" ref="P721:P784" si="309">O721-O714</f>
        <v>-163.74999999999818</v>
      </c>
      <c r="Q721">
        <f t="shared" ref="Q721:Q784" si="310">STDEV(O714:O720)</f>
        <v>45.942509364058957</v>
      </c>
      <c r="R721">
        <f t="shared" ref="R721:R784" si="311">O714</f>
        <v>10.299999999999272</v>
      </c>
      <c r="S721">
        <f t="shared" si="293"/>
        <v>12.850000000000364</v>
      </c>
      <c r="T721">
        <f t="shared" si="294"/>
        <v>-12.850000000000364</v>
      </c>
      <c r="U721">
        <f t="shared" si="295"/>
        <v>12.850000000000364</v>
      </c>
      <c r="V721">
        <f t="shared" si="296"/>
        <v>0</v>
      </c>
      <c r="W721">
        <f t="shared" si="303"/>
        <v>1.8357142857143376</v>
      </c>
      <c r="X721">
        <f t="shared" si="298"/>
        <v>23.757142857142753</v>
      </c>
      <c r="Y721">
        <f t="shared" si="304"/>
        <v>6.903035186677613</v>
      </c>
      <c r="Z721">
        <f t="shared" si="305"/>
        <v>1</v>
      </c>
      <c r="AA721">
        <f t="shared" si="306"/>
        <v>0</v>
      </c>
      <c r="AB721">
        <v>-316.89999999999998</v>
      </c>
      <c r="AC721">
        <f t="shared" si="286"/>
        <v>-5038295614.9500971</v>
      </c>
      <c r="AD721">
        <f t="shared" si="299"/>
        <v>-6768329152.4357061</v>
      </c>
      <c r="AE721" t="str">
        <f t="shared" si="287"/>
        <v>Jun</v>
      </c>
      <c r="AF721">
        <f>_xlfn.IFNA(VLOOKUP(A721,Gold!$A$2:$E$1307,5, FALSE),AF720)</f>
        <v>28782</v>
      </c>
      <c r="AG721">
        <f>_xlfn.IFNA(VLOOKUP(A721,Gold!$A$2:$G$1307,7, FALSE),AG720)</f>
        <v>-1</v>
      </c>
      <c r="AH721">
        <f>_xlfn.IFNA(VLOOKUP(A721,Oil!$A$2:$E$1345,5, FALSE),AH720)</f>
        <v>2887</v>
      </c>
      <c r="AI721">
        <f>_xlfn.IFNA(VLOOKUP(A721,Oil!$A$2:$G$1345,7, FALSE),AI720)</f>
        <v>1</v>
      </c>
      <c r="AJ721">
        <f t="shared" si="290"/>
        <v>0</v>
      </c>
      <c r="AK721">
        <f>_xlfn.IFNA(VLOOKUP(A721,InterestRate!$A$2:$G$1334,3, FALSE),AK720)</f>
        <v>6.5049999999999999</v>
      </c>
      <c r="AL721">
        <f>_xlfn.IFNA(VLOOKUP(A721,InterestRate!$A$2:$G$1334,4,FALSE),AL720)</f>
        <v>6.5049999999999999</v>
      </c>
      <c r="AM721">
        <f>_xlfn.IFNA(VLOOKUP(A721,InterestRate!$A$2:$G$1334,5, FALSE),AM720)</f>
        <v>6.5049999999999999</v>
      </c>
      <c r="AN721">
        <f>_xlfn.IFNA(VLOOKUP(A721,InterestRate!$A$2:$G$1334,6, FALSE),AN720)</f>
        <v>6.5049999999999999</v>
      </c>
      <c r="AO721">
        <f>_xlfn.IFNA(VLOOKUP(A721,InterestRate!$A$2:$G$1334,7, FALSE),AO720)</f>
        <v>8.0000000000000004E-4</v>
      </c>
      <c r="AP721">
        <f t="shared" si="291"/>
        <v>1</v>
      </c>
      <c r="AQ721">
        <f t="shared" si="292"/>
        <v>1</v>
      </c>
    </row>
    <row r="722" spans="1:43" x14ac:dyDescent="0.2">
      <c r="A722" s="1">
        <v>42916</v>
      </c>
      <c r="B722">
        <v>9478.5</v>
      </c>
      <c r="C722">
        <v>9535.7999999999993</v>
      </c>
      <c r="D722">
        <v>9448.75</v>
      </c>
      <c r="E722">
        <v>9520.9</v>
      </c>
      <c r="F722">
        <v>185202600</v>
      </c>
      <c r="G722">
        <v>8783.59</v>
      </c>
      <c r="H722">
        <f t="shared" si="308"/>
        <v>9587.2916666666661</v>
      </c>
      <c r="I722">
        <f t="shared" si="300"/>
        <v>-66.391666666666424</v>
      </c>
      <c r="J722">
        <f t="shared" si="307"/>
        <v>0</v>
      </c>
      <c r="K722">
        <f t="shared" si="288"/>
        <v>9786.0499999999993</v>
      </c>
      <c r="L722">
        <f t="shared" si="301"/>
        <v>193275244.57142857</v>
      </c>
      <c r="M722">
        <f t="shared" si="302"/>
        <v>-8072644.5714285672</v>
      </c>
      <c r="N722" s="10">
        <f t="shared" si="289"/>
        <v>2.784925794830317</v>
      </c>
      <c r="O722">
        <f t="shared" si="297"/>
        <v>-132.60000000000036</v>
      </c>
      <c r="P722">
        <f t="shared" si="309"/>
        <v>-117.85000000000036</v>
      </c>
      <c r="Q722">
        <f t="shared" si="310"/>
        <v>63.618023052770447</v>
      </c>
      <c r="R722">
        <f t="shared" si="311"/>
        <v>-14.75</v>
      </c>
      <c r="S722">
        <f t="shared" si="293"/>
        <v>16.799999999999272</v>
      </c>
      <c r="T722">
        <f t="shared" si="294"/>
        <v>-16.799999999999272</v>
      </c>
      <c r="U722">
        <f t="shared" si="295"/>
        <v>16.799999999999272</v>
      </c>
      <c r="V722">
        <f t="shared" si="296"/>
        <v>0</v>
      </c>
      <c r="W722">
        <f t="shared" si="303"/>
        <v>4.2357142857142334</v>
      </c>
      <c r="X722">
        <f t="shared" si="298"/>
        <v>23.178571428571427</v>
      </c>
      <c r="Y722">
        <f t="shared" si="304"/>
        <v>14.906988436400042</v>
      </c>
      <c r="Z722">
        <f t="shared" si="305"/>
        <v>1</v>
      </c>
      <c r="AA722">
        <f t="shared" si="306"/>
        <v>0</v>
      </c>
      <c r="AB722">
        <v>-382.85</v>
      </c>
      <c r="AC722">
        <f t="shared" si="286"/>
        <v>7852590239.9999323</v>
      </c>
      <c r="AD722">
        <f t="shared" si="299"/>
        <v>-5247182997.8642874</v>
      </c>
      <c r="AE722" t="str">
        <f t="shared" si="287"/>
        <v>Jun</v>
      </c>
      <c r="AF722">
        <f>_xlfn.IFNA(VLOOKUP(A722,Gold!$A$2:$E$1307,5, FALSE),AF721)</f>
        <v>28803</v>
      </c>
      <c r="AG722">
        <f>_xlfn.IFNA(VLOOKUP(A722,Gold!$A$2:$G$1307,7, FALSE),AG721)</f>
        <v>-1</v>
      </c>
      <c r="AH722">
        <f>_xlfn.IFNA(VLOOKUP(A722,Oil!$A$2:$E$1345,5, FALSE),AH721)</f>
        <v>2897</v>
      </c>
      <c r="AI722">
        <f>_xlfn.IFNA(VLOOKUP(A722,Oil!$A$2:$G$1345,7, FALSE),AI721)</f>
        <v>1</v>
      </c>
      <c r="AJ722">
        <f t="shared" si="290"/>
        <v>0</v>
      </c>
      <c r="AK722">
        <f>_xlfn.IFNA(VLOOKUP(A722,InterestRate!$A$2:$G$1334,3, FALSE),AK721)</f>
        <v>6.5110000000000001</v>
      </c>
      <c r="AL722">
        <f>_xlfn.IFNA(VLOOKUP(A722,InterestRate!$A$2:$G$1334,4,FALSE),AL721)</f>
        <v>6.5110000000000001</v>
      </c>
      <c r="AM722">
        <f>_xlfn.IFNA(VLOOKUP(A722,InterestRate!$A$2:$G$1334,5, FALSE),AM721)</f>
        <v>6.5110000000000001</v>
      </c>
      <c r="AN722">
        <f>_xlfn.IFNA(VLOOKUP(A722,InterestRate!$A$2:$G$1334,6, FALSE),AN721)</f>
        <v>6.5110000000000001</v>
      </c>
      <c r="AO722">
        <f>_xlfn.IFNA(VLOOKUP(A722,InterestRate!$A$2:$G$1334,7, FALSE),AO721)</f>
        <v>8.9999999999999998E-4</v>
      </c>
      <c r="AP722">
        <f t="shared" si="291"/>
        <v>1</v>
      </c>
      <c r="AQ722">
        <f t="shared" si="292"/>
        <v>1</v>
      </c>
    </row>
    <row r="723" spans="1:43" x14ac:dyDescent="0.2">
      <c r="A723" s="1">
        <v>42919</v>
      </c>
      <c r="B723">
        <v>9587.9500000000007</v>
      </c>
      <c r="C723">
        <v>9624</v>
      </c>
      <c r="D723">
        <v>9543.5499999999993</v>
      </c>
      <c r="E723">
        <v>9615</v>
      </c>
      <c r="F723">
        <v>188690599</v>
      </c>
      <c r="G723">
        <v>8720.76</v>
      </c>
      <c r="H723">
        <f t="shared" si="308"/>
        <v>9580.1249999999982</v>
      </c>
      <c r="I723">
        <f t="shared" si="300"/>
        <v>34.875000000001819</v>
      </c>
      <c r="J723">
        <f t="shared" si="307"/>
        <v>1</v>
      </c>
      <c r="K723">
        <f t="shared" si="288"/>
        <v>9816.1</v>
      </c>
      <c r="L723">
        <f t="shared" si="301"/>
        <v>196241726.57142857</v>
      </c>
      <c r="M723">
        <f t="shared" si="302"/>
        <v>-7551127.5714285672</v>
      </c>
      <c r="N723" s="10">
        <f t="shared" si="289"/>
        <v>2.0915236609464416</v>
      </c>
      <c r="O723">
        <f t="shared" si="297"/>
        <v>-18.600000000000364</v>
      </c>
      <c r="P723">
        <f t="shared" si="309"/>
        <v>-35.800000000001091</v>
      </c>
      <c r="Q723">
        <f t="shared" si="310"/>
        <v>68.799042248317093</v>
      </c>
      <c r="R723">
        <f t="shared" si="311"/>
        <v>17.200000000000728</v>
      </c>
      <c r="S723">
        <f t="shared" si="293"/>
        <v>94.100000000000364</v>
      </c>
      <c r="T723">
        <f t="shared" si="294"/>
        <v>-94.100000000000364</v>
      </c>
      <c r="U723">
        <f t="shared" si="295"/>
        <v>94.100000000000364</v>
      </c>
      <c r="V723">
        <f t="shared" si="296"/>
        <v>0</v>
      </c>
      <c r="W723">
        <f t="shared" si="303"/>
        <v>17.678571428571427</v>
      </c>
      <c r="X723">
        <f t="shared" si="298"/>
        <v>20.335714285714339</v>
      </c>
      <c r="Y723">
        <f t="shared" si="304"/>
        <v>45.313072134749113</v>
      </c>
      <c r="Z723">
        <f t="shared" si="305"/>
        <v>0</v>
      </c>
      <c r="AA723">
        <f t="shared" si="306"/>
        <v>0</v>
      </c>
      <c r="AB723">
        <v>-304.64999999999998</v>
      </c>
      <c r="AC723">
        <f t="shared" si="286"/>
        <v>5104080702.9498625</v>
      </c>
      <c r="AD723">
        <f t="shared" si="299"/>
        <v>-4210441031.4428782</v>
      </c>
      <c r="AE723" t="str">
        <f t="shared" si="287"/>
        <v>Jul</v>
      </c>
      <c r="AF723">
        <f>_xlfn.IFNA(VLOOKUP(A723,Gold!$A$2:$E$1307,5, FALSE),AF722)</f>
        <v>28292</v>
      </c>
      <c r="AG723">
        <f>_xlfn.IFNA(VLOOKUP(A723,Gold!$A$2:$G$1307,7, FALSE),AG722)</f>
        <v>-1</v>
      </c>
      <c r="AH723">
        <f>_xlfn.IFNA(VLOOKUP(A723,Oil!$A$2:$E$1345,5, FALSE),AH722)</f>
        <v>2981</v>
      </c>
      <c r="AI723">
        <f>_xlfn.IFNA(VLOOKUP(A723,Oil!$A$2:$G$1345,7, FALSE),AI722)</f>
        <v>1</v>
      </c>
      <c r="AJ723">
        <f t="shared" si="290"/>
        <v>0</v>
      </c>
      <c r="AK723">
        <f>_xlfn.IFNA(VLOOKUP(A723,InterestRate!$A$2:$G$1334,3, FALSE),AK722)</f>
        <v>6.5590000000000002</v>
      </c>
      <c r="AL723">
        <f>_xlfn.IFNA(VLOOKUP(A723,InterestRate!$A$2:$G$1334,4,FALSE),AL722)</f>
        <v>6.5590000000000002</v>
      </c>
      <c r="AM723">
        <f>_xlfn.IFNA(VLOOKUP(A723,InterestRate!$A$2:$G$1334,5, FALSE),AM722)</f>
        <v>6.5590000000000002</v>
      </c>
      <c r="AN723">
        <f>_xlfn.IFNA(VLOOKUP(A723,InterestRate!$A$2:$G$1334,6, FALSE),AN722)</f>
        <v>6.5590000000000002</v>
      </c>
      <c r="AO723">
        <f>_xlfn.IFNA(VLOOKUP(A723,InterestRate!$A$2:$G$1334,7, FALSE),AO722)</f>
        <v>7.4000000000000003E-3</v>
      </c>
      <c r="AP723">
        <f t="shared" si="291"/>
        <v>1</v>
      </c>
      <c r="AQ723">
        <f t="shared" si="292"/>
        <v>1</v>
      </c>
    </row>
    <row r="724" spans="1:43" x14ac:dyDescent="0.2">
      <c r="A724" s="1">
        <v>42920</v>
      </c>
      <c r="B724">
        <v>9645.9</v>
      </c>
      <c r="C724">
        <v>9650.65</v>
      </c>
      <c r="D724">
        <v>9595.5</v>
      </c>
      <c r="E724">
        <v>9613.2999999999993</v>
      </c>
      <c r="F724">
        <v>149313755</v>
      </c>
      <c r="G724">
        <v>7774.69</v>
      </c>
      <c r="H724">
        <f t="shared" si="308"/>
        <v>9579.8624999999993</v>
      </c>
      <c r="I724">
        <f t="shared" si="300"/>
        <v>33.4375</v>
      </c>
      <c r="J724">
        <f t="shared" si="307"/>
        <v>0</v>
      </c>
      <c r="K724">
        <f t="shared" si="288"/>
        <v>9891.7000000000007</v>
      </c>
      <c r="L724">
        <f t="shared" si="301"/>
        <v>201984589.85714287</v>
      </c>
      <c r="M724">
        <f t="shared" si="302"/>
        <v>-52670834.857142866</v>
      </c>
      <c r="N724" s="10">
        <f t="shared" si="289"/>
        <v>2.8959878501659313</v>
      </c>
      <c r="O724">
        <f t="shared" si="297"/>
        <v>-16.700000000000728</v>
      </c>
      <c r="P724">
        <f t="shared" si="309"/>
        <v>-39.800000000001091</v>
      </c>
      <c r="Q724">
        <f t="shared" si="310"/>
        <v>62.768718513360689</v>
      </c>
      <c r="R724">
        <f t="shared" si="311"/>
        <v>23.100000000000364</v>
      </c>
      <c r="S724">
        <f t="shared" si="293"/>
        <v>-1.7000000000007276</v>
      </c>
      <c r="T724">
        <f t="shared" si="294"/>
        <v>1.7000000000007276</v>
      </c>
      <c r="U724">
        <f t="shared" si="295"/>
        <v>0</v>
      </c>
      <c r="V724">
        <f t="shared" si="296"/>
        <v>1.7000000000007276</v>
      </c>
      <c r="W724">
        <f t="shared" si="303"/>
        <v>17.678571428571427</v>
      </c>
      <c r="X724">
        <f t="shared" si="298"/>
        <v>20.06428571428582</v>
      </c>
      <c r="Y724">
        <f t="shared" si="304"/>
        <v>45.630530973451201</v>
      </c>
      <c r="Z724">
        <f t="shared" si="305"/>
        <v>0</v>
      </c>
      <c r="AA724">
        <f t="shared" si="306"/>
        <v>0</v>
      </c>
      <c r="AB724">
        <v>-167.9</v>
      </c>
      <c r="AC724">
        <f t="shared" si="286"/>
        <v>-4867628413.0000544</v>
      </c>
      <c r="AD724">
        <f t="shared" si="299"/>
        <v>-4535553451.4286098</v>
      </c>
      <c r="AE724" t="str">
        <f t="shared" si="287"/>
        <v>Jul</v>
      </c>
      <c r="AF724">
        <f>_xlfn.IFNA(VLOOKUP(A724,Gold!$A$2:$E$1307,5, FALSE),AF723)</f>
        <v>28149</v>
      </c>
      <c r="AG724">
        <f>_xlfn.IFNA(VLOOKUP(A724,Gold!$A$2:$G$1307,7, FALSE),AG723)</f>
        <v>1</v>
      </c>
      <c r="AH724">
        <f>_xlfn.IFNA(VLOOKUP(A724,Oil!$A$2:$E$1345,5, FALSE),AH723)</f>
        <v>3048</v>
      </c>
      <c r="AI724">
        <f>_xlfn.IFNA(VLOOKUP(A724,Oil!$A$2:$G$1345,7, FALSE),AI723)</f>
        <v>1</v>
      </c>
      <c r="AJ724">
        <f t="shared" si="290"/>
        <v>2</v>
      </c>
      <c r="AK724">
        <f>_xlfn.IFNA(VLOOKUP(A724,InterestRate!$A$2:$G$1334,3, FALSE),AK723)</f>
        <v>6.5490000000000004</v>
      </c>
      <c r="AL724">
        <f>_xlfn.IFNA(VLOOKUP(A724,InterestRate!$A$2:$G$1334,4,FALSE),AL723)</f>
        <v>6.5490000000000004</v>
      </c>
      <c r="AM724">
        <f>_xlfn.IFNA(VLOOKUP(A724,InterestRate!$A$2:$G$1334,5, FALSE),AM723)</f>
        <v>6.5490000000000004</v>
      </c>
      <c r="AN724">
        <f>_xlfn.IFNA(VLOOKUP(A724,InterestRate!$A$2:$G$1334,6, FALSE),AN723)</f>
        <v>6.5490000000000004</v>
      </c>
      <c r="AO724">
        <f>_xlfn.IFNA(VLOOKUP(A724,InterestRate!$A$2:$G$1334,7, FALSE),AO723)</f>
        <v>-1.5E-3</v>
      </c>
      <c r="AP724">
        <f t="shared" si="291"/>
        <v>-1</v>
      </c>
      <c r="AQ724">
        <f t="shared" si="292"/>
        <v>1</v>
      </c>
    </row>
    <row r="725" spans="1:43" x14ac:dyDescent="0.2">
      <c r="A725" s="1">
        <v>42921</v>
      </c>
      <c r="B725">
        <v>9619.75</v>
      </c>
      <c r="C725">
        <v>9643.65</v>
      </c>
      <c r="D725">
        <v>9607.35</v>
      </c>
      <c r="E725">
        <v>9637.6</v>
      </c>
      <c r="F725">
        <v>134849476</v>
      </c>
      <c r="G725">
        <v>7311.1</v>
      </c>
      <c r="H725">
        <f t="shared" si="308"/>
        <v>9582.7999999999993</v>
      </c>
      <c r="I725">
        <f t="shared" si="300"/>
        <v>54.800000000001091</v>
      </c>
      <c r="J725">
        <f t="shared" si="307"/>
        <v>0</v>
      </c>
      <c r="K725">
        <f t="shared" si="288"/>
        <v>9886.35</v>
      </c>
      <c r="L725">
        <f t="shared" si="301"/>
        <v>194045318.57142857</v>
      </c>
      <c r="M725">
        <f t="shared" si="302"/>
        <v>-59195842.571428567</v>
      </c>
      <c r="N725" s="10">
        <f t="shared" si="289"/>
        <v>2.5810367726404913</v>
      </c>
      <c r="O725">
        <f t="shared" si="297"/>
        <v>62.649999999999636</v>
      </c>
      <c r="P725">
        <f t="shared" si="309"/>
        <v>105.84999999999854</v>
      </c>
      <c r="Q725">
        <f t="shared" si="310"/>
        <v>54.170916683084471</v>
      </c>
      <c r="R725">
        <f t="shared" si="311"/>
        <v>-43.199999999998909</v>
      </c>
      <c r="S725">
        <f t="shared" si="293"/>
        <v>24.300000000001091</v>
      </c>
      <c r="T725">
        <f t="shared" si="294"/>
        <v>-24.300000000001091</v>
      </c>
      <c r="U725">
        <f t="shared" si="295"/>
        <v>24.300000000001091</v>
      </c>
      <c r="V725">
        <f t="shared" si="296"/>
        <v>0</v>
      </c>
      <c r="W725">
        <f t="shared" si="303"/>
        <v>21.150000000000155</v>
      </c>
      <c r="X725">
        <f t="shared" si="298"/>
        <v>12.200000000000207</v>
      </c>
      <c r="Y725">
        <f t="shared" si="304"/>
        <v>61.572052401746532</v>
      </c>
      <c r="Z725">
        <f t="shared" si="305"/>
        <v>0</v>
      </c>
      <c r="AA725">
        <f t="shared" si="306"/>
        <v>0</v>
      </c>
      <c r="AB725">
        <v>27.35</v>
      </c>
      <c r="AC725">
        <f t="shared" si="286"/>
        <v>2407063146.600049</v>
      </c>
      <c r="AD725">
        <f t="shared" si="299"/>
        <v>-2429736781.1000514</v>
      </c>
      <c r="AE725" t="str">
        <f t="shared" si="287"/>
        <v>Jul</v>
      </c>
      <c r="AF725">
        <f>_xlfn.IFNA(VLOOKUP(A725,Gold!$A$2:$E$1307,5, FALSE),AF724)</f>
        <v>28066</v>
      </c>
      <c r="AG725">
        <f>_xlfn.IFNA(VLOOKUP(A725,Gold!$A$2:$G$1307,7, FALSE),AG724)</f>
        <v>-1</v>
      </c>
      <c r="AH725">
        <f>_xlfn.IFNA(VLOOKUP(A725,Oil!$A$2:$E$1345,5, FALSE),AH724)</f>
        <v>3048</v>
      </c>
      <c r="AI725">
        <f>_xlfn.IFNA(VLOOKUP(A725,Oil!$A$2:$G$1345,7, FALSE),AI724)</f>
        <v>1</v>
      </c>
      <c r="AJ725">
        <f t="shared" si="290"/>
        <v>0</v>
      </c>
      <c r="AK725">
        <f>_xlfn.IFNA(VLOOKUP(A725,InterestRate!$A$2:$G$1334,3, FALSE),AK724)</f>
        <v>6.55</v>
      </c>
      <c r="AL725">
        <f>_xlfn.IFNA(VLOOKUP(A725,InterestRate!$A$2:$G$1334,4,FALSE),AL724)</f>
        <v>6.55</v>
      </c>
      <c r="AM725">
        <f>_xlfn.IFNA(VLOOKUP(A725,InterestRate!$A$2:$G$1334,5, FALSE),AM724)</f>
        <v>6.55</v>
      </c>
      <c r="AN725">
        <f>_xlfn.IFNA(VLOOKUP(A725,InterestRate!$A$2:$G$1334,6, FALSE),AN724)</f>
        <v>6.55</v>
      </c>
      <c r="AO725">
        <f>_xlfn.IFNA(VLOOKUP(A725,InterestRate!$A$2:$G$1334,7, FALSE),AO724)</f>
        <v>2.0000000000000001E-4</v>
      </c>
      <c r="AP725">
        <f t="shared" si="291"/>
        <v>1</v>
      </c>
      <c r="AQ725">
        <f t="shared" si="292"/>
        <v>1</v>
      </c>
    </row>
    <row r="726" spans="1:43" x14ac:dyDescent="0.2">
      <c r="A726" s="1">
        <v>42922</v>
      </c>
      <c r="B726">
        <v>9653.6</v>
      </c>
      <c r="C726">
        <v>9700.7000000000007</v>
      </c>
      <c r="D726">
        <v>9639.9500000000007</v>
      </c>
      <c r="E726">
        <v>9674.5499999999993</v>
      </c>
      <c r="F726">
        <v>152001940</v>
      </c>
      <c r="G726">
        <v>7539.21</v>
      </c>
      <c r="H726">
        <f t="shared" si="308"/>
        <v>9586.9291666666668</v>
      </c>
      <c r="I726">
        <f t="shared" si="300"/>
        <v>87.620833333332484</v>
      </c>
      <c r="J726">
        <f t="shared" si="307"/>
        <v>0</v>
      </c>
      <c r="K726">
        <f t="shared" si="288"/>
        <v>9915.9500000000007</v>
      </c>
      <c r="L726">
        <f t="shared" si="301"/>
        <v>187512303.85714287</v>
      </c>
      <c r="M726">
        <f t="shared" si="302"/>
        <v>-35510363.857142866</v>
      </c>
      <c r="N726" s="10">
        <f t="shared" si="289"/>
        <v>2.4952064953925657</v>
      </c>
      <c r="O726">
        <f t="shared" si="297"/>
        <v>163.14999999999964</v>
      </c>
      <c r="P726">
        <f t="shared" si="309"/>
        <v>229.79999999999927</v>
      </c>
      <c r="Q726">
        <f t="shared" si="310"/>
        <v>75.314161066447468</v>
      </c>
      <c r="R726">
        <f t="shared" si="311"/>
        <v>-66.649999999999636</v>
      </c>
      <c r="S726">
        <f t="shared" si="293"/>
        <v>36.949999999998909</v>
      </c>
      <c r="T726">
        <f t="shared" si="294"/>
        <v>-36.949999999998909</v>
      </c>
      <c r="U726">
        <f t="shared" si="295"/>
        <v>36.949999999998909</v>
      </c>
      <c r="V726">
        <f t="shared" si="296"/>
        <v>0</v>
      </c>
      <c r="W726">
        <f t="shared" si="303"/>
        <v>26.428571428571427</v>
      </c>
      <c r="X726">
        <f t="shared" si="298"/>
        <v>3.1214285714286234</v>
      </c>
      <c r="Y726">
        <f t="shared" si="304"/>
        <v>86.509235445405508</v>
      </c>
      <c r="Z726">
        <f t="shared" si="305"/>
        <v>0</v>
      </c>
      <c r="AA726">
        <f t="shared" si="306"/>
        <v>1</v>
      </c>
      <c r="AB726">
        <v>209.1</v>
      </c>
      <c r="AC726">
        <f t="shared" si="286"/>
        <v>3184440642.9998341</v>
      </c>
      <c r="AD726">
        <f t="shared" si="299"/>
        <v>499888477.2713424</v>
      </c>
      <c r="AE726" t="str">
        <f t="shared" si="287"/>
        <v>Jul</v>
      </c>
      <c r="AF726">
        <f>_xlfn.IFNA(VLOOKUP(A726,Gold!$A$2:$E$1307,5, FALSE),AF725)</f>
        <v>28135</v>
      </c>
      <c r="AG726">
        <f>_xlfn.IFNA(VLOOKUP(A726,Gold!$A$2:$G$1307,7, FALSE),AG725)</f>
        <v>-1</v>
      </c>
      <c r="AH726">
        <f>_xlfn.IFNA(VLOOKUP(A726,Oil!$A$2:$E$1345,5, FALSE),AH725)</f>
        <v>2921</v>
      </c>
      <c r="AI726">
        <f>_xlfn.IFNA(VLOOKUP(A726,Oil!$A$2:$G$1345,7, FALSE),AI725)</f>
        <v>-1</v>
      </c>
      <c r="AJ726">
        <f t="shared" si="290"/>
        <v>-2</v>
      </c>
      <c r="AK726">
        <f>_xlfn.IFNA(VLOOKUP(A726,InterestRate!$A$2:$G$1334,3, FALSE),AK725)</f>
        <v>6.5389999999999997</v>
      </c>
      <c r="AL726">
        <f>_xlfn.IFNA(VLOOKUP(A726,InterestRate!$A$2:$G$1334,4,FALSE),AL725)</f>
        <v>6.5389999999999997</v>
      </c>
      <c r="AM726">
        <f>_xlfn.IFNA(VLOOKUP(A726,InterestRate!$A$2:$G$1334,5, FALSE),AM725)</f>
        <v>6.5389999999999997</v>
      </c>
      <c r="AN726">
        <f>_xlfn.IFNA(VLOOKUP(A726,InterestRate!$A$2:$G$1334,6, FALSE),AN725)</f>
        <v>6.5389999999999997</v>
      </c>
      <c r="AO726">
        <f>_xlfn.IFNA(VLOOKUP(A726,InterestRate!$A$2:$G$1334,7, FALSE),AO725)</f>
        <v>-1.6999999999999999E-3</v>
      </c>
      <c r="AP726">
        <f t="shared" si="291"/>
        <v>-1</v>
      </c>
      <c r="AQ726">
        <f t="shared" si="292"/>
        <v>-3</v>
      </c>
    </row>
    <row r="727" spans="1:43" x14ac:dyDescent="0.2">
      <c r="A727" s="1">
        <v>42923</v>
      </c>
      <c r="B727">
        <v>9670.35</v>
      </c>
      <c r="C727">
        <v>9684.25</v>
      </c>
      <c r="D727">
        <v>9642.65</v>
      </c>
      <c r="E727">
        <v>9665.7999999999993</v>
      </c>
      <c r="F727">
        <v>146232151</v>
      </c>
      <c r="G727">
        <v>8514.5300000000007</v>
      </c>
      <c r="H727">
        <f t="shared" si="308"/>
        <v>9588.3458333333347</v>
      </c>
      <c r="I727">
        <f t="shared" si="300"/>
        <v>77.454166666664605</v>
      </c>
      <c r="J727">
        <f t="shared" si="307"/>
        <v>0</v>
      </c>
      <c r="K727">
        <f t="shared" si="288"/>
        <v>9827.15</v>
      </c>
      <c r="L727">
        <f t="shared" si="301"/>
        <v>179284880.42857143</v>
      </c>
      <c r="M727">
        <f t="shared" si="302"/>
        <v>-33052729.428571433</v>
      </c>
      <c r="N727" s="10">
        <f t="shared" si="289"/>
        <v>1.669287591301293</v>
      </c>
      <c r="O727">
        <f t="shared" si="297"/>
        <v>174.54999999999927</v>
      </c>
      <c r="P727">
        <f t="shared" si="309"/>
        <v>271.34999999999854</v>
      </c>
      <c r="Q727">
        <f t="shared" si="310"/>
        <v>112.82892233060468</v>
      </c>
      <c r="R727">
        <f t="shared" si="311"/>
        <v>-96.799999999999272</v>
      </c>
      <c r="S727">
        <f t="shared" si="293"/>
        <v>-8.75</v>
      </c>
      <c r="T727">
        <f t="shared" si="294"/>
        <v>8.75</v>
      </c>
      <c r="U727">
        <f t="shared" si="295"/>
        <v>0</v>
      </c>
      <c r="V727">
        <f t="shared" si="296"/>
        <v>8.75</v>
      </c>
      <c r="W727">
        <f t="shared" si="303"/>
        <v>26.428571428571427</v>
      </c>
      <c r="X727">
        <f t="shared" si="298"/>
        <v>1.4928571428572468</v>
      </c>
      <c r="Y727">
        <f t="shared" si="304"/>
        <v>91.380587799456322</v>
      </c>
      <c r="Z727">
        <f t="shared" si="305"/>
        <v>0</v>
      </c>
      <c r="AA727">
        <f t="shared" si="306"/>
        <v>1</v>
      </c>
      <c r="AB727">
        <v>400.35</v>
      </c>
      <c r="AC727">
        <f t="shared" si="286"/>
        <v>-665356287.05015957</v>
      </c>
      <c r="AD727">
        <f t="shared" si="299"/>
        <v>1139556345.3641951</v>
      </c>
      <c r="AE727" t="str">
        <f t="shared" si="287"/>
        <v>Jul</v>
      </c>
      <c r="AF727">
        <f>_xlfn.IFNA(VLOOKUP(A727,Gold!$A$2:$E$1307,5, FALSE),AF726)</f>
        <v>28009</v>
      </c>
      <c r="AG727">
        <f>_xlfn.IFNA(VLOOKUP(A727,Gold!$A$2:$G$1307,7, FALSE),AG726)</f>
        <v>-1</v>
      </c>
      <c r="AH727">
        <f>_xlfn.IFNA(VLOOKUP(A727,Oil!$A$2:$E$1345,5, FALSE),AH726)</f>
        <v>2949</v>
      </c>
      <c r="AI727">
        <f>_xlfn.IFNA(VLOOKUP(A727,Oil!$A$2:$G$1345,7, FALSE),AI726)</f>
        <v>1</v>
      </c>
      <c r="AJ727">
        <f t="shared" si="290"/>
        <v>0</v>
      </c>
      <c r="AK727">
        <f>_xlfn.IFNA(VLOOKUP(A727,InterestRate!$A$2:$G$1334,3, FALSE),AK726)</f>
        <v>6.532</v>
      </c>
      <c r="AL727">
        <f>_xlfn.IFNA(VLOOKUP(A727,InterestRate!$A$2:$G$1334,4,FALSE),AL726)</f>
        <v>6.532</v>
      </c>
      <c r="AM727">
        <f>_xlfn.IFNA(VLOOKUP(A727,InterestRate!$A$2:$G$1334,5, FALSE),AM726)</f>
        <v>6.532</v>
      </c>
      <c r="AN727">
        <f>_xlfn.IFNA(VLOOKUP(A727,InterestRate!$A$2:$G$1334,6, FALSE),AN726)</f>
        <v>6.532</v>
      </c>
      <c r="AO727">
        <f>_xlfn.IFNA(VLOOKUP(A727,InterestRate!$A$2:$G$1334,7, FALSE),AO726)</f>
        <v>-1.1000000000000001E-3</v>
      </c>
      <c r="AP727">
        <f t="shared" si="291"/>
        <v>-1</v>
      </c>
      <c r="AQ727">
        <f t="shared" si="292"/>
        <v>-1</v>
      </c>
    </row>
    <row r="728" spans="1:43" x14ac:dyDescent="0.2">
      <c r="A728" s="1">
        <v>42926</v>
      </c>
      <c r="B728">
        <v>9719.2999999999993</v>
      </c>
      <c r="C728">
        <v>9782.15</v>
      </c>
      <c r="D728">
        <v>9646.4500000000007</v>
      </c>
      <c r="E728">
        <v>9771.0499999999993</v>
      </c>
      <c r="F728">
        <v>40142973</v>
      </c>
      <c r="G728">
        <v>1920.78</v>
      </c>
      <c r="H728">
        <f t="shared" si="308"/>
        <v>9589.3708333333343</v>
      </c>
      <c r="I728">
        <f t="shared" si="300"/>
        <v>181.67916666666497</v>
      </c>
      <c r="J728">
        <f t="shared" si="307"/>
        <v>0</v>
      </c>
      <c r="K728">
        <f t="shared" si="288"/>
        <v>9899.6</v>
      </c>
      <c r="L728">
        <f t="shared" si="301"/>
        <v>174796301.14285713</v>
      </c>
      <c r="M728">
        <f t="shared" si="302"/>
        <v>-134653328.14285713</v>
      </c>
      <c r="N728" s="10">
        <f t="shared" si="289"/>
        <v>1.3156211461409071</v>
      </c>
      <c r="O728">
        <f t="shared" si="297"/>
        <v>266.94999999999891</v>
      </c>
      <c r="P728">
        <f t="shared" si="309"/>
        <v>420.39999999999782</v>
      </c>
      <c r="Q728">
        <f t="shared" si="310"/>
        <v>130.30322877262608</v>
      </c>
      <c r="R728">
        <f t="shared" si="311"/>
        <v>-153.44999999999891</v>
      </c>
      <c r="S728">
        <f t="shared" si="293"/>
        <v>105.25</v>
      </c>
      <c r="T728">
        <f t="shared" si="294"/>
        <v>-105.25</v>
      </c>
      <c r="U728">
        <f t="shared" si="295"/>
        <v>105.25</v>
      </c>
      <c r="V728">
        <f t="shared" si="296"/>
        <v>0</v>
      </c>
      <c r="W728">
        <f t="shared" si="303"/>
        <v>39.628571428571377</v>
      </c>
      <c r="X728">
        <f t="shared" si="298"/>
        <v>1.4928571428572468</v>
      </c>
      <c r="Y728">
        <f t="shared" si="304"/>
        <v>94.081736476174086</v>
      </c>
      <c r="Z728">
        <f t="shared" si="305"/>
        <v>0</v>
      </c>
      <c r="AA728">
        <f t="shared" si="306"/>
        <v>1</v>
      </c>
      <c r="AB728">
        <v>604.65</v>
      </c>
      <c r="AC728">
        <f t="shared" si="286"/>
        <v>2077398852.75</v>
      </c>
      <c r="AD728">
        <f t="shared" si="299"/>
        <v>2156084126.4642091</v>
      </c>
      <c r="AE728" t="str">
        <f t="shared" si="287"/>
        <v>Jul</v>
      </c>
      <c r="AF728">
        <f>_xlfn.IFNA(VLOOKUP(A728,Gold!$A$2:$E$1307,5, FALSE),AF727)</f>
        <v>27719</v>
      </c>
      <c r="AG728">
        <f>_xlfn.IFNA(VLOOKUP(A728,Gold!$A$2:$G$1307,7, FALSE),AG727)</f>
        <v>-1</v>
      </c>
      <c r="AH728">
        <f>_xlfn.IFNA(VLOOKUP(A728,Oil!$A$2:$E$1345,5, FALSE),AH727)</f>
        <v>2863</v>
      </c>
      <c r="AI728">
        <f>_xlfn.IFNA(VLOOKUP(A728,Oil!$A$2:$G$1345,7, FALSE),AI727)</f>
        <v>-1</v>
      </c>
      <c r="AJ728">
        <f t="shared" si="290"/>
        <v>-2</v>
      </c>
      <c r="AK728">
        <f>_xlfn.IFNA(VLOOKUP(A728,InterestRate!$A$2:$G$1334,3, FALSE),AK727)</f>
        <v>6.47</v>
      </c>
      <c r="AL728">
        <f>_xlfn.IFNA(VLOOKUP(A728,InterestRate!$A$2:$G$1334,4,FALSE),AL727)</f>
        <v>6.47</v>
      </c>
      <c r="AM728">
        <f>_xlfn.IFNA(VLOOKUP(A728,InterestRate!$A$2:$G$1334,5, FALSE),AM727)</f>
        <v>6.47</v>
      </c>
      <c r="AN728">
        <f>_xlfn.IFNA(VLOOKUP(A728,InterestRate!$A$2:$G$1334,6, FALSE),AN727)</f>
        <v>6.47</v>
      </c>
      <c r="AO728">
        <f>_xlfn.IFNA(VLOOKUP(A728,InterestRate!$A$2:$G$1334,7, FALSE),AO727)</f>
        <v>-9.4999999999999998E-3</v>
      </c>
      <c r="AP728">
        <f t="shared" si="291"/>
        <v>-1</v>
      </c>
      <c r="AQ728">
        <f t="shared" si="292"/>
        <v>-3</v>
      </c>
    </row>
    <row r="729" spans="1:43" x14ac:dyDescent="0.2">
      <c r="A729" s="1">
        <v>42927</v>
      </c>
      <c r="B729">
        <v>9797.4500000000007</v>
      </c>
      <c r="C729">
        <v>9830.0499999999993</v>
      </c>
      <c r="D729">
        <v>9778.85</v>
      </c>
      <c r="E729">
        <v>9786.0499999999993</v>
      </c>
      <c r="F729">
        <v>185322358</v>
      </c>
      <c r="G729">
        <v>9908.41</v>
      </c>
      <c r="H729">
        <f t="shared" si="308"/>
        <v>9600.8250000000025</v>
      </c>
      <c r="I729">
        <f t="shared" si="300"/>
        <v>185.22499999999673</v>
      </c>
      <c r="J729">
        <f t="shared" si="307"/>
        <v>0</v>
      </c>
      <c r="K729">
        <f t="shared" si="288"/>
        <v>9873.2999999999993</v>
      </c>
      <c r="L729">
        <f t="shared" si="301"/>
        <v>142347642</v>
      </c>
      <c r="M729">
        <f t="shared" si="302"/>
        <v>42974716</v>
      </c>
      <c r="N729" s="10">
        <f t="shared" si="289"/>
        <v>0.8915752525278331</v>
      </c>
      <c r="O729">
        <f t="shared" si="297"/>
        <v>265.14999999999964</v>
      </c>
      <c r="P729">
        <f t="shared" si="309"/>
        <v>397.75</v>
      </c>
      <c r="Q729">
        <f t="shared" si="310"/>
        <v>138.35457897666225</v>
      </c>
      <c r="R729">
        <f t="shared" si="311"/>
        <v>-132.60000000000036</v>
      </c>
      <c r="S729">
        <f t="shared" si="293"/>
        <v>15</v>
      </c>
      <c r="T729">
        <f t="shared" si="294"/>
        <v>-15</v>
      </c>
      <c r="U729">
        <f t="shared" si="295"/>
        <v>15</v>
      </c>
      <c r="V729">
        <f t="shared" si="296"/>
        <v>0</v>
      </c>
      <c r="W729">
        <f t="shared" si="303"/>
        <v>39.371428571428623</v>
      </c>
      <c r="X729">
        <f t="shared" si="298"/>
        <v>1.4928571428572468</v>
      </c>
      <c r="Y729">
        <f t="shared" si="304"/>
        <v>94.045384746630049</v>
      </c>
      <c r="Z729">
        <f t="shared" si="305"/>
        <v>0</v>
      </c>
      <c r="AA729">
        <f t="shared" si="306"/>
        <v>1</v>
      </c>
      <c r="AB729">
        <v>706.65</v>
      </c>
      <c r="AC729">
        <f t="shared" si="286"/>
        <v>-2112674881.2002697</v>
      </c>
      <c r="AD729">
        <f t="shared" si="299"/>
        <v>732474823.43560886</v>
      </c>
      <c r="AE729" t="str">
        <f t="shared" si="287"/>
        <v>Jul</v>
      </c>
      <c r="AF729">
        <f>_xlfn.IFNA(VLOOKUP(A729,Gold!$A$2:$E$1307,5, FALSE),AF728)</f>
        <v>27772</v>
      </c>
      <c r="AG729">
        <f>_xlfn.IFNA(VLOOKUP(A729,Gold!$A$2:$G$1307,7, FALSE),AG728)</f>
        <v>-1</v>
      </c>
      <c r="AH729">
        <f>_xlfn.IFNA(VLOOKUP(A729,Oil!$A$2:$E$1345,5, FALSE),AH728)</f>
        <v>2866</v>
      </c>
      <c r="AI729">
        <f>_xlfn.IFNA(VLOOKUP(A729,Oil!$A$2:$G$1345,7, FALSE),AI728)</f>
        <v>1</v>
      </c>
      <c r="AJ729">
        <f t="shared" si="290"/>
        <v>0</v>
      </c>
      <c r="AK729">
        <f>_xlfn.IFNA(VLOOKUP(A729,InterestRate!$A$2:$G$1334,3, FALSE),AK728)</f>
        <v>6.4870000000000001</v>
      </c>
      <c r="AL729">
        <f>_xlfn.IFNA(VLOOKUP(A729,InterestRate!$A$2:$G$1334,4,FALSE),AL728)</f>
        <v>6.4870000000000001</v>
      </c>
      <c r="AM729">
        <f>_xlfn.IFNA(VLOOKUP(A729,InterestRate!$A$2:$G$1334,5, FALSE),AM728)</f>
        <v>6.4870000000000001</v>
      </c>
      <c r="AN729">
        <f>_xlfn.IFNA(VLOOKUP(A729,InterestRate!$A$2:$G$1334,6, FALSE),AN728)</f>
        <v>6.4870000000000001</v>
      </c>
      <c r="AO729">
        <f>_xlfn.IFNA(VLOOKUP(A729,InterestRate!$A$2:$G$1334,7, FALSE),AO728)</f>
        <v>2.5999999999999999E-3</v>
      </c>
      <c r="AP729">
        <f t="shared" si="291"/>
        <v>1</v>
      </c>
      <c r="AQ729">
        <f t="shared" si="292"/>
        <v>1</v>
      </c>
    </row>
    <row r="730" spans="1:43" x14ac:dyDescent="0.2">
      <c r="A730" s="1">
        <v>42928</v>
      </c>
      <c r="B730">
        <v>9807.2999999999993</v>
      </c>
      <c r="C730">
        <v>9824.9500000000007</v>
      </c>
      <c r="D730">
        <v>9787.7000000000007</v>
      </c>
      <c r="E730">
        <v>9816.1</v>
      </c>
      <c r="F730">
        <v>150045594</v>
      </c>
      <c r="G730">
        <v>7966.44</v>
      </c>
      <c r="H730">
        <f t="shared" si="308"/>
        <v>9613.8291666666682</v>
      </c>
      <c r="I730">
        <f t="shared" si="300"/>
        <v>202.27083333333212</v>
      </c>
      <c r="J730">
        <f t="shared" si="307"/>
        <v>0</v>
      </c>
      <c r="K730">
        <f t="shared" si="288"/>
        <v>9915.25</v>
      </c>
      <c r="L730">
        <f t="shared" si="301"/>
        <v>142364750.2857143</v>
      </c>
      <c r="M730">
        <f t="shared" si="302"/>
        <v>7680843.7142857015</v>
      </c>
      <c r="N730" s="10">
        <f t="shared" si="289"/>
        <v>1.0100752844816132</v>
      </c>
      <c r="O730">
        <f t="shared" si="297"/>
        <v>201.10000000000036</v>
      </c>
      <c r="P730">
        <f t="shared" si="309"/>
        <v>219.70000000000073</v>
      </c>
      <c r="Q730">
        <f t="shared" si="310"/>
        <v>121.25711908408267</v>
      </c>
      <c r="R730">
        <f t="shared" si="311"/>
        <v>-18.600000000000364</v>
      </c>
      <c r="S730">
        <f t="shared" si="293"/>
        <v>30.050000000001091</v>
      </c>
      <c r="T730">
        <f t="shared" si="294"/>
        <v>-30.050000000001091</v>
      </c>
      <c r="U730">
        <f t="shared" si="295"/>
        <v>30.050000000001091</v>
      </c>
      <c r="V730">
        <f t="shared" si="296"/>
        <v>0</v>
      </c>
      <c r="W730">
        <f t="shared" si="303"/>
        <v>30.221428571428728</v>
      </c>
      <c r="X730">
        <f t="shared" si="298"/>
        <v>1.4928571428572468</v>
      </c>
      <c r="Y730">
        <f t="shared" si="304"/>
        <v>92.379912663755206</v>
      </c>
      <c r="Z730">
        <f t="shared" si="305"/>
        <v>0</v>
      </c>
      <c r="AA730">
        <f t="shared" si="306"/>
        <v>1</v>
      </c>
      <c r="AB730">
        <v>733.2</v>
      </c>
      <c r="AC730">
        <f t="shared" si="286"/>
        <v>1320401227.2001638</v>
      </c>
      <c r="AD730">
        <f t="shared" si="299"/>
        <v>191949184.04279476</v>
      </c>
      <c r="AE730" t="str">
        <f t="shared" si="287"/>
        <v>Jul</v>
      </c>
      <c r="AF730">
        <f>_xlfn.IFNA(VLOOKUP(A730,Gold!$A$2:$E$1307,5, FALSE),AF729)</f>
        <v>27878</v>
      </c>
      <c r="AG730">
        <f>_xlfn.IFNA(VLOOKUP(A730,Gold!$A$2:$G$1307,7, FALSE),AG729)</f>
        <v>-1</v>
      </c>
      <c r="AH730">
        <f>_xlfn.IFNA(VLOOKUP(A730,Oil!$A$2:$E$1345,5, FALSE),AH729)</f>
        <v>2905</v>
      </c>
      <c r="AI730">
        <f>_xlfn.IFNA(VLOOKUP(A730,Oil!$A$2:$G$1345,7, FALSE),AI729)</f>
        <v>1</v>
      </c>
      <c r="AJ730">
        <f t="shared" si="290"/>
        <v>0</v>
      </c>
      <c r="AK730">
        <f>_xlfn.IFNA(VLOOKUP(A730,InterestRate!$A$2:$G$1334,3, FALSE),AK729)</f>
        <v>6.46</v>
      </c>
      <c r="AL730">
        <f>_xlfn.IFNA(VLOOKUP(A730,InterestRate!$A$2:$G$1334,4,FALSE),AL729)</f>
        <v>6.46</v>
      </c>
      <c r="AM730">
        <f>_xlfn.IFNA(VLOOKUP(A730,InterestRate!$A$2:$G$1334,5, FALSE),AM729)</f>
        <v>6.46</v>
      </c>
      <c r="AN730">
        <f>_xlfn.IFNA(VLOOKUP(A730,InterestRate!$A$2:$G$1334,6, FALSE),AN729)</f>
        <v>6.46</v>
      </c>
      <c r="AO730">
        <f>_xlfn.IFNA(VLOOKUP(A730,InterestRate!$A$2:$G$1334,7, FALSE),AO729)</f>
        <v>-4.1999999999999997E-3</v>
      </c>
      <c r="AP730">
        <f t="shared" si="291"/>
        <v>-1</v>
      </c>
      <c r="AQ730">
        <f t="shared" si="292"/>
        <v>-1</v>
      </c>
    </row>
    <row r="731" spans="1:43" x14ac:dyDescent="0.2">
      <c r="A731" s="1">
        <v>42929</v>
      </c>
      <c r="B731">
        <v>9855.7999999999993</v>
      </c>
      <c r="C731">
        <v>9897.25</v>
      </c>
      <c r="D731">
        <v>9853.4500000000007</v>
      </c>
      <c r="E731">
        <v>9891.7000000000007</v>
      </c>
      <c r="F731">
        <v>186866752</v>
      </c>
      <c r="G731">
        <v>10244.56</v>
      </c>
      <c r="H731">
        <f t="shared" si="308"/>
        <v>9633.9250000000011</v>
      </c>
      <c r="I731">
        <f t="shared" si="300"/>
        <v>257.77499999999964</v>
      </c>
      <c r="J731">
        <f t="shared" si="307"/>
        <v>0</v>
      </c>
      <c r="K731">
        <f t="shared" si="288"/>
        <v>9966.4</v>
      </c>
      <c r="L731">
        <f t="shared" si="301"/>
        <v>136844035.2857143</v>
      </c>
      <c r="M731">
        <f t="shared" si="302"/>
        <v>50022716.714285702</v>
      </c>
      <c r="N731" s="10">
        <f t="shared" si="289"/>
        <v>0.75517858406541749</v>
      </c>
      <c r="O731">
        <f t="shared" si="297"/>
        <v>278.40000000000146</v>
      </c>
      <c r="P731">
        <f t="shared" si="309"/>
        <v>295.10000000000218</v>
      </c>
      <c r="Q731">
        <f t="shared" si="310"/>
        <v>104.16665733333291</v>
      </c>
      <c r="R731">
        <f t="shared" si="311"/>
        <v>-16.700000000000728</v>
      </c>
      <c r="S731">
        <f t="shared" si="293"/>
        <v>75.600000000000364</v>
      </c>
      <c r="T731">
        <f t="shared" si="294"/>
        <v>-75.600000000000364</v>
      </c>
      <c r="U731">
        <f t="shared" si="295"/>
        <v>75.600000000000364</v>
      </c>
      <c r="V731">
        <f t="shared" si="296"/>
        <v>0</v>
      </c>
      <c r="W731">
        <f t="shared" si="303"/>
        <v>41.021428571428778</v>
      </c>
      <c r="X731">
        <f t="shared" si="298"/>
        <v>1.25</v>
      </c>
      <c r="Y731">
        <f t="shared" si="304"/>
        <v>94.800264113568858</v>
      </c>
      <c r="Z731">
        <f t="shared" si="305"/>
        <v>0</v>
      </c>
      <c r="AA731">
        <f t="shared" si="306"/>
        <v>1</v>
      </c>
      <c r="AB731">
        <v>744.65</v>
      </c>
      <c r="AC731">
        <f t="shared" si="286"/>
        <v>6708516396.800272</v>
      </c>
      <c r="AD731">
        <f t="shared" si="299"/>
        <v>1845684156.8714128</v>
      </c>
      <c r="AE731" t="str">
        <f t="shared" si="287"/>
        <v>Jul</v>
      </c>
      <c r="AF731">
        <f>_xlfn.IFNA(VLOOKUP(A731,Gold!$A$2:$E$1307,5, FALSE),AF730)</f>
        <v>27936</v>
      </c>
      <c r="AG731">
        <f>_xlfn.IFNA(VLOOKUP(A731,Gold!$A$2:$G$1307,7, FALSE),AG730)</f>
        <v>-1</v>
      </c>
      <c r="AH731">
        <f>_xlfn.IFNA(VLOOKUP(A731,Oil!$A$2:$E$1345,5, FALSE),AH730)</f>
        <v>2934</v>
      </c>
      <c r="AI731">
        <f>_xlfn.IFNA(VLOOKUP(A731,Oil!$A$2:$G$1345,7, FALSE),AI730)</f>
        <v>1</v>
      </c>
      <c r="AJ731">
        <f t="shared" si="290"/>
        <v>0</v>
      </c>
      <c r="AK731">
        <f>_xlfn.IFNA(VLOOKUP(A731,InterestRate!$A$2:$G$1334,3, FALSE),AK730)</f>
        <v>6.4550000000000001</v>
      </c>
      <c r="AL731">
        <f>_xlfn.IFNA(VLOOKUP(A731,InterestRate!$A$2:$G$1334,4,FALSE),AL730)</f>
        <v>6.4550000000000001</v>
      </c>
      <c r="AM731">
        <f>_xlfn.IFNA(VLOOKUP(A731,InterestRate!$A$2:$G$1334,5, FALSE),AM730)</f>
        <v>6.4550000000000001</v>
      </c>
      <c r="AN731">
        <f>_xlfn.IFNA(VLOOKUP(A731,InterestRate!$A$2:$G$1334,6, FALSE),AN730)</f>
        <v>6.4550000000000001</v>
      </c>
      <c r="AO731">
        <f>_xlfn.IFNA(VLOOKUP(A731,InterestRate!$A$2:$G$1334,7, FALSE),AO730)</f>
        <v>-8.0000000000000004E-4</v>
      </c>
      <c r="AP731">
        <f t="shared" si="291"/>
        <v>-1</v>
      </c>
      <c r="AQ731">
        <f t="shared" si="292"/>
        <v>-1</v>
      </c>
    </row>
    <row r="732" spans="1:43" x14ac:dyDescent="0.2">
      <c r="A732" s="1">
        <v>42930</v>
      </c>
      <c r="B732">
        <v>9913.2999999999993</v>
      </c>
      <c r="C732">
        <v>9913.2999999999993</v>
      </c>
      <c r="D732">
        <v>9845.4500000000007</v>
      </c>
      <c r="E732">
        <v>9886.35</v>
      </c>
      <c r="F732">
        <v>164456602</v>
      </c>
      <c r="G732">
        <v>9187.7099999999991</v>
      </c>
      <c r="H732">
        <f t="shared" si="308"/>
        <v>9665.6166666666668</v>
      </c>
      <c r="I732">
        <f t="shared" si="300"/>
        <v>220.73333333333358</v>
      </c>
      <c r="J732">
        <f t="shared" si="307"/>
        <v>0</v>
      </c>
      <c r="K732">
        <f t="shared" si="288"/>
        <v>9964.5499999999993</v>
      </c>
      <c r="L732">
        <f t="shared" si="301"/>
        <v>142208749.14285713</v>
      </c>
      <c r="M732">
        <f t="shared" si="302"/>
        <v>22247852.857142866</v>
      </c>
      <c r="N732" s="10">
        <f t="shared" si="289"/>
        <v>0.79098959676724889</v>
      </c>
      <c r="O732">
        <f t="shared" si="297"/>
        <v>248.75</v>
      </c>
      <c r="P732">
        <f t="shared" si="309"/>
        <v>186.10000000000036</v>
      </c>
      <c r="Q732">
        <f t="shared" si="310"/>
        <v>77.163076384647127</v>
      </c>
      <c r="R732">
        <f t="shared" si="311"/>
        <v>62.649999999999636</v>
      </c>
      <c r="S732">
        <f t="shared" si="293"/>
        <v>-5.3500000000003638</v>
      </c>
      <c r="T732">
        <f t="shared" si="294"/>
        <v>5.3500000000003638</v>
      </c>
      <c r="U732">
        <f t="shared" si="295"/>
        <v>0</v>
      </c>
      <c r="V732">
        <f t="shared" si="296"/>
        <v>5.3500000000003638</v>
      </c>
      <c r="W732">
        <f t="shared" si="303"/>
        <v>37.550000000000054</v>
      </c>
      <c r="X732">
        <f t="shared" si="298"/>
        <v>2.0142857142857662</v>
      </c>
      <c r="Y732">
        <f t="shared" si="304"/>
        <v>92.56911428068311</v>
      </c>
      <c r="Z732">
        <f t="shared" si="305"/>
        <v>0</v>
      </c>
      <c r="AA732">
        <f t="shared" si="306"/>
        <v>1</v>
      </c>
      <c r="AB732">
        <v>728.25</v>
      </c>
      <c r="AC732">
        <f t="shared" si="286"/>
        <v>-4432105423.8998203</v>
      </c>
      <c r="AD732">
        <f t="shared" si="299"/>
        <v>868660075.37143135</v>
      </c>
      <c r="AE732" t="str">
        <f t="shared" si="287"/>
        <v>Jul</v>
      </c>
      <c r="AF732">
        <f>_xlfn.IFNA(VLOOKUP(A732,Gold!$A$2:$E$1307,5, FALSE),AF731)</f>
        <v>27850</v>
      </c>
      <c r="AG732">
        <f>_xlfn.IFNA(VLOOKUP(A732,Gold!$A$2:$G$1307,7, FALSE),AG731)</f>
        <v>1</v>
      </c>
      <c r="AH732">
        <f>_xlfn.IFNA(VLOOKUP(A732,Oil!$A$2:$E$1345,5, FALSE),AH731)</f>
        <v>2969</v>
      </c>
      <c r="AI732">
        <f>_xlfn.IFNA(VLOOKUP(A732,Oil!$A$2:$G$1345,7, FALSE),AI731)</f>
        <v>1</v>
      </c>
      <c r="AJ732">
        <f t="shared" si="290"/>
        <v>2</v>
      </c>
      <c r="AK732">
        <f>_xlfn.IFNA(VLOOKUP(A732,InterestRate!$A$2:$G$1334,3, FALSE),AK731)</f>
        <v>6.4630000000000001</v>
      </c>
      <c r="AL732">
        <f>_xlfn.IFNA(VLOOKUP(A732,InterestRate!$A$2:$G$1334,4,FALSE),AL731)</f>
        <v>6.4630000000000001</v>
      </c>
      <c r="AM732">
        <f>_xlfn.IFNA(VLOOKUP(A732,InterestRate!$A$2:$G$1334,5, FALSE),AM731)</f>
        <v>6.4630000000000001</v>
      </c>
      <c r="AN732">
        <f>_xlfn.IFNA(VLOOKUP(A732,InterestRate!$A$2:$G$1334,6, FALSE),AN731)</f>
        <v>6.4630000000000001</v>
      </c>
      <c r="AO732">
        <f>_xlfn.IFNA(VLOOKUP(A732,InterestRate!$A$2:$G$1334,7, FALSE),AO731)</f>
        <v>1.1999999999999999E-3</v>
      </c>
      <c r="AP732">
        <f t="shared" si="291"/>
        <v>1</v>
      </c>
      <c r="AQ732">
        <f t="shared" si="292"/>
        <v>3</v>
      </c>
    </row>
    <row r="733" spans="1:43" x14ac:dyDescent="0.2">
      <c r="A733" s="1">
        <v>42933</v>
      </c>
      <c r="B733">
        <v>9908.15</v>
      </c>
      <c r="C733">
        <v>9928.2000000000007</v>
      </c>
      <c r="D733">
        <v>9894.7000000000007</v>
      </c>
      <c r="E733">
        <v>9915.9500000000007</v>
      </c>
      <c r="F733">
        <v>168596771</v>
      </c>
      <c r="G733">
        <v>8310.48</v>
      </c>
      <c r="H733">
        <f t="shared" si="308"/>
        <v>9698.5416666666679</v>
      </c>
      <c r="I733">
        <f t="shared" si="300"/>
        <v>217.40833333333285</v>
      </c>
      <c r="J733">
        <f t="shared" si="307"/>
        <v>0</v>
      </c>
      <c r="K733">
        <f t="shared" si="288"/>
        <v>10020.65</v>
      </c>
      <c r="L733">
        <f t="shared" si="301"/>
        <v>146438338.57142857</v>
      </c>
      <c r="M733">
        <f t="shared" si="302"/>
        <v>22158432.428571433</v>
      </c>
      <c r="N733" s="10">
        <f t="shared" si="289"/>
        <v>1.0558746262334815</v>
      </c>
      <c r="O733">
        <f t="shared" si="297"/>
        <v>241.40000000000146</v>
      </c>
      <c r="P733">
        <f t="shared" si="309"/>
        <v>78.250000000001819</v>
      </c>
      <c r="Q733">
        <f t="shared" si="310"/>
        <v>47.70286878664853</v>
      </c>
      <c r="R733">
        <f t="shared" si="311"/>
        <v>163.14999999999964</v>
      </c>
      <c r="S733">
        <f t="shared" si="293"/>
        <v>29.600000000000364</v>
      </c>
      <c r="T733">
        <f t="shared" si="294"/>
        <v>-29.600000000000364</v>
      </c>
      <c r="U733">
        <f t="shared" si="295"/>
        <v>29.600000000000364</v>
      </c>
      <c r="V733">
        <f t="shared" si="296"/>
        <v>0</v>
      </c>
      <c r="W733">
        <f t="shared" si="303"/>
        <v>36.500000000000263</v>
      </c>
      <c r="X733">
        <f t="shared" si="298"/>
        <v>2.0142857142857662</v>
      </c>
      <c r="Y733">
        <f t="shared" si="304"/>
        <v>92.371655820679607</v>
      </c>
      <c r="Z733">
        <f t="shared" si="305"/>
        <v>0</v>
      </c>
      <c r="AA733">
        <f t="shared" si="306"/>
        <v>1</v>
      </c>
      <c r="AB733">
        <v>768.55</v>
      </c>
      <c r="AC733">
        <f t="shared" si="286"/>
        <v>1315054813.800184</v>
      </c>
      <c r="AD733">
        <f t="shared" si="299"/>
        <v>601604956.91433871</v>
      </c>
      <c r="AE733" t="str">
        <f t="shared" si="287"/>
        <v>Jul</v>
      </c>
      <c r="AF733">
        <f>_xlfn.IFNA(VLOOKUP(A733,Gold!$A$2:$E$1307,5, FALSE),AF732)</f>
        <v>28036</v>
      </c>
      <c r="AG733">
        <f>_xlfn.IFNA(VLOOKUP(A733,Gold!$A$2:$G$1307,7, FALSE),AG732)</f>
        <v>-1</v>
      </c>
      <c r="AH733">
        <f>_xlfn.IFNA(VLOOKUP(A733,Oil!$A$2:$E$1345,5, FALSE),AH732)</f>
        <v>3000</v>
      </c>
      <c r="AI733">
        <f>_xlfn.IFNA(VLOOKUP(A733,Oil!$A$2:$G$1345,7, FALSE),AI732)</f>
        <v>1</v>
      </c>
      <c r="AJ733">
        <f t="shared" si="290"/>
        <v>0</v>
      </c>
      <c r="AK733">
        <f>_xlfn.IFNA(VLOOKUP(A733,InterestRate!$A$2:$G$1334,3, FALSE),AK732)</f>
        <v>6.4560000000000004</v>
      </c>
      <c r="AL733">
        <f>_xlfn.IFNA(VLOOKUP(A733,InterestRate!$A$2:$G$1334,4,FALSE),AL732)</f>
        <v>6.4619999999999997</v>
      </c>
      <c r="AM733">
        <f>_xlfn.IFNA(VLOOKUP(A733,InterestRate!$A$2:$G$1334,5, FALSE),AM732)</f>
        <v>6.4660000000000002</v>
      </c>
      <c r="AN733">
        <f>_xlfn.IFNA(VLOOKUP(A733,InterestRate!$A$2:$G$1334,6, FALSE),AN732)</f>
        <v>6.444</v>
      </c>
      <c r="AO733">
        <f>_xlfn.IFNA(VLOOKUP(A733,InterestRate!$A$2:$G$1334,7, FALSE),AO732)</f>
        <v>-1.1000000000000001E-3</v>
      </c>
      <c r="AP733">
        <f t="shared" si="291"/>
        <v>-1</v>
      </c>
      <c r="AQ733">
        <f t="shared" si="292"/>
        <v>-1</v>
      </c>
    </row>
    <row r="734" spans="1:43" x14ac:dyDescent="0.2">
      <c r="A734" s="1">
        <v>42934</v>
      </c>
      <c r="B734">
        <v>9832.7000000000007</v>
      </c>
      <c r="C734">
        <v>9885.35</v>
      </c>
      <c r="D734">
        <v>9792.0499999999993</v>
      </c>
      <c r="E734">
        <v>9827.15</v>
      </c>
      <c r="F734">
        <v>303007860</v>
      </c>
      <c r="G734">
        <v>13184.22</v>
      </c>
      <c r="H734">
        <f t="shared" si="308"/>
        <v>9732.8625000000011</v>
      </c>
      <c r="I734">
        <f t="shared" si="300"/>
        <v>94.287499999998545</v>
      </c>
      <c r="J734">
        <f t="shared" si="307"/>
        <v>0</v>
      </c>
      <c r="K734">
        <f t="shared" si="288"/>
        <v>10020.549999999999</v>
      </c>
      <c r="L734">
        <f t="shared" si="301"/>
        <v>148809028.7142857</v>
      </c>
      <c r="M734">
        <f t="shared" si="302"/>
        <v>154198831.2857143</v>
      </c>
      <c r="N734" s="10">
        <f t="shared" si="289"/>
        <v>1.9680171769027606</v>
      </c>
      <c r="O734">
        <f t="shared" si="297"/>
        <v>161.35000000000036</v>
      </c>
      <c r="P734">
        <f t="shared" si="309"/>
        <v>-13.199999999998909</v>
      </c>
      <c r="Q734">
        <f t="shared" si="310"/>
        <v>38.09388464857669</v>
      </c>
      <c r="R734">
        <f t="shared" si="311"/>
        <v>174.54999999999927</v>
      </c>
      <c r="S734">
        <f t="shared" si="293"/>
        <v>-88.800000000001091</v>
      </c>
      <c r="T734">
        <f t="shared" si="294"/>
        <v>88.800000000001091</v>
      </c>
      <c r="U734">
        <f t="shared" si="295"/>
        <v>0</v>
      </c>
      <c r="V734">
        <f t="shared" si="296"/>
        <v>88.800000000001091</v>
      </c>
      <c r="W734">
        <f t="shared" si="303"/>
        <v>36.500000000000263</v>
      </c>
      <c r="X734">
        <f t="shared" si="298"/>
        <v>13.450000000000207</v>
      </c>
      <c r="Y734">
        <f t="shared" si="304"/>
        <v>71.638861629047938</v>
      </c>
      <c r="Z734">
        <f t="shared" si="305"/>
        <v>0</v>
      </c>
      <c r="AA734">
        <f t="shared" si="306"/>
        <v>0</v>
      </c>
      <c r="AB734">
        <v>651.5</v>
      </c>
      <c r="AC734">
        <f t="shared" si="286"/>
        <v>-1681693623.0003307</v>
      </c>
      <c r="AD734">
        <f t="shared" si="299"/>
        <v>456413908.92145699</v>
      </c>
      <c r="AE734" t="str">
        <f t="shared" si="287"/>
        <v>Jul</v>
      </c>
      <c r="AF734">
        <f>_xlfn.IFNA(VLOOKUP(A734,Gold!$A$2:$E$1307,5, FALSE),AF733)</f>
        <v>28188</v>
      </c>
      <c r="AG734">
        <f>_xlfn.IFNA(VLOOKUP(A734,Gold!$A$2:$G$1307,7, FALSE),AG733)</f>
        <v>1</v>
      </c>
      <c r="AH734">
        <f>_xlfn.IFNA(VLOOKUP(A734,Oil!$A$2:$E$1345,5, FALSE),AH733)</f>
        <v>2962</v>
      </c>
      <c r="AI734">
        <f>_xlfn.IFNA(VLOOKUP(A734,Oil!$A$2:$G$1345,7, FALSE),AI733)</f>
        <v>-1</v>
      </c>
      <c r="AJ734">
        <f t="shared" si="290"/>
        <v>0</v>
      </c>
      <c r="AK734">
        <f>_xlfn.IFNA(VLOOKUP(A734,InterestRate!$A$2:$G$1334,3, FALSE),AK733)</f>
        <v>6.4550000000000001</v>
      </c>
      <c r="AL734">
        <f>_xlfn.IFNA(VLOOKUP(A734,InterestRate!$A$2:$G$1334,4,FALSE),AL733)</f>
        <v>6.4539999999999997</v>
      </c>
      <c r="AM734">
        <f>_xlfn.IFNA(VLOOKUP(A734,InterestRate!$A$2:$G$1334,5, FALSE),AM733)</f>
        <v>6.4619999999999997</v>
      </c>
      <c r="AN734">
        <f>_xlfn.IFNA(VLOOKUP(A734,InterestRate!$A$2:$G$1334,6, FALSE),AN733)</f>
        <v>6.4459999999999997</v>
      </c>
      <c r="AO734">
        <f>_xlfn.IFNA(VLOOKUP(A734,InterestRate!$A$2:$G$1334,7, FALSE),AO733)</f>
        <v>-2.0000000000000001E-4</v>
      </c>
      <c r="AP734">
        <f t="shared" si="291"/>
        <v>-1</v>
      </c>
      <c r="AQ734">
        <f t="shared" si="292"/>
        <v>-1</v>
      </c>
    </row>
    <row r="735" spans="1:43" x14ac:dyDescent="0.2">
      <c r="A735" s="1">
        <v>42935</v>
      </c>
      <c r="B735">
        <v>9855.9500000000007</v>
      </c>
      <c r="C735">
        <v>9905.0499999999993</v>
      </c>
      <c r="D735">
        <v>9851.65</v>
      </c>
      <c r="E735">
        <v>9899.6</v>
      </c>
      <c r="F735">
        <v>206376192</v>
      </c>
      <c r="G735">
        <v>10935.6</v>
      </c>
      <c r="H735">
        <f t="shared" si="308"/>
        <v>9758.3833333333332</v>
      </c>
      <c r="I735">
        <f t="shared" si="300"/>
        <v>141.21666666666715</v>
      </c>
      <c r="J735">
        <f t="shared" si="307"/>
        <v>0</v>
      </c>
      <c r="K735">
        <f t="shared" si="288"/>
        <v>10014.5</v>
      </c>
      <c r="L735">
        <f t="shared" si="301"/>
        <v>171205558.57142857</v>
      </c>
      <c r="M735">
        <f t="shared" si="302"/>
        <v>35170633.428571433</v>
      </c>
      <c r="N735" s="10">
        <f t="shared" si="289"/>
        <v>1.160652955674973</v>
      </c>
      <c r="O735">
        <f t="shared" si="297"/>
        <v>128.55000000000109</v>
      </c>
      <c r="P735">
        <f t="shared" si="309"/>
        <v>-138.39999999999782</v>
      </c>
      <c r="Q735">
        <f t="shared" si="310"/>
        <v>41.972488154799294</v>
      </c>
      <c r="R735">
        <f t="shared" si="311"/>
        <v>266.94999999999891</v>
      </c>
      <c r="S735">
        <f t="shared" si="293"/>
        <v>72.450000000000728</v>
      </c>
      <c r="T735">
        <f t="shared" si="294"/>
        <v>-72.450000000000728</v>
      </c>
      <c r="U735">
        <f t="shared" si="295"/>
        <v>72.450000000000728</v>
      </c>
      <c r="V735">
        <f t="shared" si="296"/>
        <v>0</v>
      </c>
      <c r="W735">
        <f t="shared" si="303"/>
        <v>31.814285714286079</v>
      </c>
      <c r="X735">
        <f t="shared" si="298"/>
        <v>13.450000000000207</v>
      </c>
      <c r="Y735">
        <f t="shared" si="304"/>
        <v>68.766404199475005</v>
      </c>
      <c r="Z735">
        <f t="shared" si="305"/>
        <v>0</v>
      </c>
      <c r="AA735">
        <f t="shared" si="306"/>
        <v>0</v>
      </c>
      <c r="AB735">
        <v>531.29999999999995</v>
      </c>
      <c r="AC735">
        <f t="shared" si="286"/>
        <v>9008320780.7999249</v>
      </c>
      <c r="AD735">
        <f t="shared" si="299"/>
        <v>1446545612.9285891</v>
      </c>
      <c r="AE735" t="str">
        <f t="shared" si="287"/>
        <v>Jul</v>
      </c>
      <c r="AF735">
        <f>_xlfn.IFNA(VLOOKUP(A735,Gold!$A$2:$E$1307,5, FALSE),AF734)</f>
        <v>28198</v>
      </c>
      <c r="AG735">
        <f>_xlfn.IFNA(VLOOKUP(A735,Gold!$A$2:$G$1307,7, FALSE),AG734)</f>
        <v>-1</v>
      </c>
      <c r="AH735">
        <f>_xlfn.IFNA(VLOOKUP(A735,Oil!$A$2:$E$1345,5, FALSE),AH734)</f>
        <v>2985</v>
      </c>
      <c r="AI735">
        <f>_xlfn.IFNA(VLOOKUP(A735,Oil!$A$2:$G$1345,7, FALSE),AI734)</f>
        <v>1</v>
      </c>
      <c r="AJ735">
        <f t="shared" si="290"/>
        <v>0</v>
      </c>
      <c r="AK735">
        <f>_xlfn.IFNA(VLOOKUP(A735,InterestRate!$A$2:$G$1334,3, FALSE),AK734)</f>
        <v>6.4489999999999998</v>
      </c>
      <c r="AL735">
        <f>_xlfn.IFNA(VLOOKUP(A735,InterestRate!$A$2:$G$1334,4,FALSE),AL734)</f>
        <v>6.4489999999999998</v>
      </c>
      <c r="AM735">
        <f>_xlfn.IFNA(VLOOKUP(A735,InterestRate!$A$2:$G$1334,5, FALSE),AM734)</f>
        <v>6.4550000000000001</v>
      </c>
      <c r="AN735">
        <f>_xlfn.IFNA(VLOOKUP(A735,InterestRate!$A$2:$G$1334,6, FALSE),AN734)</f>
        <v>6.4409999999999998</v>
      </c>
      <c r="AO735">
        <f>_xlfn.IFNA(VLOOKUP(A735,InterestRate!$A$2:$G$1334,7, FALSE),AO734)</f>
        <v>-8.9999999999999998E-4</v>
      </c>
      <c r="AP735">
        <f t="shared" si="291"/>
        <v>-1</v>
      </c>
      <c r="AQ735">
        <f t="shared" si="292"/>
        <v>-1</v>
      </c>
    </row>
    <row r="736" spans="1:43" x14ac:dyDescent="0.2">
      <c r="A736" s="1">
        <v>42936</v>
      </c>
      <c r="B736">
        <v>9920.2000000000007</v>
      </c>
      <c r="C736">
        <v>9922.5499999999993</v>
      </c>
      <c r="D736">
        <v>9863.4500000000007</v>
      </c>
      <c r="E736">
        <v>9873.2999999999993</v>
      </c>
      <c r="F736">
        <v>166083004</v>
      </c>
      <c r="G736">
        <v>8942.56</v>
      </c>
      <c r="H736">
        <f t="shared" si="308"/>
        <v>9782.1</v>
      </c>
      <c r="I736">
        <f t="shared" si="300"/>
        <v>91.199999999998909</v>
      </c>
      <c r="J736">
        <f t="shared" si="307"/>
        <v>0</v>
      </c>
      <c r="K736">
        <f t="shared" si="288"/>
        <v>10077.1</v>
      </c>
      <c r="L736">
        <f t="shared" si="301"/>
        <v>194953161.2857143</v>
      </c>
      <c r="M736">
        <f t="shared" si="302"/>
        <v>-28870157.285714298</v>
      </c>
      <c r="N736" s="10">
        <f t="shared" si="289"/>
        <v>2.0641528161810245</v>
      </c>
      <c r="O736">
        <f t="shared" si="297"/>
        <v>87.25</v>
      </c>
      <c r="P736">
        <f t="shared" si="309"/>
        <v>-177.89999999999964</v>
      </c>
      <c r="Q736">
        <f t="shared" si="310"/>
        <v>56.065881739593522</v>
      </c>
      <c r="R736">
        <f t="shared" si="311"/>
        <v>265.14999999999964</v>
      </c>
      <c r="S736">
        <f t="shared" si="293"/>
        <v>-26.300000000001091</v>
      </c>
      <c r="T736">
        <f t="shared" si="294"/>
        <v>26.300000000001091</v>
      </c>
      <c r="U736">
        <f t="shared" si="295"/>
        <v>0</v>
      </c>
      <c r="V736">
        <f t="shared" si="296"/>
        <v>26.300000000001091</v>
      </c>
      <c r="W736">
        <f t="shared" si="303"/>
        <v>29.671428571428937</v>
      </c>
      <c r="X736">
        <f t="shared" si="298"/>
        <v>17.207142857143221</v>
      </c>
      <c r="Y736">
        <f t="shared" si="304"/>
        <v>61.972251230792004</v>
      </c>
      <c r="Z736">
        <f t="shared" si="305"/>
        <v>0</v>
      </c>
      <c r="AA736">
        <f t="shared" si="306"/>
        <v>0</v>
      </c>
      <c r="AB736">
        <v>377.15</v>
      </c>
      <c r="AC736">
        <f t="shared" si="286"/>
        <v>-7789292887.6002417</v>
      </c>
      <c r="AD736">
        <f t="shared" si="299"/>
        <v>635600183.44287884</v>
      </c>
      <c r="AE736" t="str">
        <f t="shared" si="287"/>
        <v>Jul</v>
      </c>
      <c r="AF736">
        <f>_xlfn.IFNA(VLOOKUP(A736,Gold!$A$2:$E$1307,5, FALSE),AF735)</f>
        <v>28165</v>
      </c>
      <c r="AG736">
        <f>_xlfn.IFNA(VLOOKUP(A736,Gold!$A$2:$G$1307,7, FALSE),AG735)</f>
        <v>-1</v>
      </c>
      <c r="AH736">
        <f>_xlfn.IFNA(VLOOKUP(A736,Oil!$A$2:$E$1345,5, FALSE),AH735)</f>
        <v>3031</v>
      </c>
      <c r="AI736">
        <f>_xlfn.IFNA(VLOOKUP(A736,Oil!$A$2:$G$1345,7, FALSE),AI735)</f>
        <v>1</v>
      </c>
      <c r="AJ736">
        <f t="shared" si="290"/>
        <v>0</v>
      </c>
      <c r="AK736">
        <f>_xlfn.IFNA(VLOOKUP(A736,InterestRate!$A$2:$G$1334,3, FALSE),AK735)</f>
        <v>6.4530000000000003</v>
      </c>
      <c r="AL736">
        <f>_xlfn.IFNA(VLOOKUP(A736,InterestRate!$A$2:$G$1334,4,FALSE),AL735)</f>
        <v>6.4509999999999996</v>
      </c>
      <c r="AM736">
        <f>_xlfn.IFNA(VLOOKUP(A736,InterestRate!$A$2:$G$1334,5, FALSE),AM735)</f>
        <v>6.4530000000000003</v>
      </c>
      <c r="AN736">
        <f>_xlfn.IFNA(VLOOKUP(A736,InterestRate!$A$2:$G$1334,6, FALSE),AN735)</f>
        <v>6.4450000000000003</v>
      </c>
      <c r="AO736">
        <f>_xlfn.IFNA(VLOOKUP(A736,InterestRate!$A$2:$G$1334,7, FALSE),AO735)</f>
        <v>5.9999999999999995E-4</v>
      </c>
      <c r="AP736">
        <f t="shared" si="291"/>
        <v>1</v>
      </c>
      <c r="AQ736">
        <f t="shared" si="292"/>
        <v>1</v>
      </c>
    </row>
    <row r="737" spans="1:43" x14ac:dyDescent="0.2">
      <c r="A737" s="1">
        <v>42937</v>
      </c>
      <c r="B737">
        <v>9899.6</v>
      </c>
      <c r="C737">
        <v>9924.7000000000007</v>
      </c>
      <c r="D737">
        <v>9838</v>
      </c>
      <c r="E737">
        <v>9915.25</v>
      </c>
      <c r="F737">
        <v>193286125</v>
      </c>
      <c r="G737">
        <v>11860.28</v>
      </c>
      <c r="H737">
        <f t="shared" si="308"/>
        <v>9803.7666666666682</v>
      </c>
      <c r="I737">
        <f t="shared" si="300"/>
        <v>111.48333333333176</v>
      </c>
      <c r="J737">
        <f t="shared" si="307"/>
        <v>0</v>
      </c>
      <c r="K737">
        <f t="shared" si="288"/>
        <v>10114.65</v>
      </c>
      <c r="L737">
        <f t="shared" si="301"/>
        <v>192204682.14285713</v>
      </c>
      <c r="M737">
        <f t="shared" si="302"/>
        <v>1081442.8571428657</v>
      </c>
      <c r="N737" s="10">
        <f t="shared" si="289"/>
        <v>2.0110435944630707</v>
      </c>
      <c r="O737">
        <f t="shared" si="297"/>
        <v>99.149999999999636</v>
      </c>
      <c r="P737">
        <f t="shared" si="309"/>
        <v>-101.95000000000073</v>
      </c>
      <c r="Q737">
        <f t="shared" si="310"/>
        <v>69.696317454128831</v>
      </c>
      <c r="R737">
        <f t="shared" si="311"/>
        <v>201.10000000000036</v>
      </c>
      <c r="S737">
        <f t="shared" si="293"/>
        <v>41.950000000000728</v>
      </c>
      <c r="T737">
        <f t="shared" si="294"/>
        <v>-41.950000000000728</v>
      </c>
      <c r="U737">
        <f t="shared" si="295"/>
        <v>41.950000000000728</v>
      </c>
      <c r="V737">
        <f t="shared" si="296"/>
        <v>0</v>
      </c>
      <c r="W737">
        <f t="shared" si="303"/>
        <v>31.371428571428883</v>
      </c>
      <c r="X737">
        <f t="shared" si="298"/>
        <v>17.207142857143221</v>
      </c>
      <c r="Y737">
        <f t="shared" si="304"/>
        <v>63.276184987753695</v>
      </c>
      <c r="Z737">
        <f t="shared" si="305"/>
        <v>0</v>
      </c>
      <c r="AA737">
        <f t="shared" si="306"/>
        <v>0</v>
      </c>
      <c r="AB737">
        <v>314.95</v>
      </c>
      <c r="AC737">
        <f t="shared" si="286"/>
        <v>3024927856.2499299</v>
      </c>
      <c r="AD737">
        <f t="shared" si="299"/>
        <v>879103987.59284568</v>
      </c>
      <c r="AE737" t="str">
        <f t="shared" si="287"/>
        <v>Jul</v>
      </c>
      <c r="AF737">
        <f>_xlfn.IFNA(VLOOKUP(A737,Gold!$A$2:$E$1307,5, FALSE),AF736)</f>
        <v>28320</v>
      </c>
      <c r="AG737">
        <f>_xlfn.IFNA(VLOOKUP(A737,Gold!$A$2:$G$1307,7, FALSE),AG736)</f>
        <v>1</v>
      </c>
      <c r="AH737">
        <f>_xlfn.IFNA(VLOOKUP(A737,Oil!$A$2:$E$1345,5, FALSE),AH736)</f>
        <v>3023</v>
      </c>
      <c r="AI737">
        <f>_xlfn.IFNA(VLOOKUP(A737,Oil!$A$2:$G$1345,7, FALSE),AI736)</f>
        <v>-1</v>
      </c>
      <c r="AJ737">
        <f t="shared" si="290"/>
        <v>0</v>
      </c>
      <c r="AK737">
        <f>_xlfn.IFNA(VLOOKUP(A737,InterestRate!$A$2:$G$1334,3, FALSE),AK736)</f>
        <v>6.4359999999999999</v>
      </c>
      <c r="AL737">
        <f>_xlfn.IFNA(VLOOKUP(A737,InterestRate!$A$2:$G$1334,4,FALSE),AL736)</f>
        <v>6.4489999999999998</v>
      </c>
      <c r="AM737">
        <f>_xlfn.IFNA(VLOOKUP(A737,InterestRate!$A$2:$G$1334,5, FALSE),AM736)</f>
        <v>6.452</v>
      </c>
      <c r="AN737">
        <f>_xlfn.IFNA(VLOOKUP(A737,InterestRate!$A$2:$G$1334,6, FALSE),AN736)</f>
        <v>6.431</v>
      </c>
      <c r="AO737">
        <f>_xlfn.IFNA(VLOOKUP(A737,InterestRate!$A$2:$G$1334,7, FALSE),AO736)</f>
        <v>-2.5999999999999999E-3</v>
      </c>
      <c r="AP737">
        <f t="shared" si="291"/>
        <v>-1</v>
      </c>
      <c r="AQ737">
        <f t="shared" si="292"/>
        <v>-1</v>
      </c>
    </row>
    <row r="738" spans="1:43" x14ac:dyDescent="0.2">
      <c r="A738" s="1">
        <v>42940</v>
      </c>
      <c r="B738">
        <v>9936.7999999999993</v>
      </c>
      <c r="C738">
        <v>9982.0499999999993</v>
      </c>
      <c r="D738">
        <v>9919.6</v>
      </c>
      <c r="E738">
        <v>9966.4</v>
      </c>
      <c r="F738">
        <v>179905535</v>
      </c>
      <c r="G738">
        <v>10837.2</v>
      </c>
      <c r="H738">
        <f t="shared" si="308"/>
        <v>9826.9041666666672</v>
      </c>
      <c r="I738">
        <f t="shared" si="300"/>
        <v>139.49583333333248</v>
      </c>
      <c r="J738">
        <f t="shared" si="307"/>
        <v>0</v>
      </c>
      <c r="K738">
        <f t="shared" si="288"/>
        <v>10081.5</v>
      </c>
      <c r="L738">
        <f t="shared" si="301"/>
        <v>198381900.85714287</v>
      </c>
      <c r="M738">
        <f t="shared" si="302"/>
        <v>-18476365.857142866</v>
      </c>
      <c r="N738" s="10">
        <f t="shared" si="289"/>
        <v>1.1548803981377465</v>
      </c>
      <c r="O738">
        <f t="shared" si="297"/>
        <v>74.699999999998909</v>
      </c>
      <c r="P738">
        <f t="shared" si="309"/>
        <v>-203.70000000000255</v>
      </c>
      <c r="Q738">
        <f t="shared" si="310"/>
        <v>77.760855160152175</v>
      </c>
      <c r="R738">
        <f t="shared" si="311"/>
        <v>278.40000000000146</v>
      </c>
      <c r="S738">
        <f t="shared" si="293"/>
        <v>51.149999999999636</v>
      </c>
      <c r="T738">
        <f t="shared" si="294"/>
        <v>-51.149999999999636</v>
      </c>
      <c r="U738">
        <f t="shared" si="295"/>
        <v>51.149999999999636</v>
      </c>
      <c r="V738">
        <f t="shared" si="296"/>
        <v>0</v>
      </c>
      <c r="W738">
        <f t="shared" si="303"/>
        <v>27.878571428571636</v>
      </c>
      <c r="X738">
        <f t="shared" si="298"/>
        <v>17.207142857143221</v>
      </c>
      <c r="Y738">
        <f t="shared" si="304"/>
        <v>60.492870427774037</v>
      </c>
      <c r="Z738">
        <f t="shared" si="305"/>
        <v>0</v>
      </c>
      <c r="AA738">
        <f t="shared" si="306"/>
        <v>0</v>
      </c>
      <c r="AB738">
        <v>261.10000000000002</v>
      </c>
      <c r="AC738">
        <f t="shared" si="286"/>
        <v>5325203836.0000658</v>
      </c>
      <c r="AD738">
        <f t="shared" si="299"/>
        <v>681487907.47853029</v>
      </c>
      <c r="AE738" t="str">
        <f t="shared" si="287"/>
        <v>Jul</v>
      </c>
      <c r="AF738">
        <f>_xlfn.IFNA(VLOOKUP(A738,Gold!$A$2:$E$1307,5, FALSE),AF737)</f>
        <v>28539</v>
      </c>
      <c r="AG738">
        <f>_xlfn.IFNA(VLOOKUP(A738,Gold!$A$2:$G$1307,7, FALSE),AG737)</f>
        <v>1</v>
      </c>
      <c r="AH738">
        <f>_xlfn.IFNA(VLOOKUP(A738,Oil!$A$2:$E$1345,5, FALSE),AH737)</f>
        <v>2944</v>
      </c>
      <c r="AI738">
        <f>_xlfn.IFNA(VLOOKUP(A738,Oil!$A$2:$G$1345,7, FALSE),AI737)</f>
        <v>-1</v>
      </c>
      <c r="AJ738">
        <f t="shared" si="290"/>
        <v>0</v>
      </c>
      <c r="AK738">
        <f>_xlfn.IFNA(VLOOKUP(A738,InterestRate!$A$2:$G$1334,3, FALSE),AK737)</f>
        <v>6.4139999999999997</v>
      </c>
      <c r="AL738">
        <f>_xlfn.IFNA(VLOOKUP(A738,InterestRate!$A$2:$G$1334,4,FALSE),AL737)</f>
        <v>6.4320000000000004</v>
      </c>
      <c r="AM738">
        <f>_xlfn.IFNA(VLOOKUP(A738,InterestRate!$A$2:$G$1334,5, FALSE),AM737)</f>
        <v>6.4349999999999996</v>
      </c>
      <c r="AN738">
        <f>_xlfn.IFNA(VLOOKUP(A738,InterestRate!$A$2:$G$1334,6, FALSE),AN737)</f>
        <v>6.4039999999999999</v>
      </c>
      <c r="AO738">
        <f>_xlfn.IFNA(VLOOKUP(A738,InterestRate!$A$2:$G$1334,7, FALSE),AO737)</f>
        <v>-3.3999999999999998E-3</v>
      </c>
      <c r="AP738">
        <f t="shared" si="291"/>
        <v>-1</v>
      </c>
      <c r="AQ738">
        <f t="shared" si="292"/>
        <v>-1</v>
      </c>
    </row>
    <row r="739" spans="1:43" x14ac:dyDescent="0.2">
      <c r="A739" s="1">
        <v>42941</v>
      </c>
      <c r="B739">
        <v>10010.549999999999</v>
      </c>
      <c r="C739">
        <v>10011.299999999999</v>
      </c>
      <c r="D739">
        <v>9949.1</v>
      </c>
      <c r="E739">
        <v>9964.5499999999993</v>
      </c>
      <c r="F739">
        <v>191206247</v>
      </c>
      <c r="G739">
        <v>10491.32</v>
      </c>
      <c r="H739">
        <f t="shared" si="308"/>
        <v>9851.2250000000004</v>
      </c>
      <c r="I739">
        <f t="shared" si="300"/>
        <v>113.32499999999891</v>
      </c>
      <c r="J739">
        <f t="shared" si="307"/>
        <v>0</v>
      </c>
      <c r="K739">
        <f t="shared" si="288"/>
        <v>10013.65</v>
      </c>
      <c r="L739">
        <f t="shared" si="301"/>
        <v>197387441.2857143</v>
      </c>
      <c r="M739">
        <f t="shared" si="302"/>
        <v>-6181194.2857142985</v>
      </c>
      <c r="N739" s="10">
        <f t="shared" si="289"/>
        <v>0.49274678736119915</v>
      </c>
      <c r="O739">
        <f t="shared" si="297"/>
        <v>78.199999999998909</v>
      </c>
      <c r="P739">
        <f t="shared" si="309"/>
        <v>-170.55000000000109</v>
      </c>
      <c r="Q739">
        <f t="shared" si="310"/>
        <v>71.73636173683586</v>
      </c>
      <c r="R739">
        <f t="shared" si="311"/>
        <v>248.75</v>
      </c>
      <c r="S739">
        <f t="shared" si="293"/>
        <v>-1.8500000000003638</v>
      </c>
      <c r="T739">
        <f t="shared" si="294"/>
        <v>1.8500000000003638</v>
      </c>
      <c r="U739">
        <f t="shared" si="295"/>
        <v>0</v>
      </c>
      <c r="V739">
        <f t="shared" si="296"/>
        <v>1.8500000000003638</v>
      </c>
      <c r="W739">
        <f t="shared" si="303"/>
        <v>27.878571428571636</v>
      </c>
      <c r="X739">
        <f t="shared" si="298"/>
        <v>16.707142857143221</v>
      </c>
      <c r="Y739">
        <f t="shared" si="304"/>
        <v>61.156377311187406</v>
      </c>
      <c r="Z739">
        <f t="shared" si="305"/>
        <v>0</v>
      </c>
      <c r="AA739">
        <f t="shared" si="306"/>
        <v>0</v>
      </c>
      <c r="AB739">
        <v>252.05</v>
      </c>
      <c r="AC739">
        <f t="shared" si="286"/>
        <v>-8795487362</v>
      </c>
      <c r="AD739">
        <f t="shared" si="299"/>
        <v>58147630.607075825</v>
      </c>
      <c r="AE739" t="str">
        <f t="shared" si="287"/>
        <v>Jul</v>
      </c>
      <c r="AF739">
        <f>_xlfn.IFNA(VLOOKUP(A739,Gold!$A$2:$E$1307,5, FALSE),AF738)</f>
        <v>28423</v>
      </c>
      <c r="AG739">
        <f>_xlfn.IFNA(VLOOKUP(A739,Gold!$A$2:$G$1307,7, FALSE),AG738)</f>
        <v>-1</v>
      </c>
      <c r="AH739">
        <f>_xlfn.IFNA(VLOOKUP(A739,Oil!$A$2:$E$1345,5, FALSE),AH738)</f>
        <v>2987</v>
      </c>
      <c r="AI739">
        <f>_xlfn.IFNA(VLOOKUP(A739,Oil!$A$2:$G$1345,7, FALSE),AI738)</f>
        <v>1</v>
      </c>
      <c r="AJ739">
        <f t="shared" si="290"/>
        <v>0</v>
      </c>
      <c r="AK739">
        <f>_xlfn.IFNA(VLOOKUP(A739,InterestRate!$A$2:$G$1334,3, FALSE),AK738)</f>
        <v>6.431</v>
      </c>
      <c r="AL739">
        <f>_xlfn.IFNA(VLOOKUP(A739,InterestRate!$A$2:$G$1334,4,FALSE),AL738)</f>
        <v>6.4180000000000001</v>
      </c>
      <c r="AM739">
        <f>_xlfn.IFNA(VLOOKUP(A739,InterestRate!$A$2:$G$1334,5, FALSE),AM738)</f>
        <v>6.4429999999999996</v>
      </c>
      <c r="AN739">
        <f>_xlfn.IFNA(VLOOKUP(A739,InterestRate!$A$2:$G$1334,6, FALSE),AN738)</f>
        <v>6.4059999999999997</v>
      </c>
      <c r="AO739">
        <f>_xlfn.IFNA(VLOOKUP(A739,InterestRate!$A$2:$G$1334,7, FALSE),AO738)</f>
        <v>2.7000000000000001E-3</v>
      </c>
      <c r="AP739">
        <f t="shared" si="291"/>
        <v>1</v>
      </c>
      <c r="AQ739">
        <f t="shared" si="292"/>
        <v>1</v>
      </c>
    </row>
    <row r="740" spans="1:43" x14ac:dyDescent="0.2">
      <c r="A740" s="1">
        <v>42942</v>
      </c>
      <c r="B740">
        <v>9983.65</v>
      </c>
      <c r="C740">
        <v>10025.950000000001</v>
      </c>
      <c r="D740">
        <v>9965.9500000000007</v>
      </c>
      <c r="E740">
        <v>10020.65</v>
      </c>
      <c r="F740">
        <v>203697844</v>
      </c>
      <c r="G740">
        <v>11403.3</v>
      </c>
      <c r="H740">
        <f t="shared" si="308"/>
        <v>9876.1208333333325</v>
      </c>
      <c r="I740">
        <f t="shared" si="300"/>
        <v>144.52916666666715</v>
      </c>
      <c r="J740">
        <f t="shared" si="307"/>
        <v>0</v>
      </c>
      <c r="K740">
        <f t="shared" si="288"/>
        <v>10066.4</v>
      </c>
      <c r="L740">
        <f t="shared" si="301"/>
        <v>201208819.14285713</v>
      </c>
      <c r="M740">
        <f t="shared" si="302"/>
        <v>2489024.8571428657</v>
      </c>
      <c r="N740" s="10">
        <f t="shared" si="289"/>
        <v>0.45655720936266614</v>
      </c>
      <c r="O740">
        <f t="shared" si="297"/>
        <v>104.69999999999891</v>
      </c>
      <c r="P740">
        <f t="shared" si="309"/>
        <v>-136.70000000000255</v>
      </c>
      <c r="Q740">
        <f t="shared" si="310"/>
        <v>60.130045575839056</v>
      </c>
      <c r="R740">
        <f t="shared" si="311"/>
        <v>241.40000000000146</v>
      </c>
      <c r="S740">
        <f t="shared" si="293"/>
        <v>56.100000000000364</v>
      </c>
      <c r="T740">
        <f t="shared" si="294"/>
        <v>-56.100000000000364</v>
      </c>
      <c r="U740">
        <f t="shared" si="295"/>
        <v>56.100000000000364</v>
      </c>
      <c r="V740">
        <f t="shared" si="296"/>
        <v>0</v>
      </c>
      <c r="W740">
        <f t="shared" si="303"/>
        <v>31.664285714285921</v>
      </c>
      <c r="X740">
        <f t="shared" si="298"/>
        <v>16.707142857143221</v>
      </c>
      <c r="Y740">
        <f t="shared" si="304"/>
        <v>64.134837962962635</v>
      </c>
      <c r="Z740">
        <f t="shared" si="305"/>
        <v>0</v>
      </c>
      <c r="AA740">
        <f t="shared" si="306"/>
        <v>0</v>
      </c>
      <c r="AB740">
        <v>257.60000000000002</v>
      </c>
      <c r="AC740">
        <f t="shared" si="286"/>
        <v>7536820228</v>
      </c>
      <c r="AD740">
        <f t="shared" si="299"/>
        <v>946971261.20704973</v>
      </c>
      <c r="AE740" t="str">
        <f t="shared" si="287"/>
        <v>Jul</v>
      </c>
      <c r="AF740">
        <f>_xlfn.IFNA(VLOOKUP(A740,Gold!$A$2:$E$1307,5, FALSE),AF739)</f>
        <v>28327</v>
      </c>
      <c r="AG740">
        <f>_xlfn.IFNA(VLOOKUP(A740,Gold!$A$2:$G$1307,7, FALSE),AG739)</f>
        <v>-1</v>
      </c>
      <c r="AH740">
        <f>_xlfn.IFNA(VLOOKUP(A740,Oil!$A$2:$E$1345,5, FALSE),AH739)</f>
        <v>3082</v>
      </c>
      <c r="AI740">
        <f>_xlfn.IFNA(VLOOKUP(A740,Oil!$A$2:$G$1345,7, FALSE),AI739)</f>
        <v>1</v>
      </c>
      <c r="AJ740">
        <f t="shared" si="290"/>
        <v>0</v>
      </c>
      <c r="AK740">
        <f>_xlfn.IFNA(VLOOKUP(A740,InterestRate!$A$2:$G$1334,3, FALSE),AK739)</f>
        <v>6.4459999999999997</v>
      </c>
      <c r="AL740">
        <f>_xlfn.IFNA(VLOOKUP(A740,InterestRate!$A$2:$G$1334,4,FALSE),AL739)</f>
        <v>6.45</v>
      </c>
      <c r="AM740">
        <f>_xlfn.IFNA(VLOOKUP(A740,InterestRate!$A$2:$G$1334,5, FALSE),AM739)</f>
        <v>6.4509999999999996</v>
      </c>
      <c r="AN740">
        <f>_xlfn.IFNA(VLOOKUP(A740,InterestRate!$A$2:$G$1334,6, FALSE),AN739)</f>
        <v>6.4359999999999999</v>
      </c>
      <c r="AO740">
        <f>_xlfn.IFNA(VLOOKUP(A740,InterestRate!$A$2:$G$1334,7, FALSE),AO739)</f>
        <v>2.3E-3</v>
      </c>
      <c r="AP740">
        <f t="shared" si="291"/>
        <v>1</v>
      </c>
      <c r="AQ740">
        <f t="shared" si="292"/>
        <v>1</v>
      </c>
    </row>
    <row r="741" spans="1:43" x14ac:dyDescent="0.2">
      <c r="A741" s="1">
        <v>42943</v>
      </c>
      <c r="B741">
        <v>10063.25</v>
      </c>
      <c r="C741">
        <v>10114.85</v>
      </c>
      <c r="D741">
        <v>10005.5</v>
      </c>
      <c r="E741">
        <v>10020.549999999999</v>
      </c>
      <c r="F741">
        <v>296782048</v>
      </c>
      <c r="G741">
        <v>18601.990000000002</v>
      </c>
      <c r="H741">
        <f t="shared" si="308"/>
        <v>9896.9208333333336</v>
      </c>
      <c r="I741">
        <f t="shared" si="300"/>
        <v>123.6291666666657</v>
      </c>
      <c r="J741">
        <f t="shared" si="307"/>
        <v>0</v>
      </c>
      <c r="K741">
        <f t="shared" si="288"/>
        <v>10057.4</v>
      </c>
      <c r="L741">
        <f t="shared" si="301"/>
        <v>206223258.14285713</v>
      </c>
      <c r="M741">
        <f t="shared" si="302"/>
        <v>90558789.857142866</v>
      </c>
      <c r="N741" s="10">
        <f t="shared" si="289"/>
        <v>0.36774428549331489</v>
      </c>
      <c r="O741">
        <f t="shared" si="297"/>
        <v>193.39999999999964</v>
      </c>
      <c r="P741">
        <f t="shared" si="309"/>
        <v>32.049999999999272</v>
      </c>
      <c r="Q741">
        <f t="shared" si="310"/>
        <v>30.863833048994874</v>
      </c>
      <c r="R741">
        <f t="shared" si="311"/>
        <v>161.35000000000036</v>
      </c>
      <c r="S741">
        <f t="shared" si="293"/>
        <v>-0.1000000000003638</v>
      </c>
      <c r="T741">
        <f t="shared" si="294"/>
        <v>0.1000000000003638</v>
      </c>
      <c r="U741">
        <f t="shared" si="295"/>
        <v>0</v>
      </c>
      <c r="V741">
        <f t="shared" si="296"/>
        <v>0.1000000000003638</v>
      </c>
      <c r="W741">
        <f t="shared" si="303"/>
        <v>31.664285714285921</v>
      </c>
      <c r="X741">
        <f t="shared" si="298"/>
        <v>4.0357142857145458</v>
      </c>
      <c r="Y741">
        <f t="shared" si="304"/>
        <v>86.278707668352908</v>
      </c>
      <c r="Z741">
        <f t="shared" si="305"/>
        <v>0</v>
      </c>
      <c r="AA741">
        <f t="shared" si="306"/>
        <v>1</v>
      </c>
      <c r="AB741">
        <v>376.3</v>
      </c>
      <c r="AC741">
        <f t="shared" si="286"/>
        <v>-12672593449.600216</v>
      </c>
      <c r="AD741">
        <f t="shared" si="299"/>
        <v>-623157285.45007682</v>
      </c>
      <c r="AE741" t="str">
        <f t="shared" si="287"/>
        <v>Jul</v>
      </c>
      <c r="AF741">
        <f>_xlfn.IFNA(VLOOKUP(A741,Gold!$A$2:$E$1307,5, FALSE),AF740)</f>
        <v>28327</v>
      </c>
      <c r="AG741">
        <f>_xlfn.IFNA(VLOOKUP(A741,Gold!$A$2:$G$1307,7, FALSE),AG740)</f>
        <v>1</v>
      </c>
      <c r="AH741">
        <f>_xlfn.IFNA(VLOOKUP(A741,Oil!$A$2:$E$1345,5, FALSE),AH740)</f>
        <v>3141</v>
      </c>
      <c r="AI741">
        <f>_xlfn.IFNA(VLOOKUP(A741,Oil!$A$2:$G$1345,7, FALSE),AI740)</f>
        <v>1</v>
      </c>
      <c r="AJ741">
        <f t="shared" si="290"/>
        <v>2</v>
      </c>
      <c r="AK741">
        <f>_xlfn.IFNA(VLOOKUP(A741,InterestRate!$A$2:$G$1334,3, FALSE),AK740)</f>
        <v>6.44</v>
      </c>
      <c r="AL741">
        <f>_xlfn.IFNA(VLOOKUP(A741,InterestRate!$A$2:$G$1334,4,FALSE),AL740)</f>
        <v>6.4249999999999998</v>
      </c>
      <c r="AM741">
        <f>_xlfn.IFNA(VLOOKUP(A741,InterestRate!$A$2:$G$1334,5, FALSE),AM740)</f>
        <v>6.4420000000000002</v>
      </c>
      <c r="AN741">
        <f>_xlfn.IFNA(VLOOKUP(A741,InterestRate!$A$2:$G$1334,6, FALSE),AN740)</f>
        <v>6.4180000000000001</v>
      </c>
      <c r="AO741">
        <f>_xlfn.IFNA(VLOOKUP(A741,InterestRate!$A$2:$G$1334,7, FALSE),AO740)</f>
        <v>-8.9999999999999998E-4</v>
      </c>
      <c r="AP741">
        <f t="shared" si="291"/>
        <v>-1</v>
      </c>
      <c r="AQ741">
        <f t="shared" si="292"/>
        <v>1</v>
      </c>
    </row>
    <row r="742" spans="1:43" x14ac:dyDescent="0.2">
      <c r="A742" s="1">
        <v>42944</v>
      </c>
      <c r="B742">
        <v>9996.5499999999993</v>
      </c>
      <c r="C742">
        <v>10026.049999999999</v>
      </c>
      <c r="D742">
        <v>9944.5</v>
      </c>
      <c r="E742">
        <v>10014.5</v>
      </c>
      <c r="F742">
        <v>197491415</v>
      </c>
      <c r="G742">
        <v>11996.8</v>
      </c>
      <c r="H742">
        <f t="shared" si="308"/>
        <v>9916.4624999999996</v>
      </c>
      <c r="I742">
        <f t="shared" si="300"/>
        <v>98.037500000000364</v>
      </c>
      <c r="J742">
        <f t="shared" si="307"/>
        <v>0</v>
      </c>
      <c r="K742">
        <f t="shared" si="288"/>
        <v>9978.5499999999993</v>
      </c>
      <c r="L742">
        <f t="shared" si="301"/>
        <v>205333856.42857143</v>
      </c>
      <c r="M742">
        <f t="shared" si="302"/>
        <v>-7842441.4285714328</v>
      </c>
      <c r="N742" s="10">
        <f t="shared" si="289"/>
        <v>-0.35897947975436345</v>
      </c>
      <c r="O742">
        <f t="shared" si="297"/>
        <v>114.89999999999964</v>
      </c>
      <c r="P742">
        <f t="shared" si="309"/>
        <v>-13.650000000001455</v>
      </c>
      <c r="Q742">
        <f t="shared" si="310"/>
        <v>41.26746960523591</v>
      </c>
      <c r="R742">
        <f t="shared" si="311"/>
        <v>128.55000000000109</v>
      </c>
      <c r="S742">
        <f t="shared" si="293"/>
        <v>-6.0499999999992724</v>
      </c>
      <c r="T742">
        <f t="shared" si="294"/>
        <v>6.0499999999992724</v>
      </c>
      <c r="U742">
        <f t="shared" si="295"/>
        <v>0</v>
      </c>
      <c r="V742">
        <f t="shared" si="296"/>
        <v>6.0499999999992724</v>
      </c>
      <c r="W742">
        <f t="shared" si="303"/>
        <v>21.31428571428582</v>
      </c>
      <c r="X742">
        <f t="shared" si="298"/>
        <v>4.9000000000001558</v>
      </c>
      <c r="Y742">
        <f t="shared" si="304"/>
        <v>78.320209973752924</v>
      </c>
      <c r="Z742">
        <f t="shared" si="305"/>
        <v>0</v>
      </c>
      <c r="AA742">
        <f t="shared" si="306"/>
        <v>0</v>
      </c>
      <c r="AB742">
        <v>413</v>
      </c>
      <c r="AC742">
        <f t="shared" si="286"/>
        <v>3544970899.2501435</v>
      </c>
      <c r="AD742">
        <f t="shared" si="299"/>
        <v>-1403635839.9571884</v>
      </c>
      <c r="AE742" t="str">
        <f t="shared" si="287"/>
        <v>Jul</v>
      </c>
      <c r="AF742">
        <f>_xlfn.IFNA(VLOOKUP(A742,Gold!$A$2:$E$1307,5, FALSE),AF741)</f>
        <v>28443</v>
      </c>
      <c r="AG742">
        <f>_xlfn.IFNA(VLOOKUP(A742,Gold!$A$2:$G$1307,7, FALSE),AG741)</f>
        <v>1</v>
      </c>
      <c r="AH742">
        <f>_xlfn.IFNA(VLOOKUP(A742,Oil!$A$2:$E$1345,5, FALSE),AH741)</f>
        <v>3145</v>
      </c>
      <c r="AI742">
        <f>_xlfn.IFNA(VLOOKUP(A742,Oil!$A$2:$G$1345,7, FALSE),AI741)</f>
        <v>1</v>
      </c>
      <c r="AJ742">
        <f t="shared" si="290"/>
        <v>2</v>
      </c>
      <c r="AK742">
        <f>_xlfn.IFNA(VLOOKUP(A742,InterestRate!$A$2:$G$1334,3, FALSE),AK741)</f>
        <v>6.4619999999999997</v>
      </c>
      <c r="AL742">
        <f>_xlfn.IFNA(VLOOKUP(A742,InterestRate!$A$2:$G$1334,4,FALSE),AL741)</f>
        <v>6.4429999999999996</v>
      </c>
      <c r="AM742">
        <f>_xlfn.IFNA(VLOOKUP(A742,InterestRate!$A$2:$G$1334,5, FALSE),AM741)</f>
        <v>6.4669999999999996</v>
      </c>
      <c r="AN742">
        <f>_xlfn.IFNA(VLOOKUP(A742,InterestRate!$A$2:$G$1334,6, FALSE),AN741)</f>
        <v>6.4329999999999998</v>
      </c>
      <c r="AO742">
        <f>_xlfn.IFNA(VLOOKUP(A742,InterestRate!$A$2:$G$1334,7, FALSE),AO741)</f>
        <v>3.3999999999999998E-3</v>
      </c>
      <c r="AP742">
        <f t="shared" si="291"/>
        <v>1</v>
      </c>
      <c r="AQ742">
        <f t="shared" si="292"/>
        <v>3</v>
      </c>
    </row>
    <row r="743" spans="1:43" x14ac:dyDescent="0.2">
      <c r="A743" s="1">
        <v>42947</v>
      </c>
      <c r="B743">
        <v>10034.700000000001</v>
      </c>
      <c r="C743">
        <v>10085.9</v>
      </c>
      <c r="D743">
        <v>10016.950000000001</v>
      </c>
      <c r="E743">
        <v>10077.1</v>
      </c>
      <c r="F743">
        <v>245096535</v>
      </c>
      <c r="G743">
        <v>13131.89</v>
      </c>
      <c r="H743">
        <f t="shared" si="308"/>
        <v>9932.9958333333325</v>
      </c>
      <c r="I743">
        <f t="shared" si="300"/>
        <v>144.10416666666788</v>
      </c>
      <c r="J743">
        <f t="shared" si="307"/>
        <v>0</v>
      </c>
      <c r="K743">
        <f t="shared" si="288"/>
        <v>9908.0499999999993</v>
      </c>
      <c r="L743">
        <f t="shared" si="301"/>
        <v>204064602.57142857</v>
      </c>
      <c r="M743">
        <f t="shared" si="302"/>
        <v>41031932.428571433</v>
      </c>
      <c r="N743" s="10">
        <f t="shared" si="289"/>
        <v>-1.6775659663990741</v>
      </c>
      <c r="O743">
        <f t="shared" si="297"/>
        <v>203.80000000000109</v>
      </c>
      <c r="P743">
        <f t="shared" si="309"/>
        <v>116.55000000000109</v>
      </c>
      <c r="Q743">
        <f t="shared" si="310"/>
        <v>40.528836001285107</v>
      </c>
      <c r="R743">
        <f t="shared" si="311"/>
        <v>87.25</v>
      </c>
      <c r="S743">
        <f t="shared" si="293"/>
        <v>62.600000000000364</v>
      </c>
      <c r="T743">
        <f t="shared" si="294"/>
        <v>-62.600000000000364</v>
      </c>
      <c r="U743">
        <f t="shared" si="295"/>
        <v>62.600000000000364</v>
      </c>
      <c r="V743">
        <f t="shared" si="296"/>
        <v>0</v>
      </c>
      <c r="W743">
        <f t="shared" si="303"/>
        <v>30.257142857143013</v>
      </c>
      <c r="X743">
        <f t="shared" si="298"/>
        <v>1.1428571428571428</v>
      </c>
      <c r="Y743">
        <f t="shared" si="304"/>
        <v>93.386243386243422</v>
      </c>
      <c r="Z743">
        <f t="shared" si="305"/>
        <v>0</v>
      </c>
      <c r="AA743">
        <f t="shared" si="306"/>
        <v>1</v>
      </c>
      <c r="AB743">
        <v>512.1</v>
      </c>
      <c r="AC743">
        <f t="shared" si="286"/>
        <v>10392093083.99991</v>
      </c>
      <c r="AD743">
        <f t="shared" si="299"/>
        <v>1193705013.1285477</v>
      </c>
      <c r="AE743" t="str">
        <f t="shared" si="287"/>
        <v>Jul</v>
      </c>
      <c r="AF743">
        <f>_xlfn.IFNA(VLOOKUP(A743,Gold!$A$2:$E$1307,5, FALSE),AF742)</f>
        <v>28513</v>
      </c>
      <c r="AG743">
        <f>_xlfn.IFNA(VLOOKUP(A743,Gold!$A$2:$G$1307,7, FALSE),AG742)</f>
        <v>-1</v>
      </c>
      <c r="AH743">
        <f>_xlfn.IFNA(VLOOKUP(A743,Oil!$A$2:$E$1345,5, FALSE),AH742)</f>
        <v>3189</v>
      </c>
      <c r="AI743">
        <f>_xlfn.IFNA(VLOOKUP(A743,Oil!$A$2:$G$1345,7, FALSE),AI742)</f>
        <v>1</v>
      </c>
      <c r="AJ743">
        <f t="shared" si="290"/>
        <v>0</v>
      </c>
      <c r="AK743">
        <f>_xlfn.IFNA(VLOOKUP(A743,InterestRate!$A$2:$G$1334,3, FALSE),AK742)</f>
        <v>6.4649999999999999</v>
      </c>
      <c r="AL743">
        <f>_xlfn.IFNA(VLOOKUP(A743,InterestRate!$A$2:$G$1334,4,FALSE),AL742)</f>
        <v>6.452</v>
      </c>
      <c r="AM743">
        <f>_xlfn.IFNA(VLOOKUP(A743,InterestRate!$A$2:$G$1334,5, FALSE),AM742)</f>
        <v>6.476</v>
      </c>
      <c r="AN743">
        <f>_xlfn.IFNA(VLOOKUP(A743,InterestRate!$A$2:$G$1334,6, FALSE),AN742)</f>
        <v>6.4470000000000001</v>
      </c>
      <c r="AO743">
        <f>_xlfn.IFNA(VLOOKUP(A743,InterestRate!$A$2:$G$1334,7, FALSE),AO742)</f>
        <v>5.0000000000000001E-4</v>
      </c>
      <c r="AP743">
        <f t="shared" si="291"/>
        <v>1</v>
      </c>
      <c r="AQ743">
        <f t="shared" si="292"/>
        <v>1</v>
      </c>
    </row>
    <row r="744" spans="1:43" x14ac:dyDescent="0.2">
      <c r="A744" s="1">
        <v>42948</v>
      </c>
      <c r="B744">
        <v>10101.049999999999</v>
      </c>
      <c r="C744">
        <v>10128.6</v>
      </c>
      <c r="D744">
        <v>10065.75</v>
      </c>
      <c r="E744">
        <v>10114.65</v>
      </c>
      <c r="F744">
        <v>190000516</v>
      </c>
      <c r="G744">
        <v>11515.29</v>
      </c>
      <c r="H744">
        <f t="shared" si="308"/>
        <v>9948.4458333333332</v>
      </c>
      <c r="I744">
        <f t="shared" si="300"/>
        <v>166.20416666666642</v>
      </c>
      <c r="J744">
        <f t="shared" si="307"/>
        <v>0</v>
      </c>
      <c r="K744">
        <f t="shared" si="288"/>
        <v>9820.25</v>
      </c>
      <c r="L744">
        <f t="shared" si="301"/>
        <v>215352249.85714287</v>
      </c>
      <c r="M744">
        <f t="shared" si="302"/>
        <v>-25351733.857142866</v>
      </c>
      <c r="N744" s="10">
        <f t="shared" si="289"/>
        <v>-2.9106296312774012</v>
      </c>
      <c r="O744">
        <f t="shared" si="297"/>
        <v>199.39999999999964</v>
      </c>
      <c r="P744">
        <f t="shared" si="309"/>
        <v>100.25</v>
      </c>
      <c r="Q744">
        <f t="shared" si="310"/>
        <v>52.891790928452352</v>
      </c>
      <c r="R744">
        <f t="shared" si="311"/>
        <v>99.149999999999636</v>
      </c>
      <c r="S744">
        <f t="shared" si="293"/>
        <v>37.549999999999272</v>
      </c>
      <c r="T744">
        <f t="shared" si="294"/>
        <v>-37.549999999999272</v>
      </c>
      <c r="U744">
        <f t="shared" si="295"/>
        <v>37.549999999999272</v>
      </c>
      <c r="V744">
        <f t="shared" si="296"/>
        <v>0</v>
      </c>
      <c r="W744">
        <f t="shared" si="303"/>
        <v>29.628571428571377</v>
      </c>
      <c r="X744">
        <f t="shared" si="298"/>
        <v>1.1428571428571428</v>
      </c>
      <c r="Y744">
        <f t="shared" si="304"/>
        <v>93.25539568345323</v>
      </c>
      <c r="Z744">
        <f t="shared" si="305"/>
        <v>0</v>
      </c>
      <c r="AA744">
        <f t="shared" si="306"/>
        <v>1</v>
      </c>
      <c r="AB744">
        <v>518.1</v>
      </c>
      <c r="AC744">
        <f t="shared" si="286"/>
        <v>2584007017.600069</v>
      </c>
      <c r="AD744">
        <f t="shared" si="299"/>
        <v>1130716321.892853</v>
      </c>
      <c r="AE744" t="str">
        <f t="shared" si="287"/>
        <v>Aug</v>
      </c>
      <c r="AF744">
        <f>_xlfn.IFNA(VLOOKUP(A744,Gold!$A$2:$E$1307,5, FALSE),AF743)</f>
        <v>28544</v>
      </c>
      <c r="AG744">
        <f>_xlfn.IFNA(VLOOKUP(A744,Gold!$A$2:$G$1307,7, FALSE),AG743)</f>
        <v>-1</v>
      </c>
      <c r="AH744">
        <f>_xlfn.IFNA(VLOOKUP(A744,Oil!$A$2:$E$1345,5, FALSE),AH743)</f>
        <v>3215</v>
      </c>
      <c r="AI744">
        <f>_xlfn.IFNA(VLOOKUP(A744,Oil!$A$2:$G$1345,7, FALSE),AI743)</f>
        <v>1</v>
      </c>
      <c r="AJ744">
        <f t="shared" si="290"/>
        <v>0</v>
      </c>
      <c r="AK744">
        <f>_xlfn.IFNA(VLOOKUP(A744,InterestRate!$A$2:$G$1334,3, FALSE),AK743)</f>
        <v>6.44</v>
      </c>
      <c r="AL744">
        <f>_xlfn.IFNA(VLOOKUP(A744,InterestRate!$A$2:$G$1334,4,FALSE),AL743)</f>
        <v>6.4660000000000002</v>
      </c>
      <c r="AM744">
        <f>_xlfn.IFNA(VLOOKUP(A744,InterestRate!$A$2:$G$1334,5, FALSE),AM743)</f>
        <v>6.4660000000000002</v>
      </c>
      <c r="AN744">
        <f>_xlfn.IFNA(VLOOKUP(A744,InterestRate!$A$2:$G$1334,6, FALSE),AN743)</f>
        <v>6.4379999999999997</v>
      </c>
      <c r="AO744">
        <f>_xlfn.IFNA(VLOOKUP(A744,InterestRate!$A$2:$G$1334,7, FALSE),AO743)</f>
        <v>-3.8999999999999998E-3</v>
      </c>
      <c r="AP744">
        <f t="shared" si="291"/>
        <v>-1</v>
      </c>
      <c r="AQ744">
        <f t="shared" si="292"/>
        <v>-1</v>
      </c>
    </row>
    <row r="745" spans="1:43" x14ac:dyDescent="0.2">
      <c r="A745" s="1">
        <v>42949</v>
      </c>
      <c r="B745">
        <v>10136.299999999999</v>
      </c>
      <c r="C745">
        <v>10137.85</v>
      </c>
      <c r="D745">
        <v>10054.200000000001</v>
      </c>
      <c r="E745">
        <v>10081.5</v>
      </c>
      <c r="F745">
        <v>166463276</v>
      </c>
      <c r="G745">
        <v>9165.92</v>
      </c>
      <c r="H745">
        <f t="shared" si="308"/>
        <v>9967.4708333333328</v>
      </c>
      <c r="I745">
        <f t="shared" si="300"/>
        <v>114.02916666666715</v>
      </c>
      <c r="J745">
        <f t="shared" si="307"/>
        <v>0</v>
      </c>
      <c r="K745">
        <f t="shared" si="288"/>
        <v>9710.7999999999993</v>
      </c>
      <c r="L745">
        <f t="shared" si="301"/>
        <v>214882877.14285713</v>
      </c>
      <c r="M745">
        <f t="shared" si="302"/>
        <v>-48419601.142857134</v>
      </c>
      <c r="N745" s="10">
        <f t="shared" si="289"/>
        <v>-3.6770321876704926</v>
      </c>
      <c r="O745">
        <f t="shared" si="297"/>
        <v>115.10000000000036</v>
      </c>
      <c r="P745">
        <f t="shared" si="309"/>
        <v>40.400000000001455</v>
      </c>
      <c r="Q745">
        <f t="shared" si="310"/>
        <v>58.299252629368468</v>
      </c>
      <c r="R745">
        <f t="shared" si="311"/>
        <v>74.699999999998909</v>
      </c>
      <c r="S745">
        <f t="shared" si="293"/>
        <v>-33.149999999999636</v>
      </c>
      <c r="T745">
        <f t="shared" si="294"/>
        <v>33.149999999999636</v>
      </c>
      <c r="U745">
        <f t="shared" si="295"/>
        <v>0</v>
      </c>
      <c r="V745">
        <f t="shared" si="296"/>
        <v>33.149999999999636</v>
      </c>
      <c r="W745">
        <f t="shared" si="303"/>
        <v>22.321428571428573</v>
      </c>
      <c r="X745">
        <f t="shared" si="298"/>
        <v>5.8785714285713766</v>
      </c>
      <c r="Y745">
        <f t="shared" si="304"/>
        <v>76.443248532289772</v>
      </c>
      <c r="Z745">
        <f t="shared" si="305"/>
        <v>0</v>
      </c>
      <c r="AA745">
        <f t="shared" si="306"/>
        <v>0</v>
      </c>
      <c r="AB745">
        <v>518.29999999999995</v>
      </c>
      <c r="AC745">
        <f t="shared" si="286"/>
        <v>-9122187524.7998791</v>
      </c>
      <c r="AD745">
        <f t="shared" si="299"/>
        <v>-933196729.64999604</v>
      </c>
      <c r="AE745" t="str">
        <f t="shared" si="287"/>
        <v>Aug</v>
      </c>
      <c r="AF745">
        <f>_xlfn.IFNA(VLOOKUP(A745,Gold!$A$2:$E$1307,5, FALSE),AF744)</f>
        <v>28467</v>
      </c>
      <c r="AG745">
        <f>_xlfn.IFNA(VLOOKUP(A745,Gold!$A$2:$G$1307,7, FALSE),AG744)</f>
        <v>-1</v>
      </c>
      <c r="AH745">
        <f>_xlfn.IFNA(VLOOKUP(A745,Oil!$A$2:$E$1345,5, FALSE),AH744)</f>
        <v>3150</v>
      </c>
      <c r="AI745">
        <f>_xlfn.IFNA(VLOOKUP(A745,Oil!$A$2:$G$1345,7, FALSE),AI744)</f>
        <v>-1</v>
      </c>
      <c r="AJ745">
        <f t="shared" si="290"/>
        <v>-2</v>
      </c>
      <c r="AK745">
        <f>_xlfn.IFNA(VLOOKUP(A745,InterestRate!$A$2:$G$1334,3, FALSE),AK744)</f>
        <v>6.46</v>
      </c>
      <c r="AL745">
        <f>_xlfn.IFNA(VLOOKUP(A745,InterestRate!$A$2:$G$1334,4,FALSE),AL744)</f>
        <v>6.4379999999999997</v>
      </c>
      <c r="AM745">
        <f>_xlfn.IFNA(VLOOKUP(A745,InterestRate!$A$2:$G$1334,5, FALSE),AM744)</f>
        <v>6.4809999999999999</v>
      </c>
      <c r="AN745">
        <f>_xlfn.IFNA(VLOOKUP(A745,InterestRate!$A$2:$G$1334,6, FALSE),AN744)</f>
        <v>6.4340000000000002</v>
      </c>
      <c r="AO745">
        <f>_xlfn.IFNA(VLOOKUP(A745,InterestRate!$A$2:$G$1334,7, FALSE),AO744)</f>
        <v>3.0999999999999999E-3</v>
      </c>
      <c r="AP745">
        <f t="shared" si="291"/>
        <v>1</v>
      </c>
      <c r="AQ745">
        <f t="shared" si="292"/>
        <v>-1</v>
      </c>
    </row>
    <row r="746" spans="1:43" x14ac:dyDescent="0.2">
      <c r="A746" s="1">
        <v>42950</v>
      </c>
      <c r="B746">
        <v>10081.15</v>
      </c>
      <c r="C746">
        <v>10081.15</v>
      </c>
      <c r="D746">
        <v>9998.25</v>
      </c>
      <c r="E746">
        <v>10013.65</v>
      </c>
      <c r="F746">
        <v>198665837</v>
      </c>
      <c r="G746">
        <v>10714.1</v>
      </c>
      <c r="H746">
        <f t="shared" si="308"/>
        <v>9981.2666666666664</v>
      </c>
      <c r="I746">
        <f t="shared" si="300"/>
        <v>32.383333333333212</v>
      </c>
      <c r="J746">
        <f t="shared" si="307"/>
        <v>0</v>
      </c>
      <c r="K746">
        <f t="shared" si="288"/>
        <v>9794.15</v>
      </c>
      <c r="L746">
        <f t="shared" si="301"/>
        <v>212962554.42857143</v>
      </c>
      <c r="M746">
        <f t="shared" si="302"/>
        <v>-14296717.428571433</v>
      </c>
      <c r="N746" s="10">
        <f t="shared" si="289"/>
        <v>-2.1920079092039368</v>
      </c>
      <c r="O746">
        <f t="shared" si="297"/>
        <v>49.100000000000364</v>
      </c>
      <c r="P746">
        <f t="shared" si="309"/>
        <v>-29.099999999998545</v>
      </c>
      <c r="Q746">
        <f t="shared" si="310"/>
        <v>52.664644325247373</v>
      </c>
      <c r="R746">
        <f t="shared" si="311"/>
        <v>78.199999999998909</v>
      </c>
      <c r="S746">
        <f t="shared" si="293"/>
        <v>-67.850000000000364</v>
      </c>
      <c r="T746">
        <f t="shared" si="294"/>
        <v>67.850000000000364</v>
      </c>
      <c r="U746">
        <f t="shared" si="295"/>
        <v>0</v>
      </c>
      <c r="V746">
        <f t="shared" si="296"/>
        <v>67.850000000000364</v>
      </c>
      <c r="W746">
        <f t="shared" si="303"/>
        <v>22.321428571428573</v>
      </c>
      <c r="X746">
        <f t="shared" si="298"/>
        <v>15.307142857142805</v>
      </c>
      <c r="Y746">
        <f t="shared" si="304"/>
        <v>57.784763313609545</v>
      </c>
      <c r="Z746">
        <f t="shared" si="305"/>
        <v>0</v>
      </c>
      <c r="AA746">
        <f t="shared" si="306"/>
        <v>0</v>
      </c>
      <c r="AB746">
        <v>363.6</v>
      </c>
      <c r="AC746">
        <f t="shared" si="286"/>
        <v>-13409943997.5</v>
      </c>
      <c r="AD746">
        <f t="shared" si="299"/>
        <v>-1592404820.4357104</v>
      </c>
      <c r="AE746" t="str">
        <f t="shared" si="287"/>
        <v>Aug</v>
      </c>
      <c r="AF746">
        <f>_xlfn.IFNA(VLOOKUP(A746,Gold!$A$2:$E$1307,5, FALSE),AF745)</f>
        <v>28374</v>
      </c>
      <c r="AG746">
        <f>_xlfn.IFNA(VLOOKUP(A746,Gold!$A$2:$G$1307,7, FALSE),AG745)</f>
        <v>-1</v>
      </c>
      <c r="AH746">
        <f>_xlfn.IFNA(VLOOKUP(A746,Oil!$A$2:$E$1345,5, FALSE),AH745)</f>
        <v>3177</v>
      </c>
      <c r="AI746">
        <f>_xlfn.IFNA(VLOOKUP(A746,Oil!$A$2:$G$1345,7, FALSE),AI745)</f>
        <v>1</v>
      </c>
      <c r="AJ746">
        <f t="shared" si="290"/>
        <v>0</v>
      </c>
      <c r="AK746">
        <f>_xlfn.IFNA(VLOOKUP(A746,InterestRate!$A$2:$G$1334,3, FALSE),AK745)</f>
        <v>6.4290000000000003</v>
      </c>
      <c r="AL746">
        <f>_xlfn.IFNA(VLOOKUP(A746,InterestRate!$A$2:$G$1334,4,FALSE),AL745)</f>
        <v>6.46</v>
      </c>
      <c r="AM746">
        <f>_xlfn.IFNA(VLOOKUP(A746,InterestRate!$A$2:$G$1334,5, FALSE),AM745)</f>
        <v>6.4669999999999996</v>
      </c>
      <c r="AN746">
        <f>_xlfn.IFNA(VLOOKUP(A746,InterestRate!$A$2:$G$1334,6, FALSE),AN745)</f>
        <v>6.4290000000000003</v>
      </c>
      <c r="AO746">
        <f>_xlfn.IFNA(VLOOKUP(A746,InterestRate!$A$2:$G$1334,7, FALSE),AO745)</f>
        <v>-4.7999999999999996E-3</v>
      </c>
      <c r="AP746">
        <f t="shared" si="291"/>
        <v>-1</v>
      </c>
      <c r="AQ746">
        <f t="shared" si="292"/>
        <v>-1</v>
      </c>
    </row>
    <row r="747" spans="1:43" x14ac:dyDescent="0.2">
      <c r="A747" s="1">
        <v>42951</v>
      </c>
      <c r="B747">
        <v>10008.6</v>
      </c>
      <c r="C747">
        <v>10075.25</v>
      </c>
      <c r="D747">
        <v>9988.35</v>
      </c>
      <c r="E747">
        <v>10066.4</v>
      </c>
      <c r="F747">
        <v>184082134</v>
      </c>
      <c r="G747">
        <v>10397.879999999999</v>
      </c>
      <c r="H747">
        <f t="shared" si="308"/>
        <v>9996.8083333333325</v>
      </c>
      <c r="I747">
        <f t="shared" si="300"/>
        <v>69.591666666667152</v>
      </c>
      <c r="J747">
        <f t="shared" si="307"/>
        <v>0</v>
      </c>
      <c r="K747">
        <f t="shared" si="288"/>
        <v>9897.2999999999993</v>
      </c>
      <c r="L747">
        <f t="shared" si="301"/>
        <v>214028210.14285713</v>
      </c>
      <c r="M747">
        <f t="shared" si="302"/>
        <v>-29946076.142857134</v>
      </c>
      <c r="N747" s="10">
        <f t="shared" si="289"/>
        <v>-1.6798458237304337</v>
      </c>
      <c r="O747">
        <f t="shared" si="297"/>
        <v>45.75</v>
      </c>
      <c r="P747">
        <f t="shared" si="309"/>
        <v>-58.949999999998909</v>
      </c>
      <c r="Q747">
        <f t="shared" si="310"/>
        <v>59.454824787196216</v>
      </c>
      <c r="R747">
        <f t="shared" si="311"/>
        <v>104.69999999999891</v>
      </c>
      <c r="S747">
        <f t="shared" si="293"/>
        <v>52.75</v>
      </c>
      <c r="T747">
        <f t="shared" si="294"/>
        <v>-52.75</v>
      </c>
      <c r="U747">
        <f t="shared" si="295"/>
        <v>52.75</v>
      </c>
      <c r="V747">
        <f t="shared" si="296"/>
        <v>0</v>
      </c>
      <c r="W747">
        <f t="shared" si="303"/>
        <v>21.842857142857092</v>
      </c>
      <c r="X747">
        <f t="shared" si="298"/>
        <v>15.307142857142805</v>
      </c>
      <c r="Y747">
        <f t="shared" si="304"/>
        <v>57.255195656244169</v>
      </c>
      <c r="Z747">
        <f t="shared" si="305"/>
        <v>0</v>
      </c>
      <c r="AA747">
        <f t="shared" si="306"/>
        <v>0</v>
      </c>
      <c r="AB747">
        <v>209.95</v>
      </c>
      <c r="AC747">
        <f t="shared" si="286"/>
        <v>10639947345.199865</v>
      </c>
      <c r="AD747">
        <f t="shared" si="299"/>
        <v>-1149100946.5500152</v>
      </c>
      <c r="AE747" t="str">
        <f t="shared" si="287"/>
        <v>Aug</v>
      </c>
      <c r="AF747">
        <f>_xlfn.IFNA(VLOOKUP(A747,Gold!$A$2:$E$1307,5, FALSE),AF746)</f>
        <v>28554</v>
      </c>
      <c r="AG747">
        <f>_xlfn.IFNA(VLOOKUP(A747,Gold!$A$2:$G$1307,7, FALSE),AG746)</f>
        <v>1</v>
      </c>
      <c r="AH747">
        <f>_xlfn.IFNA(VLOOKUP(A747,Oil!$A$2:$E$1345,5, FALSE),AH746)</f>
        <v>3120</v>
      </c>
      <c r="AI747">
        <f>_xlfn.IFNA(VLOOKUP(A747,Oil!$A$2:$G$1345,7, FALSE),AI746)</f>
        <v>-1</v>
      </c>
      <c r="AJ747">
        <f t="shared" si="290"/>
        <v>0</v>
      </c>
      <c r="AK747">
        <f>_xlfn.IFNA(VLOOKUP(A747,InterestRate!$A$2:$G$1334,3, FALSE),AK746)</f>
        <v>6.4379999999999997</v>
      </c>
      <c r="AL747">
        <f>_xlfn.IFNA(VLOOKUP(A747,InterestRate!$A$2:$G$1334,4,FALSE),AL746)</f>
        <v>6.423</v>
      </c>
      <c r="AM747">
        <f>_xlfn.IFNA(VLOOKUP(A747,InterestRate!$A$2:$G$1334,5, FALSE),AM746)</f>
        <v>6.4429999999999996</v>
      </c>
      <c r="AN747">
        <f>_xlfn.IFNA(VLOOKUP(A747,InterestRate!$A$2:$G$1334,6, FALSE),AN746)</f>
        <v>6.4189999999999996</v>
      </c>
      <c r="AO747">
        <f>_xlfn.IFNA(VLOOKUP(A747,InterestRate!$A$2:$G$1334,7, FALSE),AO746)</f>
        <v>1.4E-3</v>
      </c>
      <c r="AP747">
        <f t="shared" si="291"/>
        <v>1</v>
      </c>
      <c r="AQ747">
        <f t="shared" si="292"/>
        <v>1</v>
      </c>
    </row>
    <row r="748" spans="1:43" x14ac:dyDescent="0.2">
      <c r="A748" s="1">
        <v>42954</v>
      </c>
      <c r="B748">
        <v>10074.799999999999</v>
      </c>
      <c r="C748">
        <v>10088.1</v>
      </c>
      <c r="D748">
        <v>10046.35</v>
      </c>
      <c r="E748">
        <v>10057.4</v>
      </c>
      <c r="F748">
        <v>141566282</v>
      </c>
      <c r="G748">
        <v>7827.95</v>
      </c>
      <c r="H748">
        <f t="shared" si="308"/>
        <v>10010.708333333332</v>
      </c>
      <c r="I748">
        <f t="shared" si="300"/>
        <v>46.691666666667516</v>
      </c>
      <c r="J748">
        <f t="shared" si="307"/>
        <v>0</v>
      </c>
      <c r="K748">
        <f t="shared" si="288"/>
        <v>9904.15</v>
      </c>
      <c r="L748">
        <f t="shared" si="301"/>
        <v>211225965.85714287</v>
      </c>
      <c r="M748">
        <f t="shared" si="302"/>
        <v>-69659683.857142866</v>
      </c>
      <c r="N748" s="10">
        <f t="shared" si="289"/>
        <v>-1.5237536540258914</v>
      </c>
      <c r="O748">
        <f t="shared" si="297"/>
        <v>36.850000000000364</v>
      </c>
      <c r="P748">
        <f t="shared" si="309"/>
        <v>-156.54999999999927</v>
      </c>
      <c r="Q748">
        <f t="shared" si="310"/>
        <v>68.746543636060437</v>
      </c>
      <c r="R748">
        <f t="shared" si="311"/>
        <v>193.39999999999964</v>
      </c>
      <c r="S748">
        <f t="shared" si="293"/>
        <v>-9</v>
      </c>
      <c r="T748">
        <f t="shared" si="294"/>
        <v>9</v>
      </c>
      <c r="U748">
        <f t="shared" si="295"/>
        <v>0</v>
      </c>
      <c r="V748">
        <f t="shared" si="296"/>
        <v>9</v>
      </c>
      <c r="W748">
        <f t="shared" si="303"/>
        <v>21.842857142857092</v>
      </c>
      <c r="X748">
        <f t="shared" si="298"/>
        <v>16.578571428571326</v>
      </c>
      <c r="Y748">
        <f t="shared" si="304"/>
        <v>55.408588512411761</v>
      </c>
      <c r="Z748">
        <f t="shared" si="305"/>
        <v>0</v>
      </c>
      <c r="AA748">
        <f t="shared" si="306"/>
        <v>0</v>
      </c>
      <c r="AB748">
        <v>131.69999999999999</v>
      </c>
      <c r="AC748">
        <f t="shared" si="286"/>
        <v>-2463253306.7999487</v>
      </c>
      <c r="AD748">
        <f t="shared" si="299"/>
        <v>309376216.70716572</v>
      </c>
      <c r="AE748" t="str">
        <f t="shared" si="287"/>
        <v>Aug</v>
      </c>
      <c r="AF748">
        <f>_xlfn.IFNA(VLOOKUP(A748,Gold!$A$2:$E$1307,5, FALSE),AF747)</f>
        <v>28554</v>
      </c>
      <c r="AG748">
        <f>_xlfn.IFNA(VLOOKUP(A748,Gold!$A$2:$G$1307,7, FALSE),AG747)</f>
        <v>1</v>
      </c>
      <c r="AH748">
        <f>_xlfn.IFNA(VLOOKUP(A748,Oil!$A$2:$E$1345,5, FALSE),AH747)</f>
        <v>3159</v>
      </c>
      <c r="AI748">
        <f>_xlfn.IFNA(VLOOKUP(A748,Oil!$A$2:$G$1345,7, FALSE),AI747)</f>
        <v>1</v>
      </c>
      <c r="AJ748">
        <f t="shared" si="290"/>
        <v>2</v>
      </c>
      <c r="AK748">
        <f>_xlfn.IFNA(VLOOKUP(A748,InterestRate!$A$2:$G$1334,3, FALSE),AK747)</f>
        <v>6.4569999999999999</v>
      </c>
      <c r="AL748">
        <f>_xlfn.IFNA(VLOOKUP(A748,InterestRate!$A$2:$G$1334,4,FALSE),AL747)</f>
        <v>6.4530000000000003</v>
      </c>
      <c r="AM748">
        <f>_xlfn.IFNA(VLOOKUP(A748,InterestRate!$A$2:$G$1334,5, FALSE),AM747)</f>
        <v>6.4649999999999999</v>
      </c>
      <c r="AN748">
        <f>_xlfn.IFNA(VLOOKUP(A748,InterestRate!$A$2:$G$1334,6, FALSE),AN747)</f>
        <v>6.4420000000000002</v>
      </c>
      <c r="AO748">
        <f>_xlfn.IFNA(VLOOKUP(A748,InterestRate!$A$2:$G$1334,7, FALSE),AO747)</f>
        <v>2.5000000000000001E-3</v>
      </c>
      <c r="AP748">
        <f t="shared" si="291"/>
        <v>1</v>
      </c>
      <c r="AQ748">
        <f t="shared" si="292"/>
        <v>3</v>
      </c>
    </row>
    <row r="749" spans="1:43" x14ac:dyDescent="0.2">
      <c r="A749" s="1">
        <v>42955</v>
      </c>
      <c r="B749">
        <v>10068.35</v>
      </c>
      <c r="C749">
        <v>10083.799999999999</v>
      </c>
      <c r="D749">
        <v>9947</v>
      </c>
      <c r="E749">
        <v>9978.5499999999993</v>
      </c>
      <c r="F749">
        <v>209645343</v>
      </c>
      <c r="G749">
        <v>10780.41</v>
      </c>
      <c r="H749">
        <f t="shared" si="308"/>
        <v>10026.049999999997</v>
      </c>
      <c r="I749">
        <f t="shared" si="300"/>
        <v>-47.499999999998181</v>
      </c>
      <c r="J749">
        <f t="shared" si="307"/>
        <v>-1</v>
      </c>
      <c r="K749">
        <f t="shared" si="288"/>
        <v>9837.4</v>
      </c>
      <c r="L749">
        <f t="shared" si="301"/>
        <v>189052285</v>
      </c>
      <c r="M749">
        <f t="shared" si="302"/>
        <v>20593058</v>
      </c>
      <c r="N749" s="10">
        <f t="shared" si="289"/>
        <v>-1.4145341758071026</v>
      </c>
      <c r="O749">
        <f t="shared" si="297"/>
        <v>-35.950000000000728</v>
      </c>
      <c r="P749">
        <f t="shared" si="309"/>
        <v>-150.85000000000036</v>
      </c>
      <c r="Q749">
        <f t="shared" si="310"/>
        <v>70.740016122081769</v>
      </c>
      <c r="R749">
        <f t="shared" si="311"/>
        <v>114.89999999999964</v>
      </c>
      <c r="S749">
        <f t="shared" si="293"/>
        <v>-78.850000000000364</v>
      </c>
      <c r="T749">
        <f t="shared" si="294"/>
        <v>78.850000000000364</v>
      </c>
      <c r="U749">
        <f t="shared" si="295"/>
        <v>0</v>
      </c>
      <c r="V749">
        <f t="shared" si="296"/>
        <v>78.850000000000364</v>
      </c>
      <c r="W749">
        <f t="shared" si="303"/>
        <v>21.842857142857092</v>
      </c>
      <c r="X749">
        <f t="shared" si="298"/>
        <v>26.978571428571481</v>
      </c>
      <c r="Y749">
        <f t="shared" si="304"/>
        <v>43.842293906809935</v>
      </c>
      <c r="Z749">
        <f t="shared" si="305"/>
        <v>0</v>
      </c>
      <c r="AA749">
        <f t="shared" si="306"/>
        <v>0</v>
      </c>
      <c r="AB749">
        <v>46.65</v>
      </c>
      <c r="AC749">
        <f t="shared" si="286"/>
        <v>-18826151801.40023</v>
      </c>
      <c r="AD749">
        <f t="shared" si="299"/>
        <v>-2886498454.8143163</v>
      </c>
      <c r="AE749" t="str">
        <f t="shared" si="287"/>
        <v>Aug</v>
      </c>
      <c r="AF749">
        <f>_xlfn.IFNA(VLOOKUP(A749,Gold!$A$2:$E$1307,5, FALSE),AF748)</f>
        <v>28447</v>
      </c>
      <c r="AG749">
        <f>_xlfn.IFNA(VLOOKUP(A749,Gold!$A$2:$G$1307,7, FALSE),AG748)</f>
        <v>1</v>
      </c>
      <c r="AH749">
        <f>_xlfn.IFNA(VLOOKUP(A749,Oil!$A$2:$E$1345,5, FALSE),AH748)</f>
        <v>3148</v>
      </c>
      <c r="AI749">
        <f>_xlfn.IFNA(VLOOKUP(A749,Oil!$A$2:$G$1345,7, FALSE),AI748)</f>
        <v>-1</v>
      </c>
      <c r="AJ749">
        <f t="shared" si="290"/>
        <v>0</v>
      </c>
      <c r="AK749">
        <f>_xlfn.IFNA(VLOOKUP(A749,InterestRate!$A$2:$G$1334,3, FALSE),AK748)</f>
        <v>6.4569999999999999</v>
      </c>
      <c r="AL749">
        <f>_xlfn.IFNA(VLOOKUP(A749,InterestRate!$A$2:$G$1334,4,FALSE),AL748)</f>
        <v>6.46</v>
      </c>
      <c r="AM749">
        <f>_xlfn.IFNA(VLOOKUP(A749,InterestRate!$A$2:$G$1334,5, FALSE),AM748)</f>
        <v>6.4649999999999999</v>
      </c>
      <c r="AN749">
        <f>_xlfn.IFNA(VLOOKUP(A749,InterestRate!$A$2:$G$1334,6, FALSE),AN748)</f>
        <v>6.45</v>
      </c>
      <c r="AO749">
        <f>_xlfn.IFNA(VLOOKUP(A749,InterestRate!$A$2:$G$1334,7, FALSE),AO748)</f>
        <v>0</v>
      </c>
      <c r="AP749">
        <f t="shared" si="291"/>
        <v>-1</v>
      </c>
      <c r="AQ749">
        <f t="shared" si="292"/>
        <v>-1</v>
      </c>
    </row>
    <row r="750" spans="1:43" x14ac:dyDescent="0.2">
      <c r="A750" s="1">
        <v>42956</v>
      </c>
      <c r="B750">
        <v>9961.15</v>
      </c>
      <c r="C750">
        <v>9969.7999999999993</v>
      </c>
      <c r="D750">
        <v>9893.0499999999993</v>
      </c>
      <c r="E750">
        <v>9908.0499999999993</v>
      </c>
      <c r="F750">
        <v>174395293</v>
      </c>
      <c r="G750">
        <v>8831.7199999999993</v>
      </c>
      <c r="H750">
        <f t="shared" si="308"/>
        <v>10031.324999999999</v>
      </c>
      <c r="I750">
        <f t="shared" si="300"/>
        <v>-123.27499999999964</v>
      </c>
      <c r="J750">
        <f t="shared" si="307"/>
        <v>0</v>
      </c>
      <c r="K750">
        <f t="shared" si="288"/>
        <v>9754.35</v>
      </c>
      <c r="L750">
        <f t="shared" si="301"/>
        <v>190788560.42857143</v>
      </c>
      <c r="M750">
        <f t="shared" si="302"/>
        <v>-16393267.428571433</v>
      </c>
      <c r="N750" s="10">
        <f t="shared" si="289"/>
        <v>-1.5512638712965612</v>
      </c>
      <c r="O750">
        <f t="shared" si="297"/>
        <v>-169.05000000000109</v>
      </c>
      <c r="P750">
        <f t="shared" si="309"/>
        <v>-372.85000000000218</v>
      </c>
      <c r="Q750">
        <f t="shared" si="310"/>
        <v>89.285743809519232</v>
      </c>
      <c r="R750">
        <f t="shared" si="311"/>
        <v>203.80000000000109</v>
      </c>
      <c r="S750">
        <f t="shared" si="293"/>
        <v>-70.5</v>
      </c>
      <c r="T750">
        <f t="shared" si="294"/>
        <v>70.5</v>
      </c>
      <c r="U750">
        <f t="shared" si="295"/>
        <v>0</v>
      </c>
      <c r="V750">
        <f t="shared" si="296"/>
        <v>70.5</v>
      </c>
      <c r="W750">
        <f t="shared" si="303"/>
        <v>12.899999999999896</v>
      </c>
      <c r="X750">
        <f t="shared" si="298"/>
        <v>37.050000000000054</v>
      </c>
      <c r="Y750">
        <f t="shared" si="304"/>
        <v>25.318940137389419</v>
      </c>
      <c r="Z750">
        <f t="shared" si="305"/>
        <v>0</v>
      </c>
      <c r="AA750">
        <f t="shared" si="306"/>
        <v>0</v>
      </c>
      <c r="AB750">
        <v>-168.15</v>
      </c>
      <c r="AC750">
        <f t="shared" si="286"/>
        <v>-9260390058.3000641</v>
      </c>
      <c r="AD750">
        <f t="shared" si="299"/>
        <v>-5693996046.571455</v>
      </c>
      <c r="AE750" t="str">
        <f t="shared" si="287"/>
        <v>Aug</v>
      </c>
      <c r="AF750">
        <f>_xlfn.IFNA(VLOOKUP(A750,Gold!$A$2:$E$1307,5, FALSE),AF749)</f>
        <v>28560</v>
      </c>
      <c r="AG750">
        <f>_xlfn.IFNA(VLOOKUP(A750,Gold!$A$2:$G$1307,7, FALSE),AG749)</f>
        <v>1</v>
      </c>
      <c r="AH750">
        <f>_xlfn.IFNA(VLOOKUP(A750,Oil!$A$2:$E$1345,5, FALSE),AH749)</f>
        <v>3134</v>
      </c>
      <c r="AI750">
        <f>_xlfn.IFNA(VLOOKUP(A750,Oil!$A$2:$G$1345,7, FALSE),AI749)</f>
        <v>-1</v>
      </c>
      <c r="AJ750">
        <f t="shared" si="290"/>
        <v>0</v>
      </c>
      <c r="AK750">
        <f>_xlfn.IFNA(VLOOKUP(A750,InterestRate!$A$2:$G$1334,3, FALSE),AK749)</f>
        <v>6.4649999999999999</v>
      </c>
      <c r="AL750">
        <f>_xlfn.IFNA(VLOOKUP(A750,InterestRate!$A$2:$G$1334,4,FALSE),AL749)</f>
        <v>6.46</v>
      </c>
      <c r="AM750">
        <f>_xlfn.IFNA(VLOOKUP(A750,InterestRate!$A$2:$G$1334,5, FALSE),AM749)</f>
        <v>6.47</v>
      </c>
      <c r="AN750">
        <f>_xlfn.IFNA(VLOOKUP(A750,InterestRate!$A$2:$G$1334,6, FALSE),AN749)</f>
        <v>6.452</v>
      </c>
      <c r="AO750">
        <f>_xlfn.IFNA(VLOOKUP(A750,InterestRate!$A$2:$G$1334,7, FALSE),AO749)</f>
        <v>1.1999999999999999E-3</v>
      </c>
      <c r="AP750">
        <f t="shared" si="291"/>
        <v>1</v>
      </c>
      <c r="AQ750">
        <f t="shared" si="292"/>
        <v>1</v>
      </c>
    </row>
    <row r="751" spans="1:43" x14ac:dyDescent="0.2">
      <c r="A751" s="1">
        <v>42957</v>
      </c>
      <c r="B751">
        <v>9872.85</v>
      </c>
      <c r="C751">
        <v>9892.65</v>
      </c>
      <c r="D751">
        <v>9776.2000000000007</v>
      </c>
      <c r="E751">
        <v>9820.25</v>
      </c>
      <c r="F751">
        <v>242820594</v>
      </c>
      <c r="G751">
        <v>12040.13</v>
      </c>
      <c r="H751">
        <f t="shared" si="308"/>
        <v>10026.4625</v>
      </c>
      <c r="I751">
        <f t="shared" si="300"/>
        <v>-206.21249999999964</v>
      </c>
      <c r="J751">
        <f t="shared" si="307"/>
        <v>0</v>
      </c>
      <c r="K751">
        <f t="shared" si="288"/>
        <v>9765.5499999999993</v>
      </c>
      <c r="L751">
        <f t="shared" si="301"/>
        <v>180688383</v>
      </c>
      <c r="M751">
        <f t="shared" si="302"/>
        <v>62132211</v>
      </c>
      <c r="N751" s="10">
        <f t="shared" si="289"/>
        <v>-0.55701229602098445</v>
      </c>
      <c r="O751">
        <f t="shared" si="297"/>
        <v>-294.39999999999964</v>
      </c>
      <c r="P751">
        <f t="shared" si="309"/>
        <v>-493.79999999999927</v>
      </c>
      <c r="Q751">
        <f t="shared" si="310"/>
        <v>115.77953701097735</v>
      </c>
      <c r="R751">
        <f t="shared" si="311"/>
        <v>199.39999999999964</v>
      </c>
      <c r="S751">
        <f t="shared" si="293"/>
        <v>-87.799999999999272</v>
      </c>
      <c r="T751">
        <f t="shared" si="294"/>
        <v>87.799999999999272</v>
      </c>
      <c r="U751">
        <f t="shared" si="295"/>
        <v>0</v>
      </c>
      <c r="V751">
        <f t="shared" si="296"/>
        <v>87.799999999999272</v>
      </c>
      <c r="W751">
        <f t="shared" si="303"/>
        <v>7.5357142857142856</v>
      </c>
      <c r="X751">
        <f t="shared" si="298"/>
        <v>49.592857142857092</v>
      </c>
      <c r="Y751">
        <f t="shared" si="304"/>
        <v>12.963873187515361</v>
      </c>
      <c r="Z751">
        <f t="shared" si="305"/>
        <v>1</v>
      </c>
      <c r="AA751">
        <f t="shared" si="306"/>
        <v>0</v>
      </c>
      <c r="AB751">
        <v>-499.4</v>
      </c>
      <c r="AC751">
        <f t="shared" si="286"/>
        <v>-12772363244.400089</v>
      </c>
      <c r="AD751">
        <f t="shared" si="299"/>
        <v>-7887763226.857193</v>
      </c>
      <c r="AE751" t="str">
        <f t="shared" si="287"/>
        <v>Aug</v>
      </c>
      <c r="AF751">
        <f>_xlfn.IFNA(VLOOKUP(A751,Gold!$A$2:$E$1307,5, FALSE),AF750)</f>
        <v>28901</v>
      </c>
      <c r="AG751">
        <f>_xlfn.IFNA(VLOOKUP(A751,Gold!$A$2:$G$1307,7, FALSE),AG750)</f>
        <v>1</v>
      </c>
      <c r="AH751">
        <f>_xlfn.IFNA(VLOOKUP(A751,Oil!$A$2:$E$1345,5, FALSE),AH750)</f>
        <v>3159</v>
      </c>
      <c r="AI751">
        <f>_xlfn.IFNA(VLOOKUP(A751,Oil!$A$2:$G$1345,7, FALSE),AI750)</f>
        <v>1</v>
      </c>
      <c r="AJ751">
        <f t="shared" si="290"/>
        <v>2</v>
      </c>
      <c r="AK751">
        <f>_xlfn.IFNA(VLOOKUP(A751,InterestRate!$A$2:$G$1334,3, FALSE),AK750)</f>
        <v>6.4939999999999998</v>
      </c>
      <c r="AL751">
        <f>_xlfn.IFNA(VLOOKUP(A751,InterestRate!$A$2:$G$1334,4,FALSE),AL750)</f>
        <v>6.4720000000000004</v>
      </c>
      <c r="AM751">
        <f>_xlfn.IFNA(VLOOKUP(A751,InterestRate!$A$2:$G$1334,5, FALSE),AM750)</f>
        <v>6.4980000000000002</v>
      </c>
      <c r="AN751">
        <f>_xlfn.IFNA(VLOOKUP(A751,InterestRate!$A$2:$G$1334,6, FALSE),AN750)</f>
        <v>6.4619999999999997</v>
      </c>
      <c r="AO751">
        <f>_xlfn.IFNA(VLOOKUP(A751,InterestRate!$A$2:$G$1334,7, FALSE),AO750)</f>
        <v>4.4999999999999997E-3</v>
      </c>
      <c r="AP751">
        <f t="shared" si="291"/>
        <v>1</v>
      </c>
      <c r="AQ751">
        <f t="shared" si="292"/>
        <v>3</v>
      </c>
    </row>
    <row r="752" spans="1:43" x14ac:dyDescent="0.2">
      <c r="A752" s="1">
        <v>42958</v>
      </c>
      <c r="B752">
        <v>9712.15</v>
      </c>
      <c r="C752">
        <v>9771.65</v>
      </c>
      <c r="D752">
        <v>9685.5499999999993</v>
      </c>
      <c r="E752">
        <v>9710.7999999999993</v>
      </c>
      <c r="F752">
        <v>294732998</v>
      </c>
      <c r="G752">
        <v>13435.56</v>
      </c>
      <c r="H752">
        <f t="shared" si="308"/>
        <v>10014.437499999998</v>
      </c>
      <c r="I752">
        <f t="shared" si="300"/>
        <v>-303.63749999999891</v>
      </c>
      <c r="J752">
        <f t="shared" si="307"/>
        <v>0</v>
      </c>
      <c r="K752">
        <f t="shared" si="288"/>
        <v>9852.5</v>
      </c>
      <c r="L752">
        <f t="shared" si="301"/>
        <v>188234108.42857143</v>
      </c>
      <c r="M752">
        <f t="shared" si="302"/>
        <v>106498889.57142857</v>
      </c>
      <c r="N752" s="10">
        <f t="shared" si="289"/>
        <v>1.4592000659060091</v>
      </c>
      <c r="O752">
        <f t="shared" si="297"/>
        <v>-370.70000000000073</v>
      </c>
      <c r="P752">
        <f t="shared" si="309"/>
        <v>-485.80000000000109</v>
      </c>
      <c r="Q752">
        <f t="shared" si="310"/>
        <v>145.22179506501362</v>
      </c>
      <c r="R752">
        <f t="shared" si="311"/>
        <v>115.10000000000036</v>
      </c>
      <c r="S752">
        <f t="shared" si="293"/>
        <v>-109.45000000000073</v>
      </c>
      <c r="T752">
        <f t="shared" si="294"/>
        <v>109.45000000000073</v>
      </c>
      <c r="U752">
        <f t="shared" si="295"/>
        <v>0</v>
      </c>
      <c r="V752">
        <f t="shared" si="296"/>
        <v>109.45000000000073</v>
      </c>
      <c r="W752">
        <f t="shared" si="303"/>
        <v>7.5357142857142856</v>
      </c>
      <c r="X752">
        <f t="shared" si="298"/>
        <v>60.492857142857247</v>
      </c>
      <c r="Y752">
        <f t="shared" si="304"/>
        <v>10.916804635761565</v>
      </c>
      <c r="Z752">
        <f t="shared" si="305"/>
        <v>1</v>
      </c>
      <c r="AA752">
        <f t="shared" si="306"/>
        <v>0</v>
      </c>
      <c r="AB752">
        <v>-834.15</v>
      </c>
      <c r="AC752">
        <f t="shared" si="286"/>
        <v>-397889547.30010724</v>
      </c>
      <c r="AD752">
        <f t="shared" si="299"/>
        <v>-6641434944.3572254</v>
      </c>
      <c r="AE752" t="str">
        <f t="shared" si="287"/>
        <v>Aug</v>
      </c>
      <c r="AF752">
        <f>_xlfn.IFNA(VLOOKUP(A752,Gold!$A$2:$E$1307,5, FALSE),AF751)</f>
        <v>29002</v>
      </c>
      <c r="AG752">
        <f>_xlfn.IFNA(VLOOKUP(A752,Gold!$A$2:$G$1307,7, FALSE),AG751)</f>
        <v>1</v>
      </c>
      <c r="AH752">
        <f>_xlfn.IFNA(VLOOKUP(A752,Oil!$A$2:$E$1345,5, FALSE),AH751)</f>
        <v>3107</v>
      </c>
      <c r="AI752">
        <f>_xlfn.IFNA(VLOOKUP(A752,Oil!$A$2:$G$1345,7, FALSE),AI751)</f>
        <v>-1</v>
      </c>
      <c r="AJ752">
        <f t="shared" si="290"/>
        <v>0</v>
      </c>
      <c r="AK752">
        <f>_xlfn.IFNA(VLOOKUP(A752,InterestRate!$A$2:$G$1334,3, FALSE),AK751)</f>
        <v>6.5019999999999998</v>
      </c>
      <c r="AL752">
        <f>_xlfn.IFNA(VLOOKUP(A752,InterestRate!$A$2:$G$1334,4,FALSE),AL751)</f>
        <v>6.5049999999999999</v>
      </c>
      <c r="AM752">
        <f>_xlfn.IFNA(VLOOKUP(A752,InterestRate!$A$2:$G$1334,5, FALSE),AM751)</f>
        <v>6.5140000000000002</v>
      </c>
      <c r="AN752">
        <f>_xlfn.IFNA(VLOOKUP(A752,InterestRate!$A$2:$G$1334,6, FALSE),AN751)</f>
        <v>6.4829999999999997</v>
      </c>
      <c r="AO752">
        <f>_xlfn.IFNA(VLOOKUP(A752,InterestRate!$A$2:$G$1334,7, FALSE),AO751)</f>
        <v>1.1999999999999999E-3</v>
      </c>
      <c r="AP752">
        <f t="shared" si="291"/>
        <v>1</v>
      </c>
      <c r="AQ752">
        <f t="shared" si="292"/>
        <v>1</v>
      </c>
    </row>
    <row r="753" spans="1:43" x14ac:dyDescent="0.2">
      <c r="A753" s="1">
        <v>42961</v>
      </c>
      <c r="B753">
        <v>9755.75</v>
      </c>
      <c r="C753">
        <v>9818.2999999999993</v>
      </c>
      <c r="D753">
        <v>9752.1</v>
      </c>
      <c r="E753">
        <v>9794.15</v>
      </c>
      <c r="F753">
        <v>201613585</v>
      </c>
      <c r="G753">
        <v>9486.82</v>
      </c>
      <c r="H753">
        <f t="shared" si="308"/>
        <v>9988.6166666666668</v>
      </c>
      <c r="I753">
        <f t="shared" si="300"/>
        <v>-194.46666666666715</v>
      </c>
      <c r="J753">
        <f t="shared" si="307"/>
        <v>0</v>
      </c>
      <c r="K753">
        <f t="shared" si="288"/>
        <v>9857.0499999999993</v>
      </c>
      <c r="L753">
        <f t="shared" si="301"/>
        <v>206558354.42857143</v>
      </c>
      <c r="M753">
        <f t="shared" si="302"/>
        <v>-4944769.4285714328</v>
      </c>
      <c r="N753" s="10">
        <f t="shared" si="289"/>
        <v>0.64222010077443814</v>
      </c>
      <c r="O753">
        <f t="shared" si="297"/>
        <v>-219.5</v>
      </c>
      <c r="P753">
        <f t="shared" si="309"/>
        <v>-268.60000000000036</v>
      </c>
      <c r="Q753">
        <f t="shared" si="310"/>
        <v>174.13179805893634</v>
      </c>
      <c r="R753">
        <f t="shared" si="311"/>
        <v>49.100000000000364</v>
      </c>
      <c r="S753">
        <f t="shared" si="293"/>
        <v>83.350000000000364</v>
      </c>
      <c r="T753">
        <f t="shared" si="294"/>
        <v>-83.350000000000364</v>
      </c>
      <c r="U753">
        <f t="shared" si="295"/>
        <v>83.350000000000364</v>
      </c>
      <c r="V753">
        <f t="shared" si="296"/>
        <v>0</v>
      </c>
      <c r="W753">
        <f t="shared" si="303"/>
        <v>19.442857142857196</v>
      </c>
      <c r="X753">
        <f t="shared" si="298"/>
        <v>50.800000000000054</v>
      </c>
      <c r="Y753">
        <f t="shared" si="304"/>
        <v>27.29095648686588</v>
      </c>
      <c r="Z753">
        <f t="shared" si="305"/>
        <v>0</v>
      </c>
      <c r="AA753">
        <f t="shared" si="306"/>
        <v>0</v>
      </c>
      <c r="AB753">
        <v>-884.6</v>
      </c>
      <c r="AC753">
        <f t="shared" si="286"/>
        <v>7741961663.9999266</v>
      </c>
      <c r="AD753">
        <f t="shared" si="299"/>
        <v>-3619734135.5715208</v>
      </c>
      <c r="AE753" t="str">
        <f t="shared" si="287"/>
        <v>Aug</v>
      </c>
      <c r="AF753">
        <f>_xlfn.IFNA(VLOOKUP(A753,Gold!$A$2:$E$1307,5, FALSE),AF752)</f>
        <v>28901</v>
      </c>
      <c r="AG753">
        <f>_xlfn.IFNA(VLOOKUP(A753,Gold!$A$2:$G$1307,7, FALSE),AG752)</f>
        <v>-1</v>
      </c>
      <c r="AH753">
        <f>_xlfn.IFNA(VLOOKUP(A753,Oil!$A$2:$E$1345,5, FALSE),AH752)</f>
        <v>3133</v>
      </c>
      <c r="AI753">
        <f>_xlfn.IFNA(VLOOKUP(A753,Oil!$A$2:$G$1345,7, FALSE),AI752)</f>
        <v>1</v>
      </c>
      <c r="AJ753">
        <f t="shared" si="290"/>
        <v>0</v>
      </c>
      <c r="AK753">
        <f>_xlfn.IFNA(VLOOKUP(A753,InterestRate!$A$2:$G$1334,3, FALSE),AK752)</f>
        <v>6.52</v>
      </c>
      <c r="AL753">
        <f>_xlfn.IFNA(VLOOKUP(A753,InterestRate!$A$2:$G$1334,4,FALSE),AL752)</f>
        <v>6.4980000000000002</v>
      </c>
      <c r="AM753">
        <f>_xlfn.IFNA(VLOOKUP(A753,InterestRate!$A$2:$G$1334,5, FALSE),AM752)</f>
        <v>6.5250000000000004</v>
      </c>
      <c r="AN753">
        <f>_xlfn.IFNA(VLOOKUP(A753,InterestRate!$A$2:$G$1334,6, FALSE),AN752)</f>
        <v>6.4909999999999997</v>
      </c>
      <c r="AO753">
        <f>_xlfn.IFNA(VLOOKUP(A753,InterestRate!$A$2:$G$1334,7, FALSE),AO752)</f>
        <v>2.8E-3</v>
      </c>
      <c r="AP753">
        <f t="shared" si="291"/>
        <v>1</v>
      </c>
      <c r="AQ753">
        <f t="shared" si="292"/>
        <v>1</v>
      </c>
    </row>
    <row r="754" spans="1:43" x14ac:dyDescent="0.2">
      <c r="A754" s="1">
        <v>42963</v>
      </c>
      <c r="B754">
        <v>9825.85</v>
      </c>
      <c r="C754">
        <v>9903.9500000000007</v>
      </c>
      <c r="D754">
        <v>9773.85</v>
      </c>
      <c r="E754">
        <v>9897.2999999999993</v>
      </c>
      <c r="F754">
        <v>226269013</v>
      </c>
      <c r="G754">
        <v>10815.38</v>
      </c>
      <c r="H754">
        <f t="shared" si="308"/>
        <v>9969.75</v>
      </c>
      <c r="I754">
        <f t="shared" si="300"/>
        <v>-72.450000000000728</v>
      </c>
      <c r="J754">
        <f t="shared" si="307"/>
        <v>0</v>
      </c>
      <c r="K754">
        <f t="shared" si="288"/>
        <v>9912.7999999999993</v>
      </c>
      <c r="L754">
        <f t="shared" si="301"/>
        <v>206979461.2857143</v>
      </c>
      <c r="M754">
        <f t="shared" si="302"/>
        <v>19289551.714285702</v>
      </c>
      <c r="N754" s="10">
        <f t="shared" si="289"/>
        <v>0.15660836793873079</v>
      </c>
      <c r="O754">
        <f t="shared" si="297"/>
        <v>-169.10000000000036</v>
      </c>
      <c r="P754">
        <f t="shared" si="309"/>
        <v>-214.85000000000036</v>
      </c>
      <c r="Q754">
        <f t="shared" si="310"/>
        <v>163.67001718033015</v>
      </c>
      <c r="R754">
        <f t="shared" si="311"/>
        <v>45.75</v>
      </c>
      <c r="S754">
        <f t="shared" si="293"/>
        <v>103.14999999999964</v>
      </c>
      <c r="T754">
        <f t="shared" si="294"/>
        <v>-103.14999999999964</v>
      </c>
      <c r="U754">
        <f t="shared" si="295"/>
        <v>103.14999999999964</v>
      </c>
      <c r="V754">
        <f t="shared" si="296"/>
        <v>0</v>
      </c>
      <c r="W754">
        <f t="shared" si="303"/>
        <v>26.642857142857142</v>
      </c>
      <c r="X754">
        <f t="shared" si="298"/>
        <v>50.800000000000054</v>
      </c>
      <c r="Y754">
        <f t="shared" si="304"/>
        <v>33.964669459114887</v>
      </c>
      <c r="Z754">
        <f t="shared" si="305"/>
        <v>0</v>
      </c>
      <c r="AA754">
        <f t="shared" si="306"/>
        <v>0</v>
      </c>
      <c r="AB754">
        <v>-759.3</v>
      </c>
      <c r="AC754">
        <f t="shared" si="286"/>
        <v>16166920978.849752</v>
      </c>
      <c r="AD754">
        <f t="shared" si="299"/>
        <v>-2830166473.6215372</v>
      </c>
      <c r="AE754" t="str">
        <f t="shared" si="287"/>
        <v>Aug</v>
      </c>
      <c r="AF754">
        <f>_xlfn.IFNA(VLOOKUP(A754,Gold!$A$2:$E$1307,5, FALSE),AF753)</f>
        <v>28726</v>
      </c>
      <c r="AG754">
        <f>_xlfn.IFNA(VLOOKUP(A754,Gold!$A$2:$G$1307,7, FALSE),AG753)</f>
        <v>-1</v>
      </c>
      <c r="AH754">
        <f>_xlfn.IFNA(VLOOKUP(A754,Oil!$A$2:$E$1345,5, FALSE),AH753)</f>
        <v>3047</v>
      </c>
      <c r="AI754">
        <f>_xlfn.IFNA(VLOOKUP(A754,Oil!$A$2:$G$1345,7, FALSE),AI753)</f>
        <v>-1</v>
      </c>
      <c r="AJ754">
        <f t="shared" si="290"/>
        <v>-2</v>
      </c>
      <c r="AK754">
        <f>_xlfn.IFNA(VLOOKUP(A754,InterestRate!$A$2:$G$1334,3, FALSE),AK753)</f>
        <v>6.5330000000000004</v>
      </c>
      <c r="AL754">
        <f>_xlfn.IFNA(VLOOKUP(A754,InterestRate!$A$2:$G$1334,4,FALSE),AL753)</f>
        <v>6.5339999999999998</v>
      </c>
      <c r="AM754">
        <f>_xlfn.IFNA(VLOOKUP(A754,InterestRate!$A$2:$G$1334,5, FALSE),AM753)</f>
        <v>6.5449999999999999</v>
      </c>
      <c r="AN754">
        <f>_xlfn.IFNA(VLOOKUP(A754,InterestRate!$A$2:$G$1334,6, FALSE),AN753)</f>
        <v>6.5250000000000004</v>
      </c>
      <c r="AO754">
        <f>_xlfn.IFNA(VLOOKUP(A754,InterestRate!$A$2:$G$1334,7, FALSE),AO753)</f>
        <v>2E-3</v>
      </c>
      <c r="AP754">
        <f t="shared" si="291"/>
        <v>1</v>
      </c>
      <c r="AQ754">
        <f t="shared" si="292"/>
        <v>-1</v>
      </c>
    </row>
    <row r="755" spans="1:43" x14ac:dyDescent="0.2">
      <c r="A755" s="1">
        <v>42964</v>
      </c>
      <c r="B755">
        <v>9945.5499999999993</v>
      </c>
      <c r="C755">
        <v>9947.7999999999993</v>
      </c>
      <c r="D755">
        <v>9883.75</v>
      </c>
      <c r="E755">
        <v>9904.15</v>
      </c>
      <c r="F755">
        <v>203652311</v>
      </c>
      <c r="G755">
        <v>9927.4699999999993</v>
      </c>
      <c r="H755">
        <f t="shared" si="308"/>
        <v>9959.9833333333336</v>
      </c>
      <c r="I755">
        <f t="shared" si="300"/>
        <v>-55.83333333333394</v>
      </c>
      <c r="J755">
        <f t="shared" si="307"/>
        <v>0</v>
      </c>
      <c r="K755">
        <f t="shared" si="288"/>
        <v>9796.0499999999993</v>
      </c>
      <c r="L755">
        <f t="shared" si="301"/>
        <v>213006158.2857143</v>
      </c>
      <c r="M755">
        <f t="shared" si="302"/>
        <v>-9353847.2857142985</v>
      </c>
      <c r="N755" s="10">
        <f t="shared" si="289"/>
        <v>-1.091461660011211</v>
      </c>
      <c r="O755">
        <f t="shared" si="297"/>
        <v>-153.25</v>
      </c>
      <c r="P755">
        <f t="shared" si="309"/>
        <v>-190.10000000000036</v>
      </c>
      <c r="Q755">
        <f t="shared" si="310"/>
        <v>140.72385488371671</v>
      </c>
      <c r="R755">
        <f t="shared" si="311"/>
        <v>36.850000000000364</v>
      </c>
      <c r="S755">
        <f t="shared" si="293"/>
        <v>6.8500000000003638</v>
      </c>
      <c r="T755">
        <f t="shared" si="294"/>
        <v>-6.8500000000003638</v>
      </c>
      <c r="U755">
        <f t="shared" si="295"/>
        <v>6.8500000000003638</v>
      </c>
      <c r="V755">
        <f t="shared" si="296"/>
        <v>0</v>
      </c>
      <c r="W755">
        <f t="shared" si="303"/>
        <v>27.621428571428623</v>
      </c>
      <c r="X755">
        <f t="shared" si="298"/>
        <v>49.514285714285769</v>
      </c>
      <c r="Y755">
        <f t="shared" si="304"/>
        <v>35.350580491818278</v>
      </c>
      <c r="Z755">
        <f t="shared" si="305"/>
        <v>0</v>
      </c>
      <c r="AA755">
        <f t="shared" si="306"/>
        <v>0</v>
      </c>
      <c r="AB755">
        <v>-541.85</v>
      </c>
      <c r="AC755">
        <f t="shared" si="286"/>
        <v>-8431205675.3999262</v>
      </c>
      <c r="AD755">
        <f t="shared" si="299"/>
        <v>-3682731097.7072492</v>
      </c>
      <c r="AE755" t="str">
        <f t="shared" si="287"/>
        <v>Aug</v>
      </c>
      <c r="AF755">
        <f>_xlfn.IFNA(VLOOKUP(A755,Gold!$A$2:$E$1307,5, FALSE),AF754)</f>
        <v>28989</v>
      </c>
      <c r="AG755">
        <f>_xlfn.IFNA(VLOOKUP(A755,Gold!$A$2:$G$1307,7, FALSE),AG754)</f>
        <v>-1</v>
      </c>
      <c r="AH755">
        <f>_xlfn.IFNA(VLOOKUP(A755,Oil!$A$2:$E$1345,5, FALSE),AH754)</f>
        <v>3005</v>
      </c>
      <c r="AI755">
        <f>_xlfn.IFNA(VLOOKUP(A755,Oil!$A$2:$G$1345,7, FALSE),AI754)</f>
        <v>-1</v>
      </c>
      <c r="AJ755">
        <f t="shared" si="290"/>
        <v>-2</v>
      </c>
      <c r="AK755">
        <f>_xlfn.IFNA(VLOOKUP(A755,InterestRate!$A$2:$G$1334,3, FALSE),AK754)</f>
        <v>6.5330000000000004</v>
      </c>
      <c r="AL755">
        <f>_xlfn.IFNA(VLOOKUP(A755,InterestRate!$A$2:$G$1334,4,FALSE),AL754)</f>
        <v>6.5339999999999998</v>
      </c>
      <c r="AM755">
        <f>_xlfn.IFNA(VLOOKUP(A755,InterestRate!$A$2:$G$1334,5, FALSE),AM754)</f>
        <v>6.5449999999999999</v>
      </c>
      <c r="AN755">
        <f>_xlfn.IFNA(VLOOKUP(A755,InterestRate!$A$2:$G$1334,6, FALSE),AN754)</f>
        <v>6.5250000000000004</v>
      </c>
      <c r="AO755">
        <f>_xlfn.IFNA(VLOOKUP(A755,InterestRate!$A$2:$G$1334,7, FALSE),AO754)</f>
        <v>2E-3</v>
      </c>
      <c r="AP755">
        <f t="shared" si="291"/>
        <v>1</v>
      </c>
      <c r="AQ755">
        <f t="shared" si="292"/>
        <v>-1</v>
      </c>
    </row>
    <row r="756" spans="1:43" x14ac:dyDescent="0.2">
      <c r="A756" s="1">
        <v>42965</v>
      </c>
      <c r="B756">
        <v>9865.9500000000007</v>
      </c>
      <c r="C756">
        <v>9865.9500000000007</v>
      </c>
      <c r="D756">
        <v>9783.65</v>
      </c>
      <c r="E756">
        <v>9837.4</v>
      </c>
      <c r="F756">
        <v>253931517</v>
      </c>
      <c r="G756">
        <v>15636.16</v>
      </c>
      <c r="H756">
        <f t="shared" si="308"/>
        <v>9945.5708333333332</v>
      </c>
      <c r="I756">
        <f t="shared" si="300"/>
        <v>-108.17083333333358</v>
      </c>
      <c r="J756">
        <f t="shared" si="307"/>
        <v>0</v>
      </c>
      <c r="K756">
        <f t="shared" si="288"/>
        <v>9884.4</v>
      </c>
      <c r="L756">
        <f t="shared" si="301"/>
        <v>221875591</v>
      </c>
      <c r="M756">
        <f t="shared" si="302"/>
        <v>32055926</v>
      </c>
      <c r="N756" s="10">
        <f t="shared" si="289"/>
        <v>0.47776851607131965</v>
      </c>
      <c r="O756">
        <f t="shared" si="297"/>
        <v>-141.14999999999964</v>
      </c>
      <c r="P756">
        <f t="shared" si="309"/>
        <v>-105.19999999999891</v>
      </c>
      <c r="Q756">
        <f t="shared" si="310"/>
        <v>107.56422666083192</v>
      </c>
      <c r="R756">
        <f t="shared" si="311"/>
        <v>-35.950000000000728</v>
      </c>
      <c r="S756">
        <f t="shared" si="293"/>
        <v>-66.75</v>
      </c>
      <c r="T756">
        <f t="shared" si="294"/>
        <v>66.75</v>
      </c>
      <c r="U756">
        <f t="shared" si="295"/>
        <v>0</v>
      </c>
      <c r="V756">
        <f t="shared" si="296"/>
        <v>66.75</v>
      </c>
      <c r="W756">
        <f t="shared" si="303"/>
        <v>27.621428571428623</v>
      </c>
      <c r="X756">
        <f t="shared" si="298"/>
        <v>47.785714285714285</v>
      </c>
      <c r="Y756">
        <f t="shared" si="304"/>
        <v>36.15032252033285</v>
      </c>
      <c r="Z756">
        <f t="shared" si="305"/>
        <v>0</v>
      </c>
      <c r="AA756">
        <f t="shared" si="306"/>
        <v>0</v>
      </c>
      <c r="AB756">
        <v>-463.5</v>
      </c>
      <c r="AC756">
        <f t="shared" si="286"/>
        <v>-7249744810.3502769</v>
      </c>
      <c r="AD756">
        <f t="shared" si="299"/>
        <v>-2028958670.4143977</v>
      </c>
      <c r="AE756" t="str">
        <f t="shared" si="287"/>
        <v>Aug</v>
      </c>
      <c r="AF756">
        <f>_xlfn.IFNA(VLOOKUP(A756,Gold!$A$2:$E$1307,5, FALSE),AF755)</f>
        <v>29134</v>
      </c>
      <c r="AG756">
        <f>_xlfn.IFNA(VLOOKUP(A756,Gold!$A$2:$G$1307,7, FALSE),AG755)</f>
        <v>1</v>
      </c>
      <c r="AH756">
        <f>_xlfn.IFNA(VLOOKUP(A756,Oil!$A$2:$E$1345,5, FALSE),AH755)</f>
        <v>3025</v>
      </c>
      <c r="AI756">
        <f>_xlfn.IFNA(VLOOKUP(A756,Oil!$A$2:$G$1345,7, FALSE),AI755)</f>
        <v>1</v>
      </c>
      <c r="AJ756">
        <f t="shared" si="290"/>
        <v>2</v>
      </c>
      <c r="AK756">
        <f>_xlfn.IFNA(VLOOKUP(A756,InterestRate!$A$2:$G$1334,3, FALSE),AK755)</f>
        <v>6.5090000000000003</v>
      </c>
      <c r="AL756">
        <f>_xlfn.IFNA(VLOOKUP(A756,InterestRate!$A$2:$G$1334,4,FALSE),AL755)</f>
        <v>6.5209999999999999</v>
      </c>
      <c r="AM756">
        <f>_xlfn.IFNA(VLOOKUP(A756,InterestRate!$A$2:$G$1334,5, FALSE),AM755)</f>
        <v>6.5209999999999999</v>
      </c>
      <c r="AN756">
        <f>_xlfn.IFNA(VLOOKUP(A756,InterestRate!$A$2:$G$1334,6, FALSE),AN755)</f>
        <v>6.4950000000000001</v>
      </c>
      <c r="AO756">
        <f>_xlfn.IFNA(VLOOKUP(A756,InterestRate!$A$2:$G$1334,7, FALSE),AO755)</f>
        <v>-3.7000000000000002E-3</v>
      </c>
      <c r="AP756">
        <f t="shared" si="291"/>
        <v>-1</v>
      </c>
      <c r="AQ756">
        <f t="shared" si="292"/>
        <v>1</v>
      </c>
    </row>
    <row r="757" spans="1:43" x14ac:dyDescent="0.2">
      <c r="A757" s="1">
        <v>42968</v>
      </c>
      <c r="B757">
        <v>9864.25</v>
      </c>
      <c r="C757">
        <v>9884.35</v>
      </c>
      <c r="D757">
        <v>9740.1</v>
      </c>
      <c r="E757">
        <v>9754.35</v>
      </c>
      <c r="F757">
        <v>211627775</v>
      </c>
      <c r="G757">
        <v>11764</v>
      </c>
      <c r="H757">
        <f t="shared" si="308"/>
        <v>9922.4666666666653</v>
      </c>
      <c r="I757">
        <f t="shared" si="300"/>
        <v>-168.11666666666497</v>
      </c>
      <c r="J757">
        <f t="shared" si="307"/>
        <v>0</v>
      </c>
      <c r="K757">
        <f t="shared" si="288"/>
        <v>9917.9</v>
      </c>
      <c r="L757">
        <f t="shared" si="301"/>
        <v>228202187.2857143</v>
      </c>
      <c r="M757">
        <f t="shared" si="302"/>
        <v>-16574412.285714298</v>
      </c>
      <c r="N757" s="10">
        <f t="shared" si="289"/>
        <v>1.676687836708743</v>
      </c>
      <c r="O757">
        <f t="shared" si="297"/>
        <v>-153.69999999999891</v>
      </c>
      <c r="P757">
        <f t="shared" si="309"/>
        <v>15.350000000002183</v>
      </c>
      <c r="Q757">
        <f t="shared" si="310"/>
        <v>85.665150996412279</v>
      </c>
      <c r="R757">
        <f t="shared" si="311"/>
        <v>-169.05000000000109</v>
      </c>
      <c r="S757">
        <f t="shared" si="293"/>
        <v>-83.049999999999272</v>
      </c>
      <c r="T757">
        <f t="shared" si="294"/>
        <v>83.049999999999272</v>
      </c>
      <c r="U757">
        <f t="shared" si="295"/>
        <v>0</v>
      </c>
      <c r="V757">
        <f t="shared" si="296"/>
        <v>83.049999999999272</v>
      </c>
      <c r="W757">
        <f t="shared" si="303"/>
        <v>27.621428571428623</v>
      </c>
      <c r="X757">
        <f t="shared" si="298"/>
        <v>49.578571428571323</v>
      </c>
      <c r="Y757">
        <f t="shared" si="304"/>
        <v>35.321519912312851</v>
      </c>
      <c r="Z757">
        <f t="shared" si="305"/>
        <v>0</v>
      </c>
      <c r="AA757">
        <f t="shared" si="306"/>
        <v>0</v>
      </c>
      <c r="AB757">
        <v>-448.1</v>
      </c>
      <c r="AC757">
        <f t="shared" si="286"/>
        <v>-23257892472.499924</v>
      </c>
      <c r="AD757">
        <f t="shared" si="299"/>
        <v>-4028601872.4429488</v>
      </c>
      <c r="AE757" t="str">
        <f t="shared" si="287"/>
        <v>Aug</v>
      </c>
      <c r="AF757">
        <f>_xlfn.IFNA(VLOOKUP(A757,Gold!$A$2:$E$1307,5, FALSE),AF756)</f>
        <v>28944</v>
      </c>
      <c r="AG757">
        <f>_xlfn.IFNA(VLOOKUP(A757,Gold!$A$2:$G$1307,7, FALSE),AG756)</f>
        <v>-1</v>
      </c>
      <c r="AH757">
        <f>_xlfn.IFNA(VLOOKUP(A757,Oil!$A$2:$E$1345,5, FALSE),AH756)</f>
        <v>3110</v>
      </c>
      <c r="AI757">
        <f>_xlfn.IFNA(VLOOKUP(A757,Oil!$A$2:$G$1345,7, FALSE),AI756)</f>
        <v>1</v>
      </c>
      <c r="AJ757">
        <f t="shared" si="290"/>
        <v>0</v>
      </c>
      <c r="AK757">
        <f>_xlfn.IFNA(VLOOKUP(A757,InterestRate!$A$2:$G$1334,3, FALSE),AK756)</f>
        <v>6.51</v>
      </c>
      <c r="AL757">
        <f>_xlfn.IFNA(VLOOKUP(A757,InterestRate!$A$2:$G$1334,4,FALSE),AL756)</f>
        <v>6.51</v>
      </c>
      <c r="AM757">
        <f>_xlfn.IFNA(VLOOKUP(A757,InterestRate!$A$2:$G$1334,5, FALSE),AM756)</f>
        <v>6.516</v>
      </c>
      <c r="AN757">
        <f>_xlfn.IFNA(VLOOKUP(A757,InterestRate!$A$2:$G$1334,6, FALSE),AN756)</f>
        <v>6.5049999999999999</v>
      </c>
      <c r="AO757">
        <f>_xlfn.IFNA(VLOOKUP(A757,InterestRate!$A$2:$G$1334,7, FALSE),AO756)</f>
        <v>2.0000000000000001E-4</v>
      </c>
      <c r="AP757">
        <f t="shared" si="291"/>
        <v>1</v>
      </c>
      <c r="AQ757">
        <f t="shared" si="292"/>
        <v>1</v>
      </c>
    </row>
    <row r="758" spans="1:43" x14ac:dyDescent="0.2">
      <c r="A758" s="1">
        <v>42969</v>
      </c>
      <c r="B758">
        <v>9815.75</v>
      </c>
      <c r="C758">
        <v>9828.4500000000007</v>
      </c>
      <c r="D758">
        <v>9752.6</v>
      </c>
      <c r="E758">
        <v>9765.5499999999993</v>
      </c>
      <c r="F758">
        <v>189267122</v>
      </c>
      <c r="G758">
        <v>9850.89</v>
      </c>
      <c r="H758">
        <f t="shared" si="308"/>
        <v>9895.2041666666664</v>
      </c>
      <c r="I758">
        <f t="shared" si="300"/>
        <v>-129.65416666666715</v>
      </c>
      <c r="J758">
        <f t="shared" si="307"/>
        <v>0</v>
      </c>
      <c r="K758">
        <f t="shared" si="288"/>
        <v>9974.4</v>
      </c>
      <c r="L758">
        <f t="shared" si="301"/>
        <v>233521113.2857143</v>
      </c>
      <c r="M758">
        <f t="shared" si="302"/>
        <v>-44253991.285714298</v>
      </c>
      <c r="N758" s="10">
        <f t="shared" si="289"/>
        <v>2.1386404247584658</v>
      </c>
      <c r="O758">
        <f t="shared" si="297"/>
        <v>-54.700000000000728</v>
      </c>
      <c r="P758">
        <f t="shared" si="309"/>
        <v>239.69999999999891</v>
      </c>
      <c r="Q758">
        <f t="shared" si="310"/>
        <v>87.270672949983066</v>
      </c>
      <c r="R758">
        <f t="shared" si="311"/>
        <v>-294.39999999999964</v>
      </c>
      <c r="S758">
        <f t="shared" si="293"/>
        <v>11.199999999998909</v>
      </c>
      <c r="T758">
        <f t="shared" si="294"/>
        <v>-11.199999999998909</v>
      </c>
      <c r="U758">
        <f t="shared" si="295"/>
        <v>11.199999999998909</v>
      </c>
      <c r="V758">
        <f t="shared" si="296"/>
        <v>0</v>
      </c>
      <c r="W758">
        <f t="shared" si="303"/>
        <v>29.221428571428469</v>
      </c>
      <c r="X758">
        <f t="shared" si="298"/>
        <v>37.035714285714285</v>
      </c>
      <c r="Y758">
        <f t="shared" si="304"/>
        <v>43.447323704332966</v>
      </c>
      <c r="Z758">
        <f t="shared" si="305"/>
        <v>0</v>
      </c>
      <c r="AA758">
        <f t="shared" si="306"/>
        <v>0</v>
      </c>
      <c r="AB758">
        <v>-349.55</v>
      </c>
      <c r="AC758">
        <f t="shared" si="286"/>
        <v>-9501209524.4001369</v>
      </c>
      <c r="AD758">
        <f t="shared" si="299"/>
        <v>-3561294198.1572418</v>
      </c>
      <c r="AE758" t="str">
        <f t="shared" si="287"/>
        <v>Aug</v>
      </c>
      <c r="AF758">
        <f>_xlfn.IFNA(VLOOKUP(A758,Gold!$A$2:$E$1307,5, FALSE),AF757)</f>
        <v>28919</v>
      </c>
      <c r="AG758">
        <f>_xlfn.IFNA(VLOOKUP(A758,Gold!$A$2:$G$1307,7, FALSE),AG757)</f>
        <v>1</v>
      </c>
      <c r="AH758">
        <f>_xlfn.IFNA(VLOOKUP(A758,Oil!$A$2:$E$1345,5, FALSE),AH757)</f>
        <v>3033</v>
      </c>
      <c r="AI758">
        <f>_xlfn.IFNA(VLOOKUP(A758,Oil!$A$2:$G$1345,7, FALSE),AI757)</f>
        <v>-1</v>
      </c>
      <c r="AJ758">
        <f t="shared" si="290"/>
        <v>0</v>
      </c>
      <c r="AK758">
        <f>_xlfn.IFNA(VLOOKUP(A758,InterestRate!$A$2:$G$1334,3, FALSE),AK757)</f>
        <v>6.5350000000000001</v>
      </c>
      <c r="AL758">
        <f>_xlfn.IFNA(VLOOKUP(A758,InterestRate!$A$2:$G$1334,4,FALSE),AL757)</f>
        <v>6.5129999999999999</v>
      </c>
      <c r="AM758">
        <f>_xlfn.IFNA(VLOOKUP(A758,InterestRate!$A$2:$G$1334,5, FALSE),AM757)</f>
        <v>6.54</v>
      </c>
      <c r="AN758">
        <f>_xlfn.IFNA(VLOOKUP(A758,InterestRate!$A$2:$G$1334,6, FALSE),AN757)</f>
        <v>6.5049999999999999</v>
      </c>
      <c r="AO758">
        <f>_xlfn.IFNA(VLOOKUP(A758,InterestRate!$A$2:$G$1334,7, FALSE),AO757)</f>
        <v>3.8E-3</v>
      </c>
      <c r="AP758">
        <f t="shared" si="291"/>
        <v>1</v>
      </c>
      <c r="AQ758">
        <f t="shared" si="292"/>
        <v>1</v>
      </c>
    </row>
    <row r="759" spans="1:43" x14ac:dyDescent="0.2">
      <c r="A759" s="1">
        <v>42970</v>
      </c>
      <c r="B759">
        <v>9803.0499999999993</v>
      </c>
      <c r="C759">
        <v>9857.9</v>
      </c>
      <c r="D759">
        <v>9786.75</v>
      </c>
      <c r="E759">
        <v>9852.5</v>
      </c>
      <c r="F759">
        <v>173815509</v>
      </c>
      <c r="G759">
        <v>9961.1299999999992</v>
      </c>
      <c r="H759">
        <f t="shared" si="308"/>
        <v>9874.5291666666653</v>
      </c>
      <c r="I759">
        <f t="shared" si="300"/>
        <v>-22.029166666665333</v>
      </c>
      <c r="J759">
        <f t="shared" si="307"/>
        <v>0</v>
      </c>
      <c r="K759">
        <f t="shared" si="288"/>
        <v>9912.85</v>
      </c>
      <c r="L759">
        <f t="shared" si="301"/>
        <v>225870617.2857143</v>
      </c>
      <c r="M759">
        <f t="shared" si="302"/>
        <v>-52055108.285714298</v>
      </c>
      <c r="N759" s="10">
        <f t="shared" si="289"/>
        <v>0.61253488962192704</v>
      </c>
      <c r="O759">
        <f t="shared" si="297"/>
        <v>141.70000000000073</v>
      </c>
      <c r="P759">
        <f t="shared" si="309"/>
        <v>512.40000000000146</v>
      </c>
      <c r="Q759">
        <f t="shared" si="310"/>
        <v>97.178173989842151</v>
      </c>
      <c r="R759">
        <f t="shared" si="311"/>
        <v>-370.70000000000073</v>
      </c>
      <c r="S759">
        <f t="shared" si="293"/>
        <v>86.950000000000728</v>
      </c>
      <c r="T759">
        <f t="shared" si="294"/>
        <v>-86.950000000000728</v>
      </c>
      <c r="U759">
        <f t="shared" si="295"/>
        <v>86.950000000000728</v>
      </c>
      <c r="V759">
        <f t="shared" si="296"/>
        <v>0</v>
      </c>
      <c r="W759">
        <f t="shared" si="303"/>
        <v>41.642857142857146</v>
      </c>
      <c r="X759">
        <f t="shared" si="298"/>
        <v>21.399999999999896</v>
      </c>
      <c r="Y759">
        <f t="shared" si="304"/>
        <v>65.023421815748492</v>
      </c>
      <c r="Z759">
        <f t="shared" si="305"/>
        <v>0</v>
      </c>
      <c r="AA759">
        <f t="shared" si="306"/>
        <v>0</v>
      </c>
      <c r="AB759">
        <v>-66.7</v>
      </c>
      <c r="AC759">
        <f t="shared" si="286"/>
        <v>8595176920.050127</v>
      </c>
      <c r="AD759">
        <f t="shared" si="299"/>
        <v>-2276570417.1072078</v>
      </c>
      <c r="AE759" t="str">
        <f t="shared" si="287"/>
        <v>Aug</v>
      </c>
      <c r="AF759">
        <f>_xlfn.IFNA(VLOOKUP(A759,Gold!$A$2:$E$1307,5, FALSE),AF758)</f>
        <v>28975</v>
      </c>
      <c r="AG759">
        <f>_xlfn.IFNA(VLOOKUP(A759,Gold!$A$2:$G$1307,7, FALSE),AG758)</f>
        <v>1</v>
      </c>
      <c r="AH759">
        <f>_xlfn.IFNA(VLOOKUP(A759,Oil!$A$2:$E$1345,5, FALSE),AH758)</f>
        <v>3066</v>
      </c>
      <c r="AI759">
        <f>_xlfn.IFNA(VLOOKUP(A759,Oil!$A$2:$G$1345,7, FALSE),AI758)</f>
        <v>1</v>
      </c>
      <c r="AJ759">
        <f t="shared" si="290"/>
        <v>2</v>
      </c>
      <c r="AK759">
        <f>_xlfn.IFNA(VLOOKUP(A759,InterestRate!$A$2:$G$1334,3, FALSE),AK758)</f>
        <v>6.5350000000000001</v>
      </c>
      <c r="AL759">
        <f>_xlfn.IFNA(VLOOKUP(A759,InterestRate!$A$2:$G$1334,4,FALSE),AL758)</f>
        <v>6.5389999999999997</v>
      </c>
      <c r="AM759">
        <f>_xlfn.IFNA(VLOOKUP(A759,InterestRate!$A$2:$G$1334,5, FALSE),AM758)</f>
        <v>6.5469999999999997</v>
      </c>
      <c r="AN759">
        <f>_xlfn.IFNA(VLOOKUP(A759,InterestRate!$A$2:$G$1334,6, FALSE),AN758)</f>
        <v>6.5270000000000001</v>
      </c>
      <c r="AO759">
        <f>_xlfn.IFNA(VLOOKUP(A759,InterestRate!$A$2:$G$1334,7, FALSE),AO758)</f>
        <v>0</v>
      </c>
      <c r="AP759">
        <f t="shared" si="291"/>
        <v>-1</v>
      </c>
      <c r="AQ759">
        <f t="shared" si="292"/>
        <v>1</v>
      </c>
    </row>
    <row r="760" spans="1:43" x14ac:dyDescent="0.2">
      <c r="A760" s="1">
        <v>42971</v>
      </c>
      <c r="B760">
        <v>9881.2000000000007</v>
      </c>
      <c r="C760">
        <v>9881.5</v>
      </c>
      <c r="D760">
        <v>9848.85</v>
      </c>
      <c r="E760">
        <v>9857.0499999999993</v>
      </c>
      <c r="F760">
        <v>190398702</v>
      </c>
      <c r="G760">
        <v>10392.629999999999</v>
      </c>
      <c r="H760">
        <f t="shared" si="308"/>
        <v>9856.7041666666664</v>
      </c>
      <c r="I760">
        <f t="shared" si="300"/>
        <v>0.34583333333284827</v>
      </c>
      <c r="J760">
        <f t="shared" si="307"/>
        <v>1</v>
      </c>
      <c r="K760">
        <f t="shared" si="288"/>
        <v>9952.2000000000007</v>
      </c>
      <c r="L760">
        <f t="shared" si="301"/>
        <v>208596690.2857143</v>
      </c>
      <c r="M760">
        <f t="shared" si="302"/>
        <v>-18197988.285714298</v>
      </c>
      <c r="N760" s="10">
        <f t="shared" si="289"/>
        <v>0.96529894846836994</v>
      </c>
      <c r="O760">
        <f t="shared" si="297"/>
        <v>62.899999999999636</v>
      </c>
      <c r="P760">
        <f t="shared" si="309"/>
        <v>282.39999999999964</v>
      </c>
      <c r="Q760">
        <f t="shared" si="310"/>
        <v>120.12892033145071</v>
      </c>
      <c r="R760">
        <f t="shared" si="311"/>
        <v>-219.5</v>
      </c>
      <c r="S760">
        <f t="shared" si="293"/>
        <v>4.5499999999992724</v>
      </c>
      <c r="T760">
        <f t="shared" si="294"/>
        <v>-4.5499999999992724</v>
      </c>
      <c r="U760">
        <f t="shared" si="295"/>
        <v>4.5499999999992724</v>
      </c>
      <c r="V760">
        <f t="shared" si="296"/>
        <v>0</v>
      </c>
      <c r="W760">
        <f t="shared" si="303"/>
        <v>30.38571428571413</v>
      </c>
      <c r="X760">
        <f t="shared" si="298"/>
        <v>21.399999999999896</v>
      </c>
      <c r="Y760">
        <f t="shared" si="304"/>
        <v>57.564276048714468</v>
      </c>
      <c r="Z760">
        <f t="shared" si="305"/>
        <v>0</v>
      </c>
      <c r="AA760">
        <f t="shared" si="306"/>
        <v>0</v>
      </c>
      <c r="AB760">
        <v>149.9</v>
      </c>
      <c r="AC760">
        <f t="shared" si="286"/>
        <v>-4598128653.3002768</v>
      </c>
      <c r="AD760">
        <f t="shared" si="299"/>
        <v>-4039440462.4358096</v>
      </c>
      <c r="AE760" t="str">
        <f t="shared" si="287"/>
        <v>Aug</v>
      </c>
      <c r="AF760">
        <f>_xlfn.IFNA(VLOOKUP(A760,Gold!$A$2:$E$1307,5, FALSE),AF759)</f>
        <v>28879</v>
      </c>
      <c r="AG760">
        <f>_xlfn.IFNA(VLOOKUP(A760,Gold!$A$2:$G$1307,7, FALSE),AG759)</f>
        <v>-1</v>
      </c>
      <c r="AH760">
        <f>_xlfn.IFNA(VLOOKUP(A760,Oil!$A$2:$E$1345,5, FALSE),AH759)</f>
        <v>3104</v>
      </c>
      <c r="AI760">
        <f>_xlfn.IFNA(VLOOKUP(A760,Oil!$A$2:$G$1345,7, FALSE),AI759)</f>
        <v>1</v>
      </c>
      <c r="AJ760">
        <f t="shared" si="290"/>
        <v>0</v>
      </c>
      <c r="AK760">
        <f>_xlfn.IFNA(VLOOKUP(A760,InterestRate!$A$2:$G$1334,3, FALSE),AK759)</f>
        <v>6.5380000000000003</v>
      </c>
      <c r="AL760">
        <f>_xlfn.IFNA(VLOOKUP(A760,InterestRate!$A$2:$G$1334,4,FALSE),AL759)</f>
        <v>6.5419999999999998</v>
      </c>
      <c r="AM760">
        <f>_xlfn.IFNA(VLOOKUP(A760,InterestRate!$A$2:$G$1334,5, FALSE),AM759)</f>
        <v>6.548</v>
      </c>
      <c r="AN760">
        <f>_xlfn.IFNA(VLOOKUP(A760,InterestRate!$A$2:$G$1334,6, FALSE),AN759)</f>
        <v>6.5309999999999997</v>
      </c>
      <c r="AO760">
        <f>_xlfn.IFNA(VLOOKUP(A760,InterestRate!$A$2:$G$1334,7, FALSE),AO759)</f>
        <v>5.0000000000000001E-4</v>
      </c>
      <c r="AP760">
        <f t="shared" si="291"/>
        <v>1</v>
      </c>
      <c r="AQ760">
        <f t="shared" si="292"/>
        <v>1</v>
      </c>
    </row>
    <row r="761" spans="1:43" x14ac:dyDescent="0.2">
      <c r="A761" s="1">
        <v>42975</v>
      </c>
      <c r="B761">
        <v>9907.15</v>
      </c>
      <c r="C761">
        <v>9925.75</v>
      </c>
      <c r="D761">
        <v>9882</v>
      </c>
      <c r="E761">
        <v>9912.7999999999993</v>
      </c>
      <c r="F761">
        <v>164493772</v>
      </c>
      <c r="G761">
        <v>9900.06</v>
      </c>
      <c r="H761">
        <f t="shared" si="308"/>
        <v>9840.0083333333332</v>
      </c>
      <c r="I761">
        <f t="shared" si="300"/>
        <v>72.79166666666606</v>
      </c>
      <c r="J761">
        <f t="shared" si="307"/>
        <v>0</v>
      </c>
      <c r="K761">
        <f t="shared" si="288"/>
        <v>9916.2000000000007</v>
      </c>
      <c r="L761">
        <f t="shared" si="301"/>
        <v>206994564.14285713</v>
      </c>
      <c r="M761">
        <f t="shared" si="302"/>
        <v>-42500792.142857134</v>
      </c>
      <c r="N761" s="10">
        <f t="shared" si="289"/>
        <v>3.4299088047791297E-2</v>
      </c>
      <c r="O761">
        <f t="shared" si="297"/>
        <v>15.5</v>
      </c>
      <c r="P761">
        <f t="shared" si="309"/>
        <v>184.60000000000036</v>
      </c>
      <c r="Q761">
        <f t="shared" si="310"/>
        <v>123.46332933497378</v>
      </c>
      <c r="R761">
        <f t="shared" si="311"/>
        <v>-169.10000000000036</v>
      </c>
      <c r="S761">
        <f t="shared" si="293"/>
        <v>55.75</v>
      </c>
      <c r="T761">
        <f t="shared" si="294"/>
        <v>-55.75</v>
      </c>
      <c r="U761">
        <f t="shared" si="295"/>
        <v>55.75</v>
      </c>
      <c r="V761">
        <f t="shared" si="296"/>
        <v>0</v>
      </c>
      <c r="W761">
        <f t="shared" si="303"/>
        <v>23.614285714285611</v>
      </c>
      <c r="X761">
        <f t="shared" si="298"/>
        <v>21.399999999999896</v>
      </c>
      <c r="Y761">
        <f t="shared" si="304"/>
        <v>51.319466004346481</v>
      </c>
      <c r="Z761">
        <f t="shared" si="305"/>
        <v>0</v>
      </c>
      <c r="AA761">
        <f t="shared" si="306"/>
        <v>0</v>
      </c>
      <c r="AB761">
        <v>220.1</v>
      </c>
      <c r="AC761">
        <f t="shared" si="286"/>
        <v>929389811.79994011</v>
      </c>
      <c r="AD761">
        <f t="shared" si="299"/>
        <v>-6216230629.1572104</v>
      </c>
      <c r="AE761" t="str">
        <f t="shared" si="287"/>
        <v>Aug</v>
      </c>
      <c r="AF761">
        <f>_xlfn.IFNA(VLOOKUP(A761,Gold!$A$2:$E$1307,5, FALSE),AF760)</f>
        <v>29140</v>
      </c>
      <c r="AG761">
        <f>_xlfn.IFNA(VLOOKUP(A761,Gold!$A$2:$G$1307,7, FALSE),AG760)</f>
        <v>1</v>
      </c>
      <c r="AH761">
        <f>_xlfn.IFNA(VLOOKUP(A761,Oil!$A$2:$E$1345,5, FALSE),AH760)</f>
        <v>3067</v>
      </c>
      <c r="AI761">
        <f>_xlfn.IFNA(VLOOKUP(A761,Oil!$A$2:$G$1345,7, FALSE),AI760)</f>
        <v>1</v>
      </c>
      <c r="AJ761">
        <f t="shared" si="290"/>
        <v>2</v>
      </c>
      <c r="AK761">
        <f>_xlfn.IFNA(VLOOKUP(A761,InterestRate!$A$2:$G$1334,3, FALSE),AK760)</f>
        <v>6.5679999999999996</v>
      </c>
      <c r="AL761">
        <f>_xlfn.IFNA(VLOOKUP(A761,InterestRate!$A$2:$G$1334,4,FALSE),AL760)</f>
        <v>6.5279999999999996</v>
      </c>
      <c r="AM761">
        <f>_xlfn.IFNA(VLOOKUP(A761,InterestRate!$A$2:$G$1334,5, FALSE),AM760)</f>
        <v>6.5750000000000002</v>
      </c>
      <c r="AN761">
        <f>_xlfn.IFNA(VLOOKUP(A761,InterestRate!$A$2:$G$1334,6, FALSE),AN760)</f>
        <v>6.5279999999999996</v>
      </c>
      <c r="AO761">
        <f>_xlfn.IFNA(VLOOKUP(A761,InterestRate!$A$2:$G$1334,7, FALSE),AO760)</f>
        <v>4.5999999999999999E-3</v>
      </c>
      <c r="AP761">
        <f t="shared" si="291"/>
        <v>1</v>
      </c>
      <c r="AQ761">
        <f t="shared" si="292"/>
        <v>3</v>
      </c>
    </row>
    <row r="762" spans="1:43" x14ac:dyDescent="0.2">
      <c r="A762" s="1">
        <v>42976</v>
      </c>
      <c r="B762">
        <v>9886.4</v>
      </c>
      <c r="C762">
        <v>9887.35</v>
      </c>
      <c r="D762">
        <v>9783.75</v>
      </c>
      <c r="E762">
        <v>9796.0499999999993</v>
      </c>
      <c r="F762">
        <v>178668444</v>
      </c>
      <c r="G762">
        <v>8469.09</v>
      </c>
      <c r="H762">
        <f t="shared" si="308"/>
        <v>9834.529166666669</v>
      </c>
      <c r="I762">
        <f t="shared" si="300"/>
        <v>-38.479166666669698</v>
      </c>
      <c r="J762">
        <f t="shared" si="307"/>
        <v>-1</v>
      </c>
      <c r="K762">
        <f t="shared" si="288"/>
        <v>9929.9</v>
      </c>
      <c r="L762">
        <f t="shared" si="301"/>
        <v>198169529.7142857</v>
      </c>
      <c r="M762">
        <f t="shared" si="302"/>
        <v>-19501085.714285702</v>
      </c>
      <c r="N762" s="10">
        <f t="shared" si="289"/>
        <v>1.3663670561093539</v>
      </c>
      <c r="O762">
        <f t="shared" si="297"/>
        <v>-108.10000000000036</v>
      </c>
      <c r="P762">
        <f t="shared" si="309"/>
        <v>45.149999999999636</v>
      </c>
      <c r="Q762">
        <f t="shared" si="310"/>
        <v>117.53238814005587</v>
      </c>
      <c r="R762">
        <f t="shared" si="311"/>
        <v>-153.25</v>
      </c>
      <c r="S762">
        <f t="shared" si="293"/>
        <v>-116.75</v>
      </c>
      <c r="T762">
        <f t="shared" si="294"/>
        <v>116.75</v>
      </c>
      <c r="U762">
        <f t="shared" si="295"/>
        <v>0</v>
      </c>
      <c r="V762">
        <f t="shared" si="296"/>
        <v>116.75</v>
      </c>
      <c r="W762">
        <f t="shared" si="303"/>
        <v>22.63571428571413</v>
      </c>
      <c r="X762">
        <f t="shared" si="298"/>
        <v>38.078571428571323</v>
      </c>
      <c r="Y762">
        <f t="shared" si="304"/>
        <v>36.678240740740648</v>
      </c>
      <c r="Z762">
        <f t="shared" si="305"/>
        <v>0</v>
      </c>
      <c r="AA762">
        <f t="shared" si="306"/>
        <v>0</v>
      </c>
      <c r="AB762">
        <v>-29.7</v>
      </c>
      <c r="AC762">
        <f t="shared" si="286"/>
        <v>-16142693915.400064</v>
      </c>
      <c r="AD762">
        <f t="shared" si="299"/>
        <v>-7317871806.300087</v>
      </c>
      <c r="AE762" t="str">
        <f t="shared" si="287"/>
        <v>Aug</v>
      </c>
      <c r="AF762">
        <f>_xlfn.IFNA(VLOOKUP(A762,Gold!$A$2:$E$1307,5, FALSE),AF761)</f>
        <v>29636</v>
      </c>
      <c r="AG762">
        <f>_xlfn.IFNA(VLOOKUP(A762,Gold!$A$2:$G$1307,7, FALSE),AG761)</f>
        <v>-1</v>
      </c>
      <c r="AH762">
        <f>_xlfn.IFNA(VLOOKUP(A762,Oil!$A$2:$E$1345,5, FALSE),AH761)</f>
        <v>2974</v>
      </c>
      <c r="AI762">
        <f>_xlfn.IFNA(VLOOKUP(A762,Oil!$A$2:$G$1345,7, FALSE),AI761)</f>
        <v>-1</v>
      </c>
      <c r="AJ762">
        <f t="shared" si="290"/>
        <v>-2</v>
      </c>
      <c r="AK762">
        <f>_xlfn.IFNA(VLOOKUP(A762,InterestRate!$A$2:$G$1334,3, FALSE),AK761)</f>
        <v>6.5330000000000004</v>
      </c>
      <c r="AL762">
        <f>_xlfn.IFNA(VLOOKUP(A762,InterestRate!$A$2:$G$1334,4,FALSE),AL761)</f>
        <v>6.5759999999999996</v>
      </c>
      <c r="AM762">
        <f>_xlfn.IFNA(VLOOKUP(A762,InterestRate!$A$2:$G$1334,5, FALSE),AM761)</f>
        <v>6.5759999999999996</v>
      </c>
      <c r="AN762">
        <f>_xlfn.IFNA(VLOOKUP(A762,InterestRate!$A$2:$G$1334,6, FALSE),AN761)</f>
        <v>6.5330000000000004</v>
      </c>
      <c r="AO762">
        <f>_xlfn.IFNA(VLOOKUP(A762,InterestRate!$A$2:$G$1334,7, FALSE),AO761)</f>
        <v>-5.3E-3</v>
      </c>
      <c r="AP762">
        <f t="shared" si="291"/>
        <v>-1</v>
      </c>
      <c r="AQ762">
        <f t="shared" si="292"/>
        <v>-3</v>
      </c>
    </row>
    <row r="763" spans="1:43" x14ac:dyDescent="0.2">
      <c r="A763" s="1">
        <v>42977</v>
      </c>
      <c r="B763">
        <v>9859.5</v>
      </c>
      <c r="C763">
        <v>9909.4500000000007</v>
      </c>
      <c r="D763">
        <v>9850.7999999999993</v>
      </c>
      <c r="E763">
        <v>9884.4</v>
      </c>
      <c r="F763">
        <v>162704136</v>
      </c>
      <c r="G763">
        <v>8008.72</v>
      </c>
      <c r="H763">
        <f t="shared" si="308"/>
        <v>9825.195833333335</v>
      </c>
      <c r="I763">
        <f t="shared" si="300"/>
        <v>59.204166666664605</v>
      </c>
      <c r="J763">
        <f t="shared" si="307"/>
        <v>1</v>
      </c>
      <c r="K763">
        <f t="shared" si="288"/>
        <v>9934.7999999999993</v>
      </c>
      <c r="L763">
        <f t="shared" si="301"/>
        <v>194600405.85714287</v>
      </c>
      <c r="M763">
        <f t="shared" si="302"/>
        <v>-31896269.857142866</v>
      </c>
      <c r="N763" s="10">
        <f t="shared" si="289"/>
        <v>0.50989437902148471</v>
      </c>
      <c r="O763">
        <f t="shared" si="297"/>
        <v>47</v>
      </c>
      <c r="P763">
        <f t="shared" si="309"/>
        <v>188.14999999999964</v>
      </c>
      <c r="Q763">
        <f t="shared" si="310"/>
        <v>111.3843447792586</v>
      </c>
      <c r="R763">
        <f t="shared" si="311"/>
        <v>-141.14999999999964</v>
      </c>
      <c r="S763">
        <f t="shared" si="293"/>
        <v>88.350000000000364</v>
      </c>
      <c r="T763">
        <f t="shared" si="294"/>
        <v>-88.350000000000364</v>
      </c>
      <c r="U763">
        <f t="shared" si="295"/>
        <v>88.350000000000364</v>
      </c>
      <c r="V763">
        <f t="shared" si="296"/>
        <v>0</v>
      </c>
      <c r="W763">
        <f t="shared" si="303"/>
        <v>35.257142857142753</v>
      </c>
      <c r="X763">
        <f t="shared" si="298"/>
        <v>28.542857142857038</v>
      </c>
      <c r="Y763">
        <f t="shared" si="304"/>
        <v>54.409171075837762</v>
      </c>
      <c r="Z763">
        <f t="shared" si="305"/>
        <v>0</v>
      </c>
      <c r="AA763">
        <f t="shared" si="306"/>
        <v>0</v>
      </c>
      <c r="AB763">
        <v>-45.6</v>
      </c>
      <c r="AC763">
        <f t="shared" si="286"/>
        <v>4051332986.399941</v>
      </c>
      <c r="AD763">
        <f t="shared" si="299"/>
        <v>-5703432121.0500565</v>
      </c>
      <c r="AE763" t="str">
        <f t="shared" si="287"/>
        <v>Aug</v>
      </c>
      <c r="AF763">
        <f>_xlfn.IFNA(VLOOKUP(A763,Gold!$A$2:$E$1307,5, FALSE),AF762)</f>
        <v>29601</v>
      </c>
      <c r="AG763">
        <f>_xlfn.IFNA(VLOOKUP(A763,Gold!$A$2:$G$1307,7, FALSE),AG762)</f>
        <v>1</v>
      </c>
      <c r="AH763">
        <f>_xlfn.IFNA(VLOOKUP(A763,Oil!$A$2:$E$1345,5, FALSE),AH762)</f>
        <v>2973</v>
      </c>
      <c r="AI763">
        <f>_xlfn.IFNA(VLOOKUP(A763,Oil!$A$2:$G$1345,7, FALSE),AI762)</f>
        <v>-1</v>
      </c>
      <c r="AJ763">
        <f t="shared" si="290"/>
        <v>0</v>
      </c>
      <c r="AK763">
        <f>_xlfn.IFNA(VLOOKUP(A763,InterestRate!$A$2:$G$1334,3, FALSE),AK762)</f>
        <v>6.5359999999999996</v>
      </c>
      <c r="AL763">
        <f>_xlfn.IFNA(VLOOKUP(A763,InterestRate!$A$2:$G$1334,4,FALSE),AL762)</f>
        <v>6.5430000000000001</v>
      </c>
      <c r="AM763">
        <f>_xlfn.IFNA(VLOOKUP(A763,InterestRate!$A$2:$G$1334,5, FALSE),AM762)</f>
        <v>6.55</v>
      </c>
      <c r="AN763">
        <f>_xlfn.IFNA(VLOOKUP(A763,InterestRate!$A$2:$G$1334,6, FALSE),AN762)</f>
        <v>6.5279999999999996</v>
      </c>
      <c r="AO763">
        <f>_xlfn.IFNA(VLOOKUP(A763,InterestRate!$A$2:$G$1334,7, FALSE),AO762)</f>
        <v>5.0000000000000001E-4</v>
      </c>
      <c r="AP763">
        <f t="shared" si="291"/>
        <v>1</v>
      </c>
      <c r="AQ763">
        <f t="shared" si="292"/>
        <v>1</v>
      </c>
    </row>
    <row r="764" spans="1:43" x14ac:dyDescent="0.2">
      <c r="A764" s="1">
        <v>42978</v>
      </c>
      <c r="B764">
        <v>9905.7000000000007</v>
      </c>
      <c r="C764">
        <v>9925.1</v>
      </c>
      <c r="D764">
        <v>9856.9500000000007</v>
      </c>
      <c r="E764">
        <v>9917.9</v>
      </c>
      <c r="F764">
        <v>337782004</v>
      </c>
      <c r="G764">
        <v>14619.43</v>
      </c>
      <c r="H764">
        <f t="shared" si="308"/>
        <v>9830.5416666666661</v>
      </c>
      <c r="I764">
        <f t="shared" si="300"/>
        <v>87.358333333333576</v>
      </c>
      <c r="J764">
        <f t="shared" si="307"/>
        <v>0</v>
      </c>
      <c r="K764">
        <f t="shared" si="288"/>
        <v>10006.049999999999</v>
      </c>
      <c r="L764">
        <f t="shared" si="301"/>
        <v>181567922.85714287</v>
      </c>
      <c r="M764">
        <f t="shared" si="302"/>
        <v>156214081.14285713</v>
      </c>
      <c r="N764" s="10">
        <f t="shared" si="289"/>
        <v>0.88879702356345236</v>
      </c>
      <c r="O764">
        <f t="shared" si="297"/>
        <v>163.54999999999927</v>
      </c>
      <c r="P764">
        <f t="shared" si="309"/>
        <v>317.24999999999818</v>
      </c>
      <c r="Q764">
        <f t="shared" si="310"/>
        <v>103.63181392382774</v>
      </c>
      <c r="R764">
        <f t="shared" si="311"/>
        <v>-153.69999999999891</v>
      </c>
      <c r="S764">
        <f t="shared" si="293"/>
        <v>33.5</v>
      </c>
      <c r="T764">
        <f t="shared" si="294"/>
        <v>-33.5</v>
      </c>
      <c r="U764">
        <f t="shared" si="295"/>
        <v>33.5</v>
      </c>
      <c r="V764">
        <f t="shared" si="296"/>
        <v>0</v>
      </c>
      <c r="W764">
        <f t="shared" si="303"/>
        <v>40.042857142857038</v>
      </c>
      <c r="X764">
        <f t="shared" si="298"/>
        <v>16.678571428571427</v>
      </c>
      <c r="Y764">
        <f t="shared" si="304"/>
        <v>69.372602400692926</v>
      </c>
      <c r="Z764">
        <f t="shared" si="305"/>
        <v>0</v>
      </c>
      <c r="AA764">
        <f t="shared" si="306"/>
        <v>0</v>
      </c>
      <c r="AB764">
        <v>102.45</v>
      </c>
      <c r="AC764">
        <f t="shared" si="286"/>
        <v>4120940448.7996311</v>
      </c>
      <c r="AD764">
        <f t="shared" si="299"/>
        <v>-1792170275.15012</v>
      </c>
      <c r="AE764" t="str">
        <f t="shared" si="287"/>
        <v>Aug</v>
      </c>
      <c r="AF764">
        <f>_xlfn.IFNA(VLOOKUP(A764,Gold!$A$2:$E$1307,5, FALSE),AF763)</f>
        <v>29456</v>
      </c>
      <c r="AG764">
        <f>_xlfn.IFNA(VLOOKUP(A764,Gold!$A$2:$G$1307,7, FALSE),AG763)</f>
        <v>1</v>
      </c>
      <c r="AH764">
        <f>_xlfn.IFNA(VLOOKUP(A764,Oil!$A$2:$E$1345,5, FALSE),AH763)</f>
        <v>2939</v>
      </c>
      <c r="AI764">
        <f>_xlfn.IFNA(VLOOKUP(A764,Oil!$A$2:$G$1345,7, FALSE),AI763)</f>
        <v>-1</v>
      </c>
      <c r="AJ764">
        <f t="shared" si="290"/>
        <v>0</v>
      </c>
      <c r="AK764">
        <f>_xlfn.IFNA(VLOOKUP(A764,InterestRate!$A$2:$G$1334,3, FALSE),AK763)</f>
        <v>6.5250000000000004</v>
      </c>
      <c r="AL764">
        <f>_xlfn.IFNA(VLOOKUP(A764,InterestRate!$A$2:$G$1334,4,FALSE),AL763)</f>
        <v>6.5439999999999996</v>
      </c>
      <c r="AM764">
        <f>_xlfn.IFNA(VLOOKUP(A764,InterestRate!$A$2:$G$1334,5, FALSE),AM763)</f>
        <v>6.55</v>
      </c>
      <c r="AN764">
        <f>_xlfn.IFNA(VLOOKUP(A764,InterestRate!$A$2:$G$1334,6, FALSE),AN763)</f>
        <v>6.5250000000000004</v>
      </c>
      <c r="AO764">
        <f>_xlfn.IFNA(VLOOKUP(A764,InterestRate!$A$2:$G$1334,7, FALSE),AO763)</f>
        <v>-1.6999999999999999E-3</v>
      </c>
      <c r="AP764">
        <f t="shared" si="291"/>
        <v>-1</v>
      </c>
      <c r="AQ764">
        <f t="shared" si="292"/>
        <v>-1</v>
      </c>
    </row>
    <row r="765" spans="1:43" x14ac:dyDescent="0.2">
      <c r="A765" s="1">
        <v>42979</v>
      </c>
      <c r="B765">
        <v>9937.65</v>
      </c>
      <c r="C765">
        <v>9983.4500000000007</v>
      </c>
      <c r="D765">
        <v>9909.85</v>
      </c>
      <c r="E765">
        <v>9974.4</v>
      </c>
      <c r="F765">
        <v>162730656</v>
      </c>
      <c r="G765">
        <v>9314.82</v>
      </c>
      <c r="H765">
        <f t="shared" si="308"/>
        <v>9847.7999999999993</v>
      </c>
      <c r="I765">
        <f t="shared" si="300"/>
        <v>126.60000000000036</v>
      </c>
      <c r="J765">
        <f t="shared" si="307"/>
        <v>0</v>
      </c>
      <c r="K765">
        <f t="shared" si="288"/>
        <v>10093.049999999999</v>
      </c>
      <c r="L765">
        <f t="shared" si="301"/>
        <v>199589955.57142857</v>
      </c>
      <c r="M765">
        <f t="shared" si="302"/>
        <v>-36859299.571428567</v>
      </c>
      <c r="N765" s="10">
        <f t="shared" si="289"/>
        <v>1.1895452358036538</v>
      </c>
      <c r="O765">
        <f t="shared" si="297"/>
        <v>208.85000000000036</v>
      </c>
      <c r="P765">
        <f t="shared" si="309"/>
        <v>263.55000000000109</v>
      </c>
      <c r="Q765">
        <f t="shared" si="310"/>
        <v>98.032106621103779</v>
      </c>
      <c r="R765">
        <f t="shared" si="311"/>
        <v>-54.700000000000728</v>
      </c>
      <c r="S765">
        <f t="shared" si="293"/>
        <v>56.5</v>
      </c>
      <c r="T765">
        <f t="shared" si="294"/>
        <v>-56.5</v>
      </c>
      <c r="U765">
        <f t="shared" si="295"/>
        <v>56.5</v>
      </c>
      <c r="V765">
        <f t="shared" si="296"/>
        <v>0</v>
      </c>
      <c r="W765">
        <f t="shared" si="303"/>
        <v>46.514285714285769</v>
      </c>
      <c r="X765">
        <f t="shared" si="298"/>
        <v>16.678571428571427</v>
      </c>
      <c r="Y765">
        <f t="shared" si="304"/>
        <v>72.460220318237475</v>
      </c>
      <c r="Z765">
        <f t="shared" si="305"/>
        <v>0</v>
      </c>
      <c r="AA765">
        <f t="shared" si="306"/>
        <v>0</v>
      </c>
      <c r="AB765">
        <v>419.4</v>
      </c>
      <c r="AC765">
        <f t="shared" si="286"/>
        <v>5980351608</v>
      </c>
      <c r="AD765">
        <f t="shared" si="299"/>
        <v>419481315.19275695</v>
      </c>
      <c r="AE765" t="str">
        <f t="shared" si="287"/>
        <v>Sep</v>
      </c>
      <c r="AF765">
        <f>_xlfn.IFNA(VLOOKUP(A765,Gold!$A$2:$E$1307,5, FALSE),AF764)</f>
        <v>29742</v>
      </c>
      <c r="AG765">
        <f>_xlfn.IFNA(VLOOKUP(A765,Gold!$A$2:$G$1307,7, FALSE),AG764)</f>
        <v>1</v>
      </c>
      <c r="AH765">
        <f>_xlfn.IFNA(VLOOKUP(A765,Oil!$A$2:$E$1345,5, FALSE),AH764)</f>
        <v>3023</v>
      </c>
      <c r="AI765">
        <f>_xlfn.IFNA(VLOOKUP(A765,Oil!$A$2:$G$1345,7, FALSE),AI764)</f>
        <v>1</v>
      </c>
      <c r="AJ765">
        <f t="shared" si="290"/>
        <v>2</v>
      </c>
      <c r="AK765">
        <f>_xlfn.IFNA(VLOOKUP(A765,InterestRate!$A$2:$G$1334,3, FALSE),AK764)</f>
        <v>6.4829999999999997</v>
      </c>
      <c r="AL765">
        <f>_xlfn.IFNA(VLOOKUP(A765,InterestRate!$A$2:$G$1334,4,FALSE),AL764)</f>
        <v>6.492</v>
      </c>
      <c r="AM765">
        <f>_xlfn.IFNA(VLOOKUP(A765,InterestRate!$A$2:$G$1334,5, FALSE),AM764)</f>
        <v>6.4989999999999997</v>
      </c>
      <c r="AN765">
        <f>_xlfn.IFNA(VLOOKUP(A765,InterestRate!$A$2:$G$1334,6, FALSE),AN764)</f>
        <v>6.4779999999999998</v>
      </c>
      <c r="AO765">
        <f>_xlfn.IFNA(VLOOKUP(A765,InterestRate!$A$2:$G$1334,7, FALSE),AO764)</f>
        <v>-6.4000000000000003E-3</v>
      </c>
      <c r="AP765">
        <f t="shared" si="291"/>
        <v>-1</v>
      </c>
      <c r="AQ765">
        <f t="shared" si="292"/>
        <v>1</v>
      </c>
    </row>
    <row r="766" spans="1:43" x14ac:dyDescent="0.2">
      <c r="A766" s="1">
        <v>42982</v>
      </c>
      <c r="B766">
        <v>9984.15</v>
      </c>
      <c r="C766">
        <v>9988.4</v>
      </c>
      <c r="D766">
        <v>9861</v>
      </c>
      <c r="E766">
        <v>9912.85</v>
      </c>
      <c r="F766">
        <v>153369495</v>
      </c>
      <c r="G766">
        <v>8069.64</v>
      </c>
      <c r="H766">
        <f t="shared" si="308"/>
        <v>9862.8208333333332</v>
      </c>
      <c r="I766">
        <f t="shared" si="300"/>
        <v>50.029166666667152</v>
      </c>
      <c r="J766">
        <f t="shared" si="307"/>
        <v>0</v>
      </c>
      <c r="K766">
        <f t="shared" si="288"/>
        <v>10079.299999999999</v>
      </c>
      <c r="L766">
        <f t="shared" si="301"/>
        <v>195799031.85714287</v>
      </c>
      <c r="M766">
        <f t="shared" si="302"/>
        <v>-42429536.857142866</v>
      </c>
      <c r="N766" s="10">
        <f t="shared" si="289"/>
        <v>1.6791336497576268</v>
      </c>
      <c r="O766">
        <f t="shared" si="297"/>
        <v>60.350000000000364</v>
      </c>
      <c r="P766">
        <f t="shared" si="309"/>
        <v>-81.350000000000364</v>
      </c>
      <c r="Q766">
        <f t="shared" si="310"/>
        <v>106.61162661066318</v>
      </c>
      <c r="R766">
        <f t="shared" si="311"/>
        <v>141.70000000000073</v>
      </c>
      <c r="S766">
        <f t="shared" si="293"/>
        <v>-61.549999999999272</v>
      </c>
      <c r="T766">
        <f t="shared" si="294"/>
        <v>61.549999999999272</v>
      </c>
      <c r="U766">
        <f t="shared" si="295"/>
        <v>0</v>
      </c>
      <c r="V766">
        <f t="shared" si="296"/>
        <v>61.549999999999272</v>
      </c>
      <c r="W766">
        <f t="shared" si="303"/>
        <v>34.092857142857092</v>
      </c>
      <c r="X766">
        <f t="shared" si="298"/>
        <v>25.471428571428469</v>
      </c>
      <c r="Y766">
        <f t="shared" si="304"/>
        <v>56.292015567873634</v>
      </c>
      <c r="Z766">
        <f t="shared" si="305"/>
        <v>0</v>
      </c>
      <c r="AA766">
        <f t="shared" si="306"/>
        <v>0</v>
      </c>
      <c r="AB766">
        <v>432.75</v>
      </c>
      <c r="AC766">
        <f t="shared" si="286"/>
        <v>-10935244993.499887</v>
      </c>
      <c r="AD766">
        <f t="shared" si="299"/>
        <v>-2370578958.1715312</v>
      </c>
      <c r="AE766" t="str">
        <f t="shared" si="287"/>
        <v>Sep</v>
      </c>
      <c r="AF766">
        <f>_xlfn.IFNA(VLOOKUP(A766,Gold!$A$2:$E$1307,5, FALSE),AF765)</f>
        <v>30165</v>
      </c>
      <c r="AG766">
        <f>_xlfn.IFNA(VLOOKUP(A766,Gold!$A$2:$G$1307,7, FALSE),AG765)</f>
        <v>-1</v>
      </c>
      <c r="AH766">
        <f>_xlfn.IFNA(VLOOKUP(A766,Oil!$A$2:$E$1345,5, FALSE),AH765)</f>
        <v>3026</v>
      </c>
      <c r="AI766">
        <f>_xlfn.IFNA(VLOOKUP(A766,Oil!$A$2:$G$1345,7, FALSE),AI765)</f>
        <v>1</v>
      </c>
      <c r="AJ766">
        <f t="shared" si="290"/>
        <v>0</v>
      </c>
      <c r="AK766">
        <f>_xlfn.IFNA(VLOOKUP(A766,InterestRate!$A$2:$G$1334,3, FALSE),AK765)</f>
        <v>6.4960000000000004</v>
      </c>
      <c r="AL766">
        <f>_xlfn.IFNA(VLOOKUP(A766,InterestRate!$A$2:$G$1334,4,FALSE),AL765)</f>
        <v>6.49</v>
      </c>
      <c r="AM766">
        <f>_xlfn.IFNA(VLOOKUP(A766,InterestRate!$A$2:$G$1334,5, FALSE),AM765)</f>
        <v>6.532</v>
      </c>
      <c r="AN766">
        <f>_xlfn.IFNA(VLOOKUP(A766,InterestRate!$A$2:$G$1334,6, FALSE),AN765)</f>
        <v>6.49</v>
      </c>
      <c r="AO766">
        <f>_xlfn.IFNA(VLOOKUP(A766,InterestRate!$A$2:$G$1334,7, FALSE),AO765)</f>
        <v>2E-3</v>
      </c>
      <c r="AP766">
        <f t="shared" si="291"/>
        <v>1</v>
      </c>
      <c r="AQ766">
        <f t="shared" si="292"/>
        <v>1</v>
      </c>
    </row>
    <row r="767" spans="1:43" x14ac:dyDescent="0.2">
      <c r="A767" s="1">
        <v>42983</v>
      </c>
      <c r="B767">
        <v>9933.25</v>
      </c>
      <c r="C767">
        <v>9963.1</v>
      </c>
      <c r="D767">
        <v>9901.0499999999993</v>
      </c>
      <c r="E767">
        <v>9952.2000000000007</v>
      </c>
      <c r="F767">
        <v>143522342</v>
      </c>
      <c r="G767">
        <v>7566.62</v>
      </c>
      <c r="H767">
        <f t="shared" si="308"/>
        <v>9864.1166666666668</v>
      </c>
      <c r="I767">
        <f t="shared" si="300"/>
        <v>88.08333333333394</v>
      </c>
      <c r="J767">
        <f t="shared" si="307"/>
        <v>0</v>
      </c>
      <c r="K767">
        <f t="shared" si="288"/>
        <v>10086.6</v>
      </c>
      <c r="L767">
        <f t="shared" si="301"/>
        <v>192878172.7142857</v>
      </c>
      <c r="M767">
        <f t="shared" si="302"/>
        <v>-49355830.714285702</v>
      </c>
      <c r="N767" s="10">
        <f t="shared" si="289"/>
        <v>1.3504551757400336</v>
      </c>
      <c r="O767">
        <f t="shared" si="297"/>
        <v>95.150000000001455</v>
      </c>
      <c r="P767">
        <f t="shared" si="309"/>
        <v>32.250000000001819</v>
      </c>
      <c r="Q767">
        <f t="shared" si="310"/>
        <v>102.60386375348089</v>
      </c>
      <c r="R767">
        <f t="shared" si="311"/>
        <v>62.899999999999636</v>
      </c>
      <c r="S767">
        <f t="shared" si="293"/>
        <v>39.350000000000364</v>
      </c>
      <c r="T767">
        <f t="shared" si="294"/>
        <v>-39.350000000000364</v>
      </c>
      <c r="U767">
        <f t="shared" si="295"/>
        <v>39.350000000000364</v>
      </c>
      <c r="V767">
        <f t="shared" si="296"/>
        <v>0</v>
      </c>
      <c r="W767">
        <f t="shared" si="303"/>
        <v>39.064285714285816</v>
      </c>
      <c r="X767">
        <f t="shared" si="298"/>
        <v>25.471428571428469</v>
      </c>
      <c r="Y767">
        <f t="shared" si="304"/>
        <v>59.607629427793071</v>
      </c>
      <c r="Z767">
        <f t="shared" si="305"/>
        <v>0</v>
      </c>
      <c r="AA767">
        <f t="shared" si="306"/>
        <v>0</v>
      </c>
      <c r="AB767">
        <v>364.35</v>
      </c>
      <c r="AC767">
        <f t="shared" si="286"/>
        <v>2719748380.9001045</v>
      </c>
      <c r="AD767">
        <f t="shared" si="299"/>
        <v>-1325167953.2857623</v>
      </c>
      <c r="AE767" t="str">
        <f t="shared" si="287"/>
        <v>Sep</v>
      </c>
      <c r="AF767">
        <f>_xlfn.IFNA(VLOOKUP(A767,Gold!$A$2:$E$1307,5, FALSE),AF766)</f>
        <v>30151</v>
      </c>
      <c r="AG767">
        <f>_xlfn.IFNA(VLOOKUP(A767,Gold!$A$2:$G$1307,7, FALSE),AG766)</f>
        <v>-1</v>
      </c>
      <c r="AH767">
        <f>_xlfn.IFNA(VLOOKUP(A767,Oil!$A$2:$E$1345,5, FALSE),AH766)</f>
        <v>3026</v>
      </c>
      <c r="AI767">
        <f>_xlfn.IFNA(VLOOKUP(A767,Oil!$A$2:$G$1345,7, FALSE),AI766)</f>
        <v>1</v>
      </c>
      <c r="AJ767">
        <f t="shared" si="290"/>
        <v>0</v>
      </c>
      <c r="AK767">
        <f>_xlfn.IFNA(VLOOKUP(A767,InterestRate!$A$2:$G$1334,3, FALSE),AK766)</f>
        <v>6.4969999999999999</v>
      </c>
      <c r="AL767">
        <f>_xlfn.IFNA(VLOOKUP(A767,InterestRate!$A$2:$G$1334,4,FALSE),AL766)</f>
        <v>6.4960000000000004</v>
      </c>
      <c r="AM767">
        <f>_xlfn.IFNA(VLOOKUP(A767,InterestRate!$A$2:$G$1334,5, FALSE),AM766)</f>
        <v>6.5119999999999996</v>
      </c>
      <c r="AN767">
        <f>_xlfn.IFNA(VLOOKUP(A767,InterestRate!$A$2:$G$1334,6, FALSE),AN766)</f>
        <v>6.4909999999999997</v>
      </c>
      <c r="AO767">
        <f>_xlfn.IFNA(VLOOKUP(A767,InterestRate!$A$2:$G$1334,7, FALSE),AO766)</f>
        <v>2.0000000000000001E-4</v>
      </c>
      <c r="AP767">
        <f t="shared" si="291"/>
        <v>1</v>
      </c>
      <c r="AQ767">
        <f t="shared" si="292"/>
        <v>1</v>
      </c>
    </row>
    <row r="768" spans="1:43" x14ac:dyDescent="0.2">
      <c r="A768" s="1">
        <v>42984</v>
      </c>
      <c r="B768">
        <v>9899.25</v>
      </c>
      <c r="C768">
        <v>9931.5499999999993</v>
      </c>
      <c r="D768">
        <v>9882.5499999999993</v>
      </c>
      <c r="E768">
        <v>9916.2000000000007</v>
      </c>
      <c r="F768">
        <v>153767846</v>
      </c>
      <c r="G768">
        <v>8926.98</v>
      </c>
      <c r="H768">
        <f t="shared" si="308"/>
        <v>9868.1208333333325</v>
      </c>
      <c r="I768">
        <f t="shared" si="300"/>
        <v>48.079166666668243</v>
      </c>
      <c r="J768">
        <f t="shared" si="307"/>
        <v>0</v>
      </c>
      <c r="K768">
        <f t="shared" si="288"/>
        <v>10085.4</v>
      </c>
      <c r="L768">
        <f t="shared" si="301"/>
        <v>186181549.85714287</v>
      </c>
      <c r="M768">
        <f t="shared" si="302"/>
        <v>-32413703.857142866</v>
      </c>
      <c r="N768" s="10">
        <f t="shared" si="289"/>
        <v>1.7062987838083026</v>
      </c>
      <c r="O768">
        <f t="shared" si="297"/>
        <v>3.4000000000014552</v>
      </c>
      <c r="P768">
        <f t="shared" si="309"/>
        <v>-12.099999999998545</v>
      </c>
      <c r="Q768">
        <f t="shared" si="310"/>
        <v>103.25289342192804</v>
      </c>
      <c r="R768">
        <f t="shared" si="311"/>
        <v>15.5</v>
      </c>
      <c r="S768">
        <f t="shared" si="293"/>
        <v>-36</v>
      </c>
      <c r="T768">
        <f t="shared" si="294"/>
        <v>36</v>
      </c>
      <c r="U768">
        <f t="shared" si="295"/>
        <v>0</v>
      </c>
      <c r="V768">
        <f t="shared" si="296"/>
        <v>36</v>
      </c>
      <c r="W768">
        <f t="shared" si="303"/>
        <v>31.100000000000104</v>
      </c>
      <c r="X768">
        <f t="shared" si="298"/>
        <v>30.614285714285611</v>
      </c>
      <c r="Y768">
        <f t="shared" si="304"/>
        <v>49.589977220956889</v>
      </c>
      <c r="Z768">
        <f t="shared" si="305"/>
        <v>0</v>
      </c>
      <c r="AA768">
        <f t="shared" si="306"/>
        <v>0</v>
      </c>
      <c r="AB768">
        <v>158.9</v>
      </c>
      <c r="AC768">
        <f t="shared" si="286"/>
        <v>2606364989.7001119</v>
      </c>
      <c r="AD768">
        <f t="shared" si="299"/>
        <v>-1085600070.728595</v>
      </c>
      <c r="AE768" t="str">
        <f t="shared" si="287"/>
        <v>Sep</v>
      </c>
      <c r="AF768">
        <f>_xlfn.IFNA(VLOOKUP(A768,Gold!$A$2:$E$1307,5, FALSE),AF767)</f>
        <v>30205</v>
      </c>
      <c r="AG768">
        <f>_xlfn.IFNA(VLOOKUP(A768,Gold!$A$2:$G$1307,7, FALSE),AG767)</f>
        <v>-1</v>
      </c>
      <c r="AH768">
        <f>_xlfn.IFNA(VLOOKUP(A768,Oil!$A$2:$E$1345,5, FALSE),AH767)</f>
        <v>3120</v>
      </c>
      <c r="AI768">
        <f>_xlfn.IFNA(VLOOKUP(A768,Oil!$A$2:$G$1345,7, FALSE),AI767)</f>
        <v>1</v>
      </c>
      <c r="AJ768">
        <f t="shared" si="290"/>
        <v>0</v>
      </c>
      <c r="AK768">
        <f>_xlfn.IFNA(VLOOKUP(A768,InterestRate!$A$2:$G$1334,3, FALSE),AK767)</f>
        <v>6.5069999999999997</v>
      </c>
      <c r="AL768">
        <f>_xlfn.IFNA(VLOOKUP(A768,InterestRate!$A$2:$G$1334,4,FALSE),AL767)</f>
        <v>6.48</v>
      </c>
      <c r="AM768">
        <f>_xlfn.IFNA(VLOOKUP(A768,InterestRate!$A$2:$G$1334,5, FALSE),AM767)</f>
        <v>6.5259999999999998</v>
      </c>
      <c r="AN768">
        <f>_xlfn.IFNA(VLOOKUP(A768,InterestRate!$A$2:$G$1334,6, FALSE),AN767)</f>
        <v>6.4770000000000003</v>
      </c>
      <c r="AO768">
        <f>_xlfn.IFNA(VLOOKUP(A768,InterestRate!$A$2:$G$1334,7, FALSE),AO767)</f>
        <v>1.5E-3</v>
      </c>
      <c r="AP768">
        <f t="shared" si="291"/>
        <v>1</v>
      </c>
      <c r="AQ768">
        <f t="shared" si="292"/>
        <v>1</v>
      </c>
    </row>
    <row r="769" spans="1:43" x14ac:dyDescent="0.2">
      <c r="A769" s="1">
        <v>42985</v>
      </c>
      <c r="B769">
        <v>9945.85</v>
      </c>
      <c r="C769">
        <v>9964.85</v>
      </c>
      <c r="D769">
        <v>9917.2000000000007</v>
      </c>
      <c r="E769">
        <v>9929.9</v>
      </c>
      <c r="F769">
        <v>194626599</v>
      </c>
      <c r="G769">
        <v>9455.48</v>
      </c>
      <c r="H769">
        <f t="shared" si="308"/>
        <v>9874.6874999999982</v>
      </c>
      <c r="I769">
        <f t="shared" si="300"/>
        <v>55.212500000001455</v>
      </c>
      <c r="J769">
        <f t="shared" si="307"/>
        <v>0</v>
      </c>
      <c r="K769">
        <f t="shared" si="288"/>
        <v>10153.1</v>
      </c>
      <c r="L769">
        <f t="shared" si="301"/>
        <v>184649274.7142857</v>
      </c>
      <c r="M769">
        <f t="shared" si="302"/>
        <v>9977324.2857142985</v>
      </c>
      <c r="N769" s="10">
        <f t="shared" si="289"/>
        <v>2.2477567749927063</v>
      </c>
      <c r="O769">
        <f t="shared" si="297"/>
        <v>133.85000000000036</v>
      </c>
      <c r="P769">
        <f t="shared" si="309"/>
        <v>241.95000000000073</v>
      </c>
      <c r="Q769">
        <f t="shared" si="310"/>
        <v>104.39087945929813</v>
      </c>
      <c r="R769">
        <f t="shared" si="311"/>
        <v>-108.10000000000036</v>
      </c>
      <c r="S769">
        <f t="shared" si="293"/>
        <v>13.699999999998909</v>
      </c>
      <c r="T769">
        <f t="shared" si="294"/>
        <v>-13.699999999998909</v>
      </c>
      <c r="U769">
        <f t="shared" si="295"/>
        <v>13.699999999998909</v>
      </c>
      <c r="V769">
        <f t="shared" si="296"/>
        <v>0</v>
      </c>
      <c r="W769">
        <f t="shared" si="303"/>
        <v>33.057142857142807</v>
      </c>
      <c r="X769">
        <f t="shared" si="298"/>
        <v>13.935714285714182</v>
      </c>
      <c r="Y769">
        <f t="shared" si="304"/>
        <v>68.879297514511208</v>
      </c>
      <c r="Z769">
        <f t="shared" si="305"/>
        <v>0</v>
      </c>
      <c r="AA769">
        <f t="shared" si="306"/>
        <v>0</v>
      </c>
      <c r="AB769">
        <v>232.4</v>
      </c>
      <c r="AC769">
        <f t="shared" si="286"/>
        <v>-3104294254.0501418</v>
      </c>
      <c r="AD769">
        <f t="shared" si="299"/>
        <v>777028452.32139397</v>
      </c>
      <c r="AE769" t="str">
        <f t="shared" si="287"/>
        <v>Sep</v>
      </c>
      <c r="AF769">
        <f>_xlfn.IFNA(VLOOKUP(A769,Gold!$A$2:$E$1307,5, FALSE),AF768)</f>
        <v>30164</v>
      </c>
      <c r="AG769">
        <f>_xlfn.IFNA(VLOOKUP(A769,Gold!$A$2:$G$1307,7, FALSE),AG768)</f>
        <v>1</v>
      </c>
      <c r="AH769">
        <f>_xlfn.IFNA(VLOOKUP(A769,Oil!$A$2:$E$1345,5, FALSE),AH768)</f>
        <v>3157</v>
      </c>
      <c r="AI769">
        <f>_xlfn.IFNA(VLOOKUP(A769,Oil!$A$2:$G$1345,7, FALSE),AI768)</f>
        <v>1</v>
      </c>
      <c r="AJ769">
        <f t="shared" si="290"/>
        <v>2</v>
      </c>
      <c r="AK769">
        <f>_xlfn.IFNA(VLOOKUP(A769,InterestRate!$A$2:$G$1334,3, FALSE),AK768)</f>
        <v>6.5149999999999997</v>
      </c>
      <c r="AL769">
        <f>_xlfn.IFNA(VLOOKUP(A769,InterestRate!$A$2:$G$1334,4,FALSE),AL768)</f>
        <v>6.5119999999999996</v>
      </c>
      <c r="AM769">
        <f>_xlfn.IFNA(VLOOKUP(A769,InterestRate!$A$2:$G$1334,5, FALSE),AM768)</f>
        <v>6.5259999999999998</v>
      </c>
      <c r="AN769">
        <f>_xlfn.IFNA(VLOOKUP(A769,InterestRate!$A$2:$G$1334,6, FALSE),AN768)</f>
        <v>6.5090000000000003</v>
      </c>
      <c r="AO769">
        <f>_xlfn.IFNA(VLOOKUP(A769,InterestRate!$A$2:$G$1334,7, FALSE),AO768)</f>
        <v>1.1999999999999999E-3</v>
      </c>
      <c r="AP769">
        <f t="shared" si="291"/>
        <v>1</v>
      </c>
      <c r="AQ769">
        <f t="shared" si="292"/>
        <v>3</v>
      </c>
    </row>
    <row r="770" spans="1:43" x14ac:dyDescent="0.2">
      <c r="A770" s="1">
        <v>42986</v>
      </c>
      <c r="B770">
        <v>9958.65</v>
      </c>
      <c r="C770">
        <v>9963.6</v>
      </c>
      <c r="D770">
        <v>9913.2999999999993</v>
      </c>
      <c r="E770">
        <v>9934.7999999999993</v>
      </c>
      <c r="F770">
        <v>168698771</v>
      </c>
      <c r="G770">
        <v>8792.49</v>
      </c>
      <c r="H770">
        <f t="shared" si="308"/>
        <v>9889.3166666666657</v>
      </c>
      <c r="I770">
        <f t="shared" si="300"/>
        <v>45.483333333333576</v>
      </c>
      <c r="J770">
        <f t="shared" si="307"/>
        <v>0</v>
      </c>
      <c r="K770">
        <f t="shared" si="288"/>
        <v>10147.549999999999</v>
      </c>
      <c r="L770">
        <f t="shared" si="301"/>
        <v>186929011.14285713</v>
      </c>
      <c r="M770">
        <f t="shared" si="302"/>
        <v>-18230240.142857134</v>
      </c>
      <c r="N770" s="10">
        <f t="shared" si="289"/>
        <v>2.1414623344204213</v>
      </c>
      <c r="O770">
        <f t="shared" si="297"/>
        <v>50.399999999999636</v>
      </c>
      <c r="P770">
        <f t="shared" si="309"/>
        <v>3.3999999999996362</v>
      </c>
      <c r="Q770">
        <f t="shared" si="310"/>
        <v>71.586618362452185</v>
      </c>
      <c r="R770">
        <f t="shared" si="311"/>
        <v>47</v>
      </c>
      <c r="S770">
        <f t="shared" si="293"/>
        <v>4.8999999999996362</v>
      </c>
      <c r="T770">
        <f t="shared" si="294"/>
        <v>-4.8999999999996362</v>
      </c>
      <c r="U770">
        <f t="shared" si="295"/>
        <v>4.8999999999996362</v>
      </c>
      <c r="V770">
        <f t="shared" si="296"/>
        <v>0</v>
      </c>
      <c r="W770">
        <f t="shared" si="303"/>
        <v>21.13571428571413</v>
      </c>
      <c r="X770">
        <f t="shared" si="298"/>
        <v>13.935714285714182</v>
      </c>
      <c r="Y770">
        <f t="shared" si="304"/>
        <v>58.594059405940584</v>
      </c>
      <c r="Z770">
        <f t="shared" si="305"/>
        <v>0</v>
      </c>
      <c r="AA770">
        <f t="shared" si="306"/>
        <v>0</v>
      </c>
      <c r="AB770">
        <v>187.65</v>
      </c>
      <c r="AC770">
        <f t="shared" ref="AC770:AC833" si="312">(E770-B770)*F770</f>
        <v>-4023465688.3500614</v>
      </c>
      <c r="AD770">
        <f t="shared" si="299"/>
        <v>-376514215.50003481</v>
      </c>
      <c r="AE770" t="str">
        <f t="shared" ref="AE770:AE833" si="313">TEXT(A770, "mmm")</f>
        <v>Sep</v>
      </c>
      <c r="AF770">
        <f>_xlfn.IFNA(VLOOKUP(A770,Gold!$A$2:$E$1307,5, FALSE),AF769)</f>
        <v>30388</v>
      </c>
      <c r="AG770">
        <f>_xlfn.IFNA(VLOOKUP(A770,Gold!$A$2:$G$1307,7, FALSE),AG769)</f>
        <v>-1</v>
      </c>
      <c r="AH770">
        <f>_xlfn.IFNA(VLOOKUP(A770,Oil!$A$2:$E$1345,5, FALSE),AH769)</f>
        <v>3143</v>
      </c>
      <c r="AI770">
        <f>_xlfn.IFNA(VLOOKUP(A770,Oil!$A$2:$G$1345,7, FALSE),AI769)</f>
        <v>-1</v>
      </c>
      <c r="AJ770">
        <f t="shared" si="290"/>
        <v>-2</v>
      </c>
      <c r="AK770">
        <f>_xlfn.IFNA(VLOOKUP(A770,InterestRate!$A$2:$G$1334,3, FALSE),AK769)</f>
        <v>6.5430000000000001</v>
      </c>
      <c r="AL770">
        <f>_xlfn.IFNA(VLOOKUP(A770,InterestRate!$A$2:$G$1334,4,FALSE),AL769)</f>
        <v>6.5039999999999996</v>
      </c>
      <c r="AM770">
        <f>_xlfn.IFNA(VLOOKUP(A770,InterestRate!$A$2:$G$1334,5, FALSE),AM769)</f>
        <v>6.548</v>
      </c>
      <c r="AN770">
        <f>_xlfn.IFNA(VLOOKUP(A770,InterestRate!$A$2:$G$1334,6, FALSE),AN769)</f>
        <v>6.5030000000000001</v>
      </c>
      <c r="AO770">
        <f>_xlfn.IFNA(VLOOKUP(A770,InterestRate!$A$2:$G$1334,7, FALSE),AO769)</f>
        <v>4.3E-3</v>
      </c>
      <c r="AP770">
        <f t="shared" si="291"/>
        <v>1</v>
      </c>
      <c r="AQ770">
        <f t="shared" si="292"/>
        <v>-1</v>
      </c>
    </row>
    <row r="771" spans="1:43" x14ac:dyDescent="0.2">
      <c r="A771" s="1">
        <v>42989</v>
      </c>
      <c r="B771">
        <v>9971.75</v>
      </c>
      <c r="C771">
        <v>10028.65</v>
      </c>
      <c r="D771">
        <v>9968.7999999999993</v>
      </c>
      <c r="E771">
        <v>10006.049999999999</v>
      </c>
      <c r="F771">
        <v>178409875</v>
      </c>
      <c r="G771">
        <v>9545.94</v>
      </c>
      <c r="H771">
        <f t="shared" si="308"/>
        <v>9903.4208333333318</v>
      </c>
      <c r="I771">
        <f t="shared" si="300"/>
        <v>102.62916666666752</v>
      </c>
      <c r="J771">
        <f t="shared" si="307"/>
        <v>0</v>
      </c>
      <c r="K771">
        <f t="shared" ref="K771:K834" si="314">E778</f>
        <v>10141.15</v>
      </c>
      <c r="L771">
        <f t="shared" si="301"/>
        <v>187785387.57142857</v>
      </c>
      <c r="M771">
        <f t="shared" si="302"/>
        <v>-9375512.5714285672</v>
      </c>
      <c r="N771" s="10">
        <f t="shared" ref="N771:N834" si="315">(K771-E771)*100/E771</f>
        <v>1.3501831392007873</v>
      </c>
      <c r="O771">
        <f t="shared" si="297"/>
        <v>88.149999999999636</v>
      </c>
      <c r="P771">
        <f t="shared" si="309"/>
        <v>-75.399999999999636</v>
      </c>
      <c r="Q771">
        <f t="shared" si="310"/>
        <v>71.163625171986567</v>
      </c>
      <c r="R771">
        <f t="shared" si="311"/>
        <v>163.54999999999927</v>
      </c>
      <c r="S771">
        <f t="shared" si="293"/>
        <v>71.25</v>
      </c>
      <c r="T771">
        <f t="shared" si="294"/>
        <v>-71.25</v>
      </c>
      <c r="U771">
        <f t="shared" si="295"/>
        <v>71.25</v>
      </c>
      <c r="V771">
        <f t="shared" si="296"/>
        <v>0</v>
      </c>
      <c r="W771">
        <f t="shared" si="303"/>
        <v>26.528571428571272</v>
      </c>
      <c r="X771">
        <f t="shared" si="298"/>
        <v>13.935714285714182</v>
      </c>
      <c r="Y771">
        <f t="shared" si="304"/>
        <v>63.979328165374703</v>
      </c>
      <c r="Z771">
        <f t="shared" si="305"/>
        <v>0</v>
      </c>
      <c r="AA771">
        <f t="shared" si="306"/>
        <v>0</v>
      </c>
      <c r="AB771">
        <v>272.39999999999998</v>
      </c>
      <c r="AC771">
        <f t="shared" si="312"/>
        <v>6119458712.4998703</v>
      </c>
      <c r="AD771">
        <f t="shared" si="299"/>
        <v>-91011606.400000572</v>
      </c>
      <c r="AE771" t="str">
        <f t="shared" si="313"/>
        <v>Sep</v>
      </c>
      <c r="AF771">
        <f>_xlfn.IFNA(VLOOKUP(A771,Gold!$A$2:$E$1307,5, FALSE),AF770)</f>
        <v>30092</v>
      </c>
      <c r="AG771">
        <f>_xlfn.IFNA(VLOOKUP(A771,Gold!$A$2:$G$1307,7, FALSE),AG770)</f>
        <v>1</v>
      </c>
      <c r="AH771">
        <f>_xlfn.IFNA(VLOOKUP(A771,Oil!$A$2:$E$1345,5, FALSE),AH770)</f>
        <v>3032</v>
      </c>
      <c r="AI771">
        <f>_xlfn.IFNA(VLOOKUP(A771,Oil!$A$2:$G$1345,7, FALSE),AI770)</f>
        <v>-1</v>
      </c>
      <c r="AJ771">
        <f t="shared" ref="AJ771:AJ834" si="316">AG771+AI771</f>
        <v>0</v>
      </c>
      <c r="AK771">
        <f>_xlfn.IFNA(VLOOKUP(A771,InterestRate!$A$2:$G$1334,3, FALSE),AK770)</f>
        <v>6.5620000000000003</v>
      </c>
      <c r="AL771">
        <f>_xlfn.IFNA(VLOOKUP(A771,InterestRate!$A$2:$G$1334,4,FALSE),AL770)</f>
        <v>6.5449999999999999</v>
      </c>
      <c r="AM771">
        <f>_xlfn.IFNA(VLOOKUP(A771,InterestRate!$A$2:$G$1334,5, FALSE),AM770)</f>
        <v>6.5650000000000004</v>
      </c>
      <c r="AN771">
        <f>_xlfn.IFNA(VLOOKUP(A771,InterestRate!$A$2:$G$1334,6, FALSE),AN770)</f>
        <v>6.5449999999999999</v>
      </c>
      <c r="AO771">
        <f>_xlfn.IFNA(VLOOKUP(A771,InterestRate!$A$2:$G$1334,7, FALSE),AO770)</f>
        <v>2.8999999999999998E-3</v>
      </c>
      <c r="AP771">
        <f t="shared" ref="AP771:AP834" si="317">IF(AO771&gt;0,1,-1)</f>
        <v>1</v>
      </c>
      <c r="AQ771">
        <f t="shared" ref="AQ771:AQ834" si="318">AG771+AI771+AP771</f>
        <v>1</v>
      </c>
    </row>
    <row r="772" spans="1:43" x14ac:dyDescent="0.2">
      <c r="A772" s="1">
        <v>42990</v>
      </c>
      <c r="B772">
        <v>10056.85</v>
      </c>
      <c r="C772">
        <v>10097.549999999999</v>
      </c>
      <c r="D772">
        <v>10028.049999999999</v>
      </c>
      <c r="E772">
        <v>10093.049999999999</v>
      </c>
      <c r="F772">
        <v>188248293</v>
      </c>
      <c r="G772">
        <v>9894.2000000000007</v>
      </c>
      <c r="H772">
        <f t="shared" si="308"/>
        <v>9916.2166666666653</v>
      </c>
      <c r="I772">
        <f t="shared" si="300"/>
        <v>176.83333333333394</v>
      </c>
      <c r="J772">
        <f t="shared" si="307"/>
        <v>0</v>
      </c>
      <c r="K772">
        <f t="shared" si="314"/>
        <v>10121.9</v>
      </c>
      <c r="L772">
        <f t="shared" si="301"/>
        <v>165017940.57142857</v>
      </c>
      <c r="M772">
        <f t="shared" si="302"/>
        <v>23230352.428571433</v>
      </c>
      <c r="N772" s="10">
        <f t="shared" si="315"/>
        <v>0.28584025641407074</v>
      </c>
      <c r="O772">
        <f t="shared" si="297"/>
        <v>118.64999999999964</v>
      </c>
      <c r="P772">
        <f t="shared" si="309"/>
        <v>-90.200000000000728</v>
      </c>
      <c r="Q772">
        <f t="shared" si="310"/>
        <v>65.840989006342497</v>
      </c>
      <c r="R772">
        <f t="shared" si="311"/>
        <v>208.85000000000036</v>
      </c>
      <c r="S772">
        <f t="shared" ref="S772:S835" si="319">E772-E771</f>
        <v>87</v>
      </c>
      <c r="T772">
        <f t="shared" ref="T772:T835" si="320">E771-E772</f>
        <v>-87</v>
      </c>
      <c r="U772">
        <f t="shared" ref="U772:U835" si="321">IF(S772&gt;0,S772,0)</f>
        <v>87</v>
      </c>
      <c r="V772">
        <f t="shared" ref="V772:V835" si="322">IF(T772&gt;0,T772,0)</f>
        <v>0</v>
      </c>
      <c r="W772">
        <f t="shared" si="303"/>
        <v>30.88571428571413</v>
      </c>
      <c r="X772">
        <f t="shared" si="298"/>
        <v>13.935714285714182</v>
      </c>
      <c r="Y772">
        <f t="shared" si="304"/>
        <v>67.404520654715554</v>
      </c>
      <c r="Z772">
        <f t="shared" si="305"/>
        <v>0</v>
      </c>
      <c r="AA772">
        <f t="shared" si="306"/>
        <v>0</v>
      </c>
      <c r="AB772">
        <v>257.2</v>
      </c>
      <c r="AC772">
        <f t="shared" si="312"/>
        <v>6814588206.5997944</v>
      </c>
      <c r="AD772">
        <f t="shared" si="299"/>
        <v>28165050.542827062</v>
      </c>
      <c r="AE772" t="str">
        <f t="shared" si="313"/>
        <v>Sep</v>
      </c>
      <c r="AF772">
        <f>_xlfn.IFNA(VLOOKUP(A772,Gold!$A$2:$E$1307,5, FALSE),AF771)</f>
        <v>29876</v>
      </c>
      <c r="AG772">
        <f>_xlfn.IFNA(VLOOKUP(A772,Gold!$A$2:$G$1307,7, FALSE),AG771)</f>
        <v>-1</v>
      </c>
      <c r="AH772">
        <f>_xlfn.IFNA(VLOOKUP(A772,Oil!$A$2:$E$1345,5, FALSE),AH771)</f>
        <v>3071</v>
      </c>
      <c r="AI772">
        <f>_xlfn.IFNA(VLOOKUP(A772,Oil!$A$2:$G$1345,7, FALSE),AI771)</f>
        <v>1</v>
      </c>
      <c r="AJ772">
        <f t="shared" si="316"/>
        <v>0</v>
      </c>
      <c r="AK772">
        <f>_xlfn.IFNA(VLOOKUP(A772,InterestRate!$A$2:$G$1334,3, FALSE),AK771)</f>
        <v>6.5570000000000004</v>
      </c>
      <c r="AL772">
        <f>_xlfn.IFNA(VLOOKUP(A772,InterestRate!$A$2:$G$1334,4,FALSE),AL771)</f>
        <v>6.569</v>
      </c>
      <c r="AM772">
        <f>_xlfn.IFNA(VLOOKUP(A772,InterestRate!$A$2:$G$1334,5, FALSE),AM771)</f>
        <v>6.5720000000000001</v>
      </c>
      <c r="AN772">
        <f>_xlfn.IFNA(VLOOKUP(A772,InterestRate!$A$2:$G$1334,6, FALSE),AN771)</f>
        <v>6.5519999999999996</v>
      </c>
      <c r="AO772">
        <f>_xlfn.IFNA(VLOOKUP(A772,InterestRate!$A$2:$G$1334,7, FALSE),AO771)</f>
        <v>-8.0000000000000004E-4</v>
      </c>
      <c r="AP772">
        <f t="shared" si="317"/>
        <v>-1</v>
      </c>
      <c r="AQ772">
        <f t="shared" si="318"/>
        <v>-1</v>
      </c>
    </row>
    <row r="773" spans="1:43" x14ac:dyDescent="0.2">
      <c r="A773" s="1">
        <v>42991</v>
      </c>
      <c r="B773">
        <v>10099.25</v>
      </c>
      <c r="C773">
        <v>10131.950000000001</v>
      </c>
      <c r="D773">
        <v>10063.15</v>
      </c>
      <c r="E773">
        <v>10079.299999999999</v>
      </c>
      <c r="F773">
        <v>221608053</v>
      </c>
      <c r="G773">
        <v>10682.41</v>
      </c>
      <c r="H773">
        <f t="shared" si="308"/>
        <v>9935.8833333333332</v>
      </c>
      <c r="I773">
        <f t="shared" si="300"/>
        <v>143.41666666666606</v>
      </c>
      <c r="J773">
        <f t="shared" si="307"/>
        <v>0</v>
      </c>
      <c r="K773">
        <f t="shared" si="314"/>
        <v>9964.4</v>
      </c>
      <c r="L773">
        <f t="shared" si="301"/>
        <v>168663317.2857143</v>
      </c>
      <c r="M773">
        <f t="shared" si="302"/>
        <v>52944735.714285702</v>
      </c>
      <c r="N773" s="10">
        <f t="shared" si="315"/>
        <v>-1.1399601162779125</v>
      </c>
      <c r="O773">
        <f t="shared" si="297"/>
        <v>166.44999999999891</v>
      </c>
      <c r="P773">
        <f t="shared" si="309"/>
        <v>106.09999999999854</v>
      </c>
      <c r="Q773">
        <f t="shared" si="310"/>
        <v>44.356516942136807</v>
      </c>
      <c r="R773">
        <f t="shared" si="311"/>
        <v>60.350000000000364</v>
      </c>
      <c r="S773">
        <f t="shared" si="319"/>
        <v>-13.75</v>
      </c>
      <c r="T773">
        <f t="shared" si="320"/>
        <v>13.75</v>
      </c>
      <c r="U773">
        <f t="shared" si="321"/>
        <v>0</v>
      </c>
      <c r="V773">
        <f t="shared" si="322"/>
        <v>13.75</v>
      </c>
      <c r="W773">
        <f t="shared" si="303"/>
        <v>30.88571428571413</v>
      </c>
      <c r="X773">
        <f t="shared" si="298"/>
        <v>7.1071428571428568</v>
      </c>
      <c r="Y773">
        <f t="shared" si="304"/>
        <v>79.208646272210942</v>
      </c>
      <c r="Z773">
        <f t="shared" si="305"/>
        <v>0</v>
      </c>
      <c r="AA773">
        <f t="shared" si="306"/>
        <v>0</v>
      </c>
      <c r="AB773">
        <v>373.25</v>
      </c>
      <c r="AC773">
        <f t="shared" si="312"/>
        <v>-4421080657.3501616</v>
      </c>
      <c r="AD773">
        <f t="shared" si="299"/>
        <v>958759955.70707357</v>
      </c>
      <c r="AE773" t="str">
        <f t="shared" si="313"/>
        <v>Sep</v>
      </c>
      <c r="AF773">
        <f>_xlfn.IFNA(VLOOKUP(A773,Gold!$A$2:$E$1307,5, FALSE),AF772)</f>
        <v>30001</v>
      </c>
      <c r="AG773">
        <f>_xlfn.IFNA(VLOOKUP(A773,Gold!$A$2:$G$1307,7, FALSE),AG772)</f>
        <v>1</v>
      </c>
      <c r="AH773">
        <f>_xlfn.IFNA(VLOOKUP(A773,Oil!$A$2:$E$1345,5, FALSE),AH772)</f>
        <v>3084</v>
      </c>
      <c r="AI773">
        <f>_xlfn.IFNA(VLOOKUP(A773,Oil!$A$2:$G$1345,7, FALSE),AI772)</f>
        <v>1</v>
      </c>
      <c r="AJ773">
        <f t="shared" si="316"/>
        <v>2</v>
      </c>
      <c r="AK773">
        <f>_xlfn.IFNA(VLOOKUP(A773,InterestRate!$A$2:$G$1334,3, FALSE),AK772)</f>
        <v>6.5860000000000003</v>
      </c>
      <c r="AL773">
        <f>_xlfn.IFNA(VLOOKUP(A773,InterestRate!$A$2:$G$1334,4,FALSE),AL772)</f>
        <v>6.5860000000000003</v>
      </c>
      <c r="AM773">
        <f>_xlfn.IFNA(VLOOKUP(A773,InterestRate!$A$2:$G$1334,5, FALSE),AM772)</f>
        <v>6.5940000000000003</v>
      </c>
      <c r="AN773">
        <f>_xlfn.IFNA(VLOOKUP(A773,InterestRate!$A$2:$G$1334,6, FALSE),AN772)</f>
        <v>6.5709999999999997</v>
      </c>
      <c r="AO773">
        <f>_xlfn.IFNA(VLOOKUP(A773,InterestRate!$A$2:$G$1334,7, FALSE),AO772)</f>
        <v>4.4000000000000003E-3</v>
      </c>
      <c r="AP773">
        <f t="shared" si="317"/>
        <v>1</v>
      </c>
      <c r="AQ773">
        <f t="shared" si="318"/>
        <v>3</v>
      </c>
    </row>
    <row r="774" spans="1:43" x14ac:dyDescent="0.2">
      <c r="A774" s="1">
        <v>42992</v>
      </c>
      <c r="B774">
        <v>10107.4</v>
      </c>
      <c r="C774">
        <v>10126.5</v>
      </c>
      <c r="D774">
        <v>10070.35</v>
      </c>
      <c r="E774">
        <v>10086.6</v>
      </c>
      <c r="F774">
        <v>232637517</v>
      </c>
      <c r="G774">
        <v>11047.46</v>
      </c>
      <c r="H774">
        <f t="shared" si="308"/>
        <v>9949.7583333333332</v>
      </c>
      <c r="I774">
        <f t="shared" si="300"/>
        <v>136.84166666666715</v>
      </c>
      <c r="J774">
        <f t="shared" si="307"/>
        <v>0</v>
      </c>
      <c r="K774">
        <f t="shared" si="314"/>
        <v>9872.6</v>
      </c>
      <c r="L774">
        <f t="shared" si="301"/>
        <v>178411682.7142857</v>
      </c>
      <c r="M774">
        <f t="shared" si="302"/>
        <v>54225834.285714298</v>
      </c>
      <c r="N774" s="10">
        <f t="shared" si="315"/>
        <v>-2.1216267126682924</v>
      </c>
      <c r="O774">
        <f t="shared" si="297"/>
        <v>134.39999999999964</v>
      </c>
      <c r="P774">
        <f t="shared" si="309"/>
        <v>39.249999999998181</v>
      </c>
      <c r="Q774">
        <f t="shared" si="310"/>
        <v>54.143281032389588</v>
      </c>
      <c r="R774">
        <f t="shared" si="311"/>
        <v>95.150000000001455</v>
      </c>
      <c r="S774">
        <f t="shared" si="319"/>
        <v>7.3000000000010914</v>
      </c>
      <c r="T774">
        <f t="shared" si="320"/>
        <v>-7.3000000000010914</v>
      </c>
      <c r="U774">
        <f t="shared" si="321"/>
        <v>7.3000000000010914</v>
      </c>
      <c r="V774">
        <f t="shared" si="322"/>
        <v>0</v>
      </c>
      <c r="W774">
        <f t="shared" si="303"/>
        <v>26.307142857142804</v>
      </c>
      <c r="X774">
        <f t="shared" si="298"/>
        <v>7.1071428571428568</v>
      </c>
      <c r="Y774">
        <f t="shared" si="304"/>
        <v>76.442507264425032</v>
      </c>
      <c r="Z774">
        <f t="shared" si="305"/>
        <v>0</v>
      </c>
      <c r="AA774">
        <f t="shared" si="306"/>
        <v>0</v>
      </c>
      <c r="AB774">
        <v>419.5</v>
      </c>
      <c r="AC774">
        <f t="shared" si="312"/>
        <v>-4838860353.5998306</v>
      </c>
      <c r="AD774">
        <f t="shared" si="299"/>
        <v>-121041292.07863127</v>
      </c>
      <c r="AE774" t="str">
        <f t="shared" si="313"/>
        <v>Sep</v>
      </c>
      <c r="AF774">
        <f>_xlfn.IFNA(VLOOKUP(A774,Gold!$A$2:$E$1307,5, FALSE),AF773)</f>
        <v>29972</v>
      </c>
      <c r="AG774">
        <f>_xlfn.IFNA(VLOOKUP(A774,Gold!$A$2:$G$1307,7, FALSE),AG773)</f>
        <v>1</v>
      </c>
      <c r="AH774">
        <f>_xlfn.IFNA(VLOOKUP(A774,Oil!$A$2:$E$1345,5, FALSE),AH773)</f>
        <v>3154</v>
      </c>
      <c r="AI774">
        <f>_xlfn.IFNA(VLOOKUP(A774,Oil!$A$2:$G$1345,7, FALSE),AI773)</f>
        <v>1</v>
      </c>
      <c r="AJ774">
        <f t="shared" si="316"/>
        <v>2</v>
      </c>
      <c r="AK774">
        <f>_xlfn.IFNA(VLOOKUP(A774,InterestRate!$A$2:$G$1334,3, FALSE),AK773)</f>
        <v>6.59</v>
      </c>
      <c r="AL774">
        <f>_xlfn.IFNA(VLOOKUP(A774,InterestRate!$A$2:$G$1334,4,FALSE),AL773)</f>
        <v>6.5940000000000003</v>
      </c>
      <c r="AM774">
        <f>_xlfn.IFNA(VLOOKUP(A774,InterestRate!$A$2:$G$1334,5, FALSE),AM773)</f>
        <v>6.5970000000000004</v>
      </c>
      <c r="AN774">
        <f>_xlfn.IFNA(VLOOKUP(A774,InterestRate!$A$2:$G$1334,6, FALSE),AN773)</f>
        <v>6.5819999999999999</v>
      </c>
      <c r="AO774">
        <f>_xlfn.IFNA(VLOOKUP(A774,InterestRate!$A$2:$G$1334,7, FALSE),AO773)</f>
        <v>5.9999999999999995E-4</v>
      </c>
      <c r="AP774">
        <f t="shared" si="317"/>
        <v>1</v>
      </c>
      <c r="AQ774">
        <f t="shared" si="318"/>
        <v>3</v>
      </c>
    </row>
    <row r="775" spans="1:43" x14ac:dyDescent="0.2">
      <c r="A775" s="1">
        <v>42993</v>
      </c>
      <c r="B775">
        <v>10062.35</v>
      </c>
      <c r="C775">
        <v>10115.15</v>
      </c>
      <c r="D775">
        <v>10043.65</v>
      </c>
      <c r="E775">
        <v>10085.4</v>
      </c>
      <c r="F775">
        <v>274799134</v>
      </c>
      <c r="G775">
        <v>13650.9</v>
      </c>
      <c r="H775">
        <f t="shared" si="308"/>
        <v>9973.9708333333347</v>
      </c>
      <c r="I775">
        <f t="shared" si="300"/>
        <v>111.42916666666497</v>
      </c>
      <c r="J775">
        <f t="shared" si="307"/>
        <v>0</v>
      </c>
      <c r="K775">
        <f t="shared" si="314"/>
        <v>9871.5</v>
      </c>
      <c r="L775">
        <f t="shared" si="301"/>
        <v>191142422</v>
      </c>
      <c r="M775">
        <f t="shared" si="302"/>
        <v>83656712</v>
      </c>
      <c r="N775" s="10">
        <f t="shared" si="315"/>
        <v>-2.1208876197275233</v>
      </c>
      <c r="O775">
        <f t="shared" si="297"/>
        <v>169.19999999999891</v>
      </c>
      <c r="P775">
        <f t="shared" si="309"/>
        <v>165.79999999999745</v>
      </c>
      <c r="Q775">
        <f t="shared" si="310"/>
        <v>56.305112683358033</v>
      </c>
      <c r="R775">
        <f t="shared" si="311"/>
        <v>3.4000000000014552</v>
      </c>
      <c r="S775">
        <f t="shared" si="319"/>
        <v>-1.2000000000007276</v>
      </c>
      <c r="T775">
        <f t="shared" si="320"/>
        <v>1.2000000000007276</v>
      </c>
      <c r="U775">
        <f t="shared" si="321"/>
        <v>0</v>
      </c>
      <c r="V775">
        <f t="shared" si="322"/>
        <v>1.2000000000007276</v>
      </c>
      <c r="W775">
        <f t="shared" si="303"/>
        <v>26.307142857142804</v>
      </c>
      <c r="X775">
        <f t="shared" si="298"/>
        <v>2.1357142857143896</v>
      </c>
      <c r="Y775">
        <f t="shared" si="304"/>
        <v>89.349830179524162</v>
      </c>
      <c r="Z775">
        <f t="shared" si="305"/>
        <v>0</v>
      </c>
      <c r="AA775">
        <f t="shared" si="306"/>
        <v>1</v>
      </c>
      <c r="AB775">
        <v>470.05</v>
      </c>
      <c r="AC775">
        <f t="shared" si="312"/>
        <v>6334120038.6998005</v>
      </c>
      <c r="AD775">
        <f t="shared" si="299"/>
        <v>411495143.49275273</v>
      </c>
      <c r="AE775" t="str">
        <f t="shared" si="313"/>
        <v>Sep</v>
      </c>
      <c r="AF775">
        <f>_xlfn.IFNA(VLOOKUP(A775,Gold!$A$2:$E$1307,5, FALSE),AF774)</f>
        <v>29925</v>
      </c>
      <c r="AG775">
        <f>_xlfn.IFNA(VLOOKUP(A775,Gold!$A$2:$G$1307,7, FALSE),AG774)</f>
        <v>-1</v>
      </c>
      <c r="AH775">
        <f>_xlfn.IFNA(VLOOKUP(A775,Oil!$A$2:$E$1345,5, FALSE),AH774)</f>
        <v>3196</v>
      </c>
      <c r="AI775">
        <f>_xlfn.IFNA(VLOOKUP(A775,Oil!$A$2:$G$1345,7, FALSE),AI774)</f>
        <v>1</v>
      </c>
      <c r="AJ775">
        <f t="shared" si="316"/>
        <v>0</v>
      </c>
      <c r="AK775">
        <f>_xlfn.IFNA(VLOOKUP(A775,InterestRate!$A$2:$G$1334,3, FALSE),AK774)</f>
        <v>6.5979999999999999</v>
      </c>
      <c r="AL775">
        <f>_xlfn.IFNA(VLOOKUP(A775,InterestRate!$A$2:$G$1334,4,FALSE),AL774)</f>
        <v>6.5890000000000004</v>
      </c>
      <c r="AM775">
        <f>_xlfn.IFNA(VLOOKUP(A775,InterestRate!$A$2:$G$1334,5, FALSE),AM774)</f>
        <v>6.6130000000000004</v>
      </c>
      <c r="AN775">
        <f>_xlfn.IFNA(VLOOKUP(A775,InterestRate!$A$2:$G$1334,6, FALSE),AN774)</f>
        <v>6.5759999999999996</v>
      </c>
      <c r="AO775">
        <f>_xlfn.IFNA(VLOOKUP(A775,InterestRate!$A$2:$G$1334,7, FALSE),AO774)</f>
        <v>1.1999999999999999E-3</v>
      </c>
      <c r="AP775">
        <f t="shared" si="317"/>
        <v>1</v>
      </c>
      <c r="AQ775">
        <f t="shared" si="318"/>
        <v>1</v>
      </c>
    </row>
    <row r="776" spans="1:43" x14ac:dyDescent="0.2">
      <c r="A776" s="1">
        <v>42996</v>
      </c>
      <c r="B776">
        <v>10133.1</v>
      </c>
      <c r="C776">
        <v>10171.700000000001</v>
      </c>
      <c r="D776">
        <v>10131.299999999999</v>
      </c>
      <c r="E776">
        <v>10153.1</v>
      </c>
      <c r="F776">
        <v>160852680</v>
      </c>
      <c r="G776">
        <v>8106.66</v>
      </c>
      <c r="H776">
        <f t="shared" si="308"/>
        <v>9990.7208333333347</v>
      </c>
      <c r="I776">
        <f t="shared" si="300"/>
        <v>162.3791666666657</v>
      </c>
      <c r="J776">
        <f t="shared" si="307"/>
        <v>0</v>
      </c>
      <c r="K776">
        <f t="shared" si="314"/>
        <v>9735.75</v>
      </c>
      <c r="L776">
        <f t="shared" si="301"/>
        <v>208432606</v>
      </c>
      <c r="M776">
        <f t="shared" si="302"/>
        <v>-47579926</v>
      </c>
      <c r="N776" s="10">
        <f t="shared" si="315"/>
        <v>-4.1105672159242035</v>
      </c>
      <c r="O776">
        <f t="shared" si="297"/>
        <v>223.20000000000073</v>
      </c>
      <c r="P776">
        <f t="shared" si="309"/>
        <v>89.350000000000364</v>
      </c>
      <c r="Q776">
        <f t="shared" si="310"/>
        <v>42.375756770879555</v>
      </c>
      <c r="R776">
        <f t="shared" si="311"/>
        <v>133.85000000000036</v>
      </c>
      <c r="S776">
        <f t="shared" si="319"/>
        <v>67.700000000000728</v>
      </c>
      <c r="T776">
        <f t="shared" si="320"/>
        <v>-67.700000000000728</v>
      </c>
      <c r="U776">
        <f t="shared" si="321"/>
        <v>67.700000000000728</v>
      </c>
      <c r="V776">
        <f t="shared" si="322"/>
        <v>0</v>
      </c>
      <c r="W776">
        <f t="shared" si="303"/>
        <v>34.021428571428778</v>
      </c>
      <c r="X776">
        <f t="shared" si="298"/>
        <v>2.1357142857143896</v>
      </c>
      <c r="Y776">
        <f t="shared" si="304"/>
        <v>91.560938100730283</v>
      </c>
      <c r="Z776">
        <f t="shared" si="305"/>
        <v>0</v>
      </c>
      <c r="AA776">
        <f t="shared" si="306"/>
        <v>1</v>
      </c>
      <c r="AB776">
        <v>526.79999999999995</v>
      </c>
      <c r="AC776">
        <f t="shared" si="312"/>
        <v>3217053600</v>
      </c>
      <c r="AD776">
        <f t="shared" si="299"/>
        <v>1314544836.9284875</v>
      </c>
      <c r="AE776" t="str">
        <f t="shared" si="313"/>
        <v>Sep</v>
      </c>
      <c r="AF776">
        <f>_xlfn.IFNA(VLOOKUP(A776,Gold!$A$2:$E$1307,5, FALSE),AF775)</f>
        <v>29723</v>
      </c>
      <c r="AG776">
        <f>_xlfn.IFNA(VLOOKUP(A776,Gold!$A$2:$G$1307,7, FALSE),AG775)</f>
        <v>1</v>
      </c>
      <c r="AH776">
        <f>_xlfn.IFNA(VLOOKUP(A776,Oil!$A$2:$E$1345,5, FALSE),AH775)</f>
        <v>3197</v>
      </c>
      <c r="AI776">
        <f>_xlfn.IFNA(VLOOKUP(A776,Oil!$A$2:$G$1345,7, FALSE),AI775)</f>
        <v>1</v>
      </c>
      <c r="AJ776">
        <f t="shared" si="316"/>
        <v>2</v>
      </c>
      <c r="AK776">
        <f>_xlfn.IFNA(VLOOKUP(A776,InterestRate!$A$2:$G$1334,3, FALSE),AK775)</f>
        <v>6.61</v>
      </c>
      <c r="AL776">
        <f>_xlfn.IFNA(VLOOKUP(A776,InterestRate!$A$2:$G$1334,4,FALSE),AL775)</f>
        <v>6.6070000000000002</v>
      </c>
      <c r="AM776">
        <f>_xlfn.IFNA(VLOOKUP(A776,InterestRate!$A$2:$G$1334,5, FALSE),AM775)</f>
        <v>6.6230000000000002</v>
      </c>
      <c r="AN776">
        <f>_xlfn.IFNA(VLOOKUP(A776,InterestRate!$A$2:$G$1334,6, FALSE),AN775)</f>
        <v>6.5960000000000001</v>
      </c>
      <c r="AO776">
        <f>_xlfn.IFNA(VLOOKUP(A776,InterestRate!$A$2:$G$1334,7, FALSE),AO775)</f>
        <v>1.8E-3</v>
      </c>
      <c r="AP776">
        <f t="shared" si="317"/>
        <v>1</v>
      </c>
      <c r="AQ776">
        <f t="shared" si="318"/>
        <v>3</v>
      </c>
    </row>
    <row r="777" spans="1:43" x14ac:dyDescent="0.2">
      <c r="A777" s="1">
        <v>42997</v>
      </c>
      <c r="B777">
        <v>10175.6</v>
      </c>
      <c r="C777">
        <v>10178.950000000001</v>
      </c>
      <c r="D777">
        <v>10129.950000000001</v>
      </c>
      <c r="E777">
        <v>10147.549999999999</v>
      </c>
      <c r="F777">
        <v>193345992</v>
      </c>
      <c r="G777">
        <v>8796.2099999999991</v>
      </c>
      <c r="H777">
        <f t="shared" si="308"/>
        <v>10010.320833333335</v>
      </c>
      <c r="I777">
        <f t="shared" si="300"/>
        <v>137.22916666666424</v>
      </c>
      <c r="J777">
        <f t="shared" si="307"/>
        <v>0</v>
      </c>
      <c r="K777">
        <f t="shared" si="314"/>
        <v>9768.9500000000007</v>
      </c>
      <c r="L777">
        <f t="shared" si="301"/>
        <v>203607760.42857143</v>
      </c>
      <c r="M777">
        <f t="shared" si="302"/>
        <v>-10261768.428571433</v>
      </c>
      <c r="N777" s="10">
        <f t="shared" si="315"/>
        <v>-3.7309498351818773</v>
      </c>
      <c r="O777">
        <f t="shared" ref="O777:O840" si="323">E777-E770</f>
        <v>212.75</v>
      </c>
      <c r="P777">
        <f t="shared" si="309"/>
        <v>162.35000000000036</v>
      </c>
      <c r="Q777">
        <f t="shared" si="310"/>
        <v>57.086928284436517</v>
      </c>
      <c r="R777">
        <f t="shared" si="311"/>
        <v>50.399999999999636</v>
      </c>
      <c r="S777">
        <f t="shared" si="319"/>
        <v>-5.5500000000010914</v>
      </c>
      <c r="T777">
        <f t="shared" si="320"/>
        <v>5.5500000000010914</v>
      </c>
      <c r="U777">
        <f t="shared" si="321"/>
        <v>0</v>
      </c>
      <c r="V777">
        <f t="shared" si="322"/>
        <v>5.5500000000010914</v>
      </c>
      <c r="W777">
        <f t="shared" si="303"/>
        <v>33.321428571428832</v>
      </c>
      <c r="X777">
        <f t="shared" ref="X777:X840" si="324">AVERAGE(V771:V777)</f>
        <v>2.9285714285716886</v>
      </c>
      <c r="Y777">
        <f t="shared" si="304"/>
        <v>89.453499520613065</v>
      </c>
      <c r="Z777">
        <f t="shared" si="305"/>
        <v>0</v>
      </c>
      <c r="AA777">
        <f t="shared" si="306"/>
        <v>1</v>
      </c>
      <c r="AB777">
        <v>605.15</v>
      </c>
      <c r="AC777">
        <f t="shared" si="312"/>
        <v>-5423355075.6002111</v>
      </c>
      <c r="AD777">
        <f t="shared" ref="AD777:AD840" si="325">AVERAGE(AC771:AC777)</f>
        <v>1114560638.7498944</v>
      </c>
      <c r="AE777" t="str">
        <f t="shared" si="313"/>
        <v>Sep</v>
      </c>
      <c r="AF777">
        <f>_xlfn.IFNA(VLOOKUP(A777,Gold!$A$2:$E$1307,5, FALSE),AF776)</f>
        <v>29661</v>
      </c>
      <c r="AG777">
        <f>_xlfn.IFNA(VLOOKUP(A777,Gold!$A$2:$G$1307,7, FALSE),AG776)</f>
        <v>1</v>
      </c>
      <c r="AH777">
        <f>_xlfn.IFNA(VLOOKUP(A777,Oil!$A$2:$E$1345,5, FALSE),AH776)</f>
        <v>3196</v>
      </c>
      <c r="AI777">
        <f>_xlfn.IFNA(VLOOKUP(A777,Oil!$A$2:$G$1345,7, FALSE),AI776)</f>
        <v>-1</v>
      </c>
      <c r="AJ777">
        <f t="shared" si="316"/>
        <v>0</v>
      </c>
      <c r="AK777">
        <f>_xlfn.IFNA(VLOOKUP(A777,InterestRate!$A$2:$G$1334,3, FALSE),AK776)</f>
        <v>6.5910000000000002</v>
      </c>
      <c r="AL777">
        <f>_xlfn.IFNA(VLOOKUP(A777,InterestRate!$A$2:$G$1334,4,FALSE),AL776)</f>
        <v>6.6029999999999998</v>
      </c>
      <c r="AM777">
        <f>_xlfn.IFNA(VLOOKUP(A777,InterestRate!$A$2:$G$1334,5, FALSE),AM776)</f>
        <v>6.6150000000000002</v>
      </c>
      <c r="AN777">
        <f>_xlfn.IFNA(VLOOKUP(A777,InterestRate!$A$2:$G$1334,6, FALSE),AN776)</f>
        <v>6.5910000000000002</v>
      </c>
      <c r="AO777">
        <f>_xlfn.IFNA(VLOOKUP(A777,InterestRate!$A$2:$G$1334,7, FALSE),AO776)</f>
        <v>-2.8999999999999998E-3</v>
      </c>
      <c r="AP777">
        <f t="shared" si="317"/>
        <v>-1</v>
      </c>
      <c r="AQ777">
        <f t="shared" si="318"/>
        <v>-1</v>
      </c>
    </row>
    <row r="778" spans="1:43" x14ac:dyDescent="0.2">
      <c r="A778" s="1">
        <v>42998</v>
      </c>
      <c r="B778">
        <v>10160.950000000001</v>
      </c>
      <c r="C778">
        <v>10171.049999999999</v>
      </c>
      <c r="D778">
        <v>10134.200000000001</v>
      </c>
      <c r="E778">
        <v>10141.15</v>
      </c>
      <c r="F778">
        <v>205605243</v>
      </c>
      <c r="G778">
        <v>10105.709999999999</v>
      </c>
      <c r="H778">
        <f t="shared" si="308"/>
        <v>10024.750000000002</v>
      </c>
      <c r="I778">
        <f t="shared" ref="I778:I841" si="326">E778-H778</f>
        <v>116.39999999999782</v>
      </c>
      <c r="J778">
        <f t="shared" si="307"/>
        <v>0</v>
      </c>
      <c r="K778">
        <f t="shared" si="314"/>
        <v>9788.6</v>
      </c>
      <c r="L778">
        <f t="shared" ref="L778:L841" si="327">AVERAGE(F771:F777)</f>
        <v>207128792</v>
      </c>
      <c r="M778">
        <f t="shared" ref="M778:M841" si="328">F778-L778</f>
        <v>-1523549</v>
      </c>
      <c r="N778" s="10">
        <f t="shared" si="315"/>
        <v>-3.4764301878978152</v>
      </c>
      <c r="O778">
        <f t="shared" si="323"/>
        <v>135.10000000000036</v>
      </c>
      <c r="P778">
        <f t="shared" si="309"/>
        <v>46.950000000000728</v>
      </c>
      <c r="Q778">
        <f t="shared" si="310"/>
        <v>49.029318245505692</v>
      </c>
      <c r="R778">
        <f t="shared" si="311"/>
        <v>88.149999999999636</v>
      </c>
      <c r="S778">
        <f t="shared" si="319"/>
        <v>-6.3999999999996362</v>
      </c>
      <c r="T778">
        <f t="shared" si="320"/>
        <v>6.3999999999996362</v>
      </c>
      <c r="U778">
        <f t="shared" si="321"/>
        <v>0</v>
      </c>
      <c r="V778">
        <f t="shared" si="322"/>
        <v>6.3999999999996362</v>
      </c>
      <c r="W778">
        <f t="shared" si="303"/>
        <v>23.142857142857402</v>
      </c>
      <c r="X778">
        <f t="shared" si="324"/>
        <v>3.8428571428573508</v>
      </c>
      <c r="Y778">
        <f t="shared" si="304"/>
        <v>82.695252679938292</v>
      </c>
      <c r="Z778">
        <f t="shared" si="305"/>
        <v>0</v>
      </c>
      <c r="AA778">
        <f t="shared" si="306"/>
        <v>1</v>
      </c>
      <c r="AB778">
        <v>571.04999999999995</v>
      </c>
      <c r="AC778">
        <f t="shared" si="312"/>
        <v>-4070983811.4002242</v>
      </c>
      <c r="AD778">
        <f t="shared" si="325"/>
        <v>-341216864.66440469</v>
      </c>
      <c r="AE778" t="str">
        <f t="shared" si="313"/>
        <v>Sep</v>
      </c>
      <c r="AF778">
        <f>_xlfn.IFNA(VLOOKUP(A778,Gold!$A$2:$E$1307,5, FALSE),AF777)</f>
        <v>29753</v>
      </c>
      <c r="AG778">
        <f>_xlfn.IFNA(VLOOKUP(A778,Gold!$A$2:$G$1307,7, FALSE),AG777)</f>
        <v>1</v>
      </c>
      <c r="AH778">
        <f>_xlfn.IFNA(VLOOKUP(A778,Oil!$A$2:$E$1345,5, FALSE),AH777)</f>
        <v>3175</v>
      </c>
      <c r="AI778">
        <f>_xlfn.IFNA(VLOOKUP(A778,Oil!$A$2:$G$1345,7, FALSE),AI777)</f>
        <v>-1</v>
      </c>
      <c r="AJ778">
        <f t="shared" si="316"/>
        <v>0</v>
      </c>
      <c r="AK778">
        <f>_xlfn.IFNA(VLOOKUP(A778,InterestRate!$A$2:$G$1334,3, FALSE),AK777)</f>
        <v>6.577</v>
      </c>
      <c r="AL778">
        <f>_xlfn.IFNA(VLOOKUP(A778,InterestRate!$A$2:$G$1334,4,FALSE),AL777)</f>
        <v>6.5940000000000003</v>
      </c>
      <c r="AM778">
        <f>_xlfn.IFNA(VLOOKUP(A778,InterestRate!$A$2:$G$1334,5, FALSE),AM777)</f>
        <v>6.5970000000000004</v>
      </c>
      <c r="AN778">
        <f>_xlfn.IFNA(VLOOKUP(A778,InterestRate!$A$2:$G$1334,6, FALSE),AN777)</f>
        <v>6.577</v>
      </c>
      <c r="AO778">
        <f>_xlfn.IFNA(VLOOKUP(A778,InterestRate!$A$2:$G$1334,7, FALSE),AO777)</f>
        <v>-2.0999999999999999E-3</v>
      </c>
      <c r="AP778">
        <f t="shared" si="317"/>
        <v>-1</v>
      </c>
      <c r="AQ778">
        <f t="shared" si="318"/>
        <v>-1</v>
      </c>
    </row>
    <row r="779" spans="1:43" x14ac:dyDescent="0.2">
      <c r="A779" s="1">
        <v>42999</v>
      </c>
      <c r="B779">
        <v>10139.6</v>
      </c>
      <c r="C779">
        <v>10158.9</v>
      </c>
      <c r="D779">
        <v>10058.6</v>
      </c>
      <c r="E779">
        <v>10121.9</v>
      </c>
      <c r="F779">
        <v>197710666</v>
      </c>
      <c r="G779">
        <v>11114.28</v>
      </c>
      <c r="H779">
        <f t="shared" si="308"/>
        <v>10043.775000000001</v>
      </c>
      <c r="I779">
        <f t="shared" si="326"/>
        <v>78.124999999998181</v>
      </c>
      <c r="J779">
        <f t="shared" si="307"/>
        <v>0</v>
      </c>
      <c r="K779">
        <f t="shared" si="314"/>
        <v>9859.5</v>
      </c>
      <c r="L779">
        <f t="shared" si="327"/>
        <v>211013844.57142857</v>
      </c>
      <c r="M779">
        <f t="shared" si="328"/>
        <v>-13303178.571428567</v>
      </c>
      <c r="N779" s="10">
        <f t="shared" si="315"/>
        <v>-2.5923986603305669</v>
      </c>
      <c r="O779">
        <f t="shared" si="323"/>
        <v>28.850000000000364</v>
      </c>
      <c r="P779">
        <f t="shared" si="309"/>
        <v>-89.799999999999272</v>
      </c>
      <c r="Q779">
        <f t="shared" si="310"/>
        <v>40.130026758264947</v>
      </c>
      <c r="R779">
        <f t="shared" si="311"/>
        <v>118.64999999999964</v>
      </c>
      <c r="S779">
        <f t="shared" si="319"/>
        <v>-19.25</v>
      </c>
      <c r="T779">
        <f t="shared" si="320"/>
        <v>19.25</v>
      </c>
      <c r="U779">
        <f t="shared" si="321"/>
        <v>0</v>
      </c>
      <c r="V779">
        <f t="shared" si="322"/>
        <v>19.25</v>
      </c>
      <c r="W779">
        <f t="shared" ref="W779:W842" si="329">AVERAGE(U773:U779)</f>
        <v>10.714285714285975</v>
      </c>
      <c r="X779">
        <f t="shared" si="324"/>
        <v>6.5928571428573504</v>
      </c>
      <c r="Y779">
        <f t="shared" ref="Y779:Y842" si="330">100-(100/(1+(W779/(X779+1))))</f>
        <v>58.525165821303084</v>
      </c>
      <c r="Z779">
        <f t="shared" ref="Z779:Z842" si="331">IF(Y779&lt;20,1,0)</f>
        <v>0</v>
      </c>
      <c r="AA779">
        <f t="shared" ref="AA779:AA842" si="332">IF(Y779&gt;80,1,0)</f>
        <v>0</v>
      </c>
      <c r="AB779">
        <v>376.7</v>
      </c>
      <c r="AC779">
        <f t="shared" si="312"/>
        <v>-3499478788.2001438</v>
      </c>
      <c r="AD779">
        <f t="shared" si="325"/>
        <v>-1814655006.7786815</v>
      </c>
      <c r="AE779" t="str">
        <f t="shared" si="313"/>
        <v>Sep</v>
      </c>
      <c r="AF779">
        <f>_xlfn.IFNA(VLOOKUP(A779,Gold!$A$2:$E$1307,5, FALSE),AF778)</f>
        <v>29576</v>
      </c>
      <c r="AG779">
        <f>_xlfn.IFNA(VLOOKUP(A779,Gold!$A$2:$G$1307,7, FALSE),AG778)</f>
        <v>1</v>
      </c>
      <c r="AH779">
        <f>_xlfn.IFNA(VLOOKUP(A779,Oil!$A$2:$E$1345,5, FALSE),AH778)</f>
        <v>3245</v>
      </c>
      <c r="AI779">
        <f>_xlfn.IFNA(VLOOKUP(A779,Oil!$A$2:$G$1345,7, FALSE),AI778)</f>
        <v>1</v>
      </c>
      <c r="AJ779">
        <f t="shared" si="316"/>
        <v>2</v>
      </c>
      <c r="AK779">
        <f>_xlfn.IFNA(VLOOKUP(A779,InterestRate!$A$2:$G$1334,3, FALSE),AK778)</f>
        <v>6.6740000000000004</v>
      </c>
      <c r="AL779">
        <f>_xlfn.IFNA(VLOOKUP(A779,InterestRate!$A$2:$G$1334,4,FALSE),AL778)</f>
        <v>6.6150000000000002</v>
      </c>
      <c r="AM779">
        <f>_xlfn.IFNA(VLOOKUP(A779,InterestRate!$A$2:$G$1334,5, FALSE),AM778)</f>
        <v>6.6769999999999996</v>
      </c>
      <c r="AN779">
        <f>_xlfn.IFNA(VLOOKUP(A779,InterestRate!$A$2:$G$1334,6, FALSE),AN778)</f>
        <v>6.5940000000000003</v>
      </c>
      <c r="AO779">
        <f>_xlfn.IFNA(VLOOKUP(A779,InterestRate!$A$2:$G$1334,7, FALSE),AO778)</f>
        <v>1.47E-2</v>
      </c>
      <c r="AP779">
        <f t="shared" si="317"/>
        <v>1</v>
      </c>
      <c r="AQ779">
        <f t="shared" si="318"/>
        <v>3</v>
      </c>
    </row>
    <row r="780" spans="1:43" x14ac:dyDescent="0.2">
      <c r="A780" s="1">
        <v>43000</v>
      </c>
      <c r="B780">
        <v>10094.35</v>
      </c>
      <c r="C780">
        <v>10095.049999999999</v>
      </c>
      <c r="D780">
        <v>9952.7999999999993</v>
      </c>
      <c r="E780">
        <v>9964.4</v>
      </c>
      <c r="F780">
        <v>233621596</v>
      </c>
      <c r="G780">
        <v>11941.88</v>
      </c>
      <c r="H780">
        <f t="shared" si="308"/>
        <v>10057.916666666666</v>
      </c>
      <c r="I780">
        <f t="shared" si="326"/>
        <v>-93.516666666666424</v>
      </c>
      <c r="J780">
        <f t="shared" si="307"/>
        <v>-1</v>
      </c>
      <c r="K780">
        <f t="shared" si="314"/>
        <v>9914.9</v>
      </c>
      <c r="L780">
        <f t="shared" si="327"/>
        <v>212365612.14285713</v>
      </c>
      <c r="M780">
        <f t="shared" si="328"/>
        <v>21255983.857142866</v>
      </c>
      <c r="N780" s="10">
        <f t="shared" si="315"/>
        <v>-0.49676849584520893</v>
      </c>
      <c r="O780">
        <f t="shared" si="323"/>
        <v>-114.89999999999964</v>
      </c>
      <c r="P780">
        <f t="shared" si="309"/>
        <v>-281.34999999999854</v>
      </c>
      <c r="Q780">
        <f t="shared" si="310"/>
        <v>64.576672774823706</v>
      </c>
      <c r="R780">
        <f t="shared" si="311"/>
        <v>166.44999999999891</v>
      </c>
      <c r="S780">
        <f t="shared" si="319"/>
        <v>-157.5</v>
      </c>
      <c r="T780">
        <f t="shared" si="320"/>
        <v>157.5</v>
      </c>
      <c r="U780">
        <f t="shared" si="321"/>
        <v>0</v>
      </c>
      <c r="V780">
        <f t="shared" si="322"/>
        <v>157.5</v>
      </c>
      <c r="W780">
        <f t="shared" si="329"/>
        <v>10.714285714285975</v>
      </c>
      <c r="X780">
        <f t="shared" si="324"/>
        <v>27.128571428571636</v>
      </c>
      <c r="Y780">
        <f t="shared" si="330"/>
        <v>27.58367046708382</v>
      </c>
      <c r="Z780">
        <f t="shared" si="331"/>
        <v>0</v>
      </c>
      <c r="AA780">
        <f t="shared" si="332"/>
        <v>0</v>
      </c>
      <c r="AB780">
        <v>49.05</v>
      </c>
      <c r="AC780">
        <f t="shared" si="312"/>
        <v>-30359126400.200169</v>
      </c>
      <c r="AD780">
        <f t="shared" si="325"/>
        <v>-5520090112.9001112</v>
      </c>
      <c r="AE780" t="str">
        <f t="shared" si="313"/>
        <v>Sep</v>
      </c>
      <c r="AF780">
        <f>_xlfn.IFNA(VLOOKUP(A780,Gold!$A$2:$E$1307,5, FALSE),AF779)</f>
        <v>29551</v>
      </c>
      <c r="AG780">
        <f>_xlfn.IFNA(VLOOKUP(A780,Gold!$A$2:$G$1307,7, FALSE),AG779)</f>
        <v>-1</v>
      </c>
      <c r="AH780">
        <f>_xlfn.IFNA(VLOOKUP(A780,Oil!$A$2:$E$1345,5, FALSE),AH779)</f>
        <v>3262</v>
      </c>
      <c r="AI780">
        <f>_xlfn.IFNA(VLOOKUP(A780,Oil!$A$2:$G$1345,7, FALSE),AI779)</f>
        <v>1</v>
      </c>
      <c r="AJ780">
        <f t="shared" si="316"/>
        <v>0</v>
      </c>
      <c r="AK780">
        <f>_xlfn.IFNA(VLOOKUP(A780,InterestRate!$A$2:$G$1334,3, FALSE),AK779)</f>
        <v>6.6630000000000003</v>
      </c>
      <c r="AL780">
        <f>_xlfn.IFNA(VLOOKUP(A780,InterestRate!$A$2:$G$1334,4,FALSE),AL779)</f>
        <v>6.6680000000000001</v>
      </c>
      <c r="AM780">
        <f>_xlfn.IFNA(VLOOKUP(A780,InterestRate!$A$2:$G$1334,5, FALSE),AM779)</f>
        <v>6.694</v>
      </c>
      <c r="AN780">
        <f>_xlfn.IFNA(VLOOKUP(A780,InterestRate!$A$2:$G$1334,6, FALSE),AN779)</f>
        <v>6.6580000000000004</v>
      </c>
      <c r="AO780">
        <f>_xlfn.IFNA(VLOOKUP(A780,InterestRate!$A$2:$G$1334,7, FALSE),AO779)</f>
        <v>-1.6000000000000001E-3</v>
      </c>
      <c r="AP780">
        <f t="shared" si="317"/>
        <v>-1</v>
      </c>
      <c r="AQ780">
        <f t="shared" si="318"/>
        <v>-1</v>
      </c>
    </row>
    <row r="781" spans="1:43" x14ac:dyDescent="0.2">
      <c r="A781" s="1">
        <v>43003</v>
      </c>
      <c r="B781">
        <v>9960.1</v>
      </c>
      <c r="C781">
        <v>9960.5</v>
      </c>
      <c r="D781">
        <v>9816.0499999999993</v>
      </c>
      <c r="E781">
        <v>9872.6</v>
      </c>
      <c r="F781">
        <v>228206970</v>
      </c>
      <c r="G781">
        <v>11258.68</v>
      </c>
      <c r="H781">
        <f t="shared" si="308"/>
        <v>10061.933333333332</v>
      </c>
      <c r="I781">
        <f t="shared" si="326"/>
        <v>-189.33333333333212</v>
      </c>
      <c r="J781">
        <f t="shared" si="307"/>
        <v>0</v>
      </c>
      <c r="K781">
        <f t="shared" si="314"/>
        <v>9888.7000000000007</v>
      </c>
      <c r="L781">
        <f t="shared" si="327"/>
        <v>214081832.57142857</v>
      </c>
      <c r="M781">
        <f t="shared" si="328"/>
        <v>14125137.428571433</v>
      </c>
      <c r="N781" s="10">
        <f t="shared" si="315"/>
        <v>0.16307760873529123</v>
      </c>
      <c r="O781">
        <f t="shared" si="323"/>
        <v>-214</v>
      </c>
      <c r="P781">
        <f t="shared" si="309"/>
        <v>-348.39999999999964</v>
      </c>
      <c r="Q781">
        <f t="shared" si="310"/>
        <v>119.17614564364867</v>
      </c>
      <c r="R781">
        <f t="shared" si="311"/>
        <v>134.39999999999964</v>
      </c>
      <c r="S781">
        <f t="shared" si="319"/>
        <v>-91.799999999999272</v>
      </c>
      <c r="T781">
        <f t="shared" si="320"/>
        <v>91.799999999999272</v>
      </c>
      <c r="U781">
        <f t="shared" si="321"/>
        <v>0</v>
      </c>
      <c r="V781">
        <f t="shared" si="322"/>
        <v>91.799999999999272</v>
      </c>
      <c r="W781">
        <f t="shared" si="329"/>
        <v>9.6714285714286756</v>
      </c>
      <c r="X781">
        <f t="shared" si="324"/>
        <v>40.242857142857247</v>
      </c>
      <c r="Y781">
        <f t="shared" si="330"/>
        <v>18.995510662177452</v>
      </c>
      <c r="Z781">
        <f t="shared" si="331"/>
        <v>1</v>
      </c>
      <c r="AA781">
        <f t="shared" si="332"/>
        <v>0</v>
      </c>
      <c r="AB781">
        <v>-300.05</v>
      </c>
      <c r="AC781">
        <f t="shared" si="312"/>
        <v>-19968109875</v>
      </c>
      <c r="AD781">
        <f t="shared" si="325"/>
        <v>-7681411473.1001348</v>
      </c>
      <c r="AE781" t="str">
        <f t="shared" si="313"/>
        <v>Sep</v>
      </c>
      <c r="AF781">
        <f>_xlfn.IFNA(VLOOKUP(A781,Gold!$A$2:$E$1307,5, FALSE),AF780)</f>
        <v>29713</v>
      </c>
      <c r="AG781">
        <f>_xlfn.IFNA(VLOOKUP(A781,Gold!$A$2:$G$1307,7, FALSE),AG780)</f>
        <v>1</v>
      </c>
      <c r="AH781">
        <f>_xlfn.IFNA(VLOOKUP(A781,Oil!$A$2:$E$1345,5, FALSE),AH780)</f>
        <v>3291</v>
      </c>
      <c r="AI781">
        <f>_xlfn.IFNA(VLOOKUP(A781,Oil!$A$2:$G$1345,7, FALSE),AI780)</f>
        <v>1</v>
      </c>
      <c r="AJ781">
        <f t="shared" si="316"/>
        <v>2</v>
      </c>
      <c r="AK781">
        <f>_xlfn.IFNA(VLOOKUP(A781,InterestRate!$A$2:$G$1334,3, FALSE),AK780)</f>
        <v>6.6180000000000003</v>
      </c>
      <c r="AL781">
        <f>_xlfn.IFNA(VLOOKUP(A781,InterestRate!$A$2:$G$1334,4,FALSE),AL780)</f>
        <v>6.6669999999999998</v>
      </c>
      <c r="AM781">
        <f>_xlfn.IFNA(VLOOKUP(A781,InterestRate!$A$2:$G$1334,5, FALSE),AM780)</f>
        <v>6.6669999999999998</v>
      </c>
      <c r="AN781">
        <f>_xlfn.IFNA(VLOOKUP(A781,InterestRate!$A$2:$G$1334,6, FALSE),AN780)</f>
        <v>6.6150000000000002</v>
      </c>
      <c r="AO781">
        <f>_xlfn.IFNA(VLOOKUP(A781,InterestRate!$A$2:$G$1334,7, FALSE),AO780)</f>
        <v>-6.7999999999999996E-3</v>
      </c>
      <c r="AP781">
        <f t="shared" si="317"/>
        <v>-1</v>
      </c>
      <c r="AQ781">
        <f t="shared" si="318"/>
        <v>1</v>
      </c>
    </row>
    <row r="782" spans="1:43" x14ac:dyDescent="0.2">
      <c r="A782" s="1">
        <v>43004</v>
      </c>
      <c r="B782">
        <v>9875.25</v>
      </c>
      <c r="C782">
        <v>9891.35</v>
      </c>
      <c r="D782">
        <v>9813</v>
      </c>
      <c r="E782">
        <v>9871.5</v>
      </c>
      <c r="F782">
        <v>196792799</v>
      </c>
      <c r="G782">
        <v>9754.02</v>
      </c>
      <c r="H782">
        <f t="shared" si="308"/>
        <v>10057.158333333333</v>
      </c>
      <c r="I782">
        <f t="shared" si="326"/>
        <v>-185.65833333333285</v>
      </c>
      <c r="J782">
        <f t="shared" si="307"/>
        <v>0</v>
      </c>
      <c r="K782">
        <f t="shared" si="314"/>
        <v>9979.7000000000007</v>
      </c>
      <c r="L782">
        <f t="shared" si="327"/>
        <v>213448897.2857143</v>
      </c>
      <c r="M782">
        <f t="shared" si="328"/>
        <v>-16656098.285714298</v>
      </c>
      <c r="N782" s="10">
        <f t="shared" si="315"/>
        <v>1.0960846882439419</v>
      </c>
      <c r="O782">
        <f t="shared" si="323"/>
        <v>-213.89999999999964</v>
      </c>
      <c r="P782">
        <f t="shared" si="309"/>
        <v>-383.09999999999854</v>
      </c>
      <c r="Q782">
        <f t="shared" si="310"/>
        <v>170.347435931896</v>
      </c>
      <c r="R782">
        <f t="shared" si="311"/>
        <v>169.19999999999891</v>
      </c>
      <c r="S782">
        <f t="shared" si="319"/>
        <v>-1.1000000000003638</v>
      </c>
      <c r="T782">
        <f t="shared" si="320"/>
        <v>1.1000000000003638</v>
      </c>
      <c r="U782">
        <f t="shared" si="321"/>
        <v>0</v>
      </c>
      <c r="V782">
        <f t="shared" si="322"/>
        <v>1.1000000000003638</v>
      </c>
      <c r="W782">
        <f t="shared" si="329"/>
        <v>9.6714285714286756</v>
      </c>
      <c r="X782">
        <f t="shared" si="324"/>
        <v>40.228571428571477</v>
      </c>
      <c r="Y782">
        <f t="shared" si="330"/>
        <v>19.000841987089686</v>
      </c>
      <c r="Z782">
        <f t="shared" si="331"/>
        <v>1</v>
      </c>
      <c r="AA782">
        <f t="shared" si="332"/>
        <v>0</v>
      </c>
      <c r="AB782">
        <v>-542.79999999999995</v>
      </c>
      <c r="AC782">
        <f t="shared" si="312"/>
        <v>-737972996.25</v>
      </c>
      <c r="AD782">
        <f t="shared" si="325"/>
        <v>-8691710478.0929642</v>
      </c>
      <c r="AE782" t="str">
        <f t="shared" si="313"/>
        <v>Sep</v>
      </c>
      <c r="AF782">
        <f>_xlfn.IFNA(VLOOKUP(A782,Gold!$A$2:$E$1307,5, FALSE),AF781)</f>
        <v>30127</v>
      </c>
      <c r="AG782">
        <f>_xlfn.IFNA(VLOOKUP(A782,Gold!$A$2:$G$1307,7, FALSE),AG781)</f>
        <v>-1</v>
      </c>
      <c r="AH782">
        <f>_xlfn.IFNA(VLOOKUP(A782,Oil!$A$2:$E$1345,5, FALSE),AH781)</f>
        <v>3386</v>
      </c>
      <c r="AI782">
        <f>_xlfn.IFNA(VLOOKUP(A782,Oil!$A$2:$G$1345,7, FALSE),AI781)</f>
        <v>1</v>
      </c>
      <c r="AJ782">
        <f t="shared" si="316"/>
        <v>0</v>
      </c>
      <c r="AK782">
        <f>_xlfn.IFNA(VLOOKUP(A782,InterestRate!$A$2:$G$1334,3, FALSE),AK781)</f>
        <v>6.6689999999999996</v>
      </c>
      <c r="AL782">
        <f>_xlfn.IFNA(VLOOKUP(A782,InterestRate!$A$2:$G$1334,4,FALSE),AL781)</f>
        <v>6.63</v>
      </c>
      <c r="AM782">
        <f>_xlfn.IFNA(VLOOKUP(A782,InterestRate!$A$2:$G$1334,5, FALSE),AM781)</f>
        <v>6.6740000000000004</v>
      </c>
      <c r="AN782">
        <f>_xlfn.IFNA(VLOOKUP(A782,InterestRate!$A$2:$G$1334,6, FALSE),AN781)</f>
        <v>6.63</v>
      </c>
      <c r="AO782">
        <f>_xlfn.IFNA(VLOOKUP(A782,InterestRate!$A$2:$G$1334,7, FALSE),AO781)</f>
        <v>7.7000000000000002E-3</v>
      </c>
      <c r="AP782">
        <f t="shared" si="317"/>
        <v>1</v>
      </c>
      <c r="AQ782">
        <f t="shared" si="318"/>
        <v>1</v>
      </c>
    </row>
    <row r="783" spans="1:43" x14ac:dyDescent="0.2">
      <c r="A783" s="1">
        <v>43005</v>
      </c>
      <c r="B783">
        <v>9920.6</v>
      </c>
      <c r="C783">
        <v>9921.0499999999993</v>
      </c>
      <c r="D783">
        <v>9714.4</v>
      </c>
      <c r="E783">
        <v>9735.75</v>
      </c>
      <c r="F783">
        <v>206305991</v>
      </c>
      <c r="G783">
        <v>10127.39</v>
      </c>
      <c r="H783">
        <f t="shared" si="308"/>
        <v>10051.883333333333</v>
      </c>
      <c r="I783">
        <f t="shared" si="326"/>
        <v>-316.13333333333321</v>
      </c>
      <c r="J783">
        <f t="shared" ref="J783:J846" si="333">IF(I783*I782&lt;0,IF(I783&lt;0,-1,1),0)</f>
        <v>0</v>
      </c>
      <c r="K783">
        <f t="shared" si="314"/>
        <v>9988.75</v>
      </c>
      <c r="L783">
        <f t="shared" si="327"/>
        <v>202305135.14285713</v>
      </c>
      <c r="M783">
        <f t="shared" si="328"/>
        <v>4000855.8571428657</v>
      </c>
      <c r="N783" s="10">
        <f t="shared" si="315"/>
        <v>2.5986698508075907</v>
      </c>
      <c r="O783">
        <f t="shared" si="323"/>
        <v>-417.35000000000036</v>
      </c>
      <c r="P783">
        <f t="shared" si="309"/>
        <v>-640.55000000000109</v>
      </c>
      <c r="Q783">
        <f t="shared" si="310"/>
        <v>190.80993254320614</v>
      </c>
      <c r="R783">
        <f t="shared" si="311"/>
        <v>223.20000000000073</v>
      </c>
      <c r="S783">
        <f t="shared" si="319"/>
        <v>-135.75</v>
      </c>
      <c r="T783">
        <f t="shared" si="320"/>
        <v>135.75</v>
      </c>
      <c r="U783">
        <f t="shared" si="321"/>
        <v>0</v>
      </c>
      <c r="V783">
        <f t="shared" si="322"/>
        <v>135.75</v>
      </c>
      <c r="W783">
        <f t="shared" si="329"/>
        <v>0</v>
      </c>
      <c r="X783">
        <f t="shared" si="324"/>
        <v>59.621428571428623</v>
      </c>
      <c r="Y783">
        <f t="shared" si="330"/>
        <v>0</v>
      </c>
      <c r="Z783">
        <f t="shared" si="331"/>
        <v>1</v>
      </c>
      <c r="AA783">
        <f t="shared" si="332"/>
        <v>0</v>
      </c>
      <c r="AB783">
        <v>-845.25</v>
      </c>
      <c r="AC783">
        <f t="shared" si="312"/>
        <v>-38135662436.350075</v>
      </c>
      <c r="AD783">
        <f t="shared" si="325"/>
        <v>-14599241340.42869</v>
      </c>
      <c r="AE783" t="str">
        <f t="shared" si="313"/>
        <v>Sep</v>
      </c>
      <c r="AF783">
        <f>_xlfn.IFNA(VLOOKUP(A783,Gold!$A$2:$E$1307,5, FALSE),AF782)</f>
        <v>29828</v>
      </c>
      <c r="AG783">
        <f>_xlfn.IFNA(VLOOKUP(A783,Gold!$A$2:$G$1307,7, FALSE),AG782)</f>
        <v>-1</v>
      </c>
      <c r="AH783">
        <f>_xlfn.IFNA(VLOOKUP(A783,Oil!$A$2:$E$1345,5, FALSE),AH782)</f>
        <v>3390</v>
      </c>
      <c r="AI783">
        <f>_xlfn.IFNA(VLOOKUP(A783,Oil!$A$2:$G$1345,7, FALSE),AI782)</f>
        <v>1</v>
      </c>
      <c r="AJ783">
        <f t="shared" si="316"/>
        <v>0</v>
      </c>
      <c r="AK783">
        <f>_xlfn.IFNA(VLOOKUP(A783,InterestRate!$A$2:$G$1334,3, FALSE),AK782)</f>
        <v>6.6660000000000004</v>
      </c>
      <c r="AL783">
        <f>_xlfn.IFNA(VLOOKUP(A783,InterestRate!$A$2:$G$1334,4,FALSE),AL782)</f>
        <v>6.6769999999999996</v>
      </c>
      <c r="AM783">
        <f>_xlfn.IFNA(VLOOKUP(A783,InterestRate!$A$2:$G$1334,5, FALSE),AM782)</f>
        <v>6.6849999999999996</v>
      </c>
      <c r="AN783">
        <f>_xlfn.IFNA(VLOOKUP(A783,InterestRate!$A$2:$G$1334,6, FALSE),AN782)</f>
        <v>6.6580000000000004</v>
      </c>
      <c r="AO783">
        <f>_xlfn.IFNA(VLOOKUP(A783,InterestRate!$A$2:$G$1334,7, FALSE),AO782)</f>
        <v>-4.0000000000000002E-4</v>
      </c>
      <c r="AP783">
        <f t="shared" si="317"/>
        <v>-1</v>
      </c>
      <c r="AQ783">
        <f t="shared" si="318"/>
        <v>-1</v>
      </c>
    </row>
    <row r="784" spans="1:43" x14ac:dyDescent="0.2">
      <c r="A784" s="1">
        <v>43006</v>
      </c>
      <c r="B784">
        <v>9736.4</v>
      </c>
      <c r="C784">
        <v>9789.2000000000007</v>
      </c>
      <c r="D784">
        <v>9687.5499999999993</v>
      </c>
      <c r="E784">
        <v>9768.9500000000007</v>
      </c>
      <c r="F784">
        <v>396874518</v>
      </c>
      <c r="G784">
        <v>18962.400000000001</v>
      </c>
      <c r="H784">
        <f t="shared" ref="H784:H847" si="334">AVERAGE(E772:E783)</f>
        <v>10029.358333333332</v>
      </c>
      <c r="I784">
        <f t="shared" si="326"/>
        <v>-260.40833333333103</v>
      </c>
      <c r="J784">
        <f t="shared" si="333"/>
        <v>0</v>
      </c>
      <c r="K784">
        <f t="shared" si="314"/>
        <v>10016.950000000001</v>
      </c>
      <c r="L784">
        <f t="shared" si="327"/>
        <v>208798465.2857143</v>
      </c>
      <c r="M784">
        <f t="shared" si="328"/>
        <v>188076052.7142857</v>
      </c>
      <c r="N784" s="10">
        <f t="shared" si="315"/>
        <v>2.5386556385281938</v>
      </c>
      <c r="O784">
        <f t="shared" si="323"/>
        <v>-378.59999999999854</v>
      </c>
      <c r="P784">
        <f t="shared" si="309"/>
        <v>-591.34999999999854</v>
      </c>
      <c r="Q784">
        <f t="shared" si="310"/>
        <v>221.60346718105907</v>
      </c>
      <c r="R784">
        <f t="shared" si="311"/>
        <v>212.75</v>
      </c>
      <c r="S784">
        <f t="shared" si="319"/>
        <v>33.200000000000728</v>
      </c>
      <c r="T784">
        <f t="shared" si="320"/>
        <v>-33.200000000000728</v>
      </c>
      <c r="U784">
        <f t="shared" si="321"/>
        <v>33.200000000000728</v>
      </c>
      <c r="V784">
        <f t="shared" si="322"/>
        <v>0</v>
      </c>
      <c r="W784">
        <f t="shared" si="329"/>
        <v>4.7428571428572468</v>
      </c>
      <c r="X784">
        <f t="shared" si="324"/>
        <v>58.828571428571323</v>
      </c>
      <c r="Y784">
        <f t="shared" si="330"/>
        <v>7.3451327433629956</v>
      </c>
      <c r="Z784">
        <f t="shared" si="331"/>
        <v>1</v>
      </c>
      <c r="AA784">
        <f t="shared" si="332"/>
        <v>0</v>
      </c>
      <c r="AB784">
        <v>-1009.85</v>
      </c>
      <c r="AC784">
        <f t="shared" si="312"/>
        <v>12918265560.900433</v>
      </c>
      <c r="AD784">
        <f t="shared" si="325"/>
        <v>-11979009820.928595</v>
      </c>
      <c r="AE784" t="str">
        <f t="shared" si="313"/>
        <v>Sep</v>
      </c>
      <c r="AF784">
        <f>_xlfn.IFNA(VLOOKUP(A784,Gold!$A$2:$E$1307,5, FALSE),AF783)</f>
        <v>29667</v>
      </c>
      <c r="AG784">
        <f>_xlfn.IFNA(VLOOKUP(A784,Gold!$A$2:$G$1307,7, FALSE),AG783)</f>
        <v>1</v>
      </c>
      <c r="AH784">
        <f>_xlfn.IFNA(VLOOKUP(A784,Oil!$A$2:$E$1345,5, FALSE),AH783)</f>
        <v>3425</v>
      </c>
      <c r="AI784">
        <f>_xlfn.IFNA(VLOOKUP(A784,Oil!$A$2:$G$1345,7, FALSE),AI783)</f>
        <v>1</v>
      </c>
      <c r="AJ784">
        <f t="shared" si="316"/>
        <v>2</v>
      </c>
      <c r="AK784">
        <f>_xlfn.IFNA(VLOOKUP(A784,InterestRate!$A$2:$G$1334,3, FALSE),AK783)</f>
        <v>6.641</v>
      </c>
      <c r="AL784">
        <f>_xlfn.IFNA(VLOOKUP(A784,InterestRate!$A$2:$G$1334,4,FALSE),AL783)</f>
        <v>6.6820000000000004</v>
      </c>
      <c r="AM784">
        <f>_xlfn.IFNA(VLOOKUP(A784,InterestRate!$A$2:$G$1334,5, FALSE),AM783)</f>
        <v>6.6829999999999998</v>
      </c>
      <c r="AN784">
        <f>_xlfn.IFNA(VLOOKUP(A784,InterestRate!$A$2:$G$1334,6, FALSE),AN783)</f>
        <v>6.6180000000000003</v>
      </c>
      <c r="AO784">
        <f>_xlfn.IFNA(VLOOKUP(A784,InterestRate!$A$2:$G$1334,7, FALSE),AO783)</f>
        <v>-3.8E-3</v>
      </c>
      <c r="AP784">
        <f t="shared" si="317"/>
        <v>-1</v>
      </c>
      <c r="AQ784">
        <f t="shared" si="318"/>
        <v>1</v>
      </c>
    </row>
    <row r="785" spans="1:43" x14ac:dyDescent="0.2">
      <c r="A785" s="1">
        <v>43007</v>
      </c>
      <c r="B785">
        <v>9814.2999999999993</v>
      </c>
      <c r="C785">
        <v>9854</v>
      </c>
      <c r="D785">
        <v>9775.35</v>
      </c>
      <c r="E785">
        <v>9788.6</v>
      </c>
      <c r="F785">
        <v>202350211</v>
      </c>
      <c r="G785">
        <v>11087.11</v>
      </c>
      <c r="H785">
        <f t="shared" si="334"/>
        <v>10002.35</v>
      </c>
      <c r="I785">
        <f t="shared" si="326"/>
        <v>-213.75</v>
      </c>
      <c r="J785">
        <f t="shared" si="333"/>
        <v>0</v>
      </c>
      <c r="K785">
        <f t="shared" si="314"/>
        <v>9984.7999999999993</v>
      </c>
      <c r="L785">
        <f t="shared" si="327"/>
        <v>237873969</v>
      </c>
      <c r="M785">
        <f t="shared" si="328"/>
        <v>-35523758</v>
      </c>
      <c r="N785" s="10">
        <f t="shared" si="315"/>
        <v>2.0043724332386543</v>
      </c>
      <c r="O785">
        <f t="shared" si="323"/>
        <v>-352.54999999999927</v>
      </c>
      <c r="P785">
        <f t="shared" ref="P785:P848" si="335">O785-O778</f>
        <v>-487.64999999999964</v>
      </c>
      <c r="Q785">
        <f t="shared" ref="Q785:Q848" si="336">STDEV(O778:O784)</f>
        <v>201.73808485497321</v>
      </c>
      <c r="R785">
        <f t="shared" ref="R785:R848" si="337">O778</f>
        <v>135.10000000000036</v>
      </c>
      <c r="S785">
        <f t="shared" si="319"/>
        <v>19.649999999999636</v>
      </c>
      <c r="T785">
        <f t="shared" si="320"/>
        <v>-19.649999999999636</v>
      </c>
      <c r="U785">
        <f t="shared" si="321"/>
        <v>19.649999999999636</v>
      </c>
      <c r="V785">
        <f t="shared" si="322"/>
        <v>0</v>
      </c>
      <c r="W785">
        <f t="shared" si="329"/>
        <v>7.5500000000000522</v>
      </c>
      <c r="X785">
        <f t="shared" si="324"/>
        <v>57.914285714285661</v>
      </c>
      <c r="Y785">
        <f t="shared" si="330"/>
        <v>11.359484148307445</v>
      </c>
      <c r="Z785">
        <f t="shared" si="331"/>
        <v>1</v>
      </c>
      <c r="AA785">
        <f t="shared" si="332"/>
        <v>0</v>
      </c>
      <c r="AB785">
        <v>-1148.5</v>
      </c>
      <c r="AC785">
        <f t="shared" si="312"/>
        <v>-5200400422.6997795</v>
      </c>
      <c r="AD785">
        <f t="shared" si="325"/>
        <v>-12140355051.114248</v>
      </c>
      <c r="AE785" t="str">
        <f t="shared" si="313"/>
        <v>Sep</v>
      </c>
      <c r="AF785">
        <f>_xlfn.IFNA(VLOOKUP(A785,Gold!$A$2:$E$1307,5, FALSE),AF784)</f>
        <v>29692</v>
      </c>
      <c r="AG785">
        <f>_xlfn.IFNA(VLOOKUP(A785,Gold!$A$2:$G$1307,7, FALSE),AG784)</f>
        <v>1</v>
      </c>
      <c r="AH785">
        <f>_xlfn.IFNA(VLOOKUP(A785,Oil!$A$2:$E$1345,5, FALSE),AH784)</f>
        <v>3391</v>
      </c>
      <c r="AI785">
        <f>_xlfn.IFNA(VLOOKUP(A785,Oil!$A$2:$G$1345,7, FALSE),AI784)</f>
        <v>-1</v>
      </c>
      <c r="AJ785">
        <f t="shared" si="316"/>
        <v>0</v>
      </c>
      <c r="AK785">
        <f>_xlfn.IFNA(VLOOKUP(A785,InterestRate!$A$2:$G$1334,3, FALSE),AK784)</f>
        <v>6.6630000000000003</v>
      </c>
      <c r="AL785">
        <f>_xlfn.IFNA(VLOOKUP(A785,InterestRate!$A$2:$G$1334,4,FALSE),AL784)</f>
        <v>6.6289999999999996</v>
      </c>
      <c r="AM785">
        <f>_xlfn.IFNA(VLOOKUP(A785,InterestRate!$A$2:$G$1334,5, FALSE),AM784)</f>
        <v>6.71</v>
      </c>
      <c r="AN785">
        <f>_xlfn.IFNA(VLOOKUP(A785,InterestRate!$A$2:$G$1334,6, FALSE),AN784)</f>
        <v>6.6079999999999997</v>
      </c>
      <c r="AO785">
        <f>_xlfn.IFNA(VLOOKUP(A785,InterestRate!$A$2:$G$1334,7, FALSE),AO784)</f>
        <v>3.3E-3</v>
      </c>
      <c r="AP785">
        <f t="shared" si="317"/>
        <v>1</v>
      </c>
      <c r="AQ785">
        <f t="shared" si="318"/>
        <v>1</v>
      </c>
    </row>
    <row r="786" spans="1:43" x14ac:dyDescent="0.2">
      <c r="A786" s="1">
        <v>43011</v>
      </c>
      <c r="B786">
        <v>9893.2999999999993</v>
      </c>
      <c r="C786">
        <v>9895.4</v>
      </c>
      <c r="D786">
        <v>9831.0499999999993</v>
      </c>
      <c r="E786">
        <v>9859.5</v>
      </c>
      <c r="F786">
        <v>167833406</v>
      </c>
      <c r="G786">
        <v>9698.5499999999993</v>
      </c>
      <c r="H786">
        <f t="shared" si="334"/>
        <v>9978.125</v>
      </c>
      <c r="I786">
        <f t="shared" si="326"/>
        <v>-118.625</v>
      </c>
      <c r="J786">
        <f t="shared" si="333"/>
        <v>0</v>
      </c>
      <c r="K786">
        <f t="shared" si="314"/>
        <v>10096.4</v>
      </c>
      <c r="L786">
        <f t="shared" si="327"/>
        <v>237408964.42857143</v>
      </c>
      <c r="M786">
        <f t="shared" si="328"/>
        <v>-69575558.428571433</v>
      </c>
      <c r="N786" s="10">
        <f t="shared" si="315"/>
        <v>2.4027587605862331</v>
      </c>
      <c r="O786">
        <f t="shared" si="323"/>
        <v>-262.39999999999964</v>
      </c>
      <c r="P786">
        <f t="shared" si="335"/>
        <v>-291.25</v>
      </c>
      <c r="Q786">
        <f t="shared" si="336"/>
        <v>159.46474382699614</v>
      </c>
      <c r="R786">
        <f t="shared" si="337"/>
        <v>28.850000000000364</v>
      </c>
      <c r="S786">
        <f t="shared" si="319"/>
        <v>70.899999999999636</v>
      </c>
      <c r="T786">
        <f t="shared" si="320"/>
        <v>-70.899999999999636</v>
      </c>
      <c r="U786">
        <f t="shared" si="321"/>
        <v>70.899999999999636</v>
      </c>
      <c r="V786">
        <f t="shared" si="322"/>
        <v>0</v>
      </c>
      <c r="W786">
        <f t="shared" si="329"/>
        <v>17.678571428571427</v>
      </c>
      <c r="X786">
        <f t="shared" si="324"/>
        <v>55.164285714285661</v>
      </c>
      <c r="Y786">
        <f t="shared" si="330"/>
        <v>23.940800928612887</v>
      </c>
      <c r="Z786">
        <f t="shared" si="331"/>
        <v>0</v>
      </c>
      <c r="AA786">
        <f t="shared" si="332"/>
        <v>0</v>
      </c>
      <c r="AB786">
        <v>-993.55</v>
      </c>
      <c r="AC786">
        <f t="shared" si="312"/>
        <v>-5672769122.7998781</v>
      </c>
      <c r="AD786">
        <f t="shared" si="325"/>
        <v>-12450825098.914209</v>
      </c>
      <c r="AE786" t="str">
        <f t="shared" si="313"/>
        <v>Oct</v>
      </c>
      <c r="AF786">
        <f>_xlfn.IFNA(VLOOKUP(A786,Gold!$A$2:$E$1307,5, FALSE),AF785)</f>
        <v>29434</v>
      </c>
      <c r="AG786">
        <f>_xlfn.IFNA(VLOOKUP(A786,Gold!$A$2:$G$1307,7, FALSE),AG785)</f>
        <v>1</v>
      </c>
      <c r="AH786">
        <f>_xlfn.IFNA(VLOOKUP(A786,Oil!$A$2:$E$1345,5, FALSE),AH785)</f>
        <v>3377</v>
      </c>
      <c r="AI786">
        <f>_xlfn.IFNA(VLOOKUP(A786,Oil!$A$2:$G$1345,7, FALSE),AI785)</f>
        <v>-1</v>
      </c>
      <c r="AJ786">
        <f t="shared" si="316"/>
        <v>0</v>
      </c>
      <c r="AK786">
        <f>_xlfn.IFNA(VLOOKUP(A786,InterestRate!$A$2:$G$1334,3, FALSE),AK785)</f>
        <v>6.6479999999999997</v>
      </c>
      <c r="AL786">
        <f>_xlfn.IFNA(VLOOKUP(A786,InterestRate!$A$2:$G$1334,4,FALSE),AL785)</f>
        <v>6.6740000000000004</v>
      </c>
      <c r="AM786">
        <f>_xlfn.IFNA(VLOOKUP(A786,InterestRate!$A$2:$G$1334,5, FALSE),AM785)</f>
        <v>6.6790000000000003</v>
      </c>
      <c r="AN786">
        <f>_xlfn.IFNA(VLOOKUP(A786,InterestRate!$A$2:$G$1334,6, FALSE),AN785)</f>
        <v>6.6349999999999998</v>
      </c>
      <c r="AO786">
        <f>_xlfn.IFNA(VLOOKUP(A786,InterestRate!$A$2:$G$1334,7, FALSE),AO785)</f>
        <v>-2.3E-3</v>
      </c>
      <c r="AP786">
        <f t="shared" si="317"/>
        <v>-1</v>
      </c>
      <c r="AQ786">
        <f t="shared" si="318"/>
        <v>-1</v>
      </c>
    </row>
    <row r="787" spans="1:43" x14ac:dyDescent="0.2">
      <c r="A787" s="1">
        <v>43012</v>
      </c>
      <c r="B787">
        <v>9884.35</v>
      </c>
      <c r="C787">
        <v>9938.2999999999993</v>
      </c>
      <c r="D787">
        <v>9850.65</v>
      </c>
      <c r="E787">
        <v>9914.9</v>
      </c>
      <c r="F787">
        <v>160993982</v>
      </c>
      <c r="G787">
        <v>8790.2900000000009</v>
      </c>
      <c r="H787">
        <f t="shared" si="334"/>
        <v>9959.2000000000007</v>
      </c>
      <c r="I787">
        <f t="shared" si="326"/>
        <v>-44.300000000001091</v>
      </c>
      <c r="J787">
        <f t="shared" si="333"/>
        <v>0</v>
      </c>
      <c r="K787">
        <f t="shared" si="314"/>
        <v>10167.450000000001</v>
      </c>
      <c r="L787">
        <f t="shared" si="327"/>
        <v>233140784.42857143</v>
      </c>
      <c r="M787">
        <f t="shared" si="328"/>
        <v>-72146802.428571433</v>
      </c>
      <c r="N787" s="10">
        <f t="shared" si="315"/>
        <v>2.5471764717748147</v>
      </c>
      <c r="O787">
        <f t="shared" si="323"/>
        <v>-49.5</v>
      </c>
      <c r="P787">
        <f t="shared" si="335"/>
        <v>65.399999999999636</v>
      </c>
      <c r="Q787">
        <f t="shared" si="336"/>
        <v>108.11860385706046</v>
      </c>
      <c r="R787">
        <f t="shared" si="337"/>
        <v>-114.89999999999964</v>
      </c>
      <c r="S787">
        <f t="shared" si="319"/>
        <v>55.399999999999636</v>
      </c>
      <c r="T787">
        <f t="shared" si="320"/>
        <v>-55.399999999999636</v>
      </c>
      <c r="U787">
        <f t="shared" si="321"/>
        <v>55.399999999999636</v>
      </c>
      <c r="V787">
        <f t="shared" si="322"/>
        <v>0</v>
      </c>
      <c r="W787">
        <f t="shared" si="329"/>
        <v>25.592857142857092</v>
      </c>
      <c r="X787">
        <f t="shared" si="324"/>
        <v>32.664285714285661</v>
      </c>
      <c r="Y787">
        <f t="shared" si="330"/>
        <v>43.189488910318211</v>
      </c>
      <c r="Z787">
        <f t="shared" si="331"/>
        <v>0</v>
      </c>
      <c r="AA787">
        <f t="shared" si="332"/>
        <v>0</v>
      </c>
      <c r="AB787">
        <v>-664.45</v>
      </c>
      <c r="AC787">
        <f t="shared" si="312"/>
        <v>4918366150.0998831</v>
      </c>
      <c r="AD787">
        <f t="shared" si="325"/>
        <v>-7411183306.014204</v>
      </c>
      <c r="AE787" t="str">
        <f t="shared" si="313"/>
        <v>Oct</v>
      </c>
      <c r="AF787">
        <f>_xlfn.IFNA(VLOOKUP(A787,Gold!$A$2:$E$1307,5, FALSE),AF786)</f>
        <v>29428</v>
      </c>
      <c r="AG787">
        <f>_xlfn.IFNA(VLOOKUP(A787,Gold!$A$2:$G$1307,7, FALSE),AG786)</f>
        <v>-1</v>
      </c>
      <c r="AH787">
        <f>_xlfn.IFNA(VLOOKUP(A787,Oil!$A$2:$E$1345,5, FALSE),AH786)</f>
        <v>3305</v>
      </c>
      <c r="AI787">
        <f>_xlfn.IFNA(VLOOKUP(A787,Oil!$A$2:$G$1345,7, FALSE),AI786)</f>
        <v>-1</v>
      </c>
      <c r="AJ787">
        <f t="shared" si="316"/>
        <v>-2</v>
      </c>
      <c r="AK787">
        <f>_xlfn.IFNA(VLOOKUP(A787,InterestRate!$A$2:$G$1334,3, FALSE),AK786)</f>
        <v>6.7030000000000003</v>
      </c>
      <c r="AL787">
        <f>_xlfn.IFNA(VLOOKUP(A787,InterestRate!$A$2:$G$1334,4,FALSE),AL786)</f>
        <v>6.6379999999999999</v>
      </c>
      <c r="AM787">
        <f>_xlfn.IFNA(VLOOKUP(A787,InterestRate!$A$2:$G$1334,5, FALSE),AM786)</f>
        <v>6.7069999999999999</v>
      </c>
      <c r="AN787">
        <f>_xlfn.IFNA(VLOOKUP(A787,InterestRate!$A$2:$G$1334,6, FALSE),AN786)</f>
        <v>6.625</v>
      </c>
      <c r="AO787">
        <f>_xlfn.IFNA(VLOOKUP(A787,InterestRate!$A$2:$G$1334,7, FALSE),AO786)</f>
        <v>8.3000000000000001E-3</v>
      </c>
      <c r="AP787">
        <f t="shared" si="317"/>
        <v>1</v>
      </c>
      <c r="AQ787">
        <f t="shared" si="318"/>
        <v>-1</v>
      </c>
    </row>
    <row r="788" spans="1:43" x14ac:dyDescent="0.2">
      <c r="A788" s="1">
        <v>43013</v>
      </c>
      <c r="B788">
        <v>9927</v>
      </c>
      <c r="C788">
        <v>9945.9500000000007</v>
      </c>
      <c r="D788">
        <v>9881.85</v>
      </c>
      <c r="E788">
        <v>9888.7000000000007</v>
      </c>
      <c r="F788">
        <v>152362417</v>
      </c>
      <c r="G788">
        <v>7823.55</v>
      </c>
      <c r="H788">
        <f t="shared" si="334"/>
        <v>9944.9916666666668</v>
      </c>
      <c r="I788">
        <f t="shared" si="326"/>
        <v>-56.29166666666606</v>
      </c>
      <c r="J788">
        <f t="shared" si="333"/>
        <v>0</v>
      </c>
      <c r="K788">
        <f t="shared" si="314"/>
        <v>10230.85</v>
      </c>
      <c r="L788">
        <f t="shared" si="327"/>
        <v>222765411</v>
      </c>
      <c r="M788">
        <f t="shared" si="328"/>
        <v>-70402994</v>
      </c>
      <c r="N788" s="10">
        <f t="shared" si="315"/>
        <v>3.4600099103016535</v>
      </c>
      <c r="O788">
        <f t="shared" si="323"/>
        <v>16.100000000000364</v>
      </c>
      <c r="P788">
        <f t="shared" si="335"/>
        <v>230.10000000000036</v>
      </c>
      <c r="Q788">
        <f t="shared" si="336"/>
        <v>126.01672649748846</v>
      </c>
      <c r="R788">
        <f t="shared" si="337"/>
        <v>-214</v>
      </c>
      <c r="S788">
        <f t="shared" si="319"/>
        <v>-26.199999999998909</v>
      </c>
      <c r="T788">
        <f t="shared" si="320"/>
        <v>26.199999999998909</v>
      </c>
      <c r="U788">
        <f t="shared" si="321"/>
        <v>0</v>
      </c>
      <c r="V788">
        <f t="shared" si="322"/>
        <v>26.199999999998909</v>
      </c>
      <c r="W788">
        <f t="shared" si="329"/>
        <v>25.592857142857092</v>
      </c>
      <c r="X788">
        <f t="shared" si="324"/>
        <v>23.292857142857038</v>
      </c>
      <c r="Y788">
        <f t="shared" si="330"/>
        <v>51.302978235967984</v>
      </c>
      <c r="Z788">
        <f t="shared" si="331"/>
        <v>0</v>
      </c>
      <c r="AA788">
        <f t="shared" si="332"/>
        <v>0</v>
      </c>
      <c r="AB788">
        <v>-295.8</v>
      </c>
      <c r="AC788">
        <f t="shared" si="312"/>
        <v>-5835480571.0998888</v>
      </c>
      <c r="AD788">
        <f t="shared" si="325"/>
        <v>-5392236262.5999012</v>
      </c>
      <c r="AE788" t="str">
        <f t="shared" si="313"/>
        <v>Oct</v>
      </c>
      <c r="AF788">
        <f>_xlfn.IFNA(VLOOKUP(A788,Gold!$A$2:$E$1307,5, FALSE),AF787)</f>
        <v>29405</v>
      </c>
      <c r="AG788">
        <f>_xlfn.IFNA(VLOOKUP(A788,Gold!$A$2:$G$1307,7, FALSE),AG787)</f>
        <v>1</v>
      </c>
      <c r="AH788">
        <f>_xlfn.IFNA(VLOOKUP(A788,Oil!$A$2:$E$1345,5, FALSE),AH787)</f>
        <v>3263</v>
      </c>
      <c r="AI788">
        <f>_xlfn.IFNA(VLOOKUP(A788,Oil!$A$2:$G$1345,7, FALSE),AI787)</f>
        <v>-1</v>
      </c>
      <c r="AJ788">
        <f t="shared" si="316"/>
        <v>0</v>
      </c>
      <c r="AK788">
        <f>_xlfn.IFNA(VLOOKUP(A788,InterestRate!$A$2:$G$1334,3, FALSE),AK787)</f>
        <v>6.7290000000000001</v>
      </c>
      <c r="AL788">
        <f>_xlfn.IFNA(VLOOKUP(A788,InterestRate!$A$2:$G$1334,4,FALSE),AL787)</f>
        <v>6.7210000000000001</v>
      </c>
      <c r="AM788">
        <f>_xlfn.IFNA(VLOOKUP(A788,InterestRate!$A$2:$G$1334,5, FALSE),AM787)</f>
        <v>6.7380000000000004</v>
      </c>
      <c r="AN788">
        <f>_xlfn.IFNA(VLOOKUP(A788,InterestRate!$A$2:$G$1334,6, FALSE),AN787)</f>
        <v>6.72</v>
      </c>
      <c r="AO788">
        <f>_xlfn.IFNA(VLOOKUP(A788,InterestRate!$A$2:$G$1334,7, FALSE),AO787)</f>
        <v>3.8999999999999998E-3</v>
      </c>
      <c r="AP788">
        <f t="shared" si="317"/>
        <v>1</v>
      </c>
      <c r="AQ788">
        <f t="shared" si="318"/>
        <v>1</v>
      </c>
    </row>
    <row r="789" spans="1:43" x14ac:dyDescent="0.2">
      <c r="A789" s="1">
        <v>43014</v>
      </c>
      <c r="B789">
        <v>9908.15</v>
      </c>
      <c r="C789">
        <v>9989.35</v>
      </c>
      <c r="D789">
        <v>9906.6</v>
      </c>
      <c r="E789">
        <v>9979.7000000000007</v>
      </c>
      <c r="F789">
        <v>201858899</v>
      </c>
      <c r="G789">
        <v>9986.18</v>
      </c>
      <c r="H789">
        <f t="shared" si="334"/>
        <v>9922.9583333333339</v>
      </c>
      <c r="I789">
        <f t="shared" si="326"/>
        <v>56.741666666666788</v>
      </c>
      <c r="J789">
        <f t="shared" si="333"/>
        <v>1</v>
      </c>
      <c r="K789">
        <f t="shared" si="314"/>
        <v>10234.450000000001</v>
      </c>
      <c r="L789">
        <f t="shared" si="327"/>
        <v>211930474.85714287</v>
      </c>
      <c r="M789">
        <f t="shared" si="328"/>
        <v>-10071575.857142866</v>
      </c>
      <c r="N789" s="10">
        <f t="shared" si="315"/>
        <v>2.5526819443470243</v>
      </c>
      <c r="O789">
        <f t="shared" si="323"/>
        <v>108.20000000000073</v>
      </c>
      <c r="P789">
        <f t="shared" si="335"/>
        <v>322.10000000000036</v>
      </c>
      <c r="Q789">
        <f t="shared" si="336"/>
        <v>166.49475645968965</v>
      </c>
      <c r="R789">
        <f t="shared" si="337"/>
        <v>-213.89999999999964</v>
      </c>
      <c r="S789">
        <f t="shared" si="319"/>
        <v>91</v>
      </c>
      <c r="T789">
        <f t="shared" si="320"/>
        <v>-91</v>
      </c>
      <c r="U789">
        <f t="shared" si="321"/>
        <v>91</v>
      </c>
      <c r="V789">
        <f t="shared" si="322"/>
        <v>0</v>
      </c>
      <c r="W789">
        <f t="shared" si="329"/>
        <v>38.592857142857092</v>
      </c>
      <c r="X789">
        <f t="shared" si="324"/>
        <v>23.13571428571413</v>
      </c>
      <c r="Y789">
        <f t="shared" si="330"/>
        <v>61.523570940560361</v>
      </c>
      <c r="Z789">
        <f t="shared" si="331"/>
        <v>0</v>
      </c>
      <c r="AA789">
        <f t="shared" si="332"/>
        <v>0</v>
      </c>
      <c r="AB789">
        <v>74.8</v>
      </c>
      <c r="AC789">
        <f t="shared" si="312"/>
        <v>14443004223.45022</v>
      </c>
      <c r="AD789">
        <f t="shared" si="325"/>
        <v>-3223525231.2141562</v>
      </c>
      <c r="AE789" t="str">
        <f t="shared" si="313"/>
        <v>Oct</v>
      </c>
      <c r="AF789">
        <f>_xlfn.IFNA(VLOOKUP(A789,Gold!$A$2:$E$1307,5, FALSE),AF788)</f>
        <v>29337</v>
      </c>
      <c r="AG789">
        <f>_xlfn.IFNA(VLOOKUP(A789,Gold!$A$2:$G$1307,7, FALSE),AG788)</f>
        <v>1</v>
      </c>
      <c r="AH789">
        <f>_xlfn.IFNA(VLOOKUP(A789,Oil!$A$2:$E$1345,5, FALSE),AH788)</f>
        <v>3310</v>
      </c>
      <c r="AI789">
        <f>_xlfn.IFNA(VLOOKUP(A789,Oil!$A$2:$G$1345,7, FALSE),AI788)</f>
        <v>1</v>
      </c>
      <c r="AJ789">
        <f t="shared" si="316"/>
        <v>2</v>
      </c>
      <c r="AK789">
        <f>_xlfn.IFNA(VLOOKUP(A789,InterestRate!$A$2:$G$1334,3, FALSE),AK788)</f>
        <v>6.7569999999999997</v>
      </c>
      <c r="AL789">
        <f>_xlfn.IFNA(VLOOKUP(A789,InterestRate!$A$2:$G$1334,4,FALSE),AL788)</f>
        <v>6.7290000000000001</v>
      </c>
      <c r="AM789">
        <f>_xlfn.IFNA(VLOOKUP(A789,InterestRate!$A$2:$G$1334,5, FALSE),AM788)</f>
        <v>6.7640000000000002</v>
      </c>
      <c r="AN789">
        <f>_xlfn.IFNA(VLOOKUP(A789,InterestRate!$A$2:$G$1334,6, FALSE),AN788)</f>
        <v>6.7290000000000001</v>
      </c>
      <c r="AO789">
        <f>_xlfn.IFNA(VLOOKUP(A789,InterestRate!$A$2:$G$1334,7, FALSE),AO788)</f>
        <v>4.1999999999999997E-3</v>
      </c>
      <c r="AP789">
        <f t="shared" si="317"/>
        <v>1</v>
      </c>
      <c r="AQ789">
        <f t="shared" si="318"/>
        <v>3</v>
      </c>
    </row>
    <row r="790" spans="1:43" x14ac:dyDescent="0.2">
      <c r="A790" s="1">
        <v>43017</v>
      </c>
      <c r="B790">
        <v>9988.2000000000007</v>
      </c>
      <c r="C790">
        <v>10015.75</v>
      </c>
      <c r="D790">
        <v>9959.4500000000007</v>
      </c>
      <c r="E790">
        <v>9988.75</v>
      </c>
      <c r="F790">
        <v>148395842</v>
      </c>
      <c r="G790">
        <v>7425.19</v>
      </c>
      <c r="H790">
        <f t="shared" si="334"/>
        <v>9908.9708333333328</v>
      </c>
      <c r="I790">
        <f t="shared" si="326"/>
        <v>79.779166666667152</v>
      </c>
      <c r="J790">
        <f t="shared" si="333"/>
        <v>0</v>
      </c>
      <c r="K790">
        <f t="shared" si="314"/>
        <v>10210.85</v>
      </c>
      <c r="L790">
        <f t="shared" si="327"/>
        <v>212654203.42857143</v>
      </c>
      <c r="M790">
        <f t="shared" si="328"/>
        <v>-64258361.428571433</v>
      </c>
      <c r="N790" s="10">
        <f t="shared" si="315"/>
        <v>2.2235014391190124</v>
      </c>
      <c r="O790">
        <f t="shared" si="323"/>
        <v>253</v>
      </c>
      <c r="P790">
        <f t="shared" si="335"/>
        <v>670.35000000000036</v>
      </c>
      <c r="Q790">
        <f t="shared" si="336"/>
        <v>212.15467206958314</v>
      </c>
      <c r="R790">
        <f t="shared" si="337"/>
        <v>-417.35000000000036</v>
      </c>
      <c r="S790">
        <f t="shared" si="319"/>
        <v>9.0499999999992724</v>
      </c>
      <c r="T790">
        <f t="shared" si="320"/>
        <v>-9.0499999999992724</v>
      </c>
      <c r="U790">
        <f t="shared" si="321"/>
        <v>9.0499999999992724</v>
      </c>
      <c r="V790">
        <f t="shared" si="322"/>
        <v>0</v>
      </c>
      <c r="W790">
        <f t="shared" si="329"/>
        <v>39.88571428571413</v>
      </c>
      <c r="X790">
        <f t="shared" si="324"/>
        <v>3.742857142856987</v>
      </c>
      <c r="Y790">
        <f t="shared" si="330"/>
        <v>89.372599231754435</v>
      </c>
      <c r="Z790">
        <f t="shared" si="331"/>
        <v>0</v>
      </c>
      <c r="AA790">
        <f t="shared" si="332"/>
        <v>1</v>
      </c>
      <c r="AB790">
        <v>377.3</v>
      </c>
      <c r="AC790">
        <f t="shared" si="312"/>
        <v>81617713.099892035</v>
      </c>
      <c r="AD790">
        <f t="shared" si="325"/>
        <v>2236086218.7072687</v>
      </c>
      <c r="AE790" t="str">
        <f t="shared" si="313"/>
        <v>Oct</v>
      </c>
      <c r="AF790">
        <f>_xlfn.IFNA(VLOOKUP(A790,Gold!$A$2:$E$1307,5, FALSE),AF789)</f>
        <v>29594</v>
      </c>
      <c r="AG790">
        <f>_xlfn.IFNA(VLOOKUP(A790,Gold!$A$2:$G$1307,7, FALSE),AG789)</f>
        <v>1</v>
      </c>
      <c r="AH790">
        <f>_xlfn.IFNA(VLOOKUP(A790,Oil!$A$2:$E$1345,5, FALSE),AH789)</f>
        <v>3215</v>
      </c>
      <c r="AI790">
        <f>_xlfn.IFNA(VLOOKUP(A790,Oil!$A$2:$G$1345,7, FALSE),AI789)</f>
        <v>-1</v>
      </c>
      <c r="AJ790">
        <f t="shared" si="316"/>
        <v>0</v>
      </c>
      <c r="AK790">
        <f>_xlfn.IFNA(VLOOKUP(A790,InterestRate!$A$2:$G$1334,3, FALSE),AK789)</f>
        <v>6.78</v>
      </c>
      <c r="AL790">
        <f>_xlfn.IFNA(VLOOKUP(A790,InterestRate!$A$2:$G$1334,4,FALSE),AL789)</f>
        <v>6.76</v>
      </c>
      <c r="AM790">
        <f>_xlfn.IFNA(VLOOKUP(A790,InterestRate!$A$2:$G$1334,5, FALSE),AM789)</f>
        <v>6.7850000000000001</v>
      </c>
      <c r="AN790">
        <f>_xlfn.IFNA(VLOOKUP(A790,InterestRate!$A$2:$G$1334,6, FALSE),AN789)</f>
        <v>6.7519999999999998</v>
      </c>
      <c r="AO790">
        <f>_xlfn.IFNA(VLOOKUP(A790,InterestRate!$A$2:$G$1334,7, FALSE),AO789)</f>
        <v>3.3999999999999998E-3</v>
      </c>
      <c r="AP790">
        <f t="shared" si="317"/>
        <v>1</v>
      </c>
      <c r="AQ790">
        <f t="shared" si="318"/>
        <v>1</v>
      </c>
    </row>
    <row r="791" spans="1:43" x14ac:dyDescent="0.2">
      <c r="A791" s="1">
        <v>43018</v>
      </c>
      <c r="B791">
        <v>10013.700000000001</v>
      </c>
      <c r="C791">
        <v>10034</v>
      </c>
      <c r="D791">
        <v>10002.299999999999</v>
      </c>
      <c r="E791">
        <v>10016.950000000001</v>
      </c>
      <c r="F791">
        <v>153246570</v>
      </c>
      <c r="G791">
        <v>8055.5</v>
      </c>
      <c r="H791">
        <f t="shared" si="334"/>
        <v>9896.2708333333339</v>
      </c>
      <c r="I791">
        <f t="shared" si="326"/>
        <v>120.67916666666679</v>
      </c>
      <c r="J791">
        <f t="shared" si="333"/>
        <v>0</v>
      </c>
      <c r="K791">
        <f t="shared" si="314"/>
        <v>10146.549999999999</v>
      </c>
      <c r="L791">
        <f t="shared" si="327"/>
        <v>204381325</v>
      </c>
      <c r="M791">
        <f t="shared" si="328"/>
        <v>-51134755</v>
      </c>
      <c r="N791" s="10">
        <f t="shared" si="315"/>
        <v>1.2938069971398334</v>
      </c>
      <c r="O791">
        <f t="shared" si="323"/>
        <v>248</v>
      </c>
      <c r="P791">
        <f t="shared" si="335"/>
        <v>626.59999999999854</v>
      </c>
      <c r="Q791">
        <f t="shared" si="336"/>
        <v>242.07138828000589</v>
      </c>
      <c r="R791">
        <f t="shared" si="337"/>
        <v>-378.59999999999854</v>
      </c>
      <c r="S791">
        <f t="shared" si="319"/>
        <v>28.200000000000728</v>
      </c>
      <c r="T791">
        <f t="shared" si="320"/>
        <v>-28.200000000000728</v>
      </c>
      <c r="U791">
        <f t="shared" si="321"/>
        <v>28.200000000000728</v>
      </c>
      <c r="V791">
        <f t="shared" si="322"/>
        <v>0</v>
      </c>
      <c r="W791">
        <f t="shared" si="329"/>
        <v>39.171428571428415</v>
      </c>
      <c r="X791">
        <f t="shared" si="324"/>
        <v>3.742857142856987</v>
      </c>
      <c r="Y791">
        <f t="shared" si="330"/>
        <v>89.199739752765396</v>
      </c>
      <c r="Z791">
        <f t="shared" si="331"/>
        <v>0</v>
      </c>
      <c r="AA791">
        <f t="shared" si="332"/>
        <v>1</v>
      </c>
      <c r="AB791">
        <v>609.20000000000005</v>
      </c>
      <c r="AC791">
        <f t="shared" si="312"/>
        <v>498051352.5</v>
      </c>
      <c r="AD791">
        <f t="shared" si="325"/>
        <v>461769903.22149283</v>
      </c>
      <c r="AE791" t="str">
        <f t="shared" si="313"/>
        <v>Oct</v>
      </c>
      <c r="AF791">
        <f>_xlfn.IFNA(VLOOKUP(A791,Gold!$A$2:$E$1307,5, FALSE),AF790)</f>
        <v>29732</v>
      </c>
      <c r="AG791">
        <f>_xlfn.IFNA(VLOOKUP(A791,Gold!$A$2:$G$1307,7, FALSE),AG790)</f>
        <v>1</v>
      </c>
      <c r="AH791">
        <f>_xlfn.IFNA(VLOOKUP(A791,Oil!$A$2:$E$1345,5, FALSE),AH790)</f>
        <v>3238</v>
      </c>
      <c r="AI791">
        <f>_xlfn.IFNA(VLOOKUP(A791,Oil!$A$2:$G$1345,7, FALSE),AI790)</f>
        <v>1</v>
      </c>
      <c r="AJ791">
        <f t="shared" si="316"/>
        <v>2</v>
      </c>
      <c r="AK791">
        <f>_xlfn.IFNA(VLOOKUP(A791,InterestRate!$A$2:$G$1334,3, FALSE),AK790)</f>
        <v>6.7409999999999997</v>
      </c>
      <c r="AL791">
        <f>_xlfn.IFNA(VLOOKUP(A791,InterestRate!$A$2:$G$1334,4,FALSE),AL790)</f>
        <v>6.7859999999999996</v>
      </c>
      <c r="AM791">
        <f>_xlfn.IFNA(VLOOKUP(A791,InterestRate!$A$2:$G$1334,5, FALSE),AM790)</f>
        <v>6.7859999999999996</v>
      </c>
      <c r="AN791">
        <f>_xlfn.IFNA(VLOOKUP(A791,InterestRate!$A$2:$G$1334,6, FALSE),AN790)</f>
        <v>6.7389999999999999</v>
      </c>
      <c r="AO791">
        <f>_xlfn.IFNA(VLOOKUP(A791,InterestRate!$A$2:$G$1334,7, FALSE),AO790)</f>
        <v>-5.7999999999999996E-3</v>
      </c>
      <c r="AP791">
        <f t="shared" si="317"/>
        <v>-1</v>
      </c>
      <c r="AQ791">
        <f t="shared" si="318"/>
        <v>1</v>
      </c>
    </row>
    <row r="792" spans="1:43" x14ac:dyDescent="0.2">
      <c r="A792" s="1">
        <v>43019</v>
      </c>
      <c r="B792">
        <v>10042.6</v>
      </c>
      <c r="C792">
        <v>10067.25</v>
      </c>
      <c r="D792">
        <v>9955.7999999999993</v>
      </c>
      <c r="E792">
        <v>9984.7999999999993</v>
      </c>
      <c r="F792">
        <v>195593061</v>
      </c>
      <c r="G792">
        <v>10227.9</v>
      </c>
      <c r="H792">
        <f t="shared" si="334"/>
        <v>9887.5249999999978</v>
      </c>
      <c r="I792">
        <f t="shared" si="326"/>
        <v>97.275000000001455</v>
      </c>
      <c r="J792">
        <f t="shared" si="333"/>
        <v>0</v>
      </c>
      <c r="K792">
        <f t="shared" si="314"/>
        <v>10184.85</v>
      </c>
      <c r="L792">
        <f t="shared" si="327"/>
        <v>169577332.42857143</v>
      </c>
      <c r="M792">
        <f t="shared" si="328"/>
        <v>26015728.571428567</v>
      </c>
      <c r="N792" s="10">
        <f t="shared" si="315"/>
        <v>2.0035453889912778</v>
      </c>
      <c r="O792">
        <f t="shared" si="323"/>
        <v>196.19999999999891</v>
      </c>
      <c r="P792">
        <f t="shared" si="335"/>
        <v>548.74999999999818</v>
      </c>
      <c r="Q792">
        <f t="shared" si="336"/>
        <v>235.53343787484351</v>
      </c>
      <c r="R792">
        <f t="shared" si="337"/>
        <v>-352.54999999999927</v>
      </c>
      <c r="S792">
        <f t="shared" si="319"/>
        <v>-32.150000000001455</v>
      </c>
      <c r="T792">
        <f t="shared" si="320"/>
        <v>32.150000000001455</v>
      </c>
      <c r="U792">
        <f t="shared" si="321"/>
        <v>0</v>
      </c>
      <c r="V792">
        <f t="shared" si="322"/>
        <v>32.150000000001455</v>
      </c>
      <c r="W792">
        <f t="shared" si="329"/>
        <v>36.364285714285607</v>
      </c>
      <c r="X792">
        <f t="shared" si="324"/>
        <v>8.3357142857143369</v>
      </c>
      <c r="Y792">
        <f t="shared" si="330"/>
        <v>79.571741169115214</v>
      </c>
      <c r="Z792">
        <f t="shared" si="331"/>
        <v>0</v>
      </c>
      <c r="AA792">
        <f t="shared" si="332"/>
        <v>0</v>
      </c>
      <c r="AB792">
        <v>697.2</v>
      </c>
      <c r="AC792">
        <f t="shared" si="312"/>
        <v>-11305278925.800213</v>
      </c>
      <c r="AD792">
        <f t="shared" si="325"/>
        <v>-410355597.22142643</v>
      </c>
      <c r="AE792" t="str">
        <f t="shared" si="313"/>
        <v>Oct</v>
      </c>
      <c r="AF792">
        <f>_xlfn.IFNA(VLOOKUP(A792,Gold!$A$2:$E$1307,5, FALSE),AF791)</f>
        <v>29659</v>
      </c>
      <c r="AG792">
        <f>_xlfn.IFNA(VLOOKUP(A792,Gold!$A$2:$G$1307,7, FALSE),AG791)</f>
        <v>-1</v>
      </c>
      <c r="AH792">
        <f>_xlfn.IFNA(VLOOKUP(A792,Oil!$A$2:$E$1345,5, FALSE),AH791)</f>
        <v>3323</v>
      </c>
      <c r="AI792">
        <f>_xlfn.IFNA(VLOOKUP(A792,Oil!$A$2:$G$1345,7, FALSE),AI791)</f>
        <v>1</v>
      </c>
      <c r="AJ792">
        <f t="shared" si="316"/>
        <v>0</v>
      </c>
      <c r="AK792">
        <f>_xlfn.IFNA(VLOOKUP(A792,InterestRate!$A$2:$G$1334,3, FALSE),AK791)</f>
        <v>6.74</v>
      </c>
      <c r="AL792">
        <f>_xlfn.IFNA(VLOOKUP(A792,InterestRate!$A$2:$G$1334,4,FALSE),AL791)</f>
        <v>6.76</v>
      </c>
      <c r="AM792">
        <f>_xlfn.IFNA(VLOOKUP(A792,InterestRate!$A$2:$G$1334,5, FALSE),AM791)</f>
        <v>6.76</v>
      </c>
      <c r="AN792">
        <f>_xlfn.IFNA(VLOOKUP(A792,InterestRate!$A$2:$G$1334,6, FALSE),AN791)</f>
        <v>6.73</v>
      </c>
      <c r="AO792">
        <f>_xlfn.IFNA(VLOOKUP(A792,InterestRate!$A$2:$G$1334,7, FALSE),AO791)</f>
        <v>-1E-4</v>
      </c>
      <c r="AP792">
        <f t="shared" si="317"/>
        <v>-1</v>
      </c>
      <c r="AQ792">
        <f t="shared" si="318"/>
        <v>-1</v>
      </c>
    </row>
    <row r="793" spans="1:43" x14ac:dyDescent="0.2">
      <c r="A793" s="1">
        <v>43020</v>
      </c>
      <c r="B793">
        <v>10011.200000000001</v>
      </c>
      <c r="C793">
        <v>10104.450000000001</v>
      </c>
      <c r="D793">
        <v>9977.1</v>
      </c>
      <c r="E793">
        <v>10096.4</v>
      </c>
      <c r="F793">
        <v>207106672</v>
      </c>
      <c r="G793">
        <v>10579.8</v>
      </c>
      <c r="H793">
        <f t="shared" si="334"/>
        <v>9889.2250000000004</v>
      </c>
      <c r="I793">
        <f t="shared" si="326"/>
        <v>207.17499999999927</v>
      </c>
      <c r="J793">
        <f t="shared" si="333"/>
        <v>0</v>
      </c>
      <c r="K793">
        <f t="shared" si="314"/>
        <v>10207.700000000001</v>
      </c>
      <c r="L793">
        <f t="shared" si="327"/>
        <v>168612025.2857143</v>
      </c>
      <c r="M793">
        <f t="shared" si="328"/>
        <v>38494646.714285702</v>
      </c>
      <c r="N793" s="10">
        <f t="shared" si="315"/>
        <v>1.1023731230933906</v>
      </c>
      <c r="O793">
        <f t="shared" si="323"/>
        <v>236.89999999999964</v>
      </c>
      <c r="P793">
        <f t="shared" si="335"/>
        <v>499.29999999999927</v>
      </c>
      <c r="Q793">
        <f t="shared" si="336"/>
        <v>187.16259419730903</v>
      </c>
      <c r="R793">
        <f t="shared" si="337"/>
        <v>-262.39999999999964</v>
      </c>
      <c r="S793">
        <f t="shared" si="319"/>
        <v>111.60000000000036</v>
      </c>
      <c r="T793">
        <f t="shared" si="320"/>
        <v>-111.60000000000036</v>
      </c>
      <c r="U793">
        <f t="shared" si="321"/>
        <v>111.60000000000036</v>
      </c>
      <c r="V793">
        <f t="shared" si="322"/>
        <v>0</v>
      </c>
      <c r="W793">
        <f t="shared" si="329"/>
        <v>42.178571428571431</v>
      </c>
      <c r="X793">
        <f t="shared" si="324"/>
        <v>8.3357142857143369</v>
      </c>
      <c r="Y793">
        <f t="shared" si="330"/>
        <v>81.877426511369862</v>
      </c>
      <c r="Z793">
        <f t="shared" si="331"/>
        <v>0</v>
      </c>
      <c r="AA793">
        <f t="shared" si="332"/>
        <v>1</v>
      </c>
      <c r="AB793">
        <v>681.1</v>
      </c>
      <c r="AC793">
        <f t="shared" si="312"/>
        <v>17645488454.399773</v>
      </c>
      <c r="AD793">
        <f t="shared" si="325"/>
        <v>2920824056.664238</v>
      </c>
      <c r="AE793" t="str">
        <f t="shared" si="313"/>
        <v>Oct</v>
      </c>
      <c r="AF793">
        <f>_xlfn.IFNA(VLOOKUP(A793,Gold!$A$2:$E$1307,5, FALSE),AF792)</f>
        <v>29732</v>
      </c>
      <c r="AG793">
        <f>_xlfn.IFNA(VLOOKUP(A793,Gold!$A$2:$G$1307,7, FALSE),AG792)</f>
        <v>-1</v>
      </c>
      <c r="AH793">
        <f>_xlfn.IFNA(VLOOKUP(A793,Oil!$A$2:$E$1345,5, FALSE),AH792)</f>
        <v>3348</v>
      </c>
      <c r="AI793">
        <f>_xlfn.IFNA(VLOOKUP(A793,Oil!$A$2:$G$1345,7, FALSE),AI792)</f>
        <v>1</v>
      </c>
      <c r="AJ793">
        <f t="shared" si="316"/>
        <v>0</v>
      </c>
      <c r="AK793">
        <f>_xlfn.IFNA(VLOOKUP(A793,InterestRate!$A$2:$G$1334,3, FALSE),AK792)</f>
        <v>6.7530000000000001</v>
      </c>
      <c r="AL793">
        <f>_xlfn.IFNA(VLOOKUP(A793,InterestRate!$A$2:$G$1334,4,FALSE),AL792)</f>
        <v>6.734</v>
      </c>
      <c r="AM793">
        <f>_xlfn.IFNA(VLOOKUP(A793,InterestRate!$A$2:$G$1334,5, FALSE),AM792)</f>
        <v>6.7560000000000002</v>
      </c>
      <c r="AN793">
        <f>_xlfn.IFNA(VLOOKUP(A793,InterestRate!$A$2:$G$1334,6, FALSE),AN792)</f>
        <v>6.7290000000000001</v>
      </c>
      <c r="AO793">
        <f>_xlfn.IFNA(VLOOKUP(A793,InterestRate!$A$2:$G$1334,7, FALSE),AO792)</f>
        <v>1.9E-3</v>
      </c>
      <c r="AP793">
        <f t="shared" si="317"/>
        <v>1</v>
      </c>
      <c r="AQ793">
        <f t="shared" si="318"/>
        <v>1</v>
      </c>
    </row>
    <row r="794" spans="1:43" x14ac:dyDescent="0.2">
      <c r="A794" s="1">
        <v>43021</v>
      </c>
      <c r="B794">
        <v>10123.700000000001</v>
      </c>
      <c r="C794">
        <v>10191.9</v>
      </c>
      <c r="D794">
        <v>10120.1</v>
      </c>
      <c r="E794">
        <v>10167.450000000001</v>
      </c>
      <c r="F794">
        <v>237230047</v>
      </c>
      <c r="G794">
        <v>12379.8</v>
      </c>
      <c r="H794">
        <f t="shared" si="334"/>
        <v>9907.875</v>
      </c>
      <c r="I794">
        <f t="shared" si="326"/>
        <v>259.57500000000073</v>
      </c>
      <c r="J794">
        <f t="shared" si="333"/>
        <v>0</v>
      </c>
      <c r="K794">
        <f t="shared" si="314"/>
        <v>10295.35</v>
      </c>
      <c r="L794">
        <f t="shared" si="327"/>
        <v>174222491.85714287</v>
      </c>
      <c r="M794">
        <f t="shared" si="328"/>
        <v>63007555.142857134</v>
      </c>
      <c r="N794" s="10">
        <f t="shared" si="315"/>
        <v>1.2579358639580192</v>
      </c>
      <c r="O794">
        <f t="shared" si="323"/>
        <v>252.55000000000109</v>
      </c>
      <c r="P794">
        <f t="shared" si="335"/>
        <v>302.05000000000109</v>
      </c>
      <c r="Q794">
        <f t="shared" si="336"/>
        <v>121.88412139248901</v>
      </c>
      <c r="R794">
        <f t="shared" si="337"/>
        <v>-49.5</v>
      </c>
      <c r="S794">
        <f t="shared" si="319"/>
        <v>71.050000000001091</v>
      </c>
      <c r="T794">
        <f t="shared" si="320"/>
        <v>-71.050000000001091</v>
      </c>
      <c r="U794">
        <f t="shared" si="321"/>
        <v>71.050000000001091</v>
      </c>
      <c r="V794">
        <f t="shared" si="322"/>
        <v>0</v>
      </c>
      <c r="W794">
        <f t="shared" si="329"/>
        <v>44.414285714285924</v>
      </c>
      <c r="X794">
        <f t="shared" si="324"/>
        <v>8.3357142857143369</v>
      </c>
      <c r="Y794">
        <f t="shared" si="330"/>
        <v>82.631229235880397</v>
      </c>
      <c r="Z794">
        <f t="shared" si="331"/>
        <v>0</v>
      </c>
      <c r="AA794">
        <f t="shared" si="332"/>
        <v>1</v>
      </c>
      <c r="AB794">
        <v>685.65</v>
      </c>
      <c r="AC794">
        <f t="shared" si="312"/>
        <v>10378814556.25</v>
      </c>
      <c r="AD794">
        <f t="shared" si="325"/>
        <v>3700888114.6856833</v>
      </c>
      <c r="AE794" t="str">
        <f t="shared" si="313"/>
        <v>Oct</v>
      </c>
      <c r="AF794">
        <f>_xlfn.IFNA(VLOOKUP(A794,Gold!$A$2:$E$1307,5, FALSE),AF793)</f>
        <v>29675</v>
      </c>
      <c r="AG794">
        <f>_xlfn.IFNA(VLOOKUP(A794,Gold!$A$2:$G$1307,7, FALSE),AG793)</f>
        <v>-1</v>
      </c>
      <c r="AH794">
        <f>_xlfn.IFNA(VLOOKUP(A794,Oil!$A$2:$E$1345,5, FALSE),AH793)</f>
        <v>3294</v>
      </c>
      <c r="AI794">
        <f>_xlfn.IFNA(VLOOKUP(A794,Oil!$A$2:$G$1345,7, FALSE),AI793)</f>
        <v>-1</v>
      </c>
      <c r="AJ794">
        <f t="shared" si="316"/>
        <v>-2</v>
      </c>
      <c r="AK794">
        <f>_xlfn.IFNA(VLOOKUP(A794,InterestRate!$A$2:$G$1334,3, FALSE),AK793)</f>
        <v>6.734</v>
      </c>
      <c r="AL794">
        <f>_xlfn.IFNA(VLOOKUP(A794,InterestRate!$A$2:$G$1334,4,FALSE),AL793)</f>
        <v>6.7229999999999999</v>
      </c>
      <c r="AM794">
        <f>_xlfn.IFNA(VLOOKUP(A794,InterestRate!$A$2:$G$1334,5, FALSE),AM793)</f>
        <v>6.7489999999999997</v>
      </c>
      <c r="AN794">
        <f>_xlfn.IFNA(VLOOKUP(A794,InterestRate!$A$2:$G$1334,6, FALSE),AN793)</f>
        <v>6.72</v>
      </c>
      <c r="AO794">
        <f>_xlfn.IFNA(VLOOKUP(A794,InterestRate!$A$2:$G$1334,7, FALSE),AO793)</f>
        <v>-2.8E-3</v>
      </c>
      <c r="AP794">
        <f t="shared" si="317"/>
        <v>-1</v>
      </c>
      <c r="AQ794">
        <f t="shared" si="318"/>
        <v>-3</v>
      </c>
    </row>
    <row r="795" spans="1:43" x14ac:dyDescent="0.2">
      <c r="A795" s="1">
        <v>43024</v>
      </c>
      <c r="B795">
        <v>10207.4</v>
      </c>
      <c r="C795">
        <v>10242.950000000001</v>
      </c>
      <c r="D795">
        <v>10175.1</v>
      </c>
      <c r="E795">
        <v>10230.85</v>
      </c>
      <c r="F795">
        <v>209327364</v>
      </c>
      <c r="G795">
        <v>11774.68</v>
      </c>
      <c r="H795">
        <f t="shared" si="334"/>
        <v>9932.5375000000004</v>
      </c>
      <c r="I795">
        <f t="shared" si="326"/>
        <v>298.3125</v>
      </c>
      <c r="J795">
        <f t="shared" si="333"/>
        <v>0</v>
      </c>
      <c r="K795">
        <f t="shared" si="314"/>
        <v>10343.799999999999</v>
      </c>
      <c r="L795">
        <f t="shared" si="327"/>
        <v>185113358.2857143</v>
      </c>
      <c r="M795">
        <f t="shared" si="328"/>
        <v>24214005.714285702</v>
      </c>
      <c r="N795" s="10">
        <f t="shared" si="315"/>
        <v>1.104013840492226</v>
      </c>
      <c r="O795">
        <f t="shared" si="323"/>
        <v>342.14999999999964</v>
      </c>
      <c r="P795">
        <f t="shared" si="335"/>
        <v>326.04999999999927</v>
      </c>
      <c r="Q795">
        <f t="shared" si="336"/>
        <v>91.618920249144068</v>
      </c>
      <c r="R795">
        <f t="shared" si="337"/>
        <v>16.100000000000364</v>
      </c>
      <c r="S795">
        <f t="shared" si="319"/>
        <v>63.399999999999636</v>
      </c>
      <c r="T795">
        <f t="shared" si="320"/>
        <v>-63.399999999999636</v>
      </c>
      <c r="U795">
        <f t="shared" si="321"/>
        <v>63.399999999999636</v>
      </c>
      <c r="V795">
        <f t="shared" si="322"/>
        <v>0</v>
      </c>
      <c r="W795">
        <f t="shared" si="329"/>
        <v>53.471428571428724</v>
      </c>
      <c r="X795">
        <f t="shared" si="324"/>
        <v>4.5928571428573504</v>
      </c>
      <c r="Y795">
        <f t="shared" si="330"/>
        <v>90.530898536703063</v>
      </c>
      <c r="Z795">
        <f t="shared" si="331"/>
        <v>0</v>
      </c>
      <c r="AA795">
        <f t="shared" si="332"/>
        <v>1</v>
      </c>
      <c r="AB795">
        <v>831.6</v>
      </c>
      <c r="AC795">
        <f t="shared" si="312"/>
        <v>4908726685.8001528</v>
      </c>
      <c r="AD795">
        <f t="shared" si="325"/>
        <v>5235774865.6714039</v>
      </c>
      <c r="AE795" t="str">
        <f t="shared" si="313"/>
        <v>Oct</v>
      </c>
      <c r="AF795">
        <f>_xlfn.IFNA(VLOOKUP(A795,Gold!$A$2:$E$1307,5, FALSE),AF794)</f>
        <v>29868</v>
      </c>
      <c r="AG795">
        <f>_xlfn.IFNA(VLOOKUP(A795,Gold!$A$2:$G$1307,7, FALSE),AG794)</f>
        <v>1</v>
      </c>
      <c r="AH795">
        <f>_xlfn.IFNA(VLOOKUP(A795,Oil!$A$2:$E$1345,5, FALSE),AH794)</f>
        <v>3341</v>
      </c>
      <c r="AI795">
        <f>_xlfn.IFNA(VLOOKUP(A795,Oil!$A$2:$G$1345,7, FALSE),AI794)</f>
        <v>1</v>
      </c>
      <c r="AJ795">
        <f t="shared" si="316"/>
        <v>2</v>
      </c>
      <c r="AK795">
        <f>_xlfn.IFNA(VLOOKUP(A795,InterestRate!$A$2:$G$1334,3, FALSE),AK794)</f>
        <v>6.734</v>
      </c>
      <c r="AL795">
        <f>_xlfn.IFNA(VLOOKUP(A795,InterestRate!$A$2:$G$1334,4,FALSE),AL794)</f>
        <v>6.7320000000000002</v>
      </c>
      <c r="AM795">
        <f>_xlfn.IFNA(VLOOKUP(A795,InterestRate!$A$2:$G$1334,5, FALSE),AM794)</f>
        <v>6.7460000000000004</v>
      </c>
      <c r="AN795">
        <f>_xlfn.IFNA(VLOOKUP(A795,InterestRate!$A$2:$G$1334,6, FALSE),AN794)</f>
        <v>6.73</v>
      </c>
      <c r="AO795">
        <f>_xlfn.IFNA(VLOOKUP(A795,InterestRate!$A$2:$G$1334,7, FALSE),AO794)</f>
        <v>0</v>
      </c>
      <c r="AP795">
        <f t="shared" si="317"/>
        <v>-1</v>
      </c>
      <c r="AQ795">
        <f t="shared" si="318"/>
        <v>1</v>
      </c>
    </row>
    <row r="796" spans="1:43" x14ac:dyDescent="0.2">
      <c r="A796" s="1">
        <v>43025</v>
      </c>
      <c r="B796">
        <v>10227.65</v>
      </c>
      <c r="C796">
        <v>10251.85</v>
      </c>
      <c r="D796">
        <v>10212.6</v>
      </c>
      <c r="E796">
        <v>10234.450000000001</v>
      </c>
      <c r="F796">
        <v>201782377</v>
      </c>
      <c r="G796">
        <v>10422.81</v>
      </c>
      <c r="H796">
        <f t="shared" si="334"/>
        <v>9973.7958333333336</v>
      </c>
      <c r="I796">
        <f t="shared" si="326"/>
        <v>260.65416666666715</v>
      </c>
      <c r="J796">
        <f t="shared" si="333"/>
        <v>0</v>
      </c>
      <c r="K796">
        <f t="shared" si="314"/>
        <v>10323.049999999999</v>
      </c>
      <c r="L796">
        <f t="shared" si="327"/>
        <v>193251207.85714287</v>
      </c>
      <c r="M796">
        <f t="shared" si="328"/>
        <v>8531169.1428571343</v>
      </c>
      <c r="N796" s="10">
        <f t="shared" si="315"/>
        <v>0.8657035795768071</v>
      </c>
      <c r="O796">
        <f t="shared" si="323"/>
        <v>254.75</v>
      </c>
      <c r="P796">
        <f t="shared" si="335"/>
        <v>146.54999999999927</v>
      </c>
      <c r="Q796">
        <f t="shared" si="336"/>
        <v>70.545815069424947</v>
      </c>
      <c r="R796">
        <f t="shared" si="337"/>
        <v>108.20000000000073</v>
      </c>
      <c r="S796">
        <f t="shared" si="319"/>
        <v>3.6000000000003638</v>
      </c>
      <c r="T796">
        <f t="shared" si="320"/>
        <v>-3.6000000000003638</v>
      </c>
      <c r="U796">
        <f t="shared" si="321"/>
        <v>3.6000000000003638</v>
      </c>
      <c r="V796">
        <f t="shared" si="322"/>
        <v>0</v>
      </c>
      <c r="W796">
        <f t="shared" si="329"/>
        <v>40.985714285714494</v>
      </c>
      <c r="X796">
        <f t="shared" si="324"/>
        <v>4.5928571428573504</v>
      </c>
      <c r="Y796">
        <f t="shared" si="330"/>
        <v>87.992639165771777</v>
      </c>
      <c r="Z796">
        <f t="shared" si="331"/>
        <v>0</v>
      </c>
      <c r="AA796">
        <f t="shared" si="332"/>
        <v>1</v>
      </c>
      <c r="AB796">
        <v>849.45</v>
      </c>
      <c r="AC796">
        <f t="shared" si="312"/>
        <v>1372120163.6002202</v>
      </c>
      <c r="AD796">
        <f t="shared" si="325"/>
        <v>3368505714.2642603</v>
      </c>
      <c r="AE796" t="str">
        <f t="shared" si="313"/>
        <v>Oct</v>
      </c>
      <c r="AF796">
        <f>_xlfn.IFNA(VLOOKUP(A796,Gold!$A$2:$E$1307,5, FALSE),AF795)</f>
        <v>29671</v>
      </c>
      <c r="AG796">
        <f>_xlfn.IFNA(VLOOKUP(A796,Gold!$A$2:$G$1307,7, FALSE),AG795)</f>
        <v>-1</v>
      </c>
      <c r="AH796">
        <f>_xlfn.IFNA(VLOOKUP(A796,Oil!$A$2:$E$1345,5, FALSE),AH795)</f>
        <v>3359</v>
      </c>
      <c r="AI796">
        <f>_xlfn.IFNA(VLOOKUP(A796,Oil!$A$2:$G$1345,7, FALSE),AI795)</f>
        <v>1</v>
      </c>
      <c r="AJ796">
        <f t="shared" si="316"/>
        <v>0</v>
      </c>
      <c r="AK796">
        <f>_xlfn.IFNA(VLOOKUP(A796,InterestRate!$A$2:$G$1334,3, FALSE),AK795)</f>
        <v>6.7629999999999999</v>
      </c>
      <c r="AL796">
        <f>_xlfn.IFNA(VLOOKUP(A796,InterestRate!$A$2:$G$1334,4,FALSE),AL795)</f>
        <v>6.7450000000000001</v>
      </c>
      <c r="AM796">
        <f>_xlfn.IFNA(VLOOKUP(A796,InterestRate!$A$2:$G$1334,5, FALSE),AM795)</f>
        <v>6.77</v>
      </c>
      <c r="AN796">
        <f>_xlfn.IFNA(VLOOKUP(A796,InterestRate!$A$2:$G$1334,6, FALSE),AN795)</f>
        <v>6.742</v>
      </c>
      <c r="AO796">
        <f>_xlfn.IFNA(VLOOKUP(A796,InterestRate!$A$2:$G$1334,7, FALSE),AO795)</f>
        <v>4.3E-3</v>
      </c>
      <c r="AP796">
        <f t="shared" si="317"/>
        <v>1</v>
      </c>
      <c r="AQ796">
        <f t="shared" si="318"/>
        <v>1</v>
      </c>
    </row>
    <row r="797" spans="1:43" x14ac:dyDescent="0.2">
      <c r="A797" s="1">
        <v>43026</v>
      </c>
      <c r="B797">
        <v>10209.4</v>
      </c>
      <c r="C797">
        <v>10236.450000000001</v>
      </c>
      <c r="D797">
        <v>10175.75</v>
      </c>
      <c r="E797">
        <v>10210.85</v>
      </c>
      <c r="F797">
        <v>262111790</v>
      </c>
      <c r="G797">
        <v>13177.83</v>
      </c>
      <c r="H797">
        <f t="shared" si="334"/>
        <v>10012.5875</v>
      </c>
      <c r="I797">
        <f t="shared" si="326"/>
        <v>198.26250000000073</v>
      </c>
      <c r="J797">
        <f t="shared" si="333"/>
        <v>0</v>
      </c>
      <c r="K797">
        <f t="shared" si="314"/>
        <v>10363.65</v>
      </c>
      <c r="L797">
        <f t="shared" si="327"/>
        <v>193240276.14285713</v>
      </c>
      <c r="M797">
        <f t="shared" si="328"/>
        <v>68871513.857142866</v>
      </c>
      <c r="N797" s="10">
        <f t="shared" si="315"/>
        <v>1.4964474064353044</v>
      </c>
      <c r="O797">
        <f t="shared" si="323"/>
        <v>222.10000000000036</v>
      </c>
      <c r="P797">
        <f t="shared" si="335"/>
        <v>-30.899999999999636</v>
      </c>
      <c r="Q797">
        <f t="shared" si="336"/>
        <v>43.663365923958942</v>
      </c>
      <c r="R797">
        <f t="shared" si="337"/>
        <v>253</v>
      </c>
      <c r="S797">
        <f t="shared" si="319"/>
        <v>-23.600000000000364</v>
      </c>
      <c r="T797">
        <f t="shared" si="320"/>
        <v>23.600000000000364</v>
      </c>
      <c r="U797">
        <f t="shared" si="321"/>
        <v>0</v>
      </c>
      <c r="V797">
        <f t="shared" si="322"/>
        <v>23.600000000000364</v>
      </c>
      <c r="W797">
        <f t="shared" si="329"/>
        <v>39.692857142857456</v>
      </c>
      <c r="X797">
        <f t="shared" si="324"/>
        <v>7.9642857142859738</v>
      </c>
      <c r="Y797">
        <f t="shared" si="330"/>
        <v>81.576629477392515</v>
      </c>
      <c r="Z797">
        <f t="shared" si="331"/>
        <v>0</v>
      </c>
      <c r="AA797">
        <f t="shared" si="332"/>
        <v>1</v>
      </c>
      <c r="AB797">
        <v>819</v>
      </c>
      <c r="AC797">
        <f t="shared" si="312"/>
        <v>380062095.50019073</v>
      </c>
      <c r="AD797">
        <f t="shared" si="325"/>
        <v>3411140626.0357318</v>
      </c>
      <c r="AE797" t="str">
        <f t="shared" si="313"/>
        <v>Oct</v>
      </c>
      <c r="AF797">
        <f>_xlfn.IFNA(VLOOKUP(A797,Gold!$A$2:$E$1307,5, FALSE),AF796)</f>
        <v>29611</v>
      </c>
      <c r="AG797">
        <f>_xlfn.IFNA(VLOOKUP(A797,Gold!$A$2:$G$1307,7, FALSE),AG796)</f>
        <v>1</v>
      </c>
      <c r="AH797">
        <f>_xlfn.IFNA(VLOOKUP(A797,Oil!$A$2:$E$1345,5, FALSE),AH796)</f>
        <v>3368</v>
      </c>
      <c r="AI797">
        <f>_xlfn.IFNA(VLOOKUP(A797,Oil!$A$2:$G$1345,7, FALSE),AI796)</f>
        <v>1</v>
      </c>
      <c r="AJ797">
        <f t="shared" si="316"/>
        <v>2</v>
      </c>
      <c r="AK797">
        <f>_xlfn.IFNA(VLOOKUP(A797,InterestRate!$A$2:$G$1334,3, FALSE),AK796)</f>
        <v>6.76</v>
      </c>
      <c r="AL797">
        <f>_xlfn.IFNA(VLOOKUP(A797,InterestRate!$A$2:$G$1334,4,FALSE),AL796)</f>
        <v>6.7640000000000002</v>
      </c>
      <c r="AM797">
        <f>_xlfn.IFNA(VLOOKUP(A797,InterestRate!$A$2:$G$1334,5, FALSE),AM796)</f>
        <v>6.7729999999999997</v>
      </c>
      <c r="AN797">
        <f>_xlfn.IFNA(VLOOKUP(A797,InterestRate!$A$2:$G$1334,6, FALSE),AN796)</f>
        <v>6.758</v>
      </c>
      <c r="AO797">
        <f>_xlfn.IFNA(VLOOKUP(A797,InterestRate!$A$2:$G$1334,7, FALSE),AO796)</f>
        <v>-4.0000000000000002E-4</v>
      </c>
      <c r="AP797">
        <f t="shared" si="317"/>
        <v>-1</v>
      </c>
      <c r="AQ797">
        <f t="shared" si="318"/>
        <v>1</v>
      </c>
    </row>
    <row r="798" spans="1:43" x14ac:dyDescent="0.2">
      <c r="A798" s="1">
        <v>43027</v>
      </c>
      <c r="B798">
        <v>10210.35</v>
      </c>
      <c r="C798">
        <v>10211.950000000001</v>
      </c>
      <c r="D798">
        <v>10123.35</v>
      </c>
      <c r="E798">
        <v>10146.549999999999</v>
      </c>
      <c r="F798">
        <v>31086379</v>
      </c>
      <c r="G798">
        <v>1685.16</v>
      </c>
      <c r="H798">
        <f t="shared" si="334"/>
        <v>10047.775</v>
      </c>
      <c r="I798">
        <f t="shared" si="326"/>
        <v>98.774999999999636</v>
      </c>
      <c r="J798">
        <f t="shared" si="333"/>
        <v>0</v>
      </c>
      <c r="K798">
        <f t="shared" si="314"/>
        <v>10335.299999999999</v>
      </c>
      <c r="L798">
        <f t="shared" si="327"/>
        <v>209485411.57142857</v>
      </c>
      <c r="M798">
        <f t="shared" si="328"/>
        <v>-178399032.57142857</v>
      </c>
      <c r="N798" s="10">
        <f t="shared" si="315"/>
        <v>1.8602382090464247</v>
      </c>
      <c r="O798">
        <f t="shared" si="323"/>
        <v>129.59999999999854</v>
      </c>
      <c r="P798">
        <f t="shared" si="335"/>
        <v>-118.40000000000146</v>
      </c>
      <c r="Q798">
        <f t="shared" si="336"/>
        <v>45.4021737469957</v>
      </c>
      <c r="R798">
        <f t="shared" si="337"/>
        <v>248</v>
      </c>
      <c r="S798">
        <f t="shared" si="319"/>
        <v>-64.300000000001091</v>
      </c>
      <c r="T798">
        <f t="shared" si="320"/>
        <v>64.300000000001091</v>
      </c>
      <c r="U798">
        <f t="shared" si="321"/>
        <v>0</v>
      </c>
      <c r="V798">
        <f t="shared" si="322"/>
        <v>64.300000000001091</v>
      </c>
      <c r="W798">
        <f t="shared" si="329"/>
        <v>35.664285714285924</v>
      </c>
      <c r="X798">
        <f t="shared" si="324"/>
        <v>17.150000000000414</v>
      </c>
      <c r="Y798">
        <f t="shared" si="330"/>
        <v>66.272896203875376</v>
      </c>
      <c r="Z798">
        <f t="shared" si="331"/>
        <v>0</v>
      </c>
      <c r="AA798">
        <f t="shared" si="332"/>
        <v>0</v>
      </c>
      <c r="AB798">
        <v>606.45000000000005</v>
      </c>
      <c r="AC798">
        <f t="shared" si="312"/>
        <v>-1983310980.2000339</v>
      </c>
      <c r="AD798">
        <f t="shared" si="325"/>
        <v>3056660292.7928696</v>
      </c>
      <c r="AE798" t="str">
        <f t="shared" si="313"/>
        <v>Oct</v>
      </c>
      <c r="AF798">
        <f>_xlfn.IFNA(VLOOKUP(A798,Gold!$A$2:$E$1307,5, FALSE),AF797)</f>
        <v>29611</v>
      </c>
      <c r="AG798">
        <f>_xlfn.IFNA(VLOOKUP(A798,Gold!$A$2:$G$1307,7, FALSE),AG797)</f>
        <v>1</v>
      </c>
      <c r="AH798">
        <f>_xlfn.IFNA(VLOOKUP(A798,Oil!$A$2:$E$1345,5, FALSE),AH797)</f>
        <v>3386</v>
      </c>
      <c r="AI798">
        <f>_xlfn.IFNA(VLOOKUP(A798,Oil!$A$2:$G$1345,7, FALSE),AI797)</f>
        <v>1</v>
      </c>
      <c r="AJ798">
        <f t="shared" si="316"/>
        <v>2</v>
      </c>
      <c r="AK798">
        <f>_xlfn.IFNA(VLOOKUP(A798,InterestRate!$A$2:$G$1334,3, FALSE),AK797)</f>
        <v>6.76</v>
      </c>
      <c r="AL798">
        <f>_xlfn.IFNA(VLOOKUP(A798,InterestRate!$A$2:$G$1334,4,FALSE),AL797)</f>
        <v>6.7640000000000002</v>
      </c>
      <c r="AM798">
        <f>_xlfn.IFNA(VLOOKUP(A798,InterestRate!$A$2:$G$1334,5, FALSE),AM797)</f>
        <v>6.7729999999999997</v>
      </c>
      <c r="AN798">
        <f>_xlfn.IFNA(VLOOKUP(A798,InterestRate!$A$2:$G$1334,6, FALSE),AN797)</f>
        <v>6.758</v>
      </c>
      <c r="AO798">
        <f>_xlfn.IFNA(VLOOKUP(A798,InterestRate!$A$2:$G$1334,7, FALSE),AO797)</f>
        <v>-4.0000000000000002E-4</v>
      </c>
      <c r="AP798">
        <f t="shared" si="317"/>
        <v>-1</v>
      </c>
      <c r="AQ798">
        <f t="shared" si="318"/>
        <v>1</v>
      </c>
    </row>
    <row r="799" spans="1:43" x14ac:dyDescent="0.2">
      <c r="A799" s="1">
        <v>43031</v>
      </c>
      <c r="B799">
        <v>10176.65</v>
      </c>
      <c r="C799">
        <v>10224.15</v>
      </c>
      <c r="D799">
        <v>10124.5</v>
      </c>
      <c r="E799">
        <v>10184.85</v>
      </c>
      <c r="F799">
        <v>224799211</v>
      </c>
      <c r="G799">
        <v>12144.31</v>
      </c>
      <c r="H799">
        <f t="shared" si="334"/>
        <v>10071.695833333333</v>
      </c>
      <c r="I799">
        <f t="shared" si="326"/>
        <v>113.15416666666715</v>
      </c>
      <c r="J799">
        <f t="shared" si="333"/>
        <v>0</v>
      </c>
      <c r="K799">
        <f t="shared" si="314"/>
        <v>10440.5</v>
      </c>
      <c r="L799">
        <f t="shared" si="327"/>
        <v>192033955.7142857</v>
      </c>
      <c r="M799">
        <f t="shared" si="328"/>
        <v>32765255.285714298</v>
      </c>
      <c r="N799" s="10">
        <f t="shared" si="315"/>
        <v>2.5101007869531671</v>
      </c>
      <c r="O799">
        <f t="shared" si="323"/>
        <v>200.05000000000109</v>
      </c>
      <c r="P799">
        <f t="shared" si="335"/>
        <v>3.8500000000021828</v>
      </c>
      <c r="Q799">
        <f t="shared" si="336"/>
        <v>64.481649290617199</v>
      </c>
      <c r="R799">
        <f t="shared" si="337"/>
        <v>196.19999999999891</v>
      </c>
      <c r="S799">
        <f t="shared" si="319"/>
        <v>38.300000000001091</v>
      </c>
      <c r="T799">
        <f t="shared" si="320"/>
        <v>-38.300000000001091</v>
      </c>
      <c r="U799">
        <f t="shared" si="321"/>
        <v>38.300000000001091</v>
      </c>
      <c r="V799">
        <f t="shared" si="322"/>
        <v>0</v>
      </c>
      <c r="W799">
        <f t="shared" si="329"/>
        <v>41.135714285714648</v>
      </c>
      <c r="X799">
        <f t="shared" si="324"/>
        <v>12.557142857143065</v>
      </c>
      <c r="Y799">
        <f t="shared" si="330"/>
        <v>75.212224108658631</v>
      </c>
      <c r="Z799">
        <f t="shared" si="331"/>
        <v>0</v>
      </c>
      <c r="AA799">
        <f t="shared" si="332"/>
        <v>0</v>
      </c>
      <c r="AB799">
        <v>551.75</v>
      </c>
      <c r="AC799">
        <f t="shared" si="312"/>
        <v>1843353530.2001636</v>
      </c>
      <c r="AD799">
        <f t="shared" si="325"/>
        <v>4935036357.9357815</v>
      </c>
      <c r="AE799" t="str">
        <f t="shared" si="313"/>
        <v>Oct</v>
      </c>
      <c r="AF799">
        <f>_xlfn.IFNA(VLOOKUP(A799,Gold!$A$2:$E$1307,5, FALSE),AF798)</f>
        <v>29611</v>
      </c>
      <c r="AG799">
        <f>_xlfn.IFNA(VLOOKUP(A799,Gold!$A$2:$G$1307,7, FALSE),AG798)</f>
        <v>1</v>
      </c>
      <c r="AH799">
        <f>_xlfn.IFNA(VLOOKUP(A799,Oil!$A$2:$E$1345,5, FALSE),AH798)</f>
        <v>3373</v>
      </c>
      <c r="AI799">
        <f>_xlfn.IFNA(VLOOKUP(A799,Oil!$A$2:$G$1345,7, FALSE),AI798)</f>
        <v>-1</v>
      </c>
      <c r="AJ799">
        <f t="shared" si="316"/>
        <v>0</v>
      </c>
      <c r="AK799">
        <f>_xlfn.IFNA(VLOOKUP(A799,InterestRate!$A$2:$G$1334,3, FALSE),AK798)</f>
        <v>6.7990000000000004</v>
      </c>
      <c r="AL799">
        <f>_xlfn.IFNA(VLOOKUP(A799,InterestRate!$A$2:$G$1334,4,FALSE),AL798)</f>
        <v>6.7910000000000004</v>
      </c>
      <c r="AM799">
        <f>_xlfn.IFNA(VLOOKUP(A799,InterestRate!$A$2:$G$1334,5, FALSE),AM798)</f>
        <v>6.806</v>
      </c>
      <c r="AN799">
        <f>_xlfn.IFNA(VLOOKUP(A799,InterestRate!$A$2:$G$1334,6, FALSE),AN798)</f>
        <v>6.7859999999999996</v>
      </c>
      <c r="AO799">
        <f>_xlfn.IFNA(VLOOKUP(A799,InterestRate!$A$2:$G$1334,7, FALSE),AO798)</f>
        <v>5.4999999999999997E-3</v>
      </c>
      <c r="AP799">
        <f t="shared" si="317"/>
        <v>1</v>
      </c>
      <c r="AQ799">
        <f t="shared" si="318"/>
        <v>1</v>
      </c>
    </row>
    <row r="800" spans="1:43" x14ac:dyDescent="0.2">
      <c r="A800" s="1">
        <v>43032</v>
      </c>
      <c r="B800">
        <v>10218.549999999999</v>
      </c>
      <c r="C800">
        <v>10237.75</v>
      </c>
      <c r="D800">
        <v>10182.4</v>
      </c>
      <c r="E800">
        <v>10207.700000000001</v>
      </c>
      <c r="F800">
        <v>223914325</v>
      </c>
      <c r="G800">
        <v>11539.73</v>
      </c>
      <c r="H800">
        <f t="shared" si="334"/>
        <v>10094.191666666669</v>
      </c>
      <c r="I800">
        <f t="shared" si="326"/>
        <v>113.50833333333139</v>
      </c>
      <c r="J800">
        <f t="shared" si="333"/>
        <v>0</v>
      </c>
      <c r="K800">
        <f t="shared" si="314"/>
        <v>10423.799999999999</v>
      </c>
      <c r="L800">
        <f t="shared" si="327"/>
        <v>196206262.85714287</v>
      </c>
      <c r="M800">
        <f t="shared" si="328"/>
        <v>27708062.142857134</v>
      </c>
      <c r="N800" s="10">
        <f t="shared" si="315"/>
        <v>2.1170293014097057</v>
      </c>
      <c r="O800">
        <f t="shared" si="323"/>
        <v>111.30000000000109</v>
      </c>
      <c r="P800">
        <f t="shared" si="335"/>
        <v>-125.59999999999854</v>
      </c>
      <c r="Q800">
        <f t="shared" si="336"/>
        <v>64.126266811955603</v>
      </c>
      <c r="R800">
        <f t="shared" si="337"/>
        <v>236.89999999999964</v>
      </c>
      <c r="S800">
        <f t="shared" si="319"/>
        <v>22.850000000000364</v>
      </c>
      <c r="T800">
        <f t="shared" si="320"/>
        <v>-22.850000000000364</v>
      </c>
      <c r="U800">
        <f t="shared" si="321"/>
        <v>22.850000000000364</v>
      </c>
      <c r="V800">
        <f t="shared" si="322"/>
        <v>0</v>
      </c>
      <c r="W800">
        <f t="shared" si="329"/>
        <v>28.457142857143221</v>
      </c>
      <c r="X800">
        <f t="shared" si="324"/>
        <v>12.557142857143065</v>
      </c>
      <c r="Y800">
        <f t="shared" si="330"/>
        <v>67.732063923835369</v>
      </c>
      <c r="Z800">
        <f t="shared" si="331"/>
        <v>0</v>
      </c>
      <c r="AA800">
        <f t="shared" si="332"/>
        <v>0</v>
      </c>
      <c r="AB800">
        <v>440.95</v>
      </c>
      <c r="AC800">
        <f t="shared" si="312"/>
        <v>-2429470426.2496743</v>
      </c>
      <c r="AD800">
        <f t="shared" si="325"/>
        <v>2067185089.271574</v>
      </c>
      <c r="AE800" t="str">
        <f t="shared" si="313"/>
        <v>Oct</v>
      </c>
      <c r="AF800">
        <f>_xlfn.IFNA(VLOOKUP(A800,Gold!$A$2:$E$1307,5, FALSE),AF799)</f>
        <v>29611</v>
      </c>
      <c r="AG800">
        <f>_xlfn.IFNA(VLOOKUP(A800,Gold!$A$2:$G$1307,7, FALSE),AG799)</f>
        <v>1</v>
      </c>
      <c r="AH800">
        <f>_xlfn.IFNA(VLOOKUP(A800,Oil!$A$2:$E$1345,5, FALSE),AH799)</f>
        <v>3375</v>
      </c>
      <c r="AI800">
        <f>_xlfn.IFNA(VLOOKUP(A800,Oil!$A$2:$G$1345,7, FALSE),AI799)</f>
        <v>1</v>
      </c>
      <c r="AJ800">
        <f t="shared" si="316"/>
        <v>2</v>
      </c>
      <c r="AK800">
        <f>_xlfn.IFNA(VLOOKUP(A800,InterestRate!$A$2:$G$1334,3, FALSE),AK799)</f>
        <v>6.782</v>
      </c>
      <c r="AL800">
        <f>_xlfn.IFNA(VLOOKUP(A800,InterestRate!$A$2:$G$1334,4,FALSE),AL799)</f>
        <v>6.798</v>
      </c>
      <c r="AM800">
        <f>_xlfn.IFNA(VLOOKUP(A800,InterestRate!$A$2:$G$1334,5, FALSE),AM799)</f>
        <v>6.7990000000000004</v>
      </c>
      <c r="AN800">
        <f>_xlfn.IFNA(VLOOKUP(A800,InterestRate!$A$2:$G$1334,6, FALSE),AN799)</f>
        <v>6.7679999999999998</v>
      </c>
      <c r="AO800">
        <f>_xlfn.IFNA(VLOOKUP(A800,InterestRate!$A$2:$G$1334,7, FALSE),AO799)</f>
        <v>-2.5000000000000001E-3</v>
      </c>
      <c r="AP800">
        <f t="shared" si="317"/>
        <v>-1</v>
      </c>
      <c r="AQ800">
        <f t="shared" si="318"/>
        <v>1</v>
      </c>
    </row>
    <row r="801" spans="1:43" x14ac:dyDescent="0.2">
      <c r="A801" s="1">
        <v>43033</v>
      </c>
      <c r="B801">
        <v>10321.15</v>
      </c>
      <c r="C801">
        <v>10340.549999999999</v>
      </c>
      <c r="D801">
        <v>10240.9</v>
      </c>
      <c r="E801">
        <v>10295.35</v>
      </c>
      <c r="F801">
        <v>612620774</v>
      </c>
      <c r="G801">
        <v>25922.51</v>
      </c>
      <c r="H801">
        <f t="shared" si="334"/>
        <v>10120.775000000001</v>
      </c>
      <c r="I801">
        <f t="shared" si="326"/>
        <v>174.57499999999891</v>
      </c>
      <c r="J801">
        <f t="shared" si="333"/>
        <v>0</v>
      </c>
      <c r="K801">
        <f t="shared" si="314"/>
        <v>10452.5</v>
      </c>
      <c r="L801">
        <f t="shared" si="327"/>
        <v>198607356.14285713</v>
      </c>
      <c r="M801">
        <f t="shared" si="328"/>
        <v>414013417.85714287</v>
      </c>
      <c r="N801" s="10">
        <f t="shared" si="315"/>
        <v>1.5264172660472897</v>
      </c>
      <c r="O801">
        <f t="shared" si="323"/>
        <v>127.89999999999964</v>
      </c>
      <c r="P801">
        <f t="shared" si="335"/>
        <v>-124.65000000000146</v>
      </c>
      <c r="Q801">
        <f t="shared" si="336"/>
        <v>79.025222013517322</v>
      </c>
      <c r="R801">
        <f t="shared" si="337"/>
        <v>252.55000000000109</v>
      </c>
      <c r="S801">
        <f t="shared" si="319"/>
        <v>87.649999999999636</v>
      </c>
      <c r="T801">
        <f t="shared" si="320"/>
        <v>-87.649999999999636</v>
      </c>
      <c r="U801">
        <f t="shared" si="321"/>
        <v>87.649999999999636</v>
      </c>
      <c r="V801">
        <f t="shared" si="322"/>
        <v>0</v>
      </c>
      <c r="W801">
        <f t="shared" si="329"/>
        <v>30.828571428571585</v>
      </c>
      <c r="X801">
        <f t="shared" si="324"/>
        <v>12.557142857143065</v>
      </c>
      <c r="Y801">
        <f t="shared" si="330"/>
        <v>69.45606694560648</v>
      </c>
      <c r="Z801">
        <f t="shared" si="331"/>
        <v>0</v>
      </c>
      <c r="AA801">
        <f t="shared" si="332"/>
        <v>0</v>
      </c>
      <c r="AB801">
        <v>439.25</v>
      </c>
      <c r="AC801">
        <f t="shared" si="312"/>
        <v>-15805615969.199554</v>
      </c>
      <c r="AD801">
        <f t="shared" si="325"/>
        <v>-1673447842.9355049</v>
      </c>
      <c r="AE801" t="str">
        <f t="shared" si="313"/>
        <v>Oct</v>
      </c>
      <c r="AF801">
        <f>_xlfn.IFNA(VLOOKUP(A801,Gold!$A$2:$E$1307,5, FALSE),AF800)</f>
        <v>29372</v>
      </c>
      <c r="AG801">
        <f>_xlfn.IFNA(VLOOKUP(A801,Gold!$A$2:$G$1307,7, FALSE),AG800)</f>
        <v>-1</v>
      </c>
      <c r="AH801">
        <f>_xlfn.IFNA(VLOOKUP(A801,Oil!$A$2:$E$1345,5, FALSE),AH800)</f>
        <v>3407</v>
      </c>
      <c r="AI801">
        <f>_xlfn.IFNA(VLOOKUP(A801,Oil!$A$2:$G$1345,7, FALSE),AI800)</f>
        <v>1</v>
      </c>
      <c r="AJ801">
        <f t="shared" si="316"/>
        <v>0</v>
      </c>
      <c r="AK801">
        <f>_xlfn.IFNA(VLOOKUP(A801,InterestRate!$A$2:$G$1334,3, FALSE),AK800)</f>
        <v>6.8140000000000001</v>
      </c>
      <c r="AL801">
        <f>_xlfn.IFNA(VLOOKUP(A801,InterestRate!$A$2:$G$1334,4,FALSE),AL800)</f>
        <v>6.8090000000000002</v>
      </c>
      <c r="AM801">
        <f>_xlfn.IFNA(VLOOKUP(A801,InterestRate!$A$2:$G$1334,5, FALSE),AM800)</f>
        <v>6.8159999999999998</v>
      </c>
      <c r="AN801">
        <f>_xlfn.IFNA(VLOOKUP(A801,InterestRate!$A$2:$G$1334,6, FALSE),AN800)</f>
        <v>6.7949999999999999</v>
      </c>
      <c r="AO801">
        <f>_xlfn.IFNA(VLOOKUP(A801,InterestRate!$A$2:$G$1334,7, FALSE),AO800)</f>
        <v>4.7000000000000002E-3</v>
      </c>
      <c r="AP801">
        <f t="shared" si="317"/>
        <v>1</v>
      </c>
      <c r="AQ801">
        <f t="shared" si="318"/>
        <v>1</v>
      </c>
    </row>
    <row r="802" spans="1:43" x14ac:dyDescent="0.2">
      <c r="A802" s="1">
        <v>43034</v>
      </c>
      <c r="B802">
        <v>10291.799999999999</v>
      </c>
      <c r="C802">
        <v>10355.65</v>
      </c>
      <c r="D802">
        <v>10271.85</v>
      </c>
      <c r="E802">
        <v>10343.799999999999</v>
      </c>
      <c r="F802">
        <v>443036008</v>
      </c>
      <c r="G802">
        <v>23135.46</v>
      </c>
      <c r="H802">
        <f t="shared" si="334"/>
        <v>10147.079166666668</v>
      </c>
      <c r="I802">
        <f t="shared" si="326"/>
        <v>196.72083333333103</v>
      </c>
      <c r="J802">
        <f t="shared" si="333"/>
        <v>0</v>
      </c>
      <c r="K802">
        <f t="shared" si="314"/>
        <v>10451.799999999999</v>
      </c>
      <c r="L802">
        <f t="shared" si="327"/>
        <v>252234602.85714287</v>
      </c>
      <c r="M802">
        <f t="shared" si="328"/>
        <v>190801405.14285713</v>
      </c>
      <c r="N802" s="10">
        <f t="shared" si="315"/>
        <v>1.0441037143022875</v>
      </c>
      <c r="O802">
        <f t="shared" si="323"/>
        <v>112.94999999999891</v>
      </c>
      <c r="P802">
        <f t="shared" si="335"/>
        <v>-229.20000000000073</v>
      </c>
      <c r="Q802">
        <f t="shared" si="336"/>
        <v>83.360430832448458</v>
      </c>
      <c r="R802">
        <f t="shared" si="337"/>
        <v>342.14999999999964</v>
      </c>
      <c r="S802">
        <f t="shared" si="319"/>
        <v>48.449999999998909</v>
      </c>
      <c r="T802">
        <f t="shared" si="320"/>
        <v>-48.449999999998909</v>
      </c>
      <c r="U802">
        <f t="shared" si="321"/>
        <v>48.449999999998909</v>
      </c>
      <c r="V802">
        <f t="shared" si="322"/>
        <v>0</v>
      </c>
      <c r="W802">
        <f t="shared" si="329"/>
        <v>28.692857142857196</v>
      </c>
      <c r="X802">
        <f t="shared" si="324"/>
        <v>12.557142857143065</v>
      </c>
      <c r="Y802">
        <f t="shared" si="330"/>
        <v>67.912087912087614</v>
      </c>
      <c r="Z802">
        <f t="shared" si="331"/>
        <v>0</v>
      </c>
      <c r="AA802">
        <f t="shared" si="332"/>
        <v>0</v>
      </c>
      <c r="AB802">
        <v>352.15</v>
      </c>
      <c r="AC802">
        <f t="shared" si="312"/>
        <v>23037872416</v>
      </c>
      <c r="AD802">
        <f t="shared" si="325"/>
        <v>916430118.52161598</v>
      </c>
      <c r="AE802" t="str">
        <f t="shared" si="313"/>
        <v>Oct</v>
      </c>
      <c r="AF802">
        <f>_xlfn.IFNA(VLOOKUP(A802,Gold!$A$2:$E$1307,5, FALSE),AF801)</f>
        <v>29393</v>
      </c>
      <c r="AG802">
        <f>_xlfn.IFNA(VLOOKUP(A802,Gold!$A$2:$G$1307,7, FALSE),AG801)</f>
        <v>-1</v>
      </c>
      <c r="AH802">
        <f>_xlfn.IFNA(VLOOKUP(A802,Oil!$A$2:$E$1345,5, FALSE),AH801)</f>
        <v>3399</v>
      </c>
      <c r="AI802">
        <f>_xlfn.IFNA(VLOOKUP(A802,Oil!$A$2:$G$1345,7, FALSE),AI801)</f>
        <v>-1</v>
      </c>
      <c r="AJ802">
        <f t="shared" si="316"/>
        <v>-2</v>
      </c>
      <c r="AK802">
        <f>_xlfn.IFNA(VLOOKUP(A802,InterestRate!$A$2:$G$1334,3, FALSE),AK801)</f>
        <v>6.798</v>
      </c>
      <c r="AL802">
        <f>_xlfn.IFNA(VLOOKUP(A802,InterestRate!$A$2:$G$1334,4,FALSE),AL801)</f>
        <v>6.8049999999999997</v>
      </c>
      <c r="AM802">
        <f>_xlfn.IFNA(VLOOKUP(A802,InterestRate!$A$2:$G$1334,5, FALSE),AM801)</f>
        <v>6.8079999999999998</v>
      </c>
      <c r="AN802">
        <f>_xlfn.IFNA(VLOOKUP(A802,InterestRate!$A$2:$G$1334,6, FALSE),AN801)</f>
        <v>6.798</v>
      </c>
      <c r="AO802">
        <f>_xlfn.IFNA(VLOOKUP(A802,InterestRate!$A$2:$G$1334,7, FALSE),AO801)</f>
        <v>-2.3E-3</v>
      </c>
      <c r="AP802">
        <f t="shared" si="317"/>
        <v>-1</v>
      </c>
      <c r="AQ802">
        <f t="shared" si="318"/>
        <v>-3</v>
      </c>
    </row>
    <row r="803" spans="1:43" x14ac:dyDescent="0.2">
      <c r="A803" s="1">
        <v>43035</v>
      </c>
      <c r="B803">
        <v>10362.299999999999</v>
      </c>
      <c r="C803">
        <v>10366.15</v>
      </c>
      <c r="D803">
        <v>10311.299999999999</v>
      </c>
      <c r="E803">
        <v>10323.049999999999</v>
      </c>
      <c r="F803">
        <v>322411410</v>
      </c>
      <c r="G803">
        <v>15149.9</v>
      </c>
      <c r="H803">
        <f t="shared" si="334"/>
        <v>10176.66666666667</v>
      </c>
      <c r="I803">
        <f t="shared" si="326"/>
        <v>146.38333333332957</v>
      </c>
      <c r="J803">
        <f t="shared" si="333"/>
        <v>0</v>
      </c>
      <c r="K803">
        <f t="shared" si="314"/>
        <v>10350.15</v>
      </c>
      <c r="L803">
        <f t="shared" si="327"/>
        <v>285621552</v>
      </c>
      <c r="M803">
        <f t="shared" si="328"/>
        <v>36789858</v>
      </c>
      <c r="N803" s="10">
        <f t="shared" si="315"/>
        <v>0.26251931357496444</v>
      </c>
      <c r="O803">
        <f t="shared" si="323"/>
        <v>88.599999999998545</v>
      </c>
      <c r="P803">
        <f t="shared" si="335"/>
        <v>-166.15000000000146</v>
      </c>
      <c r="Q803">
        <f t="shared" si="336"/>
        <v>58.82818809283318</v>
      </c>
      <c r="R803">
        <f t="shared" si="337"/>
        <v>254.75</v>
      </c>
      <c r="S803">
        <f t="shared" si="319"/>
        <v>-20.75</v>
      </c>
      <c r="T803">
        <f t="shared" si="320"/>
        <v>20.75</v>
      </c>
      <c r="U803">
        <f t="shared" si="321"/>
        <v>0</v>
      </c>
      <c r="V803">
        <f t="shared" si="322"/>
        <v>20.75</v>
      </c>
      <c r="W803">
        <f t="shared" si="329"/>
        <v>28.178571428571427</v>
      </c>
      <c r="X803">
        <f t="shared" si="324"/>
        <v>15.52142857142878</v>
      </c>
      <c r="Y803">
        <f t="shared" si="330"/>
        <v>63.039309683604699</v>
      </c>
      <c r="Z803">
        <f t="shared" si="331"/>
        <v>0</v>
      </c>
      <c r="AA803">
        <f t="shared" si="332"/>
        <v>0</v>
      </c>
      <c r="AB803">
        <v>329.45</v>
      </c>
      <c r="AC803">
        <f t="shared" si="312"/>
        <v>-12654647842.5</v>
      </c>
      <c r="AD803">
        <f t="shared" si="325"/>
        <v>-1087393882.3498442</v>
      </c>
      <c r="AE803" t="str">
        <f t="shared" si="313"/>
        <v>Oct</v>
      </c>
      <c r="AF803">
        <f>_xlfn.IFNA(VLOOKUP(A803,Gold!$A$2:$E$1307,5, FALSE),AF802)</f>
        <v>29258</v>
      </c>
      <c r="AG803">
        <f>_xlfn.IFNA(VLOOKUP(A803,Gold!$A$2:$G$1307,7, FALSE),AG802)</f>
        <v>1</v>
      </c>
      <c r="AH803">
        <f>_xlfn.IFNA(VLOOKUP(A803,Oil!$A$2:$E$1345,5, FALSE),AH802)</f>
        <v>3410</v>
      </c>
      <c r="AI803">
        <f>_xlfn.IFNA(VLOOKUP(A803,Oil!$A$2:$G$1345,7, FALSE),AI802)</f>
        <v>1</v>
      </c>
      <c r="AJ803">
        <f t="shared" si="316"/>
        <v>2</v>
      </c>
      <c r="AK803">
        <f>_xlfn.IFNA(VLOOKUP(A803,InterestRate!$A$2:$G$1334,3, FALSE),AK802)</f>
        <v>6.8070000000000004</v>
      </c>
      <c r="AL803">
        <f>_xlfn.IFNA(VLOOKUP(A803,InterestRate!$A$2:$G$1334,4,FALSE),AL802)</f>
        <v>6.8140000000000001</v>
      </c>
      <c r="AM803">
        <f>_xlfn.IFNA(VLOOKUP(A803,InterestRate!$A$2:$G$1334,5, FALSE),AM802)</f>
        <v>6.843</v>
      </c>
      <c r="AN803">
        <f>_xlfn.IFNA(VLOOKUP(A803,InterestRate!$A$2:$G$1334,6, FALSE),AN802)</f>
        <v>6.798</v>
      </c>
      <c r="AO803">
        <f>_xlfn.IFNA(VLOOKUP(A803,InterestRate!$A$2:$G$1334,7, FALSE),AO802)</f>
        <v>1.2999999999999999E-3</v>
      </c>
      <c r="AP803">
        <f t="shared" si="317"/>
        <v>1</v>
      </c>
      <c r="AQ803">
        <f t="shared" si="318"/>
        <v>3</v>
      </c>
    </row>
    <row r="804" spans="1:43" x14ac:dyDescent="0.2">
      <c r="A804" s="1">
        <v>43038</v>
      </c>
      <c r="B804">
        <v>10353.85</v>
      </c>
      <c r="C804">
        <v>10384.5</v>
      </c>
      <c r="D804">
        <v>10344.299999999999</v>
      </c>
      <c r="E804">
        <v>10363.65</v>
      </c>
      <c r="F804">
        <v>244193178</v>
      </c>
      <c r="G804">
        <v>12558.7</v>
      </c>
      <c r="H804">
        <f t="shared" si="334"/>
        <v>10202.175000000001</v>
      </c>
      <c r="I804">
        <f t="shared" si="326"/>
        <v>161.47499999999854</v>
      </c>
      <c r="J804">
        <f t="shared" si="333"/>
        <v>0</v>
      </c>
      <c r="K804">
        <f t="shared" si="314"/>
        <v>10303.15</v>
      </c>
      <c r="L804">
        <f t="shared" si="327"/>
        <v>302854271</v>
      </c>
      <c r="M804">
        <f t="shared" si="328"/>
        <v>-58661093</v>
      </c>
      <c r="N804" s="10">
        <f t="shared" si="315"/>
        <v>-0.58377116170461185</v>
      </c>
      <c r="O804">
        <f t="shared" si="323"/>
        <v>152.79999999999927</v>
      </c>
      <c r="P804">
        <f t="shared" si="335"/>
        <v>-69.300000000001091</v>
      </c>
      <c r="Q804">
        <f t="shared" si="336"/>
        <v>49.625285173704455</v>
      </c>
      <c r="R804">
        <f t="shared" si="337"/>
        <v>222.10000000000036</v>
      </c>
      <c r="S804">
        <f t="shared" si="319"/>
        <v>40.600000000000364</v>
      </c>
      <c r="T804">
        <f t="shared" si="320"/>
        <v>-40.600000000000364</v>
      </c>
      <c r="U804">
        <f t="shared" si="321"/>
        <v>40.600000000000364</v>
      </c>
      <c r="V804">
        <f t="shared" si="322"/>
        <v>0</v>
      </c>
      <c r="W804">
        <f t="shared" si="329"/>
        <v>33.978571428571477</v>
      </c>
      <c r="X804">
        <f t="shared" si="324"/>
        <v>12.150000000000157</v>
      </c>
      <c r="Y804">
        <f t="shared" si="330"/>
        <v>72.097605334949776</v>
      </c>
      <c r="Z804">
        <f t="shared" si="331"/>
        <v>0</v>
      </c>
      <c r="AA804">
        <f t="shared" si="332"/>
        <v>0</v>
      </c>
      <c r="AB804">
        <v>354.35</v>
      </c>
      <c r="AC804">
        <f t="shared" si="312"/>
        <v>2393093144.3998222</v>
      </c>
      <c r="AD804">
        <f t="shared" si="325"/>
        <v>-799818018.22132552</v>
      </c>
      <c r="AE804" t="str">
        <f t="shared" si="313"/>
        <v>Oct</v>
      </c>
      <c r="AF804">
        <f>_xlfn.IFNA(VLOOKUP(A804,Gold!$A$2:$E$1307,5, FALSE),AF803)</f>
        <v>29269</v>
      </c>
      <c r="AG804">
        <f>_xlfn.IFNA(VLOOKUP(A804,Gold!$A$2:$G$1307,7, FALSE),AG803)</f>
        <v>1</v>
      </c>
      <c r="AH804">
        <f>_xlfn.IFNA(VLOOKUP(A804,Oil!$A$2:$E$1345,5, FALSE),AH803)</f>
        <v>3509</v>
      </c>
      <c r="AI804">
        <f>_xlfn.IFNA(VLOOKUP(A804,Oil!$A$2:$G$1345,7, FALSE),AI803)</f>
        <v>1</v>
      </c>
      <c r="AJ804">
        <f t="shared" si="316"/>
        <v>2</v>
      </c>
      <c r="AK804">
        <f>_xlfn.IFNA(VLOOKUP(A804,InterestRate!$A$2:$G$1334,3, FALSE),AK803)</f>
        <v>6.8819999999999997</v>
      </c>
      <c r="AL804">
        <f>_xlfn.IFNA(VLOOKUP(A804,InterestRate!$A$2:$G$1334,4,FALSE),AL803)</f>
        <v>6.8209999999999997</v>
      </c>
      <c r="AM804">
        <f>_xlfn.IFNA(VLOOKUP(A804,InterestRate!$A$2:$G$1334,5, FALSE),AM803)</f>
        <v>6.891</v>
      </c>
      <c r="AN804">
        <f>_xlfn.IFNA(VLOOKUP(A804,InterestRate!$A$2:$G$1334,6, FALSE),AN803)</f>
        <v>6.8179999999999996</v>
      </c>
      <c r="AO804">
        <f>_xlfn.IFNA(VLOOKUP(A804,InterestRate!$A$2:$G$1334,7, FALSE),AO803)</f>
        <v>1.09E-2</v>
      </c>
      <c r="AP804">
        <f t="shared" si="317"/>
        <v>1</v>
      </c>
      <c r="AQ804">
        <f t="shared" si="318"/>
        <v>3</v>
      </c>
    </row>
    <row r="805" spans="1:43" x14ac:dyDescent="0.2">
      <c r="A805" s="1">
        <v>43039</v>
      </c>
      <c r="B805">
        <v>10364.9</v>
      </c>
      <c r="C805">
        <v>10367.700000000001</v>
      </c>
      <c r="D805">
        <v>10323.950000000001</v>
      </c>
      <c r="E805">
        <v>10335.299999999999</v>
      </c>
      <c r="F805">
        <v>239809700</v>
      </c>
      <c r="G805">
        <v>12830.06</v>
      </c>
      <c r="H805">
        <f t="shared" si="334"/>
        <v>10233.745833333332</v>
      </c>
      <c r="I805">
        <f t="shared" si="326"/>
        <v>101.55416666666679</v>
      </c>
      <c r="J805">
        <f t="shared" si="333"/>
        <v>0</v>
      </c>
      <c r="K805">
        <f t="shared" si="314"/>
        <v>10308.950000000001</v>
      </c>
      <c r="L805">
        <f t="shared" si="327"/>
        <v>300294469.28571427</v>
      </c>
      <c r="M805">
        <f t="shared" si="328"/>
        <v>-60484769.285714269</v>
      </c>
      <c r="N805" s="10">
        <f t="shared" si="315"/>
        <v>-0.25495147697694837</v>
      </c>
      <c r="O805">
        <f t="shared" si="323"/>
        <v>188.75</v>
      </c>
      <c r="P805">
        <f t="shared" si="335"/>
        <v>59.150000000001455</v>
      </c>
      <c r="Q805">
        <f t="shared" si="336"/>
        <v>35.964968074106082</v>
      </c>
      <c r="R805">
        <f t="shared" si="337"/>
        <v>129.59999999999854</v>
      </c>
      <c r="S805">
        <f t="shared" si="319"/>
        <v>-28.350000000000364</v>
      </c>
      <c r="T805">
        <f t="shared" si="320"/>
        <v>28.350000000000364</v>
      </c>
      <c r="U805">
        <f t="shared" si="321"/>
        <v>0</v>
      </c>
      <c r="V805">
        <f t="shared" si="322"/>
        <v>28.350000000000364</v>
      </c>
      <c r="W805">
        <f t="shared" si="329"/>
        <v>33.978571428571477</v>
      </c>
      <c r="X805">
        <f t="shared" si="324"/>
        <v>7.0142857142857666</v>
      </c>
      <c r="Y805">
        <f t="shared" si="330"/>
        <v>80.915121619322946</v>
      </c>
      <c r="Z805">
        <f t="shared" si="331"/>
        <v>0</v>
      </c>
      <c r="AA805">
        <f t="shared" si="332"/>
        <v>1</v>
      </c>
      <c r="AB805">
        <v>430.15</v>
      </c>
      <c r="AC805">
        <f t="shared" si="312"/>
        <v>-7098367120.0000868</v>
      </c>
      <c r="AD805">
        <f t="shared" si="325"/>
        <v>-1530540323.9070473</v>
      </c>
      <c r="AE805" t="str">
        <f t="shared" si="313"/>
        <v>Oct</v>
      </c>
      <c r="AF805">
        <f>_xlfn.IFNA(VLOOKUP(A805,Gold!$A$2:$E$1307,5, FALSE),AF804)</f>
        <v>29333</v>
      </c>
      <c r="AG805">
        <f>_xlfn.IFNA(VLOOKUP(A805,Gold!$A$2:$G$1307,7, FALSE),AG804)</f>
        <v>-1</v>
      </c>
      <c r="AH805">
        <f>_xlfn.IFNA(VLOOKUP(A805,Oil!$A$2:$E$1345,5, FALSE),AH804)</f>
        <v>3516</v>
      </c>
      <c r="AI805">
        <f>_xlfn.IFNA(VLOOKUP(A805,Oil!$A$2:$G$1345,7, FALSE),AI804)</f>
        <v>1</v>
      </c>
      <c r="AJ805">
        <f t="shared" si="316"/>
        <v>0</v>
      </c>
      <c r="AK805">
        <f>_xlfn.IFNA(VLOOKUP(A805,InterestRate!$A$2:$G$1334,3, FALSE),AK804)</f>
        <v>6.8620000000000001</v>
      </c>
      <c r="AL805">
        <f>_xlfn.IFNA(VLOOKUP(A805,InterestRate!$A$2:$G$1334,4,FALSE),AL804)</f>
        <v>6.87</v>
      </c>
      <c r="AM805">
        <f>_xlfn.IFNA(VLOOKUP(A805,InterestRate!$A$2:$G$1334,5, FALSE),AM804)</f>
        <v>6.8979999999999997</v>
      </c>
      <c r="AN805">
        <f>_xlfn.IFNA(VLOOKUP(A805,InterestRate!$A$2:$G$1334,6, FALSE),AN804)</f>
        <v>6.8559999999999999</v>
      </c>
      <c r="AO805">
        <f>_xlfn.IFNA(VLOOKUP(A805,InterestRate!$A$2:$G$1334,7, FALSE),AO804)</f>
        <v>-2.8999999999999998E-3</v>
      </c>
      <c r="AP805">
        <f t="shared" si="317"/>
        <v>-1</v>
      </c>
      <c r="AQ805">
        <f t="shared" si="318"/>
        <v>-1</v>
      </c>
    </row>
    <row r="806" spans="1:43" x14ac:dyDescent="0.2">
      <c r="A806" s="1">
        <v>43040</v>
      </c>
      <c r="B806">
        <v>10390.35</v>
      </c>
      <c r="C806">
        <v>10451.65</v>
      </c>
      <c r="D806">
        <v>10383.049999999999</v>
      </c>
      <c r="E806">
        <v>10440.5</v>
      </c>
      <c r="F806">
        <v>268270466</v>
      </c>
      <c r="G806">
        <v>14206.21</v>
      </c>
      <c r="H806">
        <f t="shared" si="334"/>
        <v>10253.654166666669</v>
      </c>
      <c r="I806">
        <f t="shared" si="326"/>
        <v>186.84583333333103</v>
      </c>
      <c r="J806">
        <f t="shared" si="333"/>
        <v>0</v>
      </c>
      <c r="K806">
        <f t="shared" si="314"/>
        <v>10321.75</v>
      </c>
      <c r="L806">
        <f t="shared" si="327"/>
        <v>330112086.5714286</v>
      </c>
      <c r="M806">
        <f t="shared" si="328"/>
        <v>-61841620.571428597</v>
      </c>
      <c r="N806" s="10">
        <f t="shared" si="315"/>
        <v>-1.1373976342129208</v>
      </c>
      <c r="O806">
        <f t="shared" si="323"/>
        <v>255.64999999999964</v>
      </c>
      <c r="P806">
        <f t="shared" si="335"/>
        <v>55.599999999998545</v>
      </c>
      <c r="Q806">
        <f t="shared" si="336"/>
        <v>41.811837581058413</v>
      </c>
      <c r="R806">
        <f t="shared" si="337"/>
        <v>200.05000000000109</v>
      </c>
      <c r="S806">
        <f t="shared" si="319"/>
        <v>105.20000000000073</v>
      </c>
      <c r="T806">
        <f t="shared" si="320"/>
        <v>-105.20000000000073</v>
      </c>
      <c r="U806">
        <f t="shared" si="321"/>
        <v>105.20000000000073</v>
      </c>
      <c r="V806">
        <f t="shared" si="322"/>
        <v>0</v>
      </c>
      <c r="W806">
        <f t="shared" si="329"/>
        <v>43.535714285714285</v>
      </c>
      <c r="X806">
        <f t="shared" si="324"/>
        <v>7.0142857142857666</v>
      </c>
      <c r="Y806">
        <f t="shared" si="330"/>
        <v>84.453373978107166</v>
      </c>
      <c r="Z806">
        <f t="shared" si="331"/>
        <v>0</v>
      </c>
      <c r="AA806">
        <f t="shared" si="332"/>
        <v>1</v>
      </c>
      <c r="AB806">
        <v>597.20000000000005</v>
      </c>
      <c r="AC806">
        <f t="shared" si="312"/>
        <v>13453763869.899902</v>
      </c>
      <c r="AD806">
        <f t="shared" si="325"/>
        <v>128089724.62148666</v>
      </c>
      <c r="AE806" t="str">
        <f t="shared" si="313"/>
        <v>Nov</v>
      </c>
      <c r="AF806">
        <f>_xlfn.IFNA(VLOOKUP(A806,Gold!$A$2:$E$1307,5, FALSE),AF805)</f>
        <v>29264</v>
      </c>
      <c r="AG806">
        <f>_xlfn.IFNA(VLOOKUP(A806,Gold!$A$2:$G$1307,7, FALSE),AG805)</f>
        <v>1</v>
      </c>
      <c r="AH806">
        <f>_xlfn.IFNA(VLOOKUP(A806,Oil!$A$2:$E$1345,5, FALSE),AH805)</f>
        <v>3522</v>
      </c>
      <c r="AI806">
        <f>_xlfn.IFNA(VLOOKUP(A806,Oil!$A$2:$G$1345,7, FALSE),AI805)</f>
        <v>1</v>
      </c>
      <c r="AJ806">
        <f t="shared" si="316"/>
        <v>2</v>
      </c>
      <c r="AK806">
        <f>_xlfn.IFNA(VLOOKUP(A806,InterestRate!$A$2:$G$1334,3, FALSE),AK805)</f>
        <v>6.8920000000000003</v>
      </c>
      <c r="AL806">
        <f>_xlfn.IFNA(VLOOKUP(A806,InterestRate!$A$2:$G$1334,4,FALSE),AL805)</f>
        <v>6.8789999999999996</v>
      </c>
      <c r="AM806">
        <f>_xlfn.IFNA(VLOOKUP(A806,InterestRate!$A$2:$G$1334,5, FALSE),AM805)</f>
        <v>6.8959999999999999</v>
      </c>
      <c r="AN806">
        <f>_xlfn.IFNA(VLOOKUP(A806,InterestRate!$A$2:$G$1334,6, FALSE),AN805)</f>
        <v>6.8719999999999999</v>
      </c>
      <c r="AO806">
        <f>_xlfn.IFNA(VLOOKUP(A806,InterestRate!$A$2:$G$1334,7, FALSE),AO805)</f>
        <v>4.4000000000000003E-3</v>
      </c>
      <c r="AP806">
        <f t="shared" si="317"/>
        <v>1</v>
      </c>
      <c r="AQ806">
        <f t="shared" si="318"/>
        <v>3</v>
      </c>
    </row>
    <row r="807" spans="1:43" x14ac:dyDescent="0.2">
      <c r="A807" s="1">
        <v>43041</v>
      </c>
      <c r="B807">
        <v>10440.5</v>
      </c>
      <c r="C807">
        <v>10453</v>
      </c>
      <c r="D807">
        <v>10412.549999999999</v>
      </c>
      <c r="E807">
        <v>10423.799999999999</v>
      </c>
      <c r="F807">
        <v>207735021</v>
      </c>
      <c r="G807">
        <v>10779.63</v>
      </c>
      <c r="H807">
        <f t="shared" si="334"/>
        <v>10276.408333333335</v>
      </c>
      <c r="I807">
        <f t="shared" si="326"/>
        <v>147.39166666666461</v>
      </c>
      <c r="J807">
        <f t="shared" si="333"/>
        <v>0</v>
      </c>
      <c r="K807">
        <f t="shared" si="314"/>
        <v>10224.950000000001</v>
      </c>
      <c r="L807">
        <f t="shared" si="327"/>
        <v>336322265.85714287</v>
      </c>
      <c r="M807">
        <f t="shared" si="328"/>
        <v>-128587244.85714287</v>
      </c>
      <c r="N807" s="10">
        <f t="shared" si="315"/>
        <v>-1.907653638788144</v>
      </c>
      <c r="O807">
        <f t="shared" si="323"/>
        <v>216.09999999999854</v>
      </c>
      <c r="P807">
        <f t="shared" si="335"/>
        <v>104.79999999999745</v>
      </c>
      <c r="Q807">
        <f t="shared" si="336"/>
        <v>57.415654493808582</v>
      </c>
      <c r="R807">
        <f t="shared" si="337"/>
        <v>111.30000000000109</v>
      </c>
      <c r="S807">
        <f t="shared" si="319"/>
        <v>-16.700000000000728</v>
      </c>
      <c r="T807">
        <f t="shared" si="320"/>
        <v>16.700000000000728</v>
      </c>
      <c r="U807">
        <f t="shared" si="321"/>
        <v>0</v>
      </c>
      <c r="V807">
        <f t="shared" si="322"/>
        <v>16.700000000000728</v>
      </c>
      <c r="W807">
        <f t="shared" si="329"/>
        <v>40.271428571428523</v>
      </c>
      <c r="X807">
        <f t="shared" si="324"/>
        <v>9.4000000000001567</v>
      </c>
      <c r="Y807">
        <f t="shared" si="330"/>
        <v>79.475613194248396</v>
      </c>
      <c r="Z807">
        <f t="shared" si="331"/>
        <v>0</v>
      </c>
      <c r="AA807">
        <f t="shared" si="332"/>
        <v>0</v>
      </c>
      <c r="AB807">
        <v>660.5</v>
      </c>
      <c r="AC807">
        <f t="shared" si="312"/>
        <v>-3469174850.700151</v>
      </c>
      <c r="AD807">
        <f t="shared" si="325"/>
        <v>-20439478.871438365</v>
      </c>
      <c r="AE807" t="str">
        <f t="shared" si="313"/>
        <v>Nov</v>
      </c>
      <c r="AF807">
        <f>_xlfn.IFNA(VLOOKUP(A807,Gold!$A$2:$E$1307,5, FALSE),AF806)</f>
        <v>29206</v>
      </c>
      <c r="AG807">
        <f>_xlfn.IFNA(VLOOKUP(A807,Gold!$A$2:$G$1307,7, FALSE),AG806)</f>
        <v>-1</v>
      </c>
      <c r="AH807">
        <f>_xlfn.IFNA(VLOOKUP(A807,Oil!$A$2:$E$1345,5, FALSE),AH806)</f>
        <v>3504</v>
      </c>
      <c r="AI807">
        <f>_xlfn.IFNA(VLOOKUP(A807,Oil!$A$2:$G$1345,7, FALSE),AI806)</f>
        <v>-1</v>
      </c>
      <c r="AJ807">
        <f t="shared" si="316"/>
        <v>-2</v>
      </c>
      <c r="AK807">
        <f>_xlfn.IFNA(VLOOKUP(A807,InterestRate!$A$2:$G$1334,3, FALSE),AK806)</f>
        <v>6.86</v>
      </c>
      <c r="AL807">
        <f>_xlfn.IFNA(VLOOKUP(A807,InterestRate!$A$2:$G$1334,4,FALSE),AL806)</f>
        <v>6.8840000000000003</v>
      </c>
      <c r="AM807">
        <f>_xlfn.IFNA(VLOOKUP(A807,InterestRate!$A$2:$G$1334,5, FALSE),AM806)</f>
        <v>6.8890000000000002</v>
      </c>
      <c r="AN807">
        <f>_xlfn.IFNA(VLOOKUP(A807,InterestRate!$A$2:$G$1334,6, FALSE),AN806)</f>
        <v>6.8579999999999997</v>
      </c>
      <c r="AO807">
        <f>_xlfn.IFNA(VLOOKUP(A807,InterestRate!$A$2:$G$1334,7, FALSE),AO806)</f>
        <v>-4.5999999999999999E-3</v>
      </c>
      <c r="AP807">
        <f t="shared" si="317"/>
        <v>-1</v>
      </c>
      <c r="AQ807">
        <f t="shared" si="318"/>
        <v>-3</v>
      </c>
    </row>
    <row r="808" spans="1:43" x14ac:dyDescent="0.2">
      <c r="A808" s="1">
        <v>43042</v>
      </c>
      <c r="B808">
        <v>10461.549999999999</v>
      </c>
      <c r="C808">
        <v>10461.700000000001</v>
      </c>
      <c r="D808">
        <v>10403.6</v>
      </c>
      <c r="E808">
        <v>10452.5</v>
      </c>
      <c r="F808">
        <v>206101238</v>
      </c>
      <c r="G808">
        <v>10070.83</v>
      </c>
      <c r="H808">
        <f t="shared" si="334"/>
        <v>10292.487500000001</v>
      </c>
      <c r="I808">
        <f t="shared" si="326"/>
        <v>160.01249999999891</v>
      </c>
      <c r="J808">
        <f t="shared" si="333"/>
        <v>0</v>
      </c>
      <c r="K808">
        <f t="shared" si="314"/>
        <v>10186.6</v>
      </c>
      <c r="L808">
        <f t="shared" si="327"/>
        <v>334010936.71428573</v>
      </c>
      <c r="M808">
        <f t="shared" si="328"/>
        <v>-127909698.71428573</v>
      </c>
      <c r="N808" s="10">
        <f t="shared" si="315"/>
        <v>-2.5438890217651244</v>
      </c>
      <c r="O808">
        <f t="shared" si="323"/>
        <v>157.14999999999964</v>
      </c>
      <c r="P808">
        <f t="shared" si="335"/>
        <v>29.25</v>
      </c>
      <c r="Q808">
        <f t="shared" si="336"/>
        <v>59.781086752695998</v>
      </c>
      <c r="R808">
        <f t="shared" si="337"/>
        <v>127.89999999999964</v>
      </c>
      <c r="S808">
        <f t="shared" si="319"/>
        <v>28.700000000000728</v>
      </c>
      <c r="T808">
        <f t="shared" si="320"/>
        <v>-28.700000000000728</v>
      </c>
      <c r="U808">
        <f t="shared" si="321"/>
        <v>28.700000000000728</v>
      </c>
      <c r="V808">
        <f t="shared" si="322"/>
        <v>0</v>
      </c>
      <c r="W808">
        <f t="shared" si="329"/>
        <v>31.850000000000104</v>
      </c>
      <c r="X808">
        <f t="shared" si="324"/>
        <v>9.4000000000001567</v>
      </c>
      <c r="Y808">
        <f t="shared" si="330"/>
        <v>75.384615384615174</v>
      </c>
      <c r="Z808">
        <f t="shared" si="331"/>
        <v>0</v>
      </c>
      <c r="AA808">
        <f t="shared" si="332"/>
        <v>0</v>
      </c>
      <c r="AB808">
        <v>628.9</v>
      </c>
      <c r="AC808">
        <f t="shared" si="312"/>
        <v>-1865216203.8998501</v>
      </c>
      <c r="AD808">
        <f t="shared" si="325"/>
        <v>1971046201.8856621</v>
      </c>
      <c r="AE808" t="str">
        <f t="shared" si="313"/>
        <v>Nov</v>
      </c>
      <c r="AF808">
        <f>_xlfn.IFNA(VLOOKUP(A808,Gold!$A$2:$E$1307,5, FALSE),AF807)</f>
        <v>29167</v>
      </c>
      <c r="AG808">
        <f>_xlfn.IFNA(VLOOKUP(A808,Gold!$A$2:$G$1307,7, FALSE),AG807)</f>
        <v>-1</v>
      </c>
      <c r="AH808">
        <f>_xlfn.IFNA(VLOOKUP(A808,Oil!$A$2:$E$1345,5, FALSE),AH807)</f>
        <v>3523</v>
      </c>
      <c r="AI808">
        <f>_xlfn.IFNA(VLOOKUP(A808,Oil!$A$2:$G$1345,7, FALSE),AI807)</f>
        <v>1</v>
      </c>
      <c r="AJ808">
        <f t="shared" si="316"/>
        <v>0</v>
      </c>
      <c r="AK808">
        <f>_xlfn.IFNA(VLOOKUP(A808,InterestRate!$A$2:$G$1334,3, FALSE),AK807)</f>
        <v>6.8579999999999997</v>
      </c>
      <c r="AL808">
        <f>_xlfn.IFNA(VLOOKUP(A808,InterestRate!$A$2:$G$1334,4,FALSE),AL807)</f>
        <v>6.859</v>
      </c>
      <c r="AM808">
        <f>_xlfn.IFNA(VLOOKUP(A808,InterestRate!$A$2:$G$1334,5, FALSE),AM807)</f>
        <v>6.8760000000000003</v>
      </c>
      <c r="AN808">
        <f>_xlfn.IFNA(VLOOKUP(A808,InterestRate!$A$2:$G$1334,6, FALSE),AN807)</f>
        <v>6.8470000000000004</v>
      </c>
      <c r="AO808">
        <f>_xlfn.IFNA(VLOOKUP(A808,InterestRate!$A$2:$G$1334,7, FALSE),AO807)</f>
        <v>-2.9999999999999997E-4</v>
      </c>
      <c r="AP808">
        <f t="shared" si="317"/>
        <v>-1</v>
      </c>
      <c r="AQ808">
        <f t="shared" si="318"/>
        <v>-1</v>
      </c>
    </row>
    <row r="809" spans="1:43" x14ac:dyDescent="0.2">
      <c r="A809" s="1">
        <v>43045</v>
      </c>
      <c r="B809">
        <v>10431.75</v>
      </c>
      <c r="C809">
        <v>10490.45</v>
      </c>
      <c r="D809">
        <v>10413.75</v>
      </c>
      <c r="E809">
        <v>10451.799999999999</v>
      </c>
      <c r="F809">
        <v>199559409</v>
      </c>
      <c r="G809">
        <v>10231.76</v>
      </c>
      <c r="H809">
        <f t="shared" si="334"/>
        <v>10310.658333333333</v>
      </c>
      <c r="I809">
        <f t="shared" si="326"/>
        <v>141.14166666666642</v>
      </c>
      <c r="J809">
        <f t="shared" si="333"/>
        <v>0</v>
      </c>
      <c r="K809">
        <f t="shared" si="314"/>
        <v>10118.049999999999</v>
      </c>
      <c r="L809">
        <f t="shared" si="327"/>
        <v>275936717.28571427</v>
      </c>
      <c r="M809">
        <f t="shared" si="328"/>
        <v>-76377308.285714269</v>
      </c>
      <c r="N809" s="10">
        <f t="shared" si="315"/>
        <v>-3.1932298742800285</v>
      </c>
      <c r="O809">
        <f t="shared" si="323"/>
        <v>108</v>
      </c>
      <c r="P809">
        <f t="shared" si="335"/>
        <v>-4.9499999999989086</v>
      </c>
      <c r="Q809">
        <f t="shared" si="336"/>
        <v>57.890750967827998</v>
      </c>
      <c r="R809">
        <f t="shared" si="337"/>
        <v>112.94999999999891</v>
      </c>
      <c r="S809">
        <f t="shared" si="319"/>
        <v>-0.7000000000007276</v>
      </c>
      <c r="T809">
        <f t="shared" si="320"/>
        <v>0.7000000000007276</v>
      </c>
      <c r="U809">
        <f t="shared" si="321"/>
        <v>0</v>
      </c>
      <c r="V809">
        <f t="shared" si="322"/>
        <v>0.7000000000007276</v>
      </c>
      <c r="W809">
        <f t="shared" si="329"/>
        <v>24.92857142857169</v>
      </c>
      <c r="X809">
        <f t="shared" si="324"/>
        <v>9.5000000000002593</v>
      </c>
      <c r="Y809">
        <f t="shared" si="330"/>
        <v>70.36290322580615</v>
      </c>
      <c r="Z809">
        <f t="shared" si="331"/>
        <v>0</v>
      </c>
      <c r="AA809">
        <f t="shared" si="332"/>
        <v>0</v>
      </c>
      <c r="AB809">
        <v>481.25</v>
      </c>
      <c r="AC809">
        <f t="shared" si="312"/>
        <v>4001166150.4498549</v>
      </c>
      <c r="AD809">
        <f t="shared" si="325"/>
        <v>-748483264.62150156</v>
      </c>
      <c r="AE809" t="str">
        <f t="shared" si="313"/>
        <v>Nov</v>
      </c>
      <c r="AF809">
        <f>_xlfn.IFNA(VLOOKUP(A809,Gold!$A$2:$E$1307,5, FALSE),AF808)</f>
        <v>29123</v>
      </c>
      <c r="AG809">
        <f>_xlfn.IFNA(VLOOKUP(A809,Gold!$A$2:$G$1307,7, FALSE),AG808)</f>
        <v>1</v>
      </c>
      <c r="AH809">
        <f>_xlfn.IFNA(VLOOKUP(A809,Oil!$A$2:$E$1345,5, FALSE),AH808)</f>
        <v>3593</v>
      </c>
      <c r="AI809">
        <f>_xlfn.IFNA(VLOOKUP(A809,Oil!$A$2:$G$1345,7, FALSE),AI808)</f>
        <v>1</v>
      </c>
      <c r="AJ809">
        <f t="shared" si="316"/>
        <v>2</v>
      </c>
      <c r="AK809">
        <f>_xlfn.IFNA(VLOOKUP(A809,InterestRate!$A$2:$G$1334,3, FALSE),AK808)</f>
        <v>6.8940000000000001</v>
      </c>
      <c r="AL809">
        <f>_xlfn.IFNA(VLOOKUP(A809,InterestRate!$A$2:$G$1334,4,FALSE),AL808)</f>
        <v>6.8710000000000004</v>
      </c>
      <c r="AM809">
        <f>_xlfn.IFNA(VLOOKUP(A809,InterestRate!$A$2:$G$1334,5, FALSE),AM808)</f>
        <v>6.9009999999999998</v>
      </c>
      <c r="AN809">
        <f>_xlfn.IFNA(VLOOKUP(A809,InterestRate!$A$2:$G$1334,6, FALSE),AN808)</f>
        <v>6.87</v>
      </c>
      <c r="AO809">
        <f>_xlfn.IFNA(VLOOKUP(A809,InterestRate!$A$2:$G$1334,7, FALSE),AO808)</f>
        <v>5.1999999999999998E-3</v>
      </c>
      <c r="AP809">
        <f t="shared" si="317"/>
        <v>1</v>
      </c>
      <c r="AQ809">
        <f t="shared" si="318"/>
        <v>3</v>
      </c>
    </row>
    <row r="810" spans="1:43" x14ac:dyDescent="0.2">
      <c r="A810" s="1">
        <v>43046</v>
      </c>
      <c r="B810">
        <v>10477.15</v>
      </c>
      <c r="C810">
        <v>10485.75</v>
      </c>
      <c r="D810">
        <v>10340.799999999999</v>
      </c>
      <c r="E810">
        <v>10350.15</v>
      </c>
      <c r="F810">
        <v>295830692</v>
      </c>
      <c r="G810">
        <v>16182.46</v>
      </c>
      <c r="H810">
        <f t="shared" si="334"/>
        <v>10330.737500000001</v>
      </c>
      <c r="I810">
        <f t="shared" si="326"/>
        <v>19.412499999998545</v>
      </c>
      <c r="J810">
        <f t="shared" si="333"/>
        <v>0</v>
      </c>
      <c r="K810">
        <f t="shared" si="314"/>
        <v>10214.75</v>
      </c>
      <c r="L810">
        <f t="shared" si="327"/>
        <v>241154346</v>
      </c>
      <c r="M810">
        <f t="shared" si="328"/>
        <v>54676346</v>
      </c>
      <c r="N810" s="10">
        <f t="shared" si="315"/>
        <v>-1.3081936010589184</v>
      </c>
      <c r="O810">
        <f t="shared" si="323"/>
        <v>27.100000000000364</v>
      </c>
      <c r="P810">
        <f t="shared" si="335"/>
        <v>-61.499999999998181</v>
      </c>
      <c r="Q810">
        <f t="shared" si="336"/>
        <v>58.691814144896334</v>
      </c>
      <c r="R810">
        <f t="shared" si="337"/>
        <v>88.599999999998545</v>
      </c>
      <c r="S810">
        <f t="shared" si="319"/>
        <v>-101.64999999999964</v>
      </c>
      <c r="T810">
        <f t="shared" si="320"/>
        <v>101.64999999999964</v>
      </c>
      <c r="U810">
        <f t="shared" si="321"/>
        <v>0</v>
      </c>
      <c r="V810">
        <f t="shared" si="322"/>
        <v>101.64999999999964</v>
      </c>
      <c r="W810">
        <f t="shared" si="329"/>
        <v>24.92857142857169</v>
      </c>
      <c r="X810">
        <f t="shared" si="324"/>
        <v>21.057142857143067</v>
      </c>
      <c r="Y810">
        <f t="shared" si="330"/>
        <v>53.055640012161774</v>
      </c>
      <c r="Z810">
        <f t="shared" si="331"/>
        <v>0</v>
      </c>
      <c r="AA810">
        <f t="shared" si="332"/>
        <v>0</v>
      </c>
      <c r="AB810">
        <v>292.25</v>
      </c>
      <c r="AC810">
        <f t="shared" si="312"/>
        <v>-37570497884</v>
      </c>
      <c r="AD810">
        <f t="shared" si="325"/>
        <v>-4307890413.4072161</v>
      </c>
      <c r="AE810" t="str">
        <f t="shared" si="313"/>
        <v>Nov</v>
      </c>
      <c r="AF810">
        <f>_xlfn.IFNA(VLOOKUP(A810,Gold!$A$2:$E$1307,5, FALSE),AF809)</f>
        <v>29312</v>
      </c>
      <c r="AG810">
        <f>_xlfn.IFNA(VLOOKUP(A810,Gold!$A$2:$G$1307,7, FALSE),AG809)</f>
        <v>1</v>
      </c>
      <c r="AH810">
        <f>_xlfn.IFNA(VLOOKUP(A810,Oil!$A$2:$E$1345,5, FALSE),AH809)</f>
        <v>3712</v>
      </c>
      <c r="AI810">
        <f>_xlfn.IFNA(VLOOKUP(A810,Oil!$A$2:$G$1345,7, FALSE),AI809)</f>
        <v>1</v>
      </c>
      <c r="AJ810">
        <f t="shared" si="316"/>
        <v>2</v>
      </c>
      <c r="AK810">
        <f>_xlfn.IFNA(VLOOKUP(A810,InterestRate!$A$2:$G$1334,3, FALSE),AK809)</f>
        <v>6.9279999999999999</v>
      </c>
      <c r="AL810">
        <f>_xlfn.IFNA(VLOOKUP(A810,InterestRate!$A$2:$G$1334,4,FALSE),AL809)</f>
        <v>6.923</v>
      </c>
      <c r="AM810">
        <f>_xlfn.IFNA(VLOOKUP(A810,InterestRate!$A$2:$G$1334,5, FALSE),AM809)</f>
        <v>6.9420000000000002</v>
      </c>
      <c r="AN810">
        <f>_xlfn.IFNA(VLOOKUP(A810,InterestRate!$A$2:$G$1334,6, FALSE),AN809)</f>
        <v>6.9189999999999996</v>
      </c>
      <c r="AO810">
        <f>_xlfn.IFNA(VLOOKUP(A810,InterestRate!$A$2:$G$1334,7, FALSE),AO809)</f>
        <v>4.8999999999999998E-3</v>
      </c>
      <c r="AP810">
        <f t="shared" si="317"/>
        <v>1</v>
      </c>
      <c r="AQ810">
        <f t="shared" si="318"/>
        <v>3</v>
      </c>
    </row>
    <row r="811" spans="1:43" x14ac:dyDescent="0.2">
      <c r="A811" s="1">
        <v>43047</v>
      </c>
      <c r="B811">
        <v>10361.950000000001</v>
      </c>
      <c r="C811">
        <v>10384.25</v>
      </c>
      <c r="D811">
        <v>10285.5</v>
      </c>
      <c r="E811">
        <v>10303.15</v>
      </c>
      <c r="F811">
        <v>282950322</v>
      </c>
      <c r="G811">
        <v>14789.39</v>
      </c>
      <c r="H811">
        <f t="shared" si="334"/>
        <v>10347.704166666666</v>
      </c>
      <c r="I811">
        <f t="shared" si="326"/>
        <v>-44.554166666666788</v>
      </c>
      <c r="J811">
        <f t="shared" si="333"/>
        <v>-1</v>
      </c>
      <c r="K811">
        <f t="shared" si="314"/>
        <v>10283.6</v>
      </c>
      <c r="L811">
        <f t="shared" si="327"/>
        <v>237357100.57142857</v>
      </c>
      <c r="M811">
        <f t="shared" si="328"/>
        <v>45593221.428571433</v>
      </c>
      <c r="N811" s="10">
        <f t="shared" si="315"/>
        <v>-0.18974779557707375</v>
      </c>
      <c r="O811">
        <f t="shared" si="323"/>
        <v>-60.5</v>
      </c>
      <c r="P811">
        <f t="shared" si="335"/>
        <v>-213.29999999999927</v>
      </c>
      <c r="Q811">
        <f t="shared" si="336"/>
        <v>74.743158629433808</v>
      </c>
      <c r="R811">
        <f t="shared" si="337"/>
        <v>152.79999999999927</v>
      </c>
      <c r="S811">
        <f t="shared" si="319"/>
        <v>-47</v>
      </c>
      <c r="T811">
        <f t="shared" si="320"/>
        <v>47</v>
      </c>
      <c r="U811">
        <f t="shared" si="321"/>
        <v>0</v>
      </c>
      <c r="V811">
        <f t="shared" si="322"/>
        <v>47</v>
      </c>
      <c r="W811">
        <f t="shared" si="329"/>
        <v>19.128571428571636</v>
      </c>
      <c r="X811">
        <f t="shared" si="324"/>
        <v>27.771428571428778</v>
      </c>
      <c r="Y811">
        <f t="shared" si="330"/>
        <v>39.934387116015593</v>
      </c>
      <c r="Z811">
        <f t="shared" si="331"/>
        <v>0</v>
      </c>
      <c r="AA811">
        <f t="shared" si="332"/>
        <v>0</v>
      </c>
      <c r="AB811">
        <v>74.599999999999994</v>
      </c>
      <c r="AC811">
        <f t="shared" si="312"/>
        <v>-16637478933.600309</v>
      </c>
      <c r="AD811">
        <f t="shared" si="325"/>
        <v>-7026543567.4072342</v>
      </c>
      <c r="AE811" t="str">
        <f t="shared" si="313"/>
        <v>Nov</v>
      </c>
      <c r="AF811">
        <f>_xlfn.IFNA(VLOOKUP(A811,Gold!$A$2:$E$1307,5, FALSE),AF810)</f>
        <v>29382</v>
      </c>
      <c r="AG811">
        <f>_xlfn.IFNA(VLOOKUP(A811,Gold!$A$2:$G$1307,7, FALSE),AG810)</f>
        <v>1</v>
      </c>
      <c r="AH811">
        <f>_xlfn.IFNA(VLOOKUP(A811,Oil!$A$2:$E$1345,5, FALSE),AH810)</f>
        <v>3707</v>
      </c>
      <c r="AI811">
        <f>_xlfn.IFNA(VLOOKUP(A811,Oil!$A$2:$G$1345,7, FALSE),AI810)</f>
        <v>-1</v>
      </c>
      <c r="AJ811">
        <f t="shared" si="316"/>
        <v>0</v>
      </c>
      <c r="AK811">
        <f>_xlfn.IFNA(VLOOKUP(A811,InterestRate!$A$2:$G$1334,3, FALSE),AK810)</f>
        <v>6.9390000000000001</v>
      </c>
      <c r="AL811">
        <f>_xlfn.IFNA(VLOOKUP(A811,InterestRate!$A$2:$G$1334,4,FALSE),AL810)</f>
        <v>6.9249999999999998</v>
      </c>
      <c r="AM811">
        <f>_xlfn.IFNA(VLOOKUP(A811,InterestRate!$A$2:$G$1334,5, FALSE),AM810)</f>
        <v>6.9489999999999998</v>
      </c>
      <c r="AN811">
        <f>_xlfn.IFNA(VLOOKUP(A811,InterestRate!$A$2:$G$1334,6, FALSE),AN810)</f>
        <v>6.9180000000000001</v>
      </c>
      <c r="AO811">
        <f>_xlfn.IFNA(VLOOKUP(A811,InterestRate!$A$2:$G$1334,7, FALSE),AO810)</f>
        <v>1.6000000000000001E-3</v>
      </c>
      <c r="AP811">
        <f t="shared" si="317"/>
        <v>1</v>
      </c>
      <c r="AQ811">
        <f t="shared" si="318"/>
        <v>1</v>
      </c>
    </row>
    <row r="812" spans="1:43" x14ac:dyDescent="0.2">
      <c r="A812" s="1">
        <v>43048</v>
      </c>
      <c r="B812">
        <v>10358.65</v>
      </c>
      <c r="C812">
        <v>10368.450000000001</v>
      </c>
      <c r="D812">
        <v>10266.950000000001</v>
      </c>
      <c r="E812">
        <v>10308.950000000001</v>
      </c>
      <c r="F812">
        <v>247606613</v>
      </c>
      <c r="G812">
        <v>12697.28</v>
      </c>
      <c r="H812">
        <f t="shared" si="334"/>
        <v>10357.5625</v>
      </c>
      <c r="I812">
        <f t="shared" si="326"/>
        <v>-48.612499999999272</v>
      </c>
      <c r="J812">
        <f t="shared" si="333"/>
        <v>0</v>
      </c>
      <c r="K812">
        <f t="shared" si="314"/>
        <v>10298.75</v>
      </c>
      <c r="L812">
        <f t="shared" si="327"/>
        <v>242893835.42857143</v>
      </c>
      <c r="M812">
        <f t="shared" si="328"/>
        <v>4712777.5714285672</v>
      </c>
      <c r="N812" s="10">
        <f t="shared" si="315"/>
        <v>-9.8943151339377214E-2</v>
      </c>
      <c r="O812">
        <f t="shared" si="323"/>
        <v>-26.349999999998545</v>
      </c>
      <c r="P812">
        <f t="shared" si="335"/>
        <v>-215.09999999999854</v>
      </c>
      <c r="Q812">
        <f t="shared" si="336"/>
        <v>111.58514579416334</v>
      </c>
      <c r="R812">
        <f t="shared" si="337"/>
        <v>188.75</v>
      </c>
      <c r="S812">
        <f t="shared" si="319"/>
        <v>5.8000000000010914</v>
      </c>
      <c r="T812">
        <f t="shared" si="320"/>
        <v>-5.8000000000010914</v>
      </c>
      <c r="U812">
        <f t="shared" si="321"/>
        <v>5.8000000000010914</v>
      </c>
      <c r="V812">
        <f t="shared" si="322"/>
        <v>0</v>
      </c>
      <c r="W812">
        <f t="shared" si="329"/>
        <v>19.957142857143221</v>
      </c>
      <c r="X812">
        <f t="shared" si="324"/>
        <v>23.721428571428728</v>
      </c>
      <c r="Y812">
        <f t="shared" si="330"/>
        <v>44.668265387690141</v>
      </c>
      <c r="Z812">
        <f t="shared" si="331"/>
        <v>0</v>
      </c>
      <c r="AA812">
        <f t="shared" si="332"/>
        <v>0</v>
      </c>
      <c r="AB812">
        <v>-59.75</v>
      </c>
      <c r="AC812">
        <f t="shared" si="312"/>
        <v>-12306048666.09973</v>
      </c>
      <c r="AD812">
        <f t="shared" si="325"/>
        <v>-7770498073.992898</v>
      </c>
      <c r="AE812" t="str">
        <f t="shared" si="313"/>
        <v>Nov</v>
      </c>
      <c r="AF812">
        <f>_xlfn.IFNA(VLOOKUP(A812,Gold!$A$2:$E$1307,5, FALSE),AF811)</f>
        <v>29391</v>
      </c>
      <c r="AG812">
        <f>_xlfn.IFNA(VLOOKUP(A812,Gold!$A$2:$G$1307,7, FALSE),AG811)</f>
        <v>1</v>
      </c>
      <c r="AH812">
        <f>_xlfn.IFNA(VLOOKUP(A812,Oil!$A$2:$E$1345,5, FALSE),AH811)</f>
        <v>3696</v>
      </c>
      <c r="AI812">
        <f>_xlfn.IFNA(VLOOKUP(A812,Oil!$A$2:$G$1345,7, FALSE),AI811)</f>
        <v>-1</v>
      </c>
      <c r="AJ812">
        <f t="shared" si="316"/>
        <v>0</v>
      </c>
      <c r="AK812">
        <f>_xlfn.IFNA(VLOOKUP(A812,InterestRate!$A$2:$G$1334,3, FALSE),AK811)</f>
        <v>6.931</v>
      </c>
      <c r="AL812">
        <f>_xlfn.IFNA(VLOOKUP(A812,InterestRate!$A$2:$G$1334,4,FALSE),AL811)</f>
        <v>6.9420000000000002</v>
      </c>
      <c r="AM812">
        <f>_xlfn.IFNA(VLOOKUP(A812,InterestRate!$A$2:$G$1334,5, FALSE),AM811)</f>
        <v>6.944</v>
      </c>
      <c r="AN812">
        <f>_xlfn.IFNA(VLOOKUP(A812,InterestRate!$A$2:$G$1334,6, FALSE),AN811)</f>
        <v>6.9180000000000001</v>
      </c>
      <c r="AO812">
        <f>_xlfn.IFNA(VLOOKUP(A812,InterestRate!$A$2:$G$1334,7, FALSE),AO811)</f>
        <v>-1.1999999999999999E-3</v>
      </c>
      <c r="AP812">
        <f t="shared" si="317"/>
        <v>-1</v>
      </c>
      <c r="AQ812">
        <f t="shared" si="318"/>
        <v>-1</v>
      </c>
    </row>
    <row r="813" spans="1:43" x14ac:dyDescent="0.2">
      <c r="A813" s="1">
        <v>43049</v>
      </c>
      <c r="B813">
        <v>10304.35</v>
      </c>
      <c r="C813">
        <v>10344.950000000001</v>
      </c>
      <c r="D813">
        <v>10254.1</v>
      </c>
      <c r="E813">
        <v>10321.75</v>
      </c>
      <c r="F813">
        <v>287962940</v>
      </c>
      <c r="G813">
        <v>14682.6</v>
      </c>
      <c r="H813">
        <f t="shared" si="334"/>
        <v>10365.999999999998</v>
      </c>
      <c r="I813">
        <f t="shared" si="326"/>
        <v>-44.249999999998181</v>
      </c>
      <c r="J813">
        <f t="shared" si="333"/>
        <v>0</v>
      </c>
      <c r="K813">
        <f t="shared" si="314"/>
        <v>10326.9</v>
      </c>
      <c r="L813">
        <f t="shared" si="327"/>
        <v>244007680.14285713</v>
      </c>
      <c r="M813">
        <f t="shared" si="328"/>
        <v>43955259.857142866</v>
      </c>
      <c r="N813" s="10">
        <f t="shared" si="315"/>
        <v>4.9894639959305702E-2</v>
      </c>
      <c r="O813">
        <f t="shared" si="323"/>
        <v>-118.75</v>
      </c>
      <c r="P813">
        <f t="shared" si="335"/>
        <v>-374.39999999999964</v>
      </c>
      <c r="Q813">
        <f t="shared" si="336"/>
        <v>121.10646044660298</v>
      </c>
      <c r="R813">
        <f t="shared" si="337"/>
        <v>255.64999999999964</v>
      </c>
      <c r="S813">
        <f t="shared" si="319"/>
        <v>12.799999999999272</v>
      </c>
      <c r="T813">
        <f t="shared" si="320"/>
        <v>-12.799999999999272</v>
      </c>
      <c r="U813">
        <f t="shared" si="321"/>
        <v>12.799999999999272</v>
      </c>
      <c r="V813">
        <f t="shared" si="322"/>
        <v>0</v>
      </c>
      <c r="W813">
        <f t="shared" si="329"/>
        <v>6.7571428571430134</v>
      </c>
      <c r="X813">
        <f t="shared" si="324"/>
        <v>23.721428571428728</v>
      </c>
      <c r="Y813">
        <f t="shared" si="330"/>
        <v>21.465849784434141</v>
      </c>
      <c r="Z813">
        <f t="shared" si="331"/>
        <v>0</v>
      </c>
      <c r="AA813">
        <f t="shared" si="332"/>
        <v>0</v>
      </c>
      <c r="AB813">
        <v>-205.6</v>
      </c>
      <c r="AC813">
        <f t="shared" si="312"/>
        <v>5010555155.9998951</v>
      </c>
      <c r="AD813">
        <f t="shared" si="325"/>
        <v>-8976670747.4071846</v>
      </c>
      <c r="AE813" t="str">
        <f t="shared" si="313"/>
        <v>Nov</v>
      </c>
      <c r="AF813">
        <f>_xlfn.IFNA(VLOOKUP(A813,Gold!$A$2:$E$1307,5, FALSE),AF812)</f>
        <v>29501</v>
      </c>
      <c r="AG813">
        <f>_xlfn.IFNA(VLOOKUP(A813,Gold!$A$2:$G$1307,7, FALSE),AG812)</f>
        <v>1</v>
      </c>
      <c r="AH813">
        <f>_xlfn.IFNA(VLOOKUP(A813,Oil!$A$2:$E$1345,5, FALSE),AH812)</f>
        <v>3710</v>
      </c>
      <c r="AI813">
        <f>_xlfn.IFNA(VLOOKUP(A813,Oil!$A$2:$G$1345,7, FALSE),AI812)</f>
        <v>1</v>
      </c>
      <c r="AJ813">
        <f t="shared" si="316"/>
        <v>2</v>
      </c>
      <c r="AK813">
        <f>_xlfn.IFNA(VLOOKUP(A813,InterestRate!$A$2:$G$1334,3, FALSE),AK812)</f>
        <v>6.9560000000000004</v>
      </c>
      <c r="AL813">
        <f>_xlfn.IFNA(VLOOKUP(A813,InterestRate!$A$2:$G$1334,4,FALSE),AL812)</f>
        <v>6.9349999999999996</v>
      </c>
      <c r="AM813">
        <f>_xlfn.IFNA(VLOOKUP(A813,InterestRate!$A$2:$G$1334,5, FALSE),AM812)</f>
        <v>6.97</v>
      </c>
      <c r="AN813">
        <f>_xlfn.IFNA(VLOOKUP(A813,InterestRate!$A$2:$G$1334,6, FALSE),AN812)</f>
        <v>6.923</v>
      </c>
      <c r="AO813">
        <f>_xlfn.IFNA(VLOOKUP(A813,InterestRate!$A$2:$G$1334,7, FALSE),AO812)</f>
        <v>3.5999999999999999E-3</v>
      </c>
      <c r="AP813">
        <f t="shared" si="317"/>
        <v>1</v>
      </c>
      <c r="AQ813">
        <f t="shared" si="318"/>
        <v>3</v>
      </c>
    </row>
    <row r="814" spans="1:43" x14ac:dyDescent="0.2">
      <c r="A814" s="1">
        <v>43052</v>
      </c>
      <c r="B814">
        <v>10322</v>
      </c>
      <c r="C814">
        <v>10334.15</v>
      </c>
      <c r="D814">
        <v>10216.25</v>
      </c>
      <c r="E814">
        <v>10224.950000000001</v>
      </c>
      <c r="F814">
        <v>216799588</v>
      </c>
      <c r="G814">
        <v>11783.34</v>
      </c>
      <c r="H814">
        <f t="shared" si="334"/>
        <v>10368.199999999999</v>
      </c>
      <c r="I814">
        <f t="shared" si="326"/>
        <v>-143.24999999999818</v>
      </c>
      <c r="J814">
        <f t="shared" si="333"/>
        <v>0</v>
      </c>
      <c r="K814">
        <f t="shared" si="314"/>
        <v>10342.299999999999</v>
      </c>
      <c r="L814">
        <f t="shared" si="327"/>
        <v>246820890.7142857</v>
      </c>
      <c r="M814">
        <f t="shared" si="328"/>
        <v>-30021302.714285702</v>
      </c>
      <c r="N814" s="10">
        <f t="shared" si="315"/>
        <v>1.1476828737548697</v>
      </c>
      <c r="O814">
        <f t="shared" si="323"/>
        <v>-198.84999999999854</v>
      </c>
      <c r="P814">
        <f t="shared" si="335"/>
        <v>-414.94999999999709</v>
      </c>
      <c r="Q814">
        <f t="shared" si="336"/>
        <v>121.89882416714774</v>
      </c>
      <c r="R814">
        <f t="shared" si="337"/>
        <v>216.09999999999854</v>
      </c>
      <c r="S814">
        <f t="shared" si="319"/>
        <v>-96.799999999999272</v>
      </c>
      <c r="T814">
        <f t="shared" si="320"/>
        <v>96.799999999999272</v>
      </c>
      <c r="U814">
        <f t="shared" si="321"/>
        <v>0</v>
      </c>
      <c r="V814">
        <f t="shared" si="322"/>
        <v>96.799999999999272</v>
      </c>
      <c r="W814">
        <f t="shared" si="329"/>
        <v>6.7571428571430134</v>
      </c>
      <c r="X814">
        <f t="shared" si="324"/>
        <v>35.164285714285661</v>
      </c>
      <c r="Y814">
        <f t="shared" si="330"/>
        <v>15.743052088534185</v>
      </c>
      <c r="Z814">
        <f t="shared" si="331"/>
        <v>1</v>
      </c>
      <c r="AA814">
        <f t="shared" si="332"/>
        <v>0</v>
      </c>
      <c r="AB814">
        <v>-343.95</v>
      </c>
      <c r="AC814">
        <f t="shared" si="312"/>
        <v>-21040400015.399841</v>
      </c>
      <c r="AD814">
        <f t="shared" si="325"/>
        <v>-11486845770.935713</v>
      </c>
      <c r="AE814" t="str">
        <f t="shared" si="313"/>
        <v>Nov</v>
      </c>
      <c r="AF814">
        <f>_xlfn.IFNA(VLOOKUP(A814,Gold!$A$2:$E$1307,5, FALSE),AF813)</f>
        <v>29514</v>
      </c>
      <c r="AG814">
        <f>_xlfn.IFNA(VLOOKUP(A814,Gold!$A$2:$G$1307,7, FALSE),AG813)</f>
        <v>1</v>
      </c>
      <c r="AH814">
        <f>_xlfn.IFNA(VLOOKUP(A814,Oil!$A$2:$E$1345,5, FALSE),AH813)</f>
        <v>3689</v>
      </c>
      <c r="AI814">
        <f>_xlfn.IFNA(VLOOKUP(A814,Oil!$A$2:$G$1345,7, FALSE),AI813)</f>
        <v>-1</v>
      </c>
      <c r="AJ814">
        <f t="shared" si="316"/>
        <v>0</v>
      </c>
      <c r="AK814">
        <f>_xlfn.IFNA(VLOOKUP(A814,InterestRate!$A$2:$G$1334,3, FALSE),AK813)</f>
        <v>6.9720000000000004</v>
      </c>
      <c r="AL814">
        <f>_xlfn.IFNA(VLOOKUP(A814,InterestRate!$A$2:$G$1334,4,FALSE),AL813)</f>
        <v>6.976</v>
      </c>
      <c r="AM814">
        <f>_xlfn.IFNA(VLOOKUP(A814,InterestRate!$A$2:$G$1334,5, FALSE),AM813)</f>
        <v>6.984</v>
      </c>
      <c r="AN814">
        <f>_xlfn.IFNA(VLOOKUP(A814,InterestRate!$A$2:$G$1334,6, FALSE),AN813)</f>
        <v>6.9619999999999997</v>
      </c>
      <c r="AO814">
        <f>_xlfn.IFNA(VLOOKUP(A814,InterestRate!$A$2:$G$1334,7, FALSE),AO813)</f>
        <v>2.3E-3</v>
      </c>
      <c r="AP814">
        <f t="shared" si="317"/>
        <v>1</v>
      </c>
      <c r="AQ814">
        <f t="shared" si="318"/>
        <v>1</v>
      </c>
    </row>
    <row r="815" spans="1:43" x14ac:dyDescent="0.2">
      <c r="A815" s="1">
        <v>43053</v>
      </c>
      <c r="B815">
        <v>10223.4</v>
      </c>
      <c r="C815">
        <v>10248</v>
      </c>
      <c r="D815">
        <v>10175.549999999999</v>
      </c>
      <c r="E815">
        <v>10186.6</v>
      </c>
      <c r="F815">
        <v>314413476</v>
      </c>
      <c r="G815">
        <v>15398.97</v>
      </c>
      <c r="H815">
        <f t="shared" si="334"/>
        <v>10358.295833333332</v>
      </c>
      <c r="I815">
        <f t="shared" si="326"/>
        <v>-171.69583333333139</v>
      </c>
      <c r="J815">
        <f t="shared" si="333"/>
        <v>0</v>
      </c>
      <c r="K815">
        <f t="shared" si="314"/>
        <v>10348.75</v>
      </c>
      <c r="L815">
        <f t="shared" si="327"/>
        <v>248115828.85714287</v>
      </c>
      <c r="M815">
        <f t="shared" si="328"/>
        <v>66297647.142857134</v>
      </c>
      <c r="N815" s="10">
        <f t="shared" si="315"/>
        <v>1.5917970667347263</v>
      </c>
      <c r="O815">
        <f t="shared" si="323"/>
        <v>-265.89999999999964</v>
      </c>
      <c r="P815">
        <f t="shared" si="335"/>
        <v>-423.04999999999927</v>
      </c>
      <c r="Q815">
        <f t="shared" si="336"/>
        <v>124.69535161458748</v>
      </c>
      <c r="R815">
        <f t="shared" si="337"/>
        <v>157.14999999999964</v>
      </c>
      <c r="S815">
        <f t="shared" si="319"/>
        <v>-38.350000000000364</v>
      </c>
      <c r="T815">
        <f t="shared" si="320"/>
        <v>38.350000000000364</v>
      </c>
      <c r="U815">
        <f t="shared" si="321"/>
        <v>0</v>
      </c>
      <c r="V815">
        <f t="shared" si="322"/>
        <v>38.350000000000364</v>
      </c>
      <c r="W815">
        <f t="shared" si="329"/>
        <v>2.657142857142909</v>
      </c>
      <c r="X815">
        <f t="shared" si="324"/>
        <v>40.642857142857146</v>
      </c>
      <c r="Y815">
        <f t="shared" si="330"/>
        <v>5.9980651402774328</v>
      </c>
      <c r="Z815">
        <f t="shared" si="331"/>
        <v>1</v>
      </c>
      <c r="AA815">
        <f t="shared" si="332"/>
        <v>0</v>
      </c>
      <c r="AB815">
        <v>-583.5</v>
      </c>
      <c r="AC815">
        <f t="shared" si="312"/>
        <v>-11570415916.79977</v>
      </c>
      <c r="AD815">
        <f t="shared" si="325"/>
        <v>-12873302872.778559</v>
      </c>
      <c r="AE815" t="str">
        <f t="shared" si="313"/>
        <v>Nov</v>
      </c>
      <c r="AF815">
        <f>_xlfn.IFNA(VLOOKUP(A815,Gold!$A$2:$E$1307,5, FALSE),AF814)</f>
        <v>29397</v>
      </c>
      <c r="AG815">
        <f>_xlfn.IFNA(VLOOKUP(A815,Gold!$A$2:$G$1307,7, FALSE),AG814)</f>
        <v>-1</v>
      </c>
      <c r="AH815">
        <f>_xlfn.IFNA(VLOOKUP(A815,Oil!$A$2:$E$1345,5, FALSE),AH814)</f>
        <v>3714</v>
      </c>
      <c r="AI815">
        <f>_xlfn.IFNA(VLOOKUP(A815,Oil!$A$2:$G$1345,7, FALSE),AI814)</f>
        <v>1</v>
      </c>
      <c r="AJ815">
        <f t="shared" si="316"/>
        <v>0</v>
      </c>
      <c r="AK815">
        <f>_xlfn.IFNA(VLOOKUP(A815,InterestRate!$A$2:$G$1334,3, FALSE),AK814)</f>
        <v>7.05</v>
      </c>
      <c r="AL815">
        <f>_xlfn.IFNA(VLOOKUP(A815,InterestRate!$A$2:$G$1334,4,FALSE),AL814)</f>
        <v>6.9880000000000004</v>
      </c>
      <c r="AM815">
        <f>_xlfn.IFNA(VLOOKUP(A815,InterestRate!$A$2:$G$1334,5, FALSE),AM814)</f>
        <v>7.0659999999999998</v>
      </c>
      <c r="AN815">
        <f>_xlfn.IFNA(VLOOKUP(A815,InterestRate!$A$2:$G$1334,6, FALSE),AN814)</f>
        <v>6.9820000000000002</v>
      </c>
      <c r="AO815">
        <f>_xlfn.IFNA(VLOOKUP(A815,InterestRate!$A$2:$G$1334,7, FALSE),AO814)</f>
        <v>1.12E-2</v>
      </c>
      <c r="AP815">
        <f t="shared" si="317"/>
        <v>1</v>
      </c>
      <c r="AQ815">
        <f t="shared" si="318"/>
        <v>1</v>
      </c>
    </row>
    <row r="816" spans="1:43" x14ac:dyDescent="0.2">
      <c r="A816" s="1">
        <v>43054</v>
      </c>
      <c r="B816">
        <v>10171.950000000001</v>
      </c>
      <c r="C816">
        <v>10175.450000000001</v>
      </c>
      <c r="D816">
        <v>10094</v>
      </c>
      <c r="E816">
        <v>10118.049999999999</v>
      </c>
      <c r="F816">
        <v>213836202</v>
      </c>
      <c r="G816">
        <v>11609.18</v>
      </c>
      <c r="H816">
        <f t="shared" si="334"/>
        <v>10346.924999999999</v>
      </c>
      <c r="I816">
        <f t="shared" si="326"/>
        <v>-228.875</v>
      </c>
      <c r="J816">
        <f t="shared" si="333"/>
        <v>0</v>
      </c>
      <c r="K816">
        <f t="shared" si="314"/>
        <v>10389.700000000001</v>
      </c>
      <c r="L816">
        <f t="shared" si="327"/>
        <v>263589005.7142857</v>
      </c>
      <c r="M816">
        <f t="shared" si="328"/>
        <v>-49752803.714285702</v>
      </c>
      <c r="N816" s="10">
        <f t="shared" si="315"/>
        <v>2.6848058667431123</v>
      </c>
      <c r="O816">
        <f t="shared" si="323"/>
        <v>-333.75</v>
      </c>
      <c r="P816">
        <f t="shared" si="335"/>
        <v>-441.75</v>
      </c>
      <c r="Q816">
        <f t="shared" si="336"/>
        <v>129.20988647121672</v>
      </c>
      <c r="R816">
        <f t="shared" si="337"/>
        <v>108</v>
      </c>
      <c r="S816">
        <f t="shared" si="319"/>
        <v>-68.550000000001091</v>
      </c>
      <c r="T816">
        <f t="shared" si="320"/>
        <v>68.550000000001091</v>
      </c>
      <c r="U816">
        <f t="shared" si="321"/>
        <v>0</v>
      </c>
      <c r="V816">
        <f t="shared" si="322"/>
        <v>68.550000000001091</v>
      </c>
      <c r="W816">
        <f t="shared" si="329"/>
        <v>2.657142857142909</v>
      </c>
      <c r="X816">
        <f t="shared" si="324"/>
        <v>50.335714285714339</v>
      </c>
      <c r="Y816">
        <f t="shared" si="330"/>
        <v>4.9212858843763172</v>
      </c>
      <c r="Z816">
        <f t="shared" si="331"/>
        <v>1</v>
      </c>
      <c r="AA816">
        <f t="shared" si="332"/>
        <v>0</v>
      </c>
      <c r="AB816">
        <v>-798.5</v>
      </c>
      <c r="AC816">
        <f t="shared" si="312"/>
        <v>-11525771287.800312</v>
      </c>
      <c r="AD816">
        <f t="shared" si="325"/>
        <v>-15091436792.528582</v>
      </c>
      <c r="AE816" t="str">
        <f t="shared" si="313"/>
        <v>Nov</v>
      </c>
      <c r="AF816">
        <f>_xlfn.IFNA(VLOOKUP(A816,Gold!$A$2:$E$1307,5, FALSE),AF815)</f>
        <v>29544</v>
      </c>
      <c r="AG816">
        <f>_xlfn.IFNA(VLOOKUP(A816,Gold!$A$2:$G$1307,7, FALSE),AG815)</f>
        <v>1</v>
      </c>
      <c r="AH816">
        <f>_xlfn.IFNA(VLOOKUP(A816,Oil!$A$2:$E$1345,5, FALSE),AH815)</f>
        <v>3649</v>
      </c>
      <c r="AI816">
        <f>_xlfn.IFNA(VLOOKUP(A816,Oil!$A$2:$G$1345,7, FALSE),AI815)</f>
        <v>-1</v>
      </c>
      <c r="AJ816">
        <f t="shared" si="316"/>
        <v>0</v>
      </c>
      <c r="AK816">
        <f>_xlfn.IFNA(VLOOKUP(A816,InterestRate!$A$2:$G$1334,3, FALSE),AK815)</f>
        <v>7.016</v>
      </c>
      <c r="AL816">
        <f>_xlfn.IFNA(VLOOKUP(A816,InterestRate!$A$2:$G$1334,4,FALSE),AL815)</f>
        <v>7.0309999999999997</v>
      </c>
      <c r="AM816">
        <f>_xlfn.IFNA(VLOOKUP(A816,InterestRate!$A$2:$G$1334,5, FALSE),AM815)</f>
        <v>7.0380000000000003</v>
      </c>
      <c r="AN816">
        <f>_xlfn.IFNA(VLOOKUP(A816,InterestRate!$A$2:$G$1334,6, FALSE),AN815)</f>
        <v>7.016</v>
      </c>
      <c r="AO816">
        <f>_xlfn.IFNA(VLOOKUP(A816,InterestRate!$A$2:$G$1334,7, FALSE),AO815)</f>
        <v>-4.7999999999999996E-3</v>
      </c>
      <c r="AP816">
        <f t="shared" si="317"/>
        <v>-1</v>
      </c>
      <c r="AQ816">
        <f t="shared" si="318"/>
        <v>-1</v>
      </c>
    </row>
    <row r="817" spans="1:43" x14ac:dyDescent="0.2">
      <c r="A817" s="1">
        <v>43055</v>
      </c>
      <c r="B817">
        <v>10152.9</v>
      </c>
      <c r="C817">
        <v>10232.25</v>
      </c>
      <c r="D817">
        <v>10139.200000000001</v>
      </c>
      <c r="E817">
        <v>10214.75</v>
      </c>
      <c r="F817">
        <v>188180035</v>
      </c>
      <c r="G817">
        <v>9995.5499999999993</v>
      </c>
      <c r="H817">
        <f t="shared" si="334"/>
        <v>10326.458333333334</v>
      </c>
      <c r="I817">
        <f t="shared" si="326"/>
        <v>-111.70833333333394</v>
      </c>
      <c r="J817">
        <f t="shared" si="333"/>
        <v>0</v>
      </c>
      <c r="K817">
        <f t="shared" si="314"/>
        <v>10399.549999999999</v>
      </c>
      <c r="L817">
        <f t="shared" si="327"/>
        <v>265628547.57142857</v>
      </c>
      <c r="M817">
        <f t="shared" si="328"/>
        <v>-77448512.571428567</v>
      </c>
      <c r="N817" s="10">
        <f t="shared" si="315"/>
        <v>1.8091485352064345</v>
      </c>
      <c r="O817">
        <f t="shared" si="323"/>
        <v>-135.39999999999964</v>
      </c>
      <c r="P817">
        <f t="shared" si="335"/>
        <v>-162.5</v>
      </c>
      <c r="Q817">
        <f t="shared" si="336"/>
        <v>131.94850907690878</v>
      </c>
      <c r="R817">
        <f t="shared" si="337"/>
        <v>27.100000000000364</v>
      </c>
      <c r="S817">
        <f t="shared" si="319"/>
        <v>96.700000000000728</v>
      </c>
      <c r="T817">
        <f t="shared" si="320"/>
        <v>-96.700000000000728</v>
      </c>
      <c r="U817">
        <f t="shared" si="321"/>
        <v>96.700000000000728</v>
      </c>
      <c r="V817">
        <f t="shared" si="322"/>
        <v>0</v>
      </c>
      <c r="W817">
        <f t="shared" si="329"/>
        <v>16.471428571428728</v>
      </c>
      <c r="X817">
        <f t="shared" si="324"/>
        <v>35.814285714285816</v>
      </c>
      <c r="Y817">
        <f t="shared" si="330"/>
        <v>30.911528150134188</v>
      </c>
      <c r="Z817">
        <f t="shared" si="331"/>
        <v>0</v>
      </c>
      <c r="AA817">
        <f t="shared" si="332"/>
        <v>0</v>
      </c>
      <c r="AB817">
        <v>-735.05</v>
      </c>
      <c r="AC817">
        <f t="shared" si="312"/>
        <v>11638935164.750069</v>
      </c>
      <c r="AD817">
        <f t="shared" si="325"/>
        <v>-8061517785.5642843</v>
      </c>
      <c r="AE817" t="str">
        <f t="shared" si="313"/>
        <v>Nov</v>
      </c>
      <c r="AF817">
        <f>_xlfn.IFNA(VLOOKUP(A817,Gold!$A$2:$E$1307,5, FALSE),AF816)</f>
        <v>29426</v>
      </c>
      <c r="AG817">
        <f>_xlfn.IFNA(VLOOKUP(A817,Gold!$A$2:$G$1307,7, FALSE),AG816)</f>
        <v>-1</v>
      </c>
      <c r="AH817">
        <f>_xlfn.IFNA(VLOOKUP(A817,Oil!$A$2:$E$1345,5, FALSE),AH816)</f>
        <v>3617</v>
      </c>
      <c r="AI817">
        <f>_xlfn.IFNA(VLOOKUP(A817,Oil!$A$2:$G$1345,7, FALSE),AI816)</f>
        <v>-1</v>
      </c>
      <c r="AJ817">
        <f t="shared" si="316"/>
        <v>-2</v>
      </c>
      <c r="AK817">
        <f>_xlfn.IFNA(VLOOKUP(A817,InterestRate!$A$2:$G$1334,3, FALSE),AK816)</f>
        <v>7.0620000000000003</v>
      </c>
      <c r="AL817">
        <f>_xlfn.IFNA(VLOOKUP(A817,InterestRate!$A$2:$G$1334,4,FALSE),AL816)</f>
        <v>7.0229999999999997</v>
      </c>
      <c r="AM817">
        <f>_xlfn.IFNA(VLOOKUP(A817,InterestRate!$A$2:$G$1334,5, FALSE),AM816)</f>
        <v>7.0839999999999996</v>
      </c>
      <c r="AN817">
        <f>_xlfn.IFNA(VLOOKUP(A817,InterestRate!$A$2:$G$1334,6, FALSE),AN816)</f>
        <v>7.02</v>
      </c>
      <c r="AO817">
        <f>_xlfn.IFNA(VLOOKUP(A817,InterestRate!$A$2:$G$1334,7, FALSE),AO816)</f>
        <v>6.6E-3</v>
      </c>
      <c r="AP817">
        <f t="shared" si="317"/>
        <v>1</v>
      </c>
      <c r="AQ817">
        <f t="shared" si="318"/>
        <v>-1</v>
      </c>
    </row>
    <row r="818" spans="1:43" x14ac:dyDescent="0.2">
      <c r="A818" s="1">
        <v>43056</v>
      </c>
      <c r="B818">
        <v>10324.549999999999</v>
      </c>
      <c r="C818">
        <v>10343.6</v>
      </c>
      <c r="D818">
        <v>10268.049999999999</v>
      </c>
      <c r="E818">
        <v>10283.6</v>
      </c>
      <c r="F818">
        <v>209592893</v>
      </c>
      <c r="G818">
        <v>11023.35</v>
      </c>
      <c r="H818">
        <f t="shared" si="334"/>
        <v>10316.4125</v>
      </c>
      <c r="I818">
        <f t="shared" si="326"/>
        <v>-32.8125</v>
      </c>
      <c r="J818">
        <f t="shared" si="333"/>
        <v>0</v>
      </c>
      <c r="K818">
        <f t="shared" si="314"/>
        <v>10370.25</v>
      </c>
      <c r="L818">
        <f t="shared" si="327"/>
        <v>250249882.2857143</v>
      </c>
      <c r="M818">
        <f t="shared" si="328"/>
        <v>-40656989.285714298</v>
      </c>
      <c r="N818" s="10">
        <f t="shared" si="315"/>
        <v>0.8426037574390256</v>
      </c>
      <c r="O818">
        <f t="shared" si="323"/>
        <v>-19.549999999999272</v>
      </c>
      <c r="P818">
        <f t="shared" si="335"/>
        <v>40.950000000000728</v>
      </c>
      <c r="Q818">
        <f t="shared" si="336"/>
        <v>110.24833224092238</v>
      </c>
      <c r="R818">
        <f t="shared" si="337"/>
        <v>-60.5</v>
      </c>
      <c r="S818">
        <f t="shared" si="319"/>
        <v>68.850000000000364</v>
      </c>
      <c r="T818">
        <f t="shared" si="320"/>
        <v>-68.850000000000364</v>
      </c>
      <c r="U818">
        <f t="shared" si="321"/>
        <v>68.850000000000364</v>
      </c>
      <c r="V818">
        <f t="shared" si="322"/>
        <v>0</v>
      </c>
      <c r="W818">
        <f t="shared" si="329"/>
        <v>26.307142857143067</v>
      </c>
      <c r="X818">
        <f t="shared" si="324"/>
        <v>29.100000000000104</v>
      </c>
      <c r="Y818">
        <f t="shared" si="330"/>
        <v>46.637963783715442</v>
      </c>
      <c r="Z818">
        <f t="shared" si="331"/>
        <v>0</v>
      </c>
      <c r="AA818">
        <f t="shared" si="332"/>
        <v>0</v>
      </c>
      <c r="AB818">
        <v>-488.7</v>
      </c>
      <c r="AC818">
        <f t="shared" si="312"/>
        <v>-8582828968.3497715</v>
      </c>
      <c r="AD818">
        <f t="shared" si="325"/>
        <v>-6910853504.814209</v>
      </c>
      <c r="AE818" t="str">
        <f t="shared" si="313"/>
        <v>Nov</v>
      </c>
      <c r="AF818">
        <f>_xlfn.IFNA(VLOOKUP(A818,Gold!$A$2:$E$1307,5, FALSE),AF817)</f>
        <v>29461</v>
      </c>
      <c r="AG818">
        <f>_xlfn.IFNA(VLOOKUP(A818,Gold!$A$2:$G$1307,7, FALSE),AG817)</f>
        <v>1</v>
      </c>
      <c r="AH818">
        <f>_xlfn.IFNA(VLOOKUP(A818,Oil!$A$2:$E$1345,5, FALSE),AH817)</f>
        <v>3600</v>
      </c>
      <c r="AI818">
        <f>_xlfn.IFNA(VLOOKUP(A818,Oil!$A$2:$G$1345,7, FALSE),AI817)</f>
        <v>-1</v>
      </c>
      <c r="AJ818">
        <f t="shared" si="316"/>
        <v>0</v>
      </c>
      <c r="AK818">
        <f>_xlfn.IFNA(VLOOKUP(A818,InterestRate!$A$2:$G$1334,3, FALSE),AK817)</f>
        <v>7.0490000000000004</v>
      </c>
      <c r="AL818">
        <f>_xlfn.IFNA(VLOOKUP(A818,InterestRate!$A$2:$G$1334,4,FALSE),AL817)</f>
        <v>6.9530000000000003</v>
      </c>
      <c r="AM818">
        <f>_xlfn.IFNA(VLOOKUP(A818,InterestRate!$A$2:$G$1334,5, FALSE),AM817)</f>
        <v>7.0590000000000002</v>
      </c>
      <c r="AN818">
        <f>_xlfn.IFNA(VLOOKUP(A818,InterestRate!$A$2:$G$1334,6, FALSE),AN817)</f>
        <v>6.9530000000000003</v>
      </c>
      <c r="AO818">
        <f>_xlfn.IFNA(VLOOKUP(A818,InterestRate!$A$2:$G$1334,7, FALSE),AO817)</f>
        <v>-1.8E-3</v>
      </c>
      <c r="AP818">
        <f t="shared" si="317"/>
        <v>-1</v>
      </c>
      <c r="AQ818">
        <f t="shared" si="318"/>
        <v>-1</v>
      </c>
    </row>
    <row r="819" spans="1:43" x14ac:dyDescent="0.2">
      <c r="A819" s="1">
        <v>43059</v>
      </c>
      <c r="B819">
        <v>10287.200000000001</v>
      </c>
      <c r="C819">
        <v>10309.85</v>
      </c>
      <c r="D819">
        <v>10261.5</v>
      </c>
      <c r="E819">
        <v>10298.75</v>
      </c>
      <c r="F819">
        <v>151751415</v>
      </c>
      <c r="G819">
        <v>8502.6299999999992</v>
      </c>
      <c r="H819">
        <f t="shared" si="334"/>
        <v>10303.337500000001</v>
      </c>
      <c r="I819">
        <f t="shared" si="326"/>
        <v>-4.5875000000014552</v>
      </c>
      <c r="J819">
        <f t="shared" si="333"/>
        <v>0</v>
      </c>
      <c r="K819">
        <f t="shared" si="314"/>
        <v>10361.299999999999</v>
      </c>
      <c r="L819">
        <f t="shared" si="327"/>
        <v>239770249.57142857</v>
      </c>
      <c r="M819">
        <f t="shared" si="328"/>
        <v>-88018834.571428567</v>
      </c>
      <c r="N819" s="10">
        <f t="shared" si="315"/>
        <v>0.60735526156086195</v>
      </c>
      <c r="O819">
        <f t="shared" si="323"/>
        <v>-10.200000000000728</v>
      </c>
      <c r="P819">
        <f t="shared" si="335"/>
        <v>16.149999999997817</v>
      </c>
      <c r="Q819">
        <f t="shared" si="336"/>
        <v>117.43275634125611</v>
      </c>
      <c r="R819">
        <f t="shared" si="337"/>
        <v>-26.349999999998545</v>
      </c>
      <c r="S819">
        <f t="shared" si="319"/>
        <v>15.149999999999636</v>
      </c>
      <c r="T819">
        <f t="shared" si="320"/>
        <v>-15.149999999999636</v>
      </c>
      <c r="U819">
        <f t="shared" si="321"/>
        <v>15.149999999999636</v>
      </c>
      <c r="V819">
        <f t="shared" si="322"/>
        <v>0</v>
      </c>
      <c r="W819">
        <f t="shared" si="329"/>
        <v>27.642857142857142</v>
      </c>
      <c r="X819">
        <f t="shared" si="324"/>
        <v>29.100000000000104</v>
      </c>
      <c r="Y819">
        <f t="shared" si="330"/>
        <v>47.872340425531831</v>
      </c>
      <c r="Z819">
        <f t="shared" si="331"/>
        <v>0</v>
      </c>
      <c r="AA819">
        <f t="shared" si="332"/>
        <v>0</v>
      </c>
      <c r="AB819">
        <v>-165.15</v>
      </c>
      <c r="AC819">
        <f t="shared" si="312"/>
        <v>1752728843.2498896</v>
      </c>
      <c r="AD819">
        <f t="shared" si="325"/>
        <v>-4902456717.7642632</v>
      </c>
      <c r="AE819" t="str">
        <f t="shared" si="313"/>
        <v>Nov</v>
      </c>
      <c r="AF819">
        <f>_xlfn.IFNA(VLOOKUP(A819,Gold!$A$2:$E$1307,5, FALSE),AF818)</f>
        <v>29634</v>
      </c>
      <c r="AG819">
        <f>_xlfn.IFNA(VLOOKUP(A819,Gold!$A$2:$G$1307,7, FALSE),AG818)</f>
        <v>1</v>
      </c>
      <c r="AH819">
        <f>_xlfn.IFNA(VLOOKUP(A819,Oil!$A$2:$E$1345,5, FALSE),AH818)</f>
        <v>3667</v>
      </c>
      <c r="AI819">
        <f>_xlfn.IFNA(VLOOKUP(A819,Oil!$A$2:$G$1345,7, FALSE),AI818)</f>
        <v>1</v>
      </c>
      <c r="AJ819">
        <f t="shared" si="316"/>
        <v>2</v>
      </c>
      <c r="AK819">
        <f>_xlfn.IFNA(VLOOKUP(A819,InterestRate!$A$2:$G$1334,3, FALSE),AK818)</f>
        <v>6.8890000000000002</v>
      </c>
      <c r="AL819">
        <f>_xlfn.IFNA(VLOOKUP(A819,InterestRate!$A$2:$G$1334,4,FALSE),AL818)</f>
        <v>6.9790000000000001</v>
      </c>
      <c r="AM819">
        <f>_xlfn.IFNA(VLOOKUP(A819,InterestRate!$A$2:$G$1334,5, FALSE),AM818)</f>
        <v>6.9790000000000001</v>
      </c>
      <c r="AN819">
        <f>_xlfn.IFNA(VLOOKUP(A819,InterestRate!$A$2:$G$1334,6, FALSE),AN818)</f>
        <v>6.8869999999999996</v>
      </c>
      <c r="AO819">
        <f>_xlfn.IFNA(VLOOKUP(A819,InterestRate!$A$2:$G$1334,7, FALSE),AO818)</f>
        <v>-2.2700000000000001E-2</v>
      </c>
      <c r="AP819">
        <f t="shared" si="317"/>
        <v>-1</v>
      </c>
      <c r="AQ819">
        <f t="shared" si="318"/>
        <v>1</v>
      </c>
    </row>
    <row r="820" spans="1:43" x14ac:dyDescent="0.2">
      <c r="A820" s="1">
        <v>43060</v>
      </c>
      <c r="B820">
        <v>10329.25</v>
      </c>
      <c r="C820">
        <v>10358.700000000001</v>
      </c>
      <c r="D820">
        <v>10315.049999999999</v>
      </c>
      <c r="E820">
        <v>10326.9</v>
      </c>
      <c r="F820">
        <v>191859084</v>
      </c>
      <c r="G820">
        <v>10443.99</v>
      </c>
      <c r="H820">
        <f t="shared" si="334"/>
        <v>10292.916666666668</v>
      </c>
      <c r="I820">
        <f t="shared" si="326"/>
        <v>33.983333333331757</v>
      </c>
      <c r="J820">
        <f t="shared" si="333"/>
        <v>1</v>
      </c>
      <c r="K820">
        <f t="shared" si="314"/>
        <v>10226.549999999999</v>
      </c>
      <c r="L820">
        <f t="shared" si="327"/>
        <v>226076649.85714287</v>
      </c>
      <c r="M820">
        <f t="shared" si="328"/>
        <v>-34217565.857142866</v>
      </c>
      <c r="N820" s="10">
        <f t="shared" si="315"/>
        <v>-0.97173401504808188</v>
      </c>
      <c r="O820">
        <f t="shared" si="323"/>
        <v>5.1499999999996362</v>
      </c>
      <c r="P820">
        <f t="shared" si="335"/>
        <v>123.89999999999964</v>
      </c>
      <c r="Q820">
        <f t="shared" si="336"/>
        <v>120.54334924672952</v>
      </c>
      <c r="R820">
        <f t="shared" si="337"/>
        <v>-118.75</v>
      </c>
      <c r="S820">
        <f t="shared" si="319"/>
        <v>28.149999999999636</v>
      </c>
      <c r="T820">
        <f t="shared" si="320"/>
        <v>-28.149999999999636</v>
      </c>
      <c r="U820">
        <f t="shared" si="321"/>
        <v>28.149999999999636</v>
      </c>
      <c r="V820">
        <f t="shared" si="322"/>
        <v>0</v>
      </c>
      <c r="W820">
        <f t="shared" si="329"/>
        <v>29.835714285714339</v>
      </c>
      <c r="X820">
        <f t="shared" si="324"/>
        <v>29.100000000000104</v>
      </c>
      <c r="Y820">
        <f t="shared" si="330"/>
        <v>49.779525682278596</v>
      </c>
      <c r="Z820">
        <f t="shared" si="331"/>
        <v>0</v>
      </c>
      <c r="AA820">
        <f t="shared" si="332"/>
        <v>0</v>
      </c>
      <c r="AB820">
        <v>-24.6</v>
      </c>
      <c r="AC820">
        <f t="shared" si="312"/>
        <v>-450868847.40006977</v>
      </c>
      <c r="AD820">
        <f t="shared" si="325"/>
        <v>-5682660146.8214006</v>
      </c>
      <c r="AE820" t="str">
        <f t="shared" si="313"/>
        <v>Nov</v>
      </c>
      <c r="AF820">
        <f>_xlfn.IFNA(VLOOKUP(A820,Gold!$A$2:$E$1307,5, FALSE),AF819)</f>
        <v>29434</v>
      </c>
      <c r="AG820">
        <f>_xlfn.IFNA(VLOOKUP(A820,Gold!$A$2:$G$1307,7, FALSE),AG819)</f>
        <v>-1</v>
      </c>
      <c r="AH820">
        <f>_xlfn.IFNA(VLOOKUP(A820,Oil!$A$2:$E$1345,5, FALSE),AH819)</f>
        <v>3670</v>
      </c>
      <c r="AI820">
        <f>_xlfn.IFNA(VLOOKUP(A820,Oil!$A$2:$G$1345,7, FALSE),AI819)</f>
        <v>1</v>
      </c>
      <c r="AJ820">
        <f t="shared" si="316"/>
        <v>0</v>
      </c>
      <c r="AK820">
        <f>_xlfn.IFNA(VLOOKUP(A820,InterestRate!$A$2:$G$1334,3, FALSE),AK819)</f>
        <v>6.8959999999999999</v>
      </c>
      <c r="AL820">
        <f>_xlfn.IFNA(VLOOKUP(A820,InterestRate!$A$2:$G$1334,4,FALSE),AL819)</f>
        <v>6.891</v>
      </c>
      <c r="AM820">
        <f>_xlfn.IFNA(VLOOKUP(A820,InterestRate!$A$2:$G$1334,5, FALSE),AM819)</f>
        <v>6.9180000000000001</v>
      </c>
      <c r="AN820">
        <f>_xlfn.IFNA(VLOOKUP(A820,InterestRate!$A$2:$G$1334,6, FALSE),AN819)</f>
        <v>6.8860000000000001</v>
      </c>
      <c r="AO820">
        <f>_xlfn.IFNA(VLOOKUP(A820,InterestRate!$A$2:$G$1334,7, FALSE),AO819)</f>
        <v>1E-3</v>
      </c>
      <c r="AP820">
        <f t="shared" si="317"/>
        <v>1</v>
      </c>
      <c r="AQ820">
        <f t="shared" si="318"/>
        <v>1</v>
      </c>
    </row>
    <row r="821" spans="1:43" x14ac:dyDescent="0.2">
      <c r="A821" s="1">
        <v>43061</v>
      </c>
      <c r="B821">
        <v>10350.799999999999</v>
      </c>
      <c r="C821">
        <v>10368.700000000001</v>
      </c>
      <c r="D821">
        <v>10309.549999999999</v>
      </c>
      <c r="E821">
        <v>10342.299999999999</v>
      </c>
      <c r="F821">
        <v>162504058</v>
      </c>
      <c r="G821">
        <v>9136.0400000000009</v>
      </c>
      <c r="H821">
        <f t="shared" si="334"/>
        <v>10282.450000000001</v>
      </c>
      <c r="I821">
        <f t="shared" si="326"/>
        <v>59.849999999998545</v>
      </c>
      <c r="J821">
        <f t="shared" si="333"/>
        <v>0</v>
      </c>
      <c r="K821">
        <f t="shared" si="314"/>
        <v>10121.799999999999</v>
      </c>
      <c r="L821">
        <f t="shared" si="327"/>
        <v>212347527.57142857</v>
      </c>
      <c r="M821">
        <f t="shared" si="328"/>
        <v>-49843469.571428567</v>
      </c>
      <c r="N821" s="10">
        <f t="shared" si="315"/>
        <v>-2.1320209237790433</v>
      </c>
      <c r="O821">
        <f t="shared" si="323"/>
        <v>117.34999999999854</v>
      </c>
      <c r="P821">
        <f t="shared" si="335"/>
        <v>316.19999999999709</v>
      </c>
      <c r="Q821">
        <f t="shared" si="336"/>
        <v>134.92781050479911</v>
      </c>
      <c r="R821">
        <f t="shared" si="337"/>
        <v>-198.84999999999854</v>
      </c>
      <c r="S821">
        <f t="shared" si="319"/>
        <v>15.399999999999636</v>
      </c>
      <c r="T821">
        <f t="shared" si="320"/>
        <v>-15.399999999999636</v>
      </c>
      <c r="U821">
        <f t="shared" si="321"/>
        <v>15.399999999999636</v>
      </c>
      <c r="V821">
        <f t="shared" si="322"/>
        <v>0</v>
      </c>
      <c r="W821">
        <f t="shared" si="329"/>
        <v>32.035714285714285</v>
      </c>
      <c r="X821">
        <f t="shared" si="324"/>
        <v>15.27142857142878</v>
      </c>
      <c r="Y821">
        <f t="shared" si="330"/>
        <v>66.316723347626507</v>
      </c>
      <c r="Z821">
        <f t="shared" si="331"/>
        <v>0</v>
      </c>
      <c r="AA821">
        <f t="shared" si="332"/>
        <v>0</v>
      </c>
      <c r="AB821">
        <v>112.3</v>
      </c>
      <c r="AC821">
        <f t="shared" si="312"/>
        <v>-1381284493</v>
      </c>
      <c r="AD821">
        <f t="shared" si="325"/>
        <v>-2874215072.192852</v>
      </c>
      <c r="AE821" t="str">
        <f t="shared" si="313"/>
        <v>Nov</v>
      </c>
      <c r="AF821">
        <f>_xlfn.IFNA(VLOOKUP(A821,Gold!$A$2:$E$1307,5, FALSE),AF820)</f>
        <v>29429</v>
      </c>
      <c r="AG821">
        <f>_xlfn.IFNA(VLOOKUP(A821,Gold!$A$2:$G$1307,7, FALSE),AG820)</f>
        <v>1</v>
      </c>
      <c r="AH821">
        <f>_xlfn.IFNA(VLOOKUP(A821,Oil!$A$2:$E$1345,5, FALSE),AH820)</f>
        <v>3696</v>
      </c>
      <c r="AI821">
        <f>_xlfn.IFNA(VLOOKUP(A821,Oil!$A$2:$G$1345,7, FALSE),AI820)</f>
        <v>1</v>
      </c>
      <c r="AJ821">
        <f t="shared" si="316"/>
        <v>2</v>
      </c>
      <c r="AK821">
        <f>_xlfn.IFNA(VLOOKUP(A821,InterestRate!$A$2:$G$1334,3, FALSE),AK820)</f>
        <v>6.9589999999999996</v>
      </c>
      <c r="AL821">
        <f>_xlfn.IFNA(VLOOKUP(A821,InterestRate!$A$2:$G$1334,4,FALSE),AL820)</f>
        <v>6.899</v>
      </c>
      <c r="AM821">
        <f>_xlfn.IFNA(VLOOKUP(A821,InterestRate!$A$2:$G$1334,5, FALSE),AM820)</f>
        <v>6.9790000000000001</v>
      </c>
      <c r="AN821">
        <f>_xlfn.IFNA(VLOOKUP(A821,InterestRate!$A$2:$G$1334,6, FALSE),AN820)</f>
        <v>6.899</v>
      </c>
      <c r="AO821">
        <f>_xlfn.IFNA(VLOOKUP(A821,InterestRate!$A$2:$G$1334,7, FALSE),AO820)</f>
        <v>9.1000000000000004E-3</v>
      </c>
      <c r="AP821">
        <f t="shared" si="317"/>
        <v>1</v>
      </c>
      <c r="AQ821">
        <f t="shared" si="318"/>
        <v>3</v>
      </c>
    </row>
    <row r="822" spans="1:43" x14ac:dyDescent="0.2">
      <c r="A822" s="1">
        <v>43062</v>
      </c>
      <c r="B822">
        <v>10358.450000000001</v>
      </c>
      <c r="C822">
        <v>10374.299999999999</v>
      </c>
      <c r="D822">
        <v>10307.299999999999</v>
      </c>
      <c r="E822">
        <v>10348.75</v>
      </c>
      <c r="F822">
        <v>157651842</v>
      </c>
      <c r="G822">
        <v>8789.42</v>
      </c>
      <c r="H822">
        <f t="shared" si="334"/>
        <v>10273.324999999999</v>
      </c>
      <c r="I822">
        <f t="shared" si="326"/>
        <v>75.425000000001091</v>
      </c>
      <c r="J822">
        <f t="shared" si="333"/>
        <v>0</v>
      </c>
      <c r="K822">
        <f t="shared" si="314"/>
        <v>10127.75</v>
      </c>
      <c r="L822">
        <f t="shared" si="327"/>
        <v>204591023.2857143</v>
      </c>
      <c r="M822">
        <f t="shared" si="328"/>
        <v>-46939181.285714298</v>
      </c>
      <c r="N822" s="10">
        <f t="shared" si="315"/>
        <v>-2.1355236139630391</v>
      </c>
      <c r="O822">
        <f t="shared" si="323"/>
        <v>162.14999999999964</v>
      </c>
      <c r="P822">
        <f t="shared" si="335"/>
        <v>428.04999999999927</v>
      </c>
      <c r="Q822">
        <f t="shared" si="336"/>
        <v>161.12790320262985</v>
      </c>
      <c r="R822">
        <f t="shared" si="337"/>
        <v>-265.89999999999964</v>
      </c>
      <c r="S822">
        <f t="shared" si="319"/>
        <v>6.4500000000007276</v>
      </c>
      <c r="T822">
        <f t="shared" si="320"/>
        <v>-6.4500000000007276</v>
      </c>
      <c r="U822">
        <f t="shared" si="321"/>
        <v>6.4500000000007276</v>
      </c>
      <c r="V822">
        <f t="shared" si="322"/>
        <v>0</v>
      </c>
      <c r="W822">
        <f t="shared" si="329"/>
        <v>32.957142857142962</v>
      </c>
      <c r="X822">
        <f t="shared" si="324"/>
        <v>9.792857142857299</v>
      </c>
      <c r="Y822">
        <f t="shared" si="330"/>
        <v>75.33061224489775</v>
      </c>
      <c r="Z822">
        <f t="shared" si="331"/>
        <v>0</v>
      </c>
      <c r="AA822">
        <f t="shared" si="332"/>
        <v>0</v>
      </c>
      <c r="AB822">
        <v>284.64999999999998</v>
      </c>
      <c r="AC822">
        <f t="shared" si="312"/>
        <v>-1529222867.4001148</v>
      </c>
      <c r="AD822">
        <f t="shared" si="325"/>
        <v>-1439758922.2786157</v>
      </c>
      <c r="AE822" t="str">
        <f t="shared" si="313"/>
        <v>Nov</v>
      </c>
      <c r="AF822">
        <f>_xlfn.IFNA(VLOOKUP(A822,Gold!$A$2:$E$1307,5, FALSE),AF821)</f>
        <v>29499</v>
      </c>
      <c r="AG822">
        <f>_xlfn.IFNA(VLOOKUP(A822,Gold!$A$2:$G$1307,7, FALSE),AG821)</f>
        <v>1</v>
      </c>
      <c r="AH822">
        <f>_xlfn.IFNA(VLOOKUP(A822,Oil!$A$2:$E$1345,5, FALSE),AH821)</f>
        <v>3757</v>
      </c>
      <c r="AI822">
        <f>_xlfn.IFNA(VLOOKUP(A822,Oil!$A$2:$G$1345,7, FALSE),AI821)</f>
        <v>1</v>
      </c>
      <c r="AJ822">
        <f t="shared" si="316"/>
        <v>2</v>
      </c>
      <c r="AK822">
        <f>_xlfn.IFNA(VLOOKUP(A822,InterestRate!$A$2:$G$1334,3, FALSE),AK821)</f>
        <v>6.9850000000000003</v>
      </c>
      <c r="AL822">
        <f>_xlfn.IFNA(VLOOKUP(A822,InterestRate!$A$2:$G$1334,4,FALSE),AL821)</f>
        <v>6.9470000000000001</v>
      </c>
      <c r="AM822">
        <f>_xlfn.IFNA(VLOOKUP(A822,InterestRate!$A$2:$G$1334,5, FALSE),AM821)</f>
        <v>7.0220000000000002</v>
      </c>
      <c r="AN822">
        <f>_xlfn.IFNA(VLOOKUP(A822,InterestRate!$A$2:$G$1334,6, FALSE),AN821)</f>
        <v>6.9459999999999997</v>
      </c>
      <c r="AO822">
        <f>_xlfn.IFNA(VLOOKUP(A822,InterestRate!$A$2:$G$1334,7, FALSE),AO821)</f>
        <v>3.7000000000000002E-3</v>
      </c>
      <c r="AP822">
        <f t="shared" si="317"/>
        <v>1</v>
      </c>
      <c r="AQ822">
        <f t="shared" si="318"/>
        <v>3</v>
      </c>
    </row>
    <row r="823" spans="1:43" x14ac:dyDescent="0.2">
      <c r="A823" s="1">
        <v>43063</v>
      </c>
      <c r="B823">
        <v>10366.799999999999</v>
      </c>
      <c r="C823">
        <v>10404.5</v>
      </c>
      <c r="D823">
        <v>10362.25</v>
      </c>
      <c r="E823">
        <v>10389.700000000001</v>
      </c>
      <c r="F823">
        <v>133177324</v>
      </c>
      <c r="G823">
        <v>8197.66</v>
      </c>
      <c r="H823">
        <f t="shared" si="334"/>
        <v>10273.208333333334</v>
      </c>
      <c r="I823">
        <f t="shared" si="326"/>
        <v>116.49166666666679</v>
      </c>
      <c r="J823">
        <f t="shared" si="333"/>
        <v>0</v>
      </c>
      <c r="K823">
        <f t="shared" si="314"/>
        <v>10118.25</v>
      </c>
      <c r="L823">
        <f t="shared" si="327"/>
        <v>182196504.14285713</v>
      </c>
      <c r="M823">
        <f t="shared" si="328"/>
        <v>-49019180.142857134</v>
      </c>
      <c r="N823" s="10">
        <f t="shared" si="315"/>
        <v>-2.6126837156029596</v>
      </c>
      <c r="O823">
        <f t="shared" si="323"/>
        <v>271.65000000000146</v>
      </c>
      <c r="P823">
        <f t="shared" si="335"/>
        <v>605.40000000000146</v>
      </c>
      <c r="Q823">
        <f t="shared" si="336"/>
        <v>165.19738302147144</v>
      </c>
      <c r="R823">
        <f t="shared" si="337"/>
        <v>-333.75</v>
      </c>
      <c r="S823">
        <f t="shared" si="319"/>
        <v>40.950000000000728</v>
      </c>
      <c r="T823">
        <f t="shared" si="320"/>
        <v>-40.950000000000728</v>
      </c>
      <c r="U823">
        <f t="shared" si="321"/>
        <v>40.950000000000728</v>
      </c>
      <c r="V823">
        <f t="shared" si="322"/>
        <v>0</v>
      </c>
      <c r="W823">
        <f t="shared" si="329"/>
        <v>38.807142857143063</v>
      </c>
      <c r="X823">
        <f t="shared" si="324"/>
        <v>0</v>
      </c>
      <c r="Y823">
        <f t="shared" si="330"/>
        <v>97.487888031580852</v>
      </c>
      <c r="Z823">
        <f t="shared" si="331"/>
        <v>0</v>
      </c>
      <c r="AA823">
        <f t="shared" si="332"/>
        <v>1</v>
      </c>
      <c r="AB823">
        <v>551.15</v>
      </c>
      <c r="AC823">
        <f t="shared" si="312"/>
        <v>3049760719.600194</v>
      </c>
      <c r="AD823">
        <f t="shared" si="325"/>
        <v>642459935.92145646</v>
      </c>
      <c r="AE823" t="str">
        <f t="shared" si="313"/>
        <v>Nov</v>
      </c>
      <c r="AF823">
        <f>_xlfn.IFNA(VLOOKUP(A823,Gold!$A$2:$E$1307,5, FALSE),AF822)</f>
        <v>29447</v>
      </c>
      <c r="AG823">
        <f>_xlfn.IFNA(VLOOKUP(A823,Gold!$A$2:$G$1307,7, FALSE),AG822)</f>
        <v>-1</v>
      </c>
      <c r="AH823">
        <f>_xlfn.IFNA(VLOOKUP(A823,Oil!$A$2:$E$1345,5, FALSE),AH822)</f>
        <v>3757</v>
      </c>
      <c r="AI823">
        <f>_xlfn.IFNA(VLOOKUP(A823,Oil!$A$2:$G$1345,7, FALSE),AI822)</f>
        <v>1</v>
      </c>
      <c r="AJ823">
        <f t="shared" si="316"/>
        <v>0</v>
      </c>
      <c r="AK823">
        <f>_xlfn.IFNA(VLOOKUP(A823,InterestRate!$A$2:$G$1334,3, FALSE),AK822)</f>
        <v>7.0019999999999998</v>
      </c>
      <c r="AL823">
        <f>_xlfn.IFNA(VLOOKUP(A823,InterestRate!$A$2:$G$1334,4,FALSE),AL822)</f>
        <v>7.0090000000000003</v>
      </c>
      <c r="AM823">
        <f>_xlfn.IFNA(VLOOKUP(A823,InterestRate!$A$2:$G$1334,5, FALSE),AM822)</f>
        <v>7.0430000000000001</v>
      </c>
      <c r="AN823">
        <f>_xlfn.IFNA(VLOOKUP(A823,InterestRate!$A$2:$G$1334,6, FALSE),AN822)</f>
        <v>6.9960000000000004</v>
      </c>
      <c r="AO823">
        <f>_xlfn.IFNA(VLOOKUP(A823,InterestRate!$A$2:$G$1334,7, FALSE),AO822)</f>
        <v>2.3999999999999998E-3</v>
      </c>
      <c r="AP823">
        <f t="shared" si="317"/>
        <v>1</v>
      </c>
      <c r="AQ823">
        <f t="shared" si="318"/>
        <v>1</v>
      </c>
    </row>
    <row r="824" spans="1:43" x14ac:dyDescent="0.2">
      <c r="A824" s="1">
        <v>43066</v>
      </c>
      <c r="B824">
        <v>10361.049999999999</v>
      </c>
      <c r="C824">
        <v>10407.15</v>
      </c>
      <c r="D824">
        <v>10340.200000000001</v>
      </c>
      <c r="E824">
        <v>10399.549999999999</v>
      </c>
      <c r="F824">
        <v>146276512</v>
      </c>
      <c r="G824">
        <v>7551.71</v>
      </c>
      <c r="H824">
        <f t="shared" si="334"/>
        <v>10280.420833333334</v>
      </c>
      <c r="I824">
        <f t="shared" si="326"/>
        <v>119.1291666666657</v>
      </c>
      <c r="J824">
        <f t="shared" si="333"/>
        <v>0</v>
      </c>
      <c r="K824">
        <f t="shared" si="314"/>
        <v>10044.1</v>
      </c>
      <c r="L824">
        <f t="shared" si="327"/>
        <v>170673807.2857143</v>
      </c>
      <c r="M824">
        <f t="shared" si="328"/>
        <v>-24397295.285714298</v>
      </c>
      <c r="N824" s="10">
        <f t="shared" si="315"/>
        <v>-3.4179363530152647</v>
      </c>
      <c r="O824">
        <f t="shared" si="323"/>
        <v>184.79999999999927</v>
      </c>
      <c r="P824">
        <f t="shared" si="335"/>
        <v>320.19999999999891</v>
      </c>
      <c r="Q824">
        <f t="shared" si="336"/>
        <v>135.92055846812048</v>
      </c>
      <c r="R824">
        <f t="shared" si="337"/>
        <v>-135.39999999999964</v>
      </c>
      <c r="S824">
        <f t="shared" si="319"/>
        <v>9.8499999999985448</v>
      </c>
      <c r="T824">
        <f t="shared" si="320"/>
        <v>-9.8499999999985448</v>
      </c>
      <c r="U824">
        <f t="shared" si="321"/>
        <v>9.8499999999985448</v>
      </c>
      <c r="V824">
        <f t="shared" si="322"/>
        <v>0</v>
      </c>
      <c r="W824">
        <f t="shared" si="329"/>
        <v>26.399999999999896</v>
      </c>
      <c r="X824">
        <f t="shared" si="324"/>
        <v>0</v>
      </c>
      <c r="Y824">
        <f t="shared" si="330"/>
        <v>96.350364963503637</v>
      </c>
      <c r="Z824">
        <f t="shared" si="331"/>
        <v>0</v>
      </c>
      <c r="AA824">
        <f t="shared" si="332"/>
        <v>1</v>
      </c>
      <c r="AB824">
        <v>618.6</v>
      </c>
      <c r="AC824">
        <f t="shared" si="312"/>
        <v>5631645712</v>
      </c>
      <c r="AD824">
        <f t="shared" si="325"/>
        <v>-215724271.6142675</v>
      </c>
      <c r="AE824" t="str">
        <f t="shared" si="313"/>
        <v>Nov</v>
      </c>
      <c r="AF824">
        <f>_xlfn.IFNA(VLOOKUP(A824,Gold!$A$2:$E$1307,5, FALSE),AF823)</f>
        <v>29469</v>
      </c>
      <c r="AG824">
        <f>_xlfn.IFNA(VLOOKUP(A824,Gold!$A$2:$G$1307,7, FALSE),AG823)</f>
        <v>-1</v>
      </c>
      <c r="AH824">
        <f>_xlfn.IFNA(VLOOKUP(A824,Oil!$A$2:$E$1345,5, FALSE),AH823)</f>
        <v>3757</v>
      </c>
      <c r="AI824">
        <f>_xlfn.IFNA(VLOOKUP(A824,Oil!$A$2:$G$1345,7, FALSE),AI823)</f>
        <v>1</v>
      </c>
      <c r="AJ824">
        <f t="shared" si="316"/>
        <v>0</v>
      </c>
      <c r="AK824">
        <f>_xlfn.IFNA(VLOOKUP(A824,InterestRate!$A$2:$G$1334,3, FALSE),AK823)</f>
        <v>7.056</v>
      </c>
      <c r="AL824">
        <f>_xlfn.IFNA(VLOOKUP(A824,InterestRate!$A$2:$G$1334,4,FALSE),AL823)</f>
        <v>7.0119999999999996</v>
      </c>
      <c r="AM824">
        <f>_xlfn.IFNA(VLOOKUP(A824,InterestRate!$A$2:$G$1334,5, FALSE),AM823)</f>
        <v>7.06</v>
      </c>
      <c r="AN824">
        <f>_xlfn.IFNA(VLOOKUP(A824,InterestRate!$A$2:$G$1334,6, FALSE),AN823)</f>
        <v>7.0119999999999996</v>
      </c>
      <c r="AO824">
        <f>_xlfn.IFNA(VLOOKUP(A824,InterestRate!$A$2:$G$1334,7, FALSE),AO823)</f>
        <v>7.7000000000000002E-3</v>
      </c>
      <c r="AP824">
        <f t="shared" si="317"/>
        <v>1</v>
      </c>
      <c r="AQ824">
        <f t="shared" si="318"/>
        <v>1</v>
      </c>
    </row>
    <row r="825" spans="1:43" x14ac:dyDescent="0.2">
      <c r="A825" s="1">
        <v>43067</v>
      </c>
      <c r="B825">
        <v>10387.9</v>
      </c>
      <c r="C825">
        <v>10409.549999999999</v>
      </c>
      <c r="D825">
        <v>10355.200000000001</v>
      </c>
      <c r="E825">
        <v>10370.25</v>
      </c>
      <c r="F825">
        <v>202050866</v>
      </c>
      <c r="G825">
        <v>9979.25</v>
      </c>
      <c r="H825">
        <f t="shared" si="334"/>
        <v>10287.970833333335</v>
      </c>
      <c r="I825">
        <f t="shared" si="326"/>
        <v>82.279166666665333</v>
      </c>
      <c r="J825">
        <f t="shared" si="333"/>
        <v>0</v>
      </c>
      <c r="K825">
        <f t="shared" si="314"/>
        <v>10166.700000000001</v>
      </c>
      <c r="L825">
        <f t="shared" si="327"/>
        <v>164687589.7142857</v>
      </c>
      <c r="M825">
        <f t="shared" si="328"/>
        <v>37363276.285714298</v>
      </c>
      <c r="N825" s="10">
        <f t="shared" si="315"/>
        <v>-1.9628263542344617</v>
      </c>
      <c r="O825">
        <f t="shared" si="323"/>
        <v>86.649999999999636</v>
      </c>
      <c r="P825">
        <f t="shared" si="335"/>
        <v>106.19999999999891</v>
      </c>
      <c r="Q825">
        <f t="shared" si="336"/>
        <v>112.71850579039409</v>
      </c>
      <c r="R825">
        <f t="shared" si="337"/>
        <v>-19.549999999999272</v>
      </c>
      <c r="S825">
        <f t="shared" si="319"/>
        <v>-29.299999999999272</v>
      </c>
      <c r="T825">
        <f t="shared" si="320"/>
        <v>29.299999999999272</v>
      </c>
      <c r="U825">
        <f t="shared" si="321"/>
        <v>0</v>
      </c>
      <c r="V825">
        <f t="shared" si="322"/>
        <v>29.299999999999272</v>
      </c>
      <c r="W825">
        <f t="shared" si="329"/>
        <v>16.564285714285557</v>
      </c>
      <c r="X825">
        <f t="shared" si="324"/>
        <v>4.185714285714182</v>
      </c>
      <c r="Y825">
        <f t="shared" si="330"/>
        <v>76.157635467980498</v>
      </c>
      <c r="Z825">
        <f t="shared" si="331"/>
        <v>0</v>
      </c>
      <c r="AA825">
        <f t="shared" si="332"/>
        <v>0</v>
      </c>
      <c r="AB825">
        <v>543.1</v>
      </c>
      <c r="AC825">
        <f t="shared" si="312"/>
        <v>-3566197784.8999267</v>
      </c>
      <c r="AD825">
        <f t="shared" si="325"/>
        <v>500937326.02142465</v>
      </c>
      <c r="AE825" t="str">
        <f t="shared" si="313"/>
        <v>Nov</v>
      </c>
      <c r="AF825">
        <f>_xlfn.IFNA(VLOOKUP(A825,Gold!$A$2:$E$1307,5, FALSE),AF824)</f>
        <v>29453</v>
      </c>
      <c r="AG825">
        <f>_xlfn.IFNA(VLOOKUP(A825,Gold!$A$2:$G$1307,7, FALSE),AG824)</f>
        <v>1</v>
      </c>
      <c r="AH825">
        <f>_xlfn.IFNA(VLOOKUP(A825,Oil!$A$2:$E$1345,5, FALSE),AH824)</f>
        <v>3759</v>
      </c>
      <c r="AI825">
        <f>_xlfn.IFNA(VLOOKUP(A825,Oil!$A$2:$G$1345,7, FALSE),AI824)</f>
        <v>1</v>
      </c>
      <c r="AJ825">
        <f t="shared" si="316"/>
        <v>2</v>
      </c>
      <c r="AK825">
        <f>_xlfn.IFNA(VLOOKUP(A825,InterestRate!$A$2:$G$1334,3, FALSE),AK824)</f>
        <v>7.03</v>
      </c>
      <c r="AL825">
        <f>_xlfn.IFNA(VLOOKUP(A825,InterestRate!$A$2:$G$1334,4,FALSE),AL824)</f>
        <v>7.0739999999999998</v>
      </c>
      <c r="AM825">
        <f>_xlfn.IFNA(VLOOKUP(A825,InterestRate!$A$2:$G$1334,5, FALSE),AM824)</f>
        <v>7.0789999999999997</v>
      </c>
      <c r="AN825">
        <f>_xlfn.IFNA(VLOOKUP(A825,InterestRate!$A$2:$G$1334,6, FALSE),AN824)</f>
        <v>7.0279999999999996</v>
      </c>
      <c r="AO825">
        <f>_xlfn.IFNA(VLOOKUP(A825,InterestRate!$A$2:$G$1334,7, FALSE),AO824)</f>
        <v>-3.7000000000000002E-3</v>
      </c>
      <c r="AP825">
        <f t="shared" si="317"/>
        <v>-1</v>
      </c>
      <c r="AQ825">
        <f t="shared" si="318"/>
        <v>1</v>
      </c>
    </row>
    <row r="826" spans="1:43" x14ac:dyDescent="0.2">
      <c r="A826" s="1">
        <v>43068</v>
      </c>
      <c r="B826">
        <v>10376.65</v>
      </c>
      <c r="C826">
        <v>10392.950000000001</v>
      </c>
      <c r="D826">
        <v>10345.9</v>
      </c>
      <c r="E826">
        <v>10361.299999999999</v>
      </c>
      <c r="F826">
        <v>157192930</v>
      </c>
      <c r="G826">
        <v>8852.7999999999993</v>
      </c>
      <c r="H826">
        <f t="shared" si="334"/>
        <v>10292.012500000001</v>
      </c>
      <c r="I826">
        <f t="shared" si="326"/>
        <v>69.287499999998545</v>
      </c>
      <c r="J826">
        <f t="shared" si="333"/>
        <v>0</v>
      </c>
      <c r="K826">
        <f t="shared" si="314"/>
        <v>10265.65</v>
      </c>
      <c r="L826">
        <f t="shared" si="327"/>
        <v>163610157.2857143</v>
      </c>
      <c r="M826">
        <f t="shared" si="328"/>
        <v>-6417227.2857142985</v>
      </c>
      <c r="N826" s="10">
        <f t="shared" si="315"/>
        <v>-0.92314670938974497</v>
      </c>
      <c r="O826">
        <f t="shared" si="323"/>
        <v>62.549999999999272</v>
      </c>
      <c r="P826">
        <f t="shared" si="335"/>
        <v>72.75</v>
      </c>
      <c r="Q826">
        <f t="shared" si="336"/>
        <v>100.13590110682729</v>
      </c>
      <c r="R826">
        <f t="shared" si="337"/>
        <v>-10.200000000000728</v>
      </c>
      <c r="S826">
        <f t="shared" si="319"/>
        <v>-8.9500000000007276</v>
      </c>
      <c r="T826">
        <f t="shared" si="320"/>
        <v>8.9500000000007276</v>
      </c>
      <c r="U826">
        <f t="shared" si="321"/>
        <v>0</v>
      </c>
      <c r="V826">
        <f t="shared" si="322"/>
        <v>8.9500000000007276</v>
      </c>
      <c r="W826">
        <f t="shared" si="329"/>
        <v>14.399999999999896</v>
      </c>
      <c r="X826">
        <f t="shared" si="324"/>
        <v>5.4642857142857144</v>
      </c>
      <c r="Y826">
        <f t="shared" si="330"/>
        <v>69.017459774049826</v>
      </c>
      <c r="Z826">
        <f t="shared" si="331"/>
        <v>0</v>
      </c>
      <c r="AA826">
        <f t="shared" si="332"/>
        <v>0</v>
      </c>
      <c r="AB826">
        <v>334</v>
      </c>
      <c r="AC826">
        <f t="shared" si="312"/>
        <v>-2412911475.5000572</v>
      </c>
      <c r="AD826">
        <f t="shared" si="325"/>
        <v>-94154148.0857106</v>
      </c>
      <c r="AE826" t="str">
        <f t="shared" si="313"/>
        <v>Nov</v>
      </c>
      <c r="AF826">
        <f>_xlfn.IFNA(VLOOKUP(A826,Gold!$A$2:$E$1307,5, FALSE),AF825)</f>
        <v>29441</v>
      </c>
      <c r="AG826">
        <f>_xlfn.IFNA(VLOOKUP(A826,Gold!$A$2:$G$1307,7, FALSE),AG825)</f>
        <v>-1</v>
      </c>
      <c r="AH826">
        <f>_xlfn.IFNA(VLOOKUP(A826,Oil!$A$2:$E$1345,5, FALSE),AH825)</f>
        <v>3736</v>
      </c>
      <c r="AI826">
        <f>_xlfn.IFNA(VLOOKUP(A826,Oil!$A$2:$G$1345,7, FALSE),AI825)</f>
        <v>-1</v>
      </c>
      <c r="AJ826">
        <f t="shared" si="316"/>
        <v>-2</v>
      </c>
      <c r="AK826">
        <f>_xlfn.IFNA(VLOOKUP(A826,InterestRate!$A$2:$G$1334,3, FALSE),AK825)</f>
        <v>7.0250000000000004</v>
      </c>
      <c r="AL826">
        <f>_xlfn.IFNA(VLOOKUP(A826,InterestRate!$A$2:$G$1334,4,FALSE),AL825)</f>
        <v>7.0369999999999999</v>
      </c>
      <c r="AM826">
        <f>_xlfn.IFNA(VLOOKUP(A826,InterestRate!$A$2:$G$1334,5, FALSE),AM825)</f>
        <v>7.0449999999999999</v>
      </c>
      <c r="AN826">
        <f>_xlfn.IFNA(VLOOKUP(A826,InterestRate!$A$2:$G$1334,6, FALSE),AN825)</f>
        <v>7.0170000000000003</v>
      </c>
      <c r="AO826">
        <f>_xlfn.IFNA(VLOOKUP(A826,InterestRate!$A$2:$G$1334,7, FALSE),AO825)</f>
        <v>-6.9999999999999999E-4</v>
      </c>
      <c r="AP826">
        <f t="shared" si="317"/>
        <v>-1</v>
      </c>
      <c r="AQ826">
        <f t="shared" si="318"/>
        <v>-3</v>
      </c>
    </row>
    <row r="827" spans="1:43" x14ac:dyDescent="0.2">
      <c r="A827" s="1">
        <v>43069</v>
      </c>
      <c r="B827">
        <v>10332.700000000001</v>
      </c>
      <c r="C827">
        <v>10332.700000000001</v>
      </c>
      <c r="D827">
        <v>10211.25</v>
      </c>
      <c r="E827">
        <v>10226.549999999999</v>
      </c>
      <c r="F827">
        <v>353105240</v>
      </c>
      <c r="G827">
        <v>19005.560000000001</v>
      </c>
      <c r="H827">
        <f t="shared" si="334"/>
        <v>10303.375</v>
      </c>
      <c r="I827">
        <f t="shared" si="326"/>
        <v>-76.825000000000728</v>
      </c>
      <c r="J827">
        <f t="shared" si="333"/>
        <v>-1</v>
      </c>
      <c r="K827">
        <f t="shared" si="314"/>
        <v>10322.25</v>
      </c>
      <c r="L827">
        <f t="shared" si="327"/>
        <v>164387516.57142857</v>
      </c>
      <c r="M827">
        <f t="shared" si="328"/>
        <v>188717723.42857143</v>
      </c>
      <c r="N827" s="10">
        <f t="shared" si="315"/>
        <v>0.93579946316207063</v>
      </c>
      <c r="O827">
        <f t="shared" si="323"/>
        <v>-100.35000000000036</v>
      </c>
      <c r="P827">
        <f t="shared" si="335"/>
        <v>-105.5</v>
      </c>
      <c r="Q827">
        <f t="shared" si="336"/>
        <v>87.770736933814419</v>
      </c>
      <c r="R827">
        <f t="shared" si="337"/>
        <v>5.1499999999996362</v>
      </c>
      <c r="S827">
        <f t="shared" si="319"/>
        <v>-134.75</v>
      </c>
      <c r="T827">
        <f t="shared" si="320"/>
        <v>134.75</v>
      </c>
      <c r="U827">
        <f t="shared" si="321"/>
        <v>0</v>
      </c>
      <c r="V827">
        <f t="shared" si="322"/>
        <v>134.75</v>
      </c>
      <c r="W827">
        <f t="shared" si="329"/>
        <v>10.378571428571377</v>
      </c>
      <c r="X827">
        <f t="shared" si="324"/>
        <v>24.714285714285715</v>
      </c>
      <c r="Y827">
        <f t="shared" si="330"/>
        <v>28.755194933702654</v>
      </c>
      <c r="Z827">
        <f t="shared" si="331"/>
        <v>0</v>
      </c>
      <c r="AA827">
        <f t="shared" si="332"/>
        <v>0</v>
      </c>
      <c r="AB827">
        <v>48.85</v>
      </c>
      <c r="AC827">
        <f t="shared" si="312"/>
        <v>-37482121226.000511</v>
      </c>
      <c r="AD827">
        <f t="shared" si="325"/>
        <v>-5384333059.3143454</v>
      </c>
      <c r="AE827" t="str">
        <f t="shared" si="313"/>
        <v>Nov</v>
      </c>
      <c r="AF827">
        <f>_xlfn.IFNA(VLOOKUP(A827,Gold!$A$2:$E$1307,5, FALSE),AF826)</f>
        <v>29236</v>
      </c>
      <c r="AG827">
        <f>_xlfn.IFNA(VLOOKUP(A827,Gold!$A$2:$G$1307,7, FALSE),AG826)</f>
        <v>-1</v>
      </c>
      <c r="AH827">
        <f>_xlfn.IFNA(VLOOKUP(A827,Oil!$A$2:$E$1345,5, FALSE),AH826)</f>
        <v>3690</v>
      </c>
      <c r="AI827">
        <f>_xlfn.IFNA(VLOOKUP(A827,Oil!$A$2:$G$1345,7, FALSE),AI826)</f>
        <v>-1</v>
      </c>
      <c r="AJ827">
        <f t="shared" si="316"/>
        <v>-2</v>
      </c>
      <c r="AK827">
        <f>_xlfn.IFNA(VLOOKUP(A827,InterestRate!$A$2:$G$1334,3, FALSE),AK826)</f>
        <v>7.0579999999999998</v>
      </c>
      <c r="AL827">
        <f>_xlfn.IFNA(VLOOKUP(A827,InterestRate!$A$2:$G$1334,4,FALSE),AL826)</f>
        <v>7.05</v>
      </c>
      <c r="AM827">
        <f>_xlfn.IFNA(VLOOKUP(A827,InterestRate!$A$2:$G$1334,5, FALSE),AM826)</f>
        <v>7.0709999999999997</v>
      </c>
      <c r="AN827">
        <f>_xlfn.IFNA(VLOOKUP(A827,InterestRate!$A$2:$G$1334,6, FALSE),AN826)</f>
        <v>7.032</v>
      </c>
      <c r="AO827">
        <f>_xlfn.IFNA(VLOOKUP(A827,InterestRate!$A$2:$G$1334,7, FALSE),AO826)</f>
        <v>4.7000000000000002E-3</v>
      </c>
      <c r="AP827">
        <f t="shared" si="317"/>
        <v>1</v>
      </c>
      <c r="AQ827">
        <f t="shared" si="318"/>
        <v>-1</v>
      </c>
    </row>
    <row r="828" spans="1:43" x14ac:dyDescent="0.2">
      <c r="A828" s="1">
        <v>43070</v>
      </c>
      <c r="B828">
        <v>10263.700000000001</v>
      </c>
      <c r="C828">
        <v>10272.700000000001</v>
      </c>
      <c r="D828">
        <v>10108.549999999999</v>
      </c>
      <c r="E828">
        <v>10121.799999999999</v>
      </c>
      <c r="F828">
        <v>147765528</v>
      </c>
      <c r="G828">
        <v>8518.58</v>
      </c>
      <c r="H828">
        <f t="shared" si="334"/>
        <v>10306.704166666668</v>
      </c>
      <c r="I828">
        <f t="shared" si="326"/>
        <v>-184.90416666666897</v>
      </c>
      <c r="J828">
        <f t="shared" si="333"/>
        <v>0</v>
      </c>
      <c r="K828">
        <f t="shared" si="314"/>
        <v>10240.15</v>
      </c>
      <c r="L828">
        <f t="shared" si="327"/>
        <v>187422681.7142857</v>
      </c>
      <c r="M828">
        <f t="shared" si="328"/>
        <v>-39657153.714285702</v>
      </c>
      <c r="N828" s="10">
        <f t="shared" si="315"/>
        <v>1.1692584322946549</v>
      </c>
      <c r="O828">
        <f t="shared" si="323"/>
        <v>-220.5</v>
      </c>
      <c r="P828">
        <f t="shared" si="335"/>
        <v>-337.84999999999854</v>
      </c>
      <c r="Q828">
        <f t="shared" si="336"/>
        <v>116.55611207442044</v>
      </c>
      <c r="R828">
        <f t="shared" si="337"/>
        <v>117.34999999999854</v>
      </c>
      <c r="S828">
        <f t="shared" si="319"/>
        <v>-104.75</v>
      </c>
      <c r="T828">
        <f t="shared" si="320"/>
        <v>104.75</v>
      </c>
      <c r="U828">
        <f t="shared" si="321"/>
        <v>0</v>
      </c>
      <c r="V828">
        <f t="shared" si="322"/>
        <v>104.75</v>
      </c>
      <c r="W828">
        <f t="shared" si="329"/>
        <v>8.1785714285714288</v>
      </c>
      <c r="X828">
        <f t="shared" si="324"/>
        <v>39.678571428571431</v>
      </c>
      <c r="Y828">
        <f t="shared" si="330"/>
        <v>16.739766081871352</v>
      </c>
      <c r="Z828">
        <f t="shared" si="331"/>
        <v>1</v>
      </c>
      <c r="AA828">
        <f t="shared" si="332"/>
        <v>0</v>
      </c>
      <c r="AB828">
        <v>-258.3</v>
      </c>
      <c r="AC828">
        <f t="shared" si="312"/>
        <v>-20967928423.200214</v>
      </c>
      <c r="AD828">
        <f t="shared" si="325"/>
        <v>-8182425049.342948</v>
      </c>
      <c r="AE828" t="str">
        <f t="shared" si="313"/>
        <v>Dec</v>
      </c>
      <c r="AF828">
        <f>_xlfn.IFNA(VLOOKUP(A828,Gold!$A$2:$E$1307,5, FALSE),AF827)</f>
        <v>29176</v>
      </c>
      <c r="AG828">
        <f>_xlfn.IFNA(VLOOKUP(A828,Gold!$A$2:$G$1307,7, FALSE),AG827)</f>
        <v>1</v>
      </c>
      <c r="AH828">
        <f>_xlfn.IFNA(VLOOKUP(A828,Oil!$A$2:$E$1345,5, FALSE),AH827)</f>
        <v>3698</v>
      </c>
      <c r="AI828">
        <f>_xlfn.IFNA(VLOOKUP(A828,Oil!$A$2:$G$1345,7, FALSE),AI827)</f>
        <v>1</v>
      </c>
      <c r="AJ828">
        <f t="shared" si="316"/>
        <v>2</v>
      </c>
      <c r="AK828">
        <f>_xlfn.IFNA(VLOOKUP(A828,InterestRate!$A$2:$G$1334,3, FALSE),AK827)</f>
        <v>7.0579999999999998</v>
      </c>
      <c r="AL828">
        <f>_xlfn.IFNA(VLOOKUP(A828,InterestRate!$A$2:$G$1334,4,FALSE),AL827)</f>
        <v>7.05</v>
      </c>
      <c r="AM828">
        <f>_xlfn.IFNA(VLOOKUP(A828,InterestRate!$A$2:$G$1334,5, FALSE),AM827)</f>
        <v>7.0709999999999997</v>
      </c>
      <c r="AN828">
        <f>_xlfn.IFNA(VLOOKUP(A828,InterestRate!$A$2:$G$1334,6, FALSE),AN827)</f>
        <v>7.032</v>
      </c>
      <c r="AO828">
        <f>_xlfn.IFNA(VLOOKUP(A828,InterestRate!$A$2:$G$1334,7, FALSE),AO827)</f>
        <v>4.7000000000000002E-3</v>
      </c>
      <c r="AP828">
        <f t="shared" si="317"/>
        <v>1</v>
      </c>
      <c r="AQ828">
        <f t="shared" si="318"/>
        <v>3</v>
      </c>
    </row>
    <row r="829" spans="1:43" x14ac:dyDescent="0.2">
      <c r="A829" s="1">
        <v>43073</v>
      </c>
      <c r="B829">
        <v>10175.049999999999</v>
      </c>
      <c r="C829">
        <v>10179.200000000001</v>
      </c>
      <c r="D829">
        <v>10095.700000000001</v>
      </c>
      <c r="E829">
        <v>10127.75</v>
      </c>
      <c r="F829">
        <v>153240126</v>
      </c>
      <c r="G829">
        <v>8458.66</v>
      </c>
      <c r="H829">
        <f t="shared" si="334"/>
        <v>10307.016666666668</v>
      </c>
      <c r="I829">
        <f t="shared" si="326"/>
        <v>-179.26666666666824</v>
      </c>
      <c r="J829">
        <f t="shared" si="333"/>
        <v>0</v>
      </c>
      <c r="K829">
        <f t="shared" si="314"/>
        <v>10192.950000000001</v>
      </c>
      <c r="L829">
        <f t="shared" si="327"/>
        <v>185317177.42857143</v>
      </c>
      <c r="M829">
        <f t="shared" si="328"/>
        <v>-32077051.428571433</v>
      </c>
      <c r="N829" s="10">
        <f t="shared" si="315"/>
        <v>0.64377576460715091</v>
      </c>
      <c r="O829">
        <f t="shared" si="323"/>
        <v>-221</v>
      </c>
      <c r="P829">
        <f t="shared" si="335"/>
        <v>-383.14999999999964</v>
      </c>
      <c r="Q829">
        <f t="shared" si="336"/>
        <v>171.17764894985584</v>
      </c>
      <c r="R829">
        <f t="shared" si="337"/>
        <v>162.14999999999964</v>
      </c>
      <c r="S829">
        <f t="shared" si="319"/>
        <v>5.9500000000007276</v>
      </c>
      <c r="T829">
        <f t="shared" si="320"/>
        <v>-5.9500000000007276</v>
      </c>
      <c r="U829">
        <f t="shared" si="321"/>
        <v>5.9500000000007276</v>
      </c>
      <c r="V829">
        <f t="shared" si="322"/>
        <v>0</v>
      </c>
      <c r="W829">
        <f t="shared" si="329"/>
        <v>8.1071428571428577</v>
      </c>
      <c r="X829">
        <f t="shared" si="324"/>
        <v>39.678571428571431</v>
      </c>
      <c r="Y829">
        <f t="shared" si="330"/>
        <v>16.61786237188872</v>
      </c>
      <c r="Z829">
        <f t="shared" si="331"/>
        <v>1</v>
      </c>
      <c r="AA829">
        <f t="shared" si="332"/>
        <v>0</v>
      </c>
      <c r="AB829">
        <v>-541.85</v>
      </c>
      <c r="AC829">
        <f t="shared" si="312"/>
        <v>-7248257959.7998886</v>
      </c>
      <c r="AD829">
        <f t="shared" si="325"/>
        <v>-8999430062.5429153</v>
      </c>
      <c r="AE829" t="str">
        <f t="shared" si="313"/>
        <v>Dec</v>
      </c>
      <c r="AF829">
        <f>_xlfn.IFNA(VLOOKUP(A829,Gold!$A$2:$E$1307,5, FALSE),AF828)</f>
        <v>29086</v>
      </c>
      <c r="AG829">
        <f>_xlfn.IFNA(VLOOKUP(A829,Gold!$A$2:$G$1307,7, FALSE),AG828)</f>
        <v>-1</v>
      </c>
      <c r="AH829">
        <f>_xlfn.IFNA(VLOOKUP(A829,Oil!$A$2:$E$1345,5, FALSE),AH828)</f>
        <v>3760</v>
      </c>
      <c r="AI829">
        <f>_xlfn.IFNA(VLOOKUP(A829,Oil!$A$2:$G$1345,7, FALSE),AI828)</f>
        <v>1</v>
      </c>
      <c r="AJ829">
        <f t="shared" si="316"/>
        <v>0</v>
      </c>
      <c r="AK829">
        <f>_xlfn.IFNA(VLOOKUP(A829,InterestRate!$A$2:$G$1334,3, FALSE),AK828)</f>
        <v>7.0830000000000002</v>
      </c>
      <c r="AL829">
        <f>_xlfn.IFNA(VLOOKUP(A829,InterestRate!$A$2:$G$1334,4,FALSE),AL828)</f>
        <v>7.0880000000000001</v>
      </c>
      <c r="AM829">
        <f>_xlfn.IFNA(VLOOKUP(A829,InterestRate!$A$2:$G$1334,5, FALSE),AM828)</f>
        <v>7.1070000000000002</v>
      </c>
      <c r="AN829">
        <f>_xlfn.IFNA(VLOOKUP(A829,InterestRate!$A$2:$G$1334,6, FALSE),AN828)</f>
        <v>7.0709999999999997</v>
      </c>
      <c r="AO829">
        <f>_xlfn.IFNA(VLOOKUP(A829,InterestRate!$A$2:$G$1334,7, FALSE),AO828)</f>
        <v>3.5000000000000001E-3</v>
      </c>
      <c r="AP829">
        <f t="shared" si="317"/>
        <v>1</v>
      </c>
      <c r="AQ829">
        <f t="shared" si="318"/>
        <v>1</v>
      </c>
    </row>
    <row r="830" spans="1:43" x14ac:dyDescent="0.2">
      <c r="A830" s="1">
        <v>43074</v>
      </c>
      <c r="B830">
        <v>10118.25</v>
      </c>
      <c r="C830">
        <v>10147.950000000001</v>
      </c>
      <c r="D830">
        <v>10069.1</v>
      </c>
      <c r="E830">
        <v>10118.25</v>
      </c>
      <c r="F830">
        <v>160253042</v>
      </c>
      <c r="G830">
        <v>8749.09</v>
      </c>
      <c r="H830">
        <f t="shared" si="334"/>
        <v>10299.766666666668</v>
      </c>
      <c r="I830">
        <f t="shared" si="326"/>
        <v>-181.51666666666824</v>
      </c>
      <c r="J830">
        <f t="shared" si="333"/>
        <v>0</v>
      </c>
      <c r="K830">
        <f t="shared" si="314"/>
        <v>10252.1</v>
      </c>
      <c r="L830">
        <f t="shared" si="327"/>
        <v>184686932.2857143</v>
      </c>
      <c r="M830">
        <f t="shared" si="328"/>
        <v>-24433890.285714298</v>
      </c>
      <c r="N830" s="10">
        <f t="shared" si="315"/>
        <v>1.3228572134509462</v>
      </c>
      <c r="O830">
        <f t="shared" si="323"/>
        <v>-271.45000000000073</v>
      </c>
      <c r="P830">
        <f t="shared" si="335"/>
        <v>-543.10000000000218</v>
      </c>
      <c r="Q830">
        <f t="shared" si="336"/>
        <v>194.2143869419518</v>
      </c>
      <c r="R830">
        <f t="shared" si="337"/>
        <v>271.65000000000146</v>
      </c>
      <c r="S830">
        <f t="shared" si="319"/>
        <v>-9.5</v>
      </c>
      <c r="T830">
        <f t="shared" si="320"/>
        <v>9.5</v>
      </c>
      <c r="U830">
        <f t="shared" si="321"/>
        <v>0</v>
      </c>
      <c r="V830">
        <f t="shared" si="322"/>
        <v>9.5</v>
      </c>
      <c r="W830">
        <f t="shared" si="329"/>
        <v>2.2571428571427532</v>
      </c>
      <c r="X830">
        <f t="shared" si="324"/>
        <v>41.035714285714285</v>
      </c>
      <c r="Y830">
        <f t="shared" si="330"/>
        <v>5.0959522657633585</v>
      </c>
      <c r="Z830">
        <f t="shared" si="331"/>
        <v>1</v>
      </c>
      <c r="AA830">
        <f t="shared" si="332"/>
        <v>0</v>
      </c>
      <c r="AB830">
        <v>-712.95</v>
      </c>
      <c r="AC830">
        <f t="shared" si="312"/>
        <v>0</v>
      </c>
      <c r="AD830">
        <f t="shared" si="325"/>
        <v>-9435110165.3429432</v>
      </c>
      <c r="AE830" t="str">
        <f t="shared" si="313"/>
        <v>Dec</v>
      </c>
      <c r="AF830">
        <f>_xlfn.IFNA(VLOOKUP(A830,Gold!$A$2:$E$1307,5, FALSE),AF829)</f>
        <v>29068</v>
      </c>
      <c r="AG830">
        <f>_xlfn.IFNA(VLOOKUP(A830,Gold!$A$2:$G$1307,7, FALSE),AG829)</f>
        <v>-1</v>
      </c>
      <c r="AH830">
        <f>_xlfn.IFNA(VLOOKUP(A830,Oil!$A$2:$E$1345,5, FALSE),AH829)</f>
        <v>3700</v>
      </c>
      <c r="AI830">
        <f>_xlfn.IFNA(VLOOKUP(A830,Oil!$A$2:$G$1345,7, FALSE),AI829)</f>
        <v>-1</v>
      </c>
      <c r="AJ830">
        <f t="shared" si="316"/>
        <v>-2</v>
      </c>
      <c r="AK830">
        <f>_xlfn.IFNA(VLOOKUP(A830,InterestRate!$A$2:$G$1334,3, FALSE),AK829)</f>
        <v>7.0590000000000002</v>
      </c>
      <c r="AL830">
        <f>_xlfn.IFNA(VLOOKUP(A830,InterestRate!$A$2:$G$1334,4,FALSE),AL829)</f>
        <v>7.0739999999999998</v>
      </c>
      <c r="AM830">
        <f>_xlfn.IFNA(VLOOKUP(A830,InterestRate!$A$2:$G$1334,5, FALSE),AM829)</f>
        <v>7.08</v>
      </c>
      <c r="AN830">
        <f>_xlfn.IFNA(VLOOKUP(A830,InterestRate!$A$2:$G$1334,6, FALSE),AN829)</f>
        <v>7.0540000000000003</v>
      </c>
      <c r="AO830">
        <f>_xlfn.IFNA(VLOOKUP(A830,InterestRate!$A$2:$G$1334,7, FALSE),AO829)</f>
        <v>-3.3999999999999998E-3</v>
      </c>
      <c r="AP830">
        <f t="shared" si="317"/>
        <v>-1</v>
      </c>
      <c r="AQ830">
        <f t="shared" si="318"/>
        <v>-3</v>
      </c>
    </row>
    <row r="831" spans="1:43" x14ac:dyDescent="0.2">
      <c r="A831" s="1">
        <v>43075</v>
      </c>
      <c r="B831">
        <v>10088.799999999999</v>
      </c>
      <c r="C831">
        <v>10104.200000000001</v>
      </c>
      <c r="D831">
        <v>10033.35</v>
      </c>
      <c r="E831">
        <v>10044.1</v>
      </c>
      <c r="F831">
        <v>171208366</v>
      </c>
      <c r="G831">
        <v>9598.82</v>
      </c>
      <c r="H831">
        <f t="shared" si="334"/>
        <v>10285.987500000001</v>
      </c>
      <c r="I831">
        <f t="shared" si="326"/>
        <v>-241.88750000000073</v>
      </c>
      <c r="J831">
        <f t="shared" si="333"/>
        <v>0</v>
      </c>
      <c r="K831">
        <f t="shared" si="314"/>
        <v>10333.25</v>
      </c>
      <c r="L831">
        <f t="shared" si="327"/>
        <v>188554892</v>
      </c>
      <c r="M831">
        <f t="shared" si="328"/>
        <v>-17346526</v>
      </c>
      <c r="N831" s="10">
        <f t="shared" si="315"/>
        <v>2.8788044722772534</v>
      </c>
      <c r="O831">
        <f t="shared" si="323"/>
        <v>-355.44999999999891</v>
      </c>
      <c r="P831">
        <f t="shared" si="335"/>
        <v>-540.24999999999818</v>
      </c>
      <c r="Q831">
        <f t="shared" si="336"/>
        <v>179.80076208853785</v>
      </c>
      <c r="R831">
        <f t="shared" si="337"/>
        <v>184.79999999999927</v>
      </c>
      <c r="S831">
        <f t="shared" si="319"/>
        <v>-74.149999999999636</v>
      </c>
      <c r="T831">
        <f t="shared" si="320"/>
        <v>74.149999999999636</v>
      </c>
      <c r="U831">
        <f t="shared" si="321"/>
        <v>0</v>
      </c>
      <c r="V831">
        <f t="shared" si="322"/>
        <v>74.149999999999636</v>
      </c>
      <c r="W831">
        <f t="shared" si="329"/>
        <v>0.85000000000010389</v>
      </c>
      <c r="X831">
        <f t="shared" si="324"/>
        <v>51.628571428571377</v>
      </c>
      <c r="Y831">
        <f t="shared" si="330"/>
        <v>1.5894216642181789</v>
      </c>
      <c r="Z831">
        <f t="shared" si="331"/>
        <v>1</v>
      </c>
      <c r="AA831">
        <f t="shared" si="332"/>
        <v>0</v>
      </c>
      <c r="AB831">
        <v>-847.9</v>
      </c>
      <c r="AC831">
        <f t="shared" si="312"/>
        <v>-7653013960.1998129</v>
      </c>
      <c r="AD831">
        <f t="shared" si="325"/>
        <v>-11332918689.942917</v>
      </c>
      <c r="AE831" t="str">
        <f t="shared" si="313"/>
        <v>Dec</v>
      </c>
      <c r="AF831">
        <f>_xlfn.IFNA(VLOOKUP(A831,Gold!$A$2:$E$1307,5, FALSE),AF830)</f>
        <v>28977</v>
      </c>
      <c r="AG831">
        <f>_xlfn.IFNA(VLOOKUP(A831,Gold!$A$2:$G$1307,7, FALSE),AG830)</f>
        <v>1</v>
      </c>
      <c r="AH831">
        <f>_xlfn.IFNA(VLOOKUP(A831,Oil!$A$2:$E$1345,5, FALSE),AH830)</f>
        <v>3709</v>
      </c>
      <c r="AI831">
        <f>_xlfn.IFNA(VLOOKUP(A831,Oil!$A$2:$G$1345,7, FALSE),AI830)</f>
        <v>1</v>
      </c>
      <c r="AJ831">
        <f t="shared" si="316"/>
        <v>2</v>
      </c>
      <c r="AK831">
        <f>_xlfn.IFNA(VLOOKUP(A831,InterestRate!$A$2:$G$1334,3, FALSE),AK830)</f>
        <v>7.0309999999999997</v>
      </c>
      <c r="AL831">
        <f>_xlfn.IFNA(VLOOKUP(A831,InterestRate!$A$2:$G$1334,4,FALSE),AL830)</f>
        <v>7.06</v>
      </c>
      <c r="AM831">
        <f>_xlfn.IFNA(VLOOKUP(A831,InterestRate!$A$2:$G$1334,5, FALSE),AM830)</f>
        <v>7.0839999999999996</v>
      </c>
      <c r="AN831">
        <f>_xlfn.IFNA(VLOOKUP(A831,InterestRate!$A$2:$G$1334,6, FALSE),AN830)</f>
        <v>7.0289999999999999</v>
      </c>
      <c r="AO831">
        <f>_xlfn.IFNA(VLOOKUP(A831,InterestRate!$A$2:$G$1334,7, FALSE),AO830)</f>
        <v>-4.0000000000000001E-3</v>
      </c>
      <c r="AP831">
        <f t="shared" si="317"/>
        <v>-1</v>
      </c>
      <c r="AQ831">
        <f t="shared" si="318"/>
        <v>1</v>
      </c>
    </row>
    <row r="832" spans="1:43" x14ac:dyDescent="0.2">
      <c r="A832" s="1">
        <v>43076</v>
      </c>
      <c r="B832">
        <v>10063.450000000001</v>
      </c>
      <c r="C832">
        <v>10182.65</v>
      </c>
      <c r="D832">
        <v>10061.9</v>
      </c>
      <c r="E832">
        <v>10166.700000000001</v>
      </c>
      <c r="F832">
        <v>171339022</v>
      </c>
      <c r="G832">
        <v>9910.2800000000007</v>
      </c>
      <c r="H832">
        <f t="shared" si="334"/>
        <v>10264.766666666668</v>
      </c>
      <c r="I832">
        <f t="shared" si="326"/>
        <v>-98.066666666667516</v>
      </c>
      <c r="J832">
        <f t="shared" si="333"/>
        <v>0</v>
      </c>
      <c r="K832">
        <f t="shared" si="314"/>
        <v>10388.75</v>
      </c>
      <c r="L832">
        <f t="shared" si="327"/>
        <v>192116585.42857143</v>
      </c>
      <c r="M832">
        <f t="shared" si="328"/>
        <v>-20777563.428571433</v>
      </c>
      <c r="N832" s="10">
        <f t="shared" si="315"/>
        <v>2.1840911997009771</v>
      </c>
      <c r="O832">
        <f t="shared" si="323"/>
        <v>-203.54999999999927</v>
      </c>
      <c r="P832">
        <f t="shared" si="335"/>
        <v>-290.19999999999891</v>
      </c>
      <c r="Q832">
        <f t="shared" si="336"/>
        <v>168.56474769852247</v>
      </c>
      <c r="R832">
        <f t="shared" si="337"/>
        <v>86.649999999999636</v>
      </c>
      <c r="S832">
        <f t="shared" si="319"/>
        <v>122.60000000000036</v>
      </c>
      <c r="T832">
        <f t="shared" si="320"/>
        <v>-122.60000000000036</v>
      </c>
      <c r="U832">
        <f t="shared" si="321"/>
        <v>122.60000000000036</v>
      </c>
      <c r="V832">
        <f t="shared" si="322"/>
        <v>0</v>
      </c>
      <c r="W832">
        <f t="shared" si="329"/>
        <v>18.36428571428587</v>
      </c>
      <c r="X832">
        <f t="shared" si="324"/>
        <v>47.442857142857193</v>
      </c>
      <c r="Y832">
        <f t="shared" si="330"/>
        <v>27.488506361595356</v>
      </c>
      <c r="Z832">
        <f t="shared" si="331"/>
        <v>0</v>
      </c>
      <c r="AA832">
        <f t="shared" si="332"/>
        <v>0</v>
      </c>
      <c r="AB832">
        <v>-830.45</v>
      </c>
      <c r="AC832">
        <f t="shared" si="312"/>
        <v>17690754021.5</v>
      </c>
      <c r="AD832">
        <f t="shared" si="325"/>
        <v>-8296211289.0286388</v>
      </c>
      <c r="AE832" t="str">
        <f t="shared" si="313"/>
        <v>Dec</v>
      </c>
      <c r="AF832">
        <f>_xlfn.IFNA(VLOOKUP(A832,Gold!$A$2:$E$1307,5, FALSE),AF831)</f>
        <v>28742</v>
      </c>
      <c r="AG832">
        <f>_xlfn.IFNA(VLOOKUP(A832,Gold!$A$2:$G$1307,7, FALSE),AG831)</f>
        <v>-1</v>
      </c>
      <c r="AH832">
        <f>_xlfn.IFNA(VLOOKUP(A832,Oil!$A$2:$E$1345,5, FALSE),AH831)</f>
        <v>3606</v>
      </c>
      <c r="AI832">
        <f>_xlfn.IFNA(VLOOKUP(A832,Oil!$A$2:$G$1345,7, FALSE),AI831)</f>
        <v>-1</v>
      </c>
      <c r="AJ832">
        <f t="shared" si="316"/>
        <v>-2</v>
      </c>
      <c r="AK832">
        <f>_xlfn.IFNA(VLOOKUP(A832,InterestRate!$A$2:$G$1334,3, FALSE),AK831)</f>
        <v>7.0540000000000003</v>
      </c>
      <c r="AL832">
        <f>_xlfn.IFNA(VLOOKUP(A832,InterestRate!$A$2:$G$1334,4,FALSE),AL831)</f>
        <v>7.0149999999999997</v>
      </c>
      <c r="AM832">
        <f>_xlfn.IFNA(VLOOKUP(A832,InterestRate!$A$2:$G$1334,5, FALSE),AM831)</f>
        <v>7.0609999999999999</v>
      </c>
      <c r="AN832">
        <f>_xlfn.IFNA(VLOOKUP(A832,InterestRate!$A$2:$G$1334,6, FALSE),AN831)</f>
        <v>7.0119999999999996</v>
      </c>
      <c r="AO832">
        <f>_xlfn.IFNA(VLOOKUP(A832,InterestRate!$A$2:$G$1334,7, FALSE),AO831)</f>
        <v>3.3E-3</v>
      </c>
      <c r="AP832">
        <f t="shared" si="317"/>
        <v>1</v>
      </c>
      <c r="AQ832">
        <f t="shared" si="318"/>
        <v>-1</v>
      </c>
    </row>
    <row r="833" spans="1:43" x14ac:dyDescent="0.2">
      <c r="A833" s="1">
        <v>43077</v>
      </c>
      <c r="B833">
        <v>10198.450000000001</v>
      </c>
      <c r="C833">
        <v>10270.85</v>
      </c>
      <c r="D833">
        <v>10195.25</v>
      </c>
      <c r="E833">
        <v>10265.65</v>
      </c>
      <c r="F833">
        <v>206234019</v>
      </c>
      <c r="G833">
        <v>11468.15</v>
      </c>
      <c r="H833">
        <f t="shared" si="334"/>
        <v>10251.416666666668</v>
      </c>
      <c r="I833">
        <f t="shared" si="326"/>
        <v>14.233333333331757</v>
      </c>
      <c r="J833">
        <f t="shared" si="333"/>
        <v>1</v>
      </c>
      <c r="K833">
        <f t="shared" si="314"/>
        <v>10463.200000000001</v>
      </c>
      <c r="L833">
        <f t="shared" si="327"/>
        <v>187729179.14285713</v>
      </c>
      <c r="M833">
        <f t="shared" si="328"/>
        <v>18504839.857142866</v>
      </c>
      <c r="N833" s="10">
        <f t="shared" si="315"/>
        <v>1.9243788751808322</v>
      </c>
      <c r="O833">
        <f t="shared" si="323"/>
        <v>-95.649999999999636</v>
      </c>
      <c r="P833">
        <f t="shared" si="335"/>
        <v>-158.19999999999891</v>
      </c>
      <c r="Q833">
        <f t="shared" si="336"/>
        <v>134.06634063207687</v>
      </c>
      <c r="R833">
        <f t="shared" si="337"/>
        <v>62.549999999999272</v>
      </c>
      <c r="S833">
        <f t="shared" si="319"/>
        <v>98.949999999998909</v>
      </c>
      <c r="T833">
        <f t="shared" si="320"/>
        <v>-98.949999999998909</v>
      </c>
      <c r="U833">
        <f t="shared" si="321"/>
        <v>98.949999999998909</v>
      </c>
      <c r="V833">
        <f t="shared" si="322"/>
        <v>0</v>
      </c>
      <c r="W833">
        <f t="shared" si="329"/>
        <v>32.5</v>
      </c>
      <c r="X833">
        <f t="shared" si="324"/>
        <v>46.164285714285661</v>
      </c>
      <c r="Y833">
        <f t="shared" si="330"/>
        <v>40.796198332287311</v>
      </c>
      <c r="Z833">
        <f t="shared" si="331"/>
        <v>0</v>
      </c>
      <c r="AA833">
        <f t="shared" si="332"/>
        <v>0</v>
      </c>
      <c r="AB833">
        <v>-654.65</v>
      </c>
      <c r="AC833">
        <f t="shared" si="312"/>
        <v>13858926076.799774</v>
      </c>
      <c r="AD833">
        <f t="shared" si="325"/>
        <v>-5971663067.2715216</v>
      </c>
      <c r="AE833" t="str">
        <f t="shared" si="313"/>
        <v>Dec</v>
      </c>
      <c r="AF833">
        <f>_xlfn.IFNA(VLOOKUP(A833,Gold!$A$2:$E$1307,5, FALSE),AF832)</f>
        <v>28492</v>
      </c>
      <c r="AG833">
        <f>_xlfn.IFNA(VLOOKUP(A833,Gold!$A$2:$G$1307,7, FALSE),AG832)</f>
        <v>-1</v>
      </c>
      <c r="AH833">
        <f>_xlfn.IFNA(VLOOKUP(A833,Oil!$A$2:$E$1345,5, FALSE),AH832)</f>
        <v>3659</v>
      </c>
      <c r="AI833">
        <f>_xlfn.IFNA(VLOOKUP(A833,Oil!$A$2:$G$1345,7, FALSE),AI832)</f>
        <v>1</v>
      </c>
      <c r="AJ833">
        <f t="shared" si="316"/>
        <v>0</v>
      </c>
      <c r="AK833">
        <f>_xlfn.IFNA(VLOOKUP(A833,InterestRate!$A$2:$G$1334,3, FALSE),AK832)</f>
        <v>7.0890000000000004</v>
      </c>
      <c r="AL833">
        <f>_xlfn.IFNA(VLOOKUP(A833,InterestRate!$A$2:$G$1334,4,FALSE),AL832)</f>
        <v>7.08</v>
      </c>
      <c r="AM833">
        <f>_xlfn.IFNA(VLOOKUP(A833,InterestRate!$A$2:$G$1334,5, FALSE),AM832)</f>
        <v>7.109</v>
      </c>
      <c r="AN833">
        <f>_xlfn.IFNA(VLOOKUP(A833,InterestRate!$A$2:$G$1334,6, FALSE),AN832)</f>
        <v>7.0730000000000004</v>
      </c>
      <c r="AO833">
        <f>_xlfn.IFNA(VLOOKUP(A833,InterestRate!$A$2:$G$1334,7, FALSE),AO832)</f>
        <v>5.0000000000000001E-3</v>
      </c>
      <c r="AP833">
        <f t="shared" si="317"/>
        <v>1</v>
      </c>
      <c r="AQ833">
        <f t="shared" si="318"/>
        <v>1</v>
      </c>
    </row>
    <row r="834" spans="1:43" x14ac:dyDescent="0.2">
      <c r="A834" s="1">
        <v>43080</v>
      </c>
      <c r="B834">
        <v>10310.5</v>
      </c>
      <c r="C834">
        <v>10329.200000000001</v>
      </c>
      <c r="D834">
        <v>10282.049999999999</v>
      </c>
      <c r="E834">
        <v>10322.25</v>
      </c>
      <c r="F834">
        <v>152034656</v>
      </c>
      <c r="G834">
        <v>8453.76</v>
      </c>
      <c r="H834">
        <f t="shared" si="334"/>
        <v>10245.029166666667</v>
      </c>
      <c r="I834">
        <f t="shared" si="326"/>
        <v>77.220833333332848</v>
      </c>
      <c r="J834">
        <f t="shared" si="333"/>
        <v>0</v>
      </c>
      <c r="K834">
        <f t="shared" si="314"/>
        <v>10444.200000000001</v>
      </c>
      <c r="L834">
        <f t="shared" si="327"/>
        <v>194735049</v>
      </c>
      <c r="M834">
        <f t="shared" si="328"/>
        <v>-42700393</v>
      </c>
      <c r="N834" s="10">
        <f t="shared" si="315"/>
        <v>1.1814284676306108</v>
      </c>
      <c r="O834">
        <f t="shared" si="323"/>
        <v>95.700000000000728</v>
      </c>
      <c r="P834">
        <f t="shared" si="335"/>
        <v>196.05000000000109</v>
      </c>
      <c r="Q834">
        <f t="shared" si="336"/>
        <v>91.563367987109459</v>
      </c>
      <c r="R834">
        <f t="shared" si="337"/>
        <v>-100.35000000000036</v>
      </c>
      <c r="S834">
        <f t="shared" si="319"/>
        <v>56.600000000000364</v>
      </c>
      <c r="T834">
        <f t="shared" si="320"/>
        <v>-56.600000000000364</v>
      </c>
      <c r="U834">
        <f t="shared" si="321"/>
        <v>56.600000000000364</v>
      </c>
      <c r="V834">
        <f t="shared" si="322"/>
        <v>0</v>
      </c>
      <c r="W834">
        <f t="shared" si="329"/>
        <v>40.585714285714339</v>
      </c>
      <c r="X834">
        <f t="shared" si="324"/>
        <v>26.914285714285661</v>
      </c>
      <c r="Y834">
        <f t="shared" si="330"/>
        <v>59.2492179353494</v>
      </c>
      <c r="Z834">
        <f t="shared" si="331"/>
        <v>0</v>
      </c>
      <c r="AA834">
        <f t="shared" si="332"/>
        <v>0</v>
      </c>
      <c r="AB834">
        <v>-203.5</v>
      </c>
      <c r="AC834">
        <f t="shared" ref="AC834:AC897" si="338">(E834-B834)*F834</f>
        <v>1786407208</v>
      </c>
      <c r="AD834">
        <f t="shared" si="325"/>
        <v>-361873290.98573411</v>
      </c>
      <c r="AE834" t="str">
        <f t="shared" ref="AE834:AE897" si="339">TEXT(A834, "mmm")</f>
        <v>Dec</v>
      </c>
      <c r="AF834">
        <f>_xlfn.IFNA(VLOOKUP(A834,Gold!$A$2:$E$1307,5, FALSE),AF833)</f>
        <v>28535</v>
      </c>
      <c r="AG834">
        <f>_xlfn.IFNA(VLOOKUP(A834,Gold!$A$2:$G$1307,7, FALSE),AG833)</f>
        <v>1</v>
      </c>
      <c r="AH834">
        <f>_xlfn.IFNA(VLOOKUP(A834,Oil!$A$2:$E$1345,5, FALSE),AH833)</f>
        <v>3698</v>
      </c>
      <c r="AI834">
        <f>_xlfn.IFNA(VLOOKUP(A834,Oil!$A$2:$G$1345,7, FALSE),AI833)</f>
        <v>1</v>
      </c>
      <c r="AJ834">
        <f t="shared" si="316"/>
        <v>2</v>
      </c>
      <c r="AK834">
        <f>_xlfn.IFNA(VLOOKUP(A834,InterestRate!$A$2:$G$1334,3, FALSE),AK833)</f>
        <v>7.1719999999999997</v>
      </c>
      <c r="AL834">
        <f>_xlfn.IFNA(VLOOKUP(A834,InterestRate!$A$2:$G$1334,4,FALSE),AL833)</f>
        <v>7.0940000000000003</v>
      </c>
      <c r="AM834">
        <f>_xlfn.IFNA(VLOOKUP(A834,InterestRate!$A$2:$G$1334,5, FALSE),AM833)</f>
        <v>7.1769999999999996</v>
      </c>
      <c r="AN834">
        <f>_xlfn.IFNA(VLOOKUP(A834,InterestRate!$A$2:$G$1334,6, FALSE),AN833)</f>
        <v>7.0890000000000004</v>
      </c>
      <c r="AO834">
        <f>_xlfn.IFNA(VLOOKUP(A834,InterestRate!$A$2:$G$1334,7, FALSE),AO833)</f>
        <v>1.17E-2</v>
      </c>
      <c r="AP834">
        <f t="shared" si="317"/>
        <v>1</v>
      </c>
      <c r="AQ834">
        <f t="shared" si="318"/>
        <v>3</v>
      </c>
    </row>
    <row r="835" spans="1:43" x14ac:dyDescent="0.2">
      <c r="A835" s="1">
        <v>43081</v>
      </c>
      <c r="B835">
        <v>10324.9</v>
      </c>
      <c r="C835">
        <v>10326.1</v>
      </c>
      <c r="D835">
        <v>10230.200000000001</v>
      </c>
      <c r="E835">
        <v>10240.15</v>
      </c>
      <c r="F835">
        <v>180546894</v>
      </c>
      <c r="G835">
        <v>10380.24</v>
      </c>
      <c r="H835">
        <f t="shared" si="334"/>
        <v>10242.820833333333</v>
      </c>
      <c r="I835">
        <f t="shared" si="326"/>
        <v>-2.6708333333335759</v>
      </c>
      <c r="J835">
        <f t="shared" si="333"/>
        <v>-1</v>
      </c>
      <c r="K835">
        <f t="shared" ref="K835:K898" si="340">E842</f>
        <v>10440.299999999999</v>
      </c>
      <c r="L835">
        <f t="shared" si="327"/>
        <v>166010679.85714287</v>
      </c>
      <c r="M835">
        <f t="shared" si="328"/>
        <v>14536214.142857134</v>
      </c>
      <c r="N835" s="10">
        <f t="shared" ref="N835:N898" si="341">(K835-E835)*100/E835</f>
        <v>1.9545612124822356</v>
      </c>
      <c r="O835">
        <f t="shared" si="323"/>
        <v>118.35000000000036</v>
      </c>
      <c r="P835">
        <f t="shared" si="335"/>
        <v>338.85000000000036</v>
      </c>
      <c r="Q835">
        <f t="shared" si="336"/>
        <v>144.98668904420165</v>
      </c>
      <c r="R835">
        <f t="shared" si="337"/>
        <v>-220.5</v>
      </c>
      <c r="S835">
        <f t="shared" si="319"/>
        <v>-82.100000000000364</v>
      </c>
      <c r="T835">
        <f t="shared" si="320"/>
        <v>82.100000000000364</v>
      </c>
      <c r="U835">
        <f t="shared" si="321"/>
        <v>0</v>
      </c>
      <c r="V835">
        <f t="shared" si="322"/>
        <v>82.100000000000364</v>
      </c>
      <c r="W835">
        <f t="shared" si="329"/>
        <v>40.585714285714339</v>
      </c>
      <c r="X835">
        <f t="shared" si="324"/>
        <v>23.678571428571427</v>
      </c>
      <c r="Y835">
        <f t="shared" si="330"/>
        <v>62.186713363248359</v>
      </c>
      <c r="Z835">
        <f t="shared" si="331"/>
        <v>0</v>
      </c>
      <c r="AA835">
        <f t="shared" si="332"/>
        <v>0</v>
      </c>
      <c r="AB835">
        <v>118.4</v>
      </c>
      <c r="AC835">
        <f t="shared" si="338"/>
        <v>-15301349266.5</v>
      </c>
      <c r="AD835">
        <f t="shared" si="325"/>
        <v>447638017.11429596</v>
      </c>
      <c r="AE835" t="str">
        <f t="shared" si="339"/>
        <v>Dec</v>
      </c>
      <c r="AF835">
        <f>_xlfn.IFNA(VLOOKUP(A835,Gold!$A$2:$E$1307,5, FALSE),AF834)</f>
        <v>28443</v>
      </c>
      <c r="AG835">
        <f>_xlfn.IFNA(VLOOKUP(A835,Gold!$A$2:$G$1307,7, FALSE),AG834)</f>
        <v>-1</v>
      </c>
      <c r="AH835">
        <f>_xlfn.IFNA(VLOOKUP(A835,Oil!$A$2:$E$1345,5, FALSE),AH834)</f>
        <v>3732</v>
      </c>
      <c r="AI835">
        <f>_xlfn.IFNA(VLOOKUP(A835,Oil!$A$2:$G$1345,7, FALSE),AI834)</f>
        <v>1</v>
      </c>
      <c r="AJ835">
        <f t="shared" ref="AJ835:AJ898" si="342">AG835+AI835</f>
        <v>0</v>
      </c>
      <c r="AK835">
        <f>_xlfn.IFNA(VLOOKUP(A835,InterestRate!$A$2:$G$1334,3, FALSE),AK834)</f>
        <v>7.1909999999999998</v>
      </c>
      <c r="AL835">
        <f>_xlfn.IFNA(VLOOKUP(A835,InterestRate!$A$2:$G$1334,4,FALSE),AL834)</f>
        <v>7.22</v>
      </c>
      <c r="AM835">
        <f>_xlfn.IFNA(VLOOKUP(A835,InterestRate!$A$2:$G$1334,5, FALSE),AM834)</f>
        <v>7.2350000000000003</v>
      </c>
      <c r="AN835">
        <f>_xlfn.IFNA(VLOOKUP(A835,InterestRate!$A$2:$G$1334,6, FALSE),AN834)</f>
        <v>7.1689999999999996</v>
      </c>
      <c r="AO835">
        <f>_xlfn.IFNA(VLOOKUP(A835,InterestRate!$A$2:$G$1334,7, FALSE),AO834)</f>
        <v>2.5999999999999999E-3</v>
      </c>
      <c r="AP835">
        <f t="shared" ref="AP835:AP898" si="343">IF(AO835&gt;0,1,-1)</f>
        <v>1</v>
      </c>
      <c r="AQ835">
        <f t="shared" ref="AQ835:AQ898" si="344">AG835+AI835+AP835</f>
        <v>1</v>
      </c>
    </row>
    <row r="836" spans="1:43" x14ac:dyDescent="0.2">
      <c r="A836" s="1">
        <v>43082</v>
      </c>
      <c r="B836">
        <v>10236.6</v>
      </c>
      <c r="C836">
        <v>10296.549999999999</v>
      </c>
      <c r="D836">
        <v>10169.85</v>
      </c>
      <c r="E836">
        <v>10192.950000000001</v>
      </c>
      <c r="F836">
        <v>187191964</v>
      </c>
      <c r="G836">
        <v>10070.44</v>
      </c>
      <c r="H836">
        <f t="shared" si="334"/>
        <v>10230.358333333332</v>
      </c>
      <c r="I836">
        <f t="shared" si="326"/>
        <v>-37.408333333331029</v>
      </c>
      <c r="J836">
        <f t="shared" si="333"/>
        <v>0</v>
      </c>
      <c r="K836">
        <f t="shared" si="340"/>
        <v>10493</v>
      </c>
      <c r="L836">
        <f t="shared" si="327"/>
        <v>170693732.14285713</v>
      </c>
      <c r="M836">
        <f t="shared" si="328"/>
        <v>16498231.857142866</v>
      </c>
      <c r="N836" s="10">
        <f t="shared" si="341"/>
        <v>2.9437012837304142</v>
      </c>
      <c r="O836">
        <f t="shared" si="323"/>
        <v>65.200000000000728</v>
      </c>
      <c r="P836">
        <f t="shared" si="335"/>
        <v>286.20000000000073</v>
      </c>
      <c r="Q836">
        <f t="shared" si="336"/>
        <v>181.77304628888984</v>
      </c>
      <c r="R836">
        <f t="shared" si="337"/>
        <v>-221</v>
      </c>
      <c r="S836">
        <f t="shared" ref="S836:S899" si="345">E836-E835</f>
        <v>-47.199999999998909</v>
      </c>
      <c r="T836">
        <f t="shared" ref="T836:T899" si="346">E835-E836</f>
        <v>47.199999999998909</v>
      </c>
      <c r="U836">
        <f t="shared" ref="U836:U899" si="347">IF(S836&gt;0,S836,0)</f>
        <v>0</v>
      </c>
      <c r="V836">
        <f t="shared" ref="V836:V899" si="348">IF(T836&gt;0,T836,0)</f>
        <v>47.199999999998909</v>
      </c>
      <c r="W836">
        <f t="shared" si="329"/>
        <v>39.735714285714231</v>
      </c>
      <c r="X836">
        <f t="shared" si="324"/>
        <v>30.421428571428415</v>
      </c>
      <c r="Y836">
        <f t="shared" si="330"/>
        <v>55.842200361373308</v>
      </c>
      <c r="Z836">
        <f t="shared" si="331"/>
        <v>0</v>
      </c>
      <c r="AA836">
        <f t="shared" si="332"/>
        <v>0</v>
      </c>
      <c r="AB836">
        <v>279.25</v>
      </c>
      <c r="AC836">
        <f t="shared" si="338"/>
        <v>-8170929228.5999317</v>
      </c>
      <c r="AD836">
        <f t="shared" si="325"/>
        <v>315827835.85714692</v>
      </c>
      <c r="AE836" t="str">
        <f t="shared" si="339"/>
        <v>Dec</v>
      </c>
      <c r="AF836">
        <f>_xlfn.IFNA(VLOOKUP(A836,Gold!$A$2:$E$1307,5, FALSE),AF835)</f>
        <v>28411</v>
      </c>
      <c r="AG836">
        <f>_xlfn.IFNA(VLOOKUP(A836,Gold!$A$2:$G$1307,7, FALSE),AG835)</f>
        <v>-1</v>
      </c>
      <c r="AH836">
        <f>_xlfn.IFNA(VLOOKUP(A836,Oil!$A$2:$E$1345,5, FALSE),AH835)</f>
        <v>3685</v>
      </c>
      <c r="AI836">
        <f>_xlfn.IFNA(VLOOKUP(A836,Oil!$A$2:$G$1345,7, FALSE),AI835)</f>
        <v>-1</v>
      </c>
      <c r="AJ836">
        <f t="shared" si="342"/>
        <v>-2</v>
      </c>
      <c r="AK836">
        <f>_xlfn.IFNA(VLOOKUP(A836,InterestRate!$A$2:$G$1334,3, FALSE),AK835)</f>
        <v>7.173</v>
      </c>
      <c r="AL836">
        <f>_xlfn.IFNA(VLOOKUP(A836,InterestRate!$A$2:$G$1334,4,FALSE),AL835)</f>
        <v>7.2460000000000004</v>
      </c>
      <c r="AM836">
        <f>_xlfn.IFNA(VLOOKUP(A836,InterestRate!$A$2:$G$1334,5, FALSE),AM835)</f>
        <v>7.2549999999999999</v>
      </c>
      <c r="AN836">
        <f>_xlfn.IFNA(VLOOKUP(A836,InterestRate!$A$2:$G$1334,6, FALSE),AN835)</f>
        <v>7.173</v>
      </c>
      <c r="AO836">
        <f>_xlfn.IFNA(VLOOKUP(A836,InterestRate!$A$2:$G$1334,7, FALSE),AO835)</f>
        <v>-2.5000000000000001E-3</v>
      </c>
      <c r="AP836">
        <f t="shared" si="343"/>
        <v>-1</v>
      </c>
      <c r="AQ836">
        <f t="shared" si="344"/>
        <v>-3</v>
      </c>
    </row>
    <row r="837" spans="1:43" x14ac:dyDescent="0.2">
      <c r="A837" s="1">
        <v>43083</v>
      </c>
      <c r="B837">
        <v>10229.299999999999</v>
      </c>
      <c r="C837">
        <v>10276.1</v>
      </c>
      <c r="D837">
        <v>10141.549999999999</v>
      </c>
      <c r="E837">
        <v>10252.1</v>
      </c>
      <c r="F837">
        <v>159103960</v>
      </c>
      <c r="G837">
        <v>9549.23</v>
      </c>
      <c r="H837">
        <f t="shared" si="334"/>
        <v>10213.141666666665</v>
      </c>
      <c r="I837">
        <f t="shared" si="326"/>
        <v>38.958333333335759</v>
      </c>
      <c r="J837">
        <f t="shared" si="333"/>
        <v>1</v>
      </c>
      <c r="K837">
        <f t="shared" si="340"/>
        <v>10531.5</v>
      </c>
      <c r="L837">
        <f t="shared" si="327"/>
        <v>175543994.7142857</v>
      </c>
      <c r="M837">
        <f t="shared" si="328"/>
        <v>-16440034.714285702</v>
      </c>
      <c r="N837" s="10">
        <f t="shared" si="341"/>
        <v>2.7252953053520708</v>
      </c>
      <c r="O837">
        <f t="shared" si="323"/>
        <v>133.85000000000036</v>
      </c>
      <c r="P837">
        <f t="shared" si="335"/>
        <v>405.30000000000109</v>
      </c>
      <c r="Q837">
        <f t="shared" si="336"/>
        <v>190.72406863619202</v>
      </c>
      <c r="R837">
        <f t="shared" si="337"/>
        <v>-271.45000000000073</v>
      </c>
      <c r="S837">
        <f t="shared" si="345"/>
        <v>59.149999999999636</v>
      </c>
      <c r="T837">
        <f t="shared" si="346"/>
        <v>-59.149999999999636</v>
      </c>
      <c r="U837">
        <f t="shared" si="347"/>
        <v>59.149999999999636</v>
      </c>
      <c r="V837">
        <f t="shared" si="348"/>
        <v>0</v>
      </c>
      <c r="W837">
        <f t="shared" si="329"/>
        <v>48.185714285714184</v>
      </c>
      <c r="X837">
        <f t="shared" si="324"/>
        <v>29.064285714285557</v>
      </c>
      <c r="Y837">
        <f t="shared" si="330"/>
        <v>61.579187585577436</v>
      </c>
      <c r="Z837">
        <f t="shared" si="331"/>
        <v>0</v>
      </c>
      <c r="AA837">
        <f t="shared" si="332"/>
        <v>0</v>
      </c>
      <c r="AB837">
        <v>317.39999999999998</v>
      </c>
      <c r="AC837">
        <f t="shared" si="338"/>
        <v>3627570288.0001736</v>
      </c>
      <c r="AD837">
        <f t="shared" si="325"/>
        <v>834052162.71431458</v>
      </c>
      <c r="AE837" t="str">
        <f t="shared" si="339"/>
        <v>Dec</v>
      </c>
      <c r="AF837">
        <f>_xlfn.IFNA(VLOOKUP(A837,Gold!$A$2:$E$1307,5, FALSE),AF836)</f>
        <v>28411</v>
      </c>
      <c r="AG837">
        <f>_xlfn.IFNA(VLOOKUP(A837,Gold!$A$2:$G$1307,7, FALSE),AG836)</f>
        <v>1</v>
      </c>
      <c r="AH837">
        <f>_xlfn.IFNA(VLOOKUP(A837,Oil!$A$2:$E$1345,5, FALSE),AH836)</f>
        <v>3648</v>
      </c>
      <c r="AI837">
        <f>_xlfn.IFNA(VLOOKUP(A837,Oil!$A$2:$G$1345,7, FALSE),AI836)</f>
        <v>-1</v>
      </c>
      <c r="AJ837">
        <f t="shared" si="342"/>
        <v>0</v>
      </c>
      <c r="AK837">
        <f>_xlfn.IFNA(VLOOKUP(A837,InterestRate!$A$2:$G$1334,3, FALSE),AK836)</f>
        <v>7.13</v>
      </c>
      <c r="AL837">
        <f>_xlfn.IFNA(VLOOKUP(A837,InterestRate!$A$2:$G$1334,4,FALSE),AL836)</f>
        <v>7.1429999999999998</v>
      </c>
      <c r="AM837">
        <f>_xlfn.IFNA(VLOOKUP(A837,InterestRate!$A$2:$G$1334,5, FALSE),AM836)</f>
        <v>7.1689999999999996</v>
      </c>
      <c r="AN837">
        <f>_xlfn.IFNA(VLOOKUP(A837,InterestRate!$A$2:$G$1334,6, FALSE),AN836)</f>
        <v>7.1260000000000003</v>
      </c>
      <c r="AO837">
        <f>_xlfn.IFNA(VLOOKUP(A837,InterestRate!$A$2:$G$1334,7, FALSE),AO836)</f>
        <v>-6.0000000000000001E-3</v>
      </c>
      <c r="AP837">
        <f t="shared" si="343"/>
        <v>-1</v>
      </c>
      <c r="AQ837">
        <f t="shared" si="344"/>
        <v>-1</v>
      </c>
    </row>
    <row r="838" spans="1:43" x14ac:dyDescent="0.2">
      <c r="A838" s="1">
        <v>43084</v>
      </c>
      <c r="B838">
        <v>10345.65</v>
      </c>
      <c r="C838">
        <v>10373.1</v>
      </c>
      <c r="D838">
        <v>10319.65</v>
      </c>
      <c r="E838">
        <v>10333.25</v>
      </c>
      <c r="F838">
        <v>262974703</v>
      </c>
      <c r="G838">
        <v>15106.77</v>
      </c>
      <c r="H838">
        <f t="shared" si="334"/>
        <v>10203.295833333332</v>
      </c>
      <c r="I838">
        <f t="shared" si="326"/>
        <v>129.95416666666824</v>
      </c>
      <c r="J838">
        <f t="shared" si="333"/>
        <v>0</v>
      </c>
      <c r="K838">
        <f t="shared" si="340"/>
        <v>10490.75</v>
      </c>
      <c r="L838">
        <f t="shared" si="327"/>
        <v>175379840.14285713</v>
      </c>
      <c r="M838">
        <f t="shared" si="328"/>
        <v>87594862.857142866</v>
      </c>
      <c r="N838" s="10">
        <f t="shared" si="341"/>
        <v>1.5242058403696803</v>
      </c>
      <c r="O838">
        <f t="shared" si="323"/>
        <v>289.14999999999964</v>
      </c>
      <c r="P838">
        <f t="shared" si="335"/>
        <v>644.59999999999854</v>
      </c>
      <c r="Q838">
        <f t="shared" si="336"/>
        <v>188.82227187792969</v>
      </c>
      <c r="R838">
        <f t="shared" si="337"/>
        <v>-355.44999999999891</v>
      </c>
      <c r="S838">
        <f t="shared" si="345"/>
        <v>81.149999999999636</v>
      </c>
      <c r="T838">
        <f t="shared" si="346"/>
        <v>-81.149999999999636</v>
      </c>
      <c r="U838">
        <f t="shared" si="347"/>
        <v>81.149999999999636</v>
      </c>
      <c r="V838">
        <f t="shared" si="348"/>
        <v>0</v>
      </c>
      <c r="W838">
        <f t="shared" si="329"/>
        <v>59.778571428571276</v>
      </c>
      <c r="X838">
        <f t="shared" si="324"/>
        <v>18.471428571428469</v>
      </c>
      <c r="Y838">
        <f t="shared" si="330"/>
        <v>75.430374042361478</v>
      </c>
      <c r="Z838">
        <f t="shared" si="331"/>
        <v>0</v>
      </c>
      <c r="AA838">
        <f t="shared" si="332"/>
        <v>0</v>
      </c>
      <c r="AB838">
        <v>488.2</v>
      </c>
      <c r="AC838">
        <f t="shared" si="338"/>
        <v>-3260886317.1999044</v>
      </c>
      <c r="AD838">
        <f t="shared" si="325"/>
        <v>1461498968.8571587</v>
      </c>
      <c r="AE838" t="str">
        <f t="shared" si="339"/>
        <v>Dec</v>
      </c>
      <c r="AF838">
        <f>_xlfn.IFNA(VLOOKUP(A838,Gold!$A$2:$E$1307,5, FALSE),AF837)</f>
        <v>28585</v>
      </c>
      <c r="AG838">
        <f>_xlfn.IFNA(VLOOKUP(A838,Gold!$A$2:$G$1307,7, FALSE),AG837)</f>
        <v>1</v>
      </c>
      <c r="AH838">
        <f>_xlfn.IFNA(VLOOKUP(A838,Oil!$A$2:$E$1345,5, FALSE),AH837)</f>
        <v>3667</v>
      </c>
      <c r="AI838">
        <f>_xlfn.IFNA(VLOOKUP(A838,Oil!$A$2:$G$1345,7, FALSE),AI837)</f>
        <v>1</v>
      </c>
      <c r="AJ838">
        <f t="shared" si="342"/>
        <v>2</v>
      </c>
      <c r="AK838">
        <f>_xlfn.IFNA(VLOOKUP(A838,InterestRate!$A$2:$G$1334,3, FALSE),AK837)</f>
        <v>7.1340000000000003</v>
      </c>
      <c r="AL838">
        <f>_xlfn.IFNA(VLOOKUP(A838,InterestRate!$A$2:$G$1334,4,FALSE),AL837)</f>
        <v>7.1130000000000004</v>
      </c>
      <c r="AM838">
        <f>_xlfn.IFNA(VLOOKUP(A838,InterestRate!$A$2:$G$1334,5, FALSE),AM837)</f>
        <v>7.14</v>
      </c>
      <c r="AN838">
        <f>_xlfn.IFNA(VLOOKUP(A838,InterestRate!$A$2:$G$1334,6, FALSE),AN837)</f>
        <v>7.1120000000000001</v>
      </c>
      <c r="AO838">
        <f>_xlfn.IFNA(VLOOKUP(A838,InterestRate!$A$2:$G$1334,7, FALSE),AO837)</f>
        <v>5.9999999999999995E-4</v>
      </c>
      <c r="AP838">
        <f t="shared" si="343"/>
        <v>1</v>
      </c>
      <c r="AQ838">
        <f t="shared" si="344"/>
        <v>3</v>
      </c>
    </row>
    <row r="839" spans="1:43" x14ac:dyDescent="0.2">
      <c r="A839" s="1">
        <v>43087</v>
      </c>
      <c r="B839">
        <v>10263.1</v>
      </c>
      <c r="C839">
        <v>10443.549999999999</v>
      </c>
      <c r="D839">
        <v>10074.799999999999</v>
      </c>
      <c r="E839">
        <v>10388.75</v>
      </c>
      <c r="F839">
        <v>237506982</v>
      </c>
      <c r="G839">
        <v>12921.61</v>
      </c>
      <c r="H839">
        <f t="shared" si="334"/>
        <v>10200.958333333332</v>
      </c>
      <c r="I839">
        <f t="shared" si="326"/>
        <v>187.79166666666788</v>
      </c>
      <c r="J839">
        <f t="shared" si="333"/>
        <v>0</v>
      </c>
      <c r="K839">
        <f t="shared" si="340"/>
        <v>10477.9</v>
      </c>
      <c r="L839">
        <f t="shared" si="327"/>
        <v>188489316.85714287</v>
      </c>
      <c r="M839">
        <f t="shared" si="328"/>
        <v>49017665.142857134</v>
      </c>
      <c r="N839" s="10">
        <f t="shared" si="341"/>
        <v>0.85813981470340162</v>
      </c>
      <c r="O839">
        <f t="shared" si="323"/>
        <v>222.04999999999927</v>
      </c>
      <c r="P839">
        <f t="shared" si="335"/>
        <v>425.59999999999854</v>
      </c>
      <c r="Q839">
        <f t="shared" si="336"/>
        <v>161.40749635922211</v>
      </c>
      <c r="R839">
        <f t="shared" si="337"/>
        <v>-203.54999999999927</v>
      </c>
      <c r="S839">
        <f t="shared" si="345"/>
        <v>55.5</v>
      </c>
      <c r="T839">
        <f t="shared" si="346"/>
        <v>-55.5</v>
      </c>
      <c r="U839">
        <f t="shared" si="347"/>
        <v>55.5</v>
      </c>
      <c r="V839">
        <f t="shared" si="348"/>
        <v>0</v>
      </c>
      <c r="W839">
        <f t="shared" si="329"/>
        <v>50.192857142856937</v>
      </c>
      <c r="X839">
        <f t="shared" si="324"/>
        <v>18.471428571428469</v>
      </c>
      <c r="Y839">
        <f t="shared" si="330"/>
        <v>72.049625756177619</v>
      </c>
      <c r="Z839">
        <f t="shared" si="331"/>
        <v>0</v>
      </c>
      <c r="AA839">
        <f t="shared" si="332"/>
        <v>0</v>
      </c>
      <c r="AB839">
        <v>645.04999999999995</v>
      </c>
      <c r="AC839">
        <f t="shared" si="338"/>
        <v>29842752288.299915</v>
      </c>
      <c r="AD839">
        <f t="shared" si="325"/>
        <v>3197498721.2571464</v>
      </c>
      <c r="AE839" t="str">
        <f t="shared" si="339"/>
        <v>Dec</v>
      </c>
      <c r="AF839">
        <f>_xlfn.IFNA(VLOOKUP(A839,Gold!$A$2:$E$1307,5, FALSE),AF838)</f>
        <v>28555</v>
      </c>
      <c r="AG839">
        <f>_xlfn.IFNA(VLOOKUP(A839,Gold!$A$2:$G$1307,7, FALSE),AG838)</f>
        <v>1</v>
      </c>
      <c r="AH839">
        <f>_xlfn.IFNA(VLOOKUP(A839,Oil!$A$2:$E$1345,5, FALSE),AH838)</f>
        <v>3673</v>
      </c>
      <c r="AI839">
        <f>_xlfn.IFNA(VLOOKUP(A839,Oil!$A$2:$G$1345,7, FALSE),AI838)</f>
        <v>1</v>
      </c>
      <c r="AJ839">
        <f t="shared" si="342"/>
        <v>2</v>
      </c>
      <c r="AK839">
        <f>_xlfn.IFNA(VLOOKUP(A839,InterestRate!$A$2:$G$1334,3, FALSE),AK838)</f>
        <v>7.181</v>
      </c>
      <c r="AL839">
        <f>_xlfn.IFNA(VLOOKUP(A839,InterestRate!$A$2:$G$1334,4,FALSE),AL838)</f>
        <v>7.17</v>
      </c>
      <c r="AM839">
        <f>_xlfn.IFNA(VLOOKUP(A839,InterestRate!$A$2:$G$1334,5, FALSE),AM838)</f>
        <v>7.2229999999999999</v>
      </c>
      <c r="AN839">
        <f>_xlfn.IFNA(VLOOKUP(A839,InterestRate!$A$2:$G$1334,6, FALSE),AN838)</f>
        <v>7.1429999999999998</v>
      </c>
      <c r="AO839">
        <f>_xlfn.IFNA(VLOOKUP(A839,InterestRate!$A$2:$G$1334,7, FALSE),AO838)</f>
        <v>6.7000000000000002E-3</v>
      </c>
      <c r="AP839">
        <f t="shared" si="343"/>
        <v>1</v>
      </c>
      <c r="AQ839">
        <f t="shared" si="344"/>
        <v>3</v>
      </c>
    </row>
    <row r="840" spans="1:43" x14ac:dyDescent="0.2">
      <c r="A840" s="1">
        <v>43088</v>
      </c>
      <c r="B840">
        <v>10414.799999999999</v>
      </c>
      <c r="C840">
        <v>10472.200000000001</v>
      </c>
      <c r="D840">
        <v>10406</v>
      </c>
      <c r="E840">
        <v>10463.200000000001</v>
      </c>
      <c r="F840">
        <v>174340665</v>
      </c>
      <c r="G840">
        <v>10982.95</v>
      </c>
      <c r="H840">
        <f t="shared" si="334"/>
        <v>10214.475</v>
      </c>
      <c r="I840">
        <f t="shared" si="326"/>
        <v>248.72500000000036</v>
      </c>
      <c r="J840">
        <f t="shared" si="333"/>
        <v>0</v>
      </c>
      <c r="K840">
        <f t="shared" si="340"/>
        <v>10530.7</v>
      </c>
      <c r="L840">
        <f t="shared" si="327"/>
        <v>197941882.57142857</v>
      </c>
      <c r="M840">
        <f t="shared" si="328"/>
        <v>-23601217.571428567</v>
      </c>
      <c r="N840" s="10">
        <f t="shared" si="341"/>
        <v>0.64511812829727044</v>
      </c>
      <c r="O840">
        <f t="shared" si="323"/>
        <v>197.55000000000109</v>
      </c>
      <c r="P840">
        <f t="shared" si="335"/>
        <v>293.20000000000073</v>
      </c>
      <c r="Q840">
        <f t="shared" si="336"/>
        <v>121.99762243975205</v>
      </c>
      <c r="R840">
        <f t="shared" si="337"/>
        <v>-95.649999999999636</v>
      </c>
      <c r="S840">
        <f t="shared" si="345"/>
        <v>74.450000000000728</v>
      </c>
      <c r="T840">
        <f t="shared" si="346"/>
        <v>-74.450000000000728</v>
      </c>
      <c r="U840">
        <f t="shared" si="347"/>
        <v>74.450000000000728</v>
      </c>
      <c r="V840">
        <f t="shared" si="348"/>
        <v>0</v>
      </c>
      <c r="W840">
        <f t="shared" si="329"/>
        <v>46.692857142857193</v>
      </c>
      <c r="X840">
        <f t="shared" si="324"/>
        <v>18.471428571428469</v>
      </c>
      <c r="Y840">
        <f t="shared" si="330"/>
        <v>70.571089279931044</v>
      </c>
      <c r="Z840">
        <f t="shared" si="331"/>
        <v>0</v>
      </c>
      <c r="AA840">
        <f t="shared" si="332"/>
        <v>0</v>
      </c>
      <c r="AB840">
        <v>708.75</v>
      </c>
      <c r="AC840">
        <f t="shared" si="338"/>
        <v>8438088186.0002537</v>
      </c>
      <c r="AD840">
        <f t="shared" si="325"/>
        <v>2423093308.2857871</v>
      </c>
      <c r="AE840" t="str">
        <f t="shared" si="339"/>
        <v>Dec</v>
      </c>
      <c r="AF840">
        <f>_xlfn.IFNA(VLOOKUP(A840,Gold!$A$2:$E$1307,5, FALSE),AF839)</f>
        <v>28629</v>
      </c>
      <c r="AG840">
        <f>_xlfn.IFNA(VLOOKUP(A840,Gold!$A$2:$G$1307,7, FALSE),AG839)</f>
        <v>-1</v>
      </c>
      <c r="AH840">
        <f>_xlfn.IFNA(VLOOKUP(A840,Oil!$A$2:$E$1345,5, FALSE),AH839)</f>
        <v>3664</v>
      </c>
      <c r="AI840">
        <f>_xlfn.IFNA(VLOOKUP(A840,Oil!$A$2:$G$1345,7, FALSE),AI839)</f>
        <v>-1</v>
      </c>
      <c r="AJ840">
        <f t="shared" si="342"/>
        <v>-2</v>
      </c>
      <c r="AK840">
        <f>_xlfn.IFNA(VLOOKUP(A840,InterestRate!$A$2:$G$1334,3, FALSE),AK839)</f>
        <v>7.1779999999999999</v>
      </c>
      <c r="AL840">
        <f>_xlfn.IFNA(VLOOKUP(A840,InterestRate!$A$2:$G$1334,4,FALSE),AL839)</f>
        <v>7.1980000000000004</v>
      </c>
      <c r="AM840">
        <f>_xlfn.IFNA(VLOOKUP(A840,InterestRate!$A$2:$G$1334,5, FALSE),AM839)</f>
        <v>7.1980000000000004</v>
      </c>
      <c r="AN840">
        <f>_xlfn.IFNA(VLOOKUP(A840,InterestRate!$A$2:$G$1334,6, FALSE),AN839)</f>
        <v>7.1639999999999997</v>
      </c>
      <c r="AO840">
        <f>_xlfn.IFNA(VLOOKUP(A840,InterestRate!$A$2:$G$1334,7, FALSE),AO839)</f>
        <v>-4.0000000000000002E-4</v>
      </c>
      <c r="AP840">
        <f t="shared" si="343"/>
        <v>-1</v>
      </c>
      <c r="AQ840">
        <f t="shared" si="344"/>
        <v>-3</v>
      </c>
    </row>
    <row r="841" spans="1:43" x14ac:dyDescent="0.2">
      <c r="A841" s="1">
        <v>43089</v>
      </c>
      <c r="B841">
        <v>10494.4</v>
      </c>
      <c r="C841">
        <v>10494.45</v>
      </c>
      <c r="D841">
        <v>10437.15</v>
      </c>
      <c r="E841">
        <v>10444.200000000001</v>
      </c>
      <c r="F841">
        <v>180597460</v>
      </c>
      <c r="G841">
        <v>11303</v>
      </c>
      <c r="H841">
        <f t="shared" si="334"/>
        <v>10242.925000000001</v>
      </c>
      <c r="I841">
        <f t="shared" si="326"/>
        <v>201.27499999999964</v>
      </c>
      <c r="J841">
        <f t="shared" si="333"/>
        <v>0</v>
      </c>
      <c r="K841">
        <f t="shared" si="340"/>
        <v>10435.549999999999</v>
      </c>
      <c r="L841">
        <f t="shared" si="327"/>
        <v>193385689.14285713</v>
      </c>
      <c r="M841">
        <f t="shared" si="328"/>
        <v>-12788229.142857134</v>
      </c>
      <c r="N841" s="10">
        <f t="shared" si="341"/>
        <v>-8.2821087302057173E-2</v>
      </c>
      <c r="O841">
        <f t="shared" ref="O841:O904" si="349">E841-E834</f>
        <v>121.95000000000073</v>
      </c>
      <c r="P841">
        <f t="shared" si="335"/>
        <v>26.25</v>
      </c>
      <c r="Q841">
        <f t="shared" si="336"/>
        <v>79.035343962293425</v>
      </c>
      <c r="R841">
        <f t="shared" si="337"/>
        <v>95.700000000000728</v>
      </c>
      <c r="S841">
        <f t="shared" si="345"/>
        <v>-19</v>
      </c>
      <c r="T841">
        <f t="shared" si="346"/>
        <v>19</v>
      </c>
      <c r="U841">
        <f t="shared" si="347"/>
        <v>0</v>
      </c>
      <c r="V841">
        <f t="shared" si="348"/>
        <v>19</v>
      </c>
      <c r="W841">
        <f t="shared" si="329"/>
        <v>38.607142857142854</v>
      </c>
      <c r="X841">
        <f t="shared" ref="X841:X904" si="350">AVERAGE(V835:V841)</f>
        <v>21.18571428571418</v>
      </c>
      <c r="Y841">
        <f t="shared" si="330"/>
        <v>63.506050992832911</v>
      </c>
      <c r="Z841">
        <f t="shared" si="331"/>
        <v>0</v>
      </c>
      <c r="AA841">
        <f t="shared" si="332"/>
        <v>0</v>
      </c>
      <c r="AB841">
        <v>541.54999999999995</v>
      </c>
      <c r="AC841">
        <f t="shared" si="338"/>
        <v>-9065992491.9998035</v>
      </c>
      <c r="AD841">
        <f t="shared" ref="AD841:AD904" si="351">AVERAGE(AC835:AC841)</f>
        <v>872750494.00010085</v>
      </c>
      <c r="AE841" t="str">
        <f t="shared" si="339"/>
        <v>Dec</v>
      </c>
      <c r="AF841">
        <f>_xlfn.IFNA(VLOOKUP(A841,Gold!$A$2:$E$1307,5, FALSE),AF840)</f>
        <v>28630</v>
      </c>
      <c r="AG841">
        <f>_xlfn.IFNA(VLOOKUP(A841,Gold!$A$2:$G$1307,7, FALSE),AG840)</f>
        <v>1</v>
      </c>
      <c r="AH841">
        <f>_xlfn.IFNA(VLOOKUP(A841,Oil!$A$2:$E$1345,5, FALSE),AH840)</f>
        <v>3691</v>
      </c>
      <c r="AI841">
        <f>_xlfn.IFNA(VLOOKUP(A841,Oil!$A$2:$G$1345,7, FALSE),AI840)</f>
        <v>1</v>
      </c>
      <c r="AJ841">
        <f t="shared" si="342"/>
        <v>2</v>
      </c>
      <c r="AK841">
        <f>_xlfn.IFNA(VLOOKUP(A841,InterestRate!$A$2:$G$1334,3, FALSE),AK840)</f>
        <v>7.2190000000000003</v>
      </c>
      <c r="AL841">
        <f>_xlfn.IFNA(VLOOKUP(A841,InterestRate!$A$2:$G$1334,4,FALSE),AL840)</f>
        <v>7.2039999999999997</v>
      </c>
      <c r="AM841">
        <f>_xlfn.IFNA(VLOOKUP(A841,InterestRate!$A$2:$G$1334,5, FALSE),AM840)</f>
        <v>7.2229999999999999</v>
      </c>
      <c r="AN841">
        <f>_xlfn.IFNA(VLOOKUP(A841,InterestRate!$A$2:$G$1334,6, FALSE),AN840)</f>
        <v>7.1950000000000003</v>
      </c>
      <c r="AO841">
        <f>_xlfn.IFNA(VLOOKUP(A841,InterestRate!$A$2:$G$1334,7, FALSE),AO840)</f>
        <v>5.7000000000000002E-3</v>
      </c>
      <c r="AP841">
        <f t="shared" si="343"/>
        <v>1</v>
      </c>
      <c r="AQ841">
        <f t="shared" si="344"/>
        <v>3</v>
      </c>
    </row>
    <row r="842" spans="1:43" x14ac:dyDescent="0.2">
      <c r="A842" s="1">
        <v>43090</v>
      </c>
      <c r="B842">
        <v>10473.950000000001</v>
      </c>
      <c r="C842">
        <v>10473.950000000001</v>
      </c>
      <c r="D842">
        <v>10426.9</v>
      </c>
      <c r="E842">
        <v>10440.299999999999</v>
      </c>
      <c r="F842">
        <v>156646972</v>
      </c>
      <c r="G842">
        <v>9411.2000000000007</v>
      </c>
      <c r="H842">
        <f t="shared" si="334"/>
        <v>10269.295833333334</v>
      </c>
      <c r="I842">
        <f t="shared" ref="I842:I905" si="352">E842-H842</f>
        <v>171.0041666666657</v>
      </c>
      <c r="J842">
        <f t="shared" si="333"/>
        <v>0</v>
      </c>
      <c r="K842">
        <f t="shared" si="340"/>
        <v>10442.200000000001</v>
      </c>
      <c r="L842">
        <f t="shared" ref="L842:L905" si="353">AVERAGE(F835:F841)</f>
        <v>197466089.7142857</v>
      </c>
      <c r="M842">
        <f t="shared" ref="M842:M905" si="354">F842-L842</f>
        <v>-40819117.714285702</v>
      </c>
      <c r="N842" s="10">
        <f t="shared" si="341"/>
        <v>1.8198710765030272E-2</v>
      </c>
      <c r="O842">
        <f t="shared" si="349"/>
        <v>200.14999999999964</v>
      </c>
      <c r="P842">
        <f t="shared" si="335"/>
        <v>81.799999999999272</v>
      </c>
      <c r="Q842">
        <f t="shared" si="336"/>
        <v>76.026874164587568</v>
      </c>
      <c r="R842">
        <f t="shared" si="337"/>
        <v>118.35000000000036</v>
      </c>
      <c r="S842">
        <f t="shared" si="345"/>
        <v>-3.9000000000014552</v>
      </c>
      <c r="T842">
        <f t="shared" si="346"/>
        <v>3.9000000000014552</v>
      </c>
      <c r="U842">
        <f t="shared" si="347"/>
        <v>0</v>
      </c>
      <c r="V842">
        <f t="shared" si="348"/>
        <v>3.9000000000014552</v>
      </c>
      <c r="W842">
        <f t="shared" si="329"/>
        <v>38.607142857142854</v>
      </c>
      <c r="X842">
        <f t="shared" si="350"/>
        <v>10.014285714285766</v>
      </c>
      <c r="Y842">
        <f t="shared" si="330"/>
        <v>77.803368360443272</v>
      </c>
      <c r="Z842">
        <f t="shared" si="331"/>
        <v>0</v>
      </c>
      <c r="AA842">
        <f t="shared" si="332"/>
        <v>0</v>
      </c>
      <c r="AB842">
        <v>519.65</v>
      </c>
      <c r="AC842">
        <f t="shared" si="338"/>
        <v>-5271170607.8002281</v>
      </c>
      <c r="AD842">
        <f t="shared" si="351"/>
        <v>2305633159.5286393</v>
      </c>
      <c r="AE842" t="str">
        <f t="shared" si="339"/>
        <v>Dec</v>
      </c>
      <c r="AF842">
        <f>_xlfn.IFNA(VLOOKUP(A842,Gold!$A$2:$E$1307,5, FALSE),AF841)</f>
        <v>28676</v>
      </c>
      <c r="AG842">
        <f>_xlfn.IFNA(VLOOKUP(A842,Gold!$A$2:$G$1307,7, FALSE),AG841)</f>
        <v>1</v>
      </c>
      <c r="AH842">
        <f>_xlfn.IFNA(VLOOKUP(A842,Oil!$A$2:$E$1345,5, FALSE),AH841)</f>
        <v>3721</v>
      </c>
      <c r="AI842">
        <f>_xlfn.IFNA(VLOOKUP(A842,Oil!$A$2:$G$1345,7, FALSE),AI841)</f>
        <v>1</v>
      </c>
      <c r="AJ842">
        <f t="shared" si="342"/>
        <v>2</v>
      </c>
      <c r="AK842">
        <f>_xlfn.IFNA(VLOOKUP(A842,InterestRate!$A$2:$G$1334,3, FALSE),AK841)</f>
        <v>7.2140000000000004</v>
      </c>
      <c r="AL842">
        <f>_xlfn.IFNA(VLOOKUP(A842,InterestRate!$A$2:$G$1334,4,FALSE),AL841)</f>
        <v>7.2489999999999997</v>
      </c>
      <c r="AM842">
        <f>_xlfn.IFNA(VLOOKUP(A842,InterestRate!$A$2:$G$1334,5, FALSE),AM841)</f>
        <v>7.2930000000000001</v>
      </c>
      <c r="AN842">
        <f>_xlfn.IFNA(VLOOKUP(A842,InterestRate!$A$2:$G$1334,6, FALSE),AN841)</f>
        <v>7.2069999999999999</v>
      </c>
      <c r="AO842">
        <f>_xlfn.IFNA(VLOOKUP(A842,InterestRate!$A$2:$G$1334,7, FALSE),AO841)</f>
        <v>-6.9999999999999999E-4</v>
      </c>
      <c r="AP842">
        <f t="shared" si="343"/>
        <v>-1</v>
      </c>
      <c r="AQ842">
        <f t="shared" si="344"/>
        <v>1</v>
      </c>
    </row>
    <row r="843" spans="1:43" x14ac:dyDescent="0.2">
      <c r="A843" s="1">
        <v>43091</v>
      </c>
      <c r="B843">
        <v>10457.299999999999</v>
      </c>
      <c r="C843">
        <v>10501.1</v>
      </c>
      <c r="D843">
        <v>10448.25</v>
      </c>
      <c r="E843">
        <v>10493</v>
      </c>
      <c r="F843">
        <v>143119167</v>
      </c>
      <c r="G843">
        <v>8755.32</v>
      </c>
      <c r="H843">
        <f t="shared" si="334"/>
        <v>10296.133333333333</v>
      </c>
      <c r="I843">
        <f t="shared" si="352"/>
        <v>196.86666666666679</v>
      </c>
      <c r="J843">
        <f t="shared" si="333"/>
        <v>0</v>
      </c>
      <c r="K843">
        <f t="shared" si="340"/>
        <v>10443.200000000001</v>
      </c>
      <c r="L843">
        <f t="shared" si="353"/>
        <v>194051815.14285713</v>
      </c>
      <c r="M843">
        <f t="shared" si="354"/>
        <v>-50932648.142857134</v>
      </c>
      <c r="N843" s="10">
        <f t="shared" si="341"/>
        <v>-0.47460211569617144</v>
      </c>
      <c r="O843">
        <f t="shared" si="349"/>
        <v>300.04999999999927</v>
      </c>
      <c r="P843">
        <f t="shared" si="335"/>
        <v>234.84999999999854</v>
      </c>
      <c r="Q843">
        <f t="shared" si="336"/>
        <v>74.100365496174192</v>
      </c>
      <c r="R843">
        <f t="shared" si="337"/>
        <v>65.200000000000728</v>
      </c>
      <c r="S843">
        <f t="shared" si="345"/>
        <v>52.700000000000728</v>
      </c>
      <c r="T843">
        <f t="shared" si="346"/>
        <v>-52.700000000000728</v>
      </c>
      <c r="U843">
        <f t="shared" si="347"/>
        <v>52.700000000000728</v>
      </c>
      <c r="V843">
        <f t="shared" si="348"/>
        <v>0</v>
      </c>
      <c r="W843">
        <f t="shared" ref="W843:W906" si="355">AVERAGE(U837:U843)</f>
        <v>46.135714285714393</v>
      </c>
      <c r="X843">
        <f t="shared" si="350"/>
        <v>3.2714285714287792</v>
      </c>
      <c r="Y843">
        <f t="shared" ref="Y843:Y906" si="356">100-(100/(1+(W843/(X843+1))))</f>
        <v>91.526144253931903</v>
      </c>
      <c r="Z843">
        <f t="shared" ref="Z843:Z906" si="357">IF(Y843&lt;20,1,0)</f>
        <v>0</v>
      </c>
      <c r="AA843">
        <f t="shared" ref="AA843:AA906" si="358">IF(Y843&gt;80,1,0)</f>
        <v>1</v>
      </c>
      <c r="AB843">
        <v>622.15</v>
      </c>
      <c r="AC843">
        <f t="shared" si="338"/>
        <v>5109354261.9001045</v>
      </c>
      <c r="AD843">
        <f t="shared" si="351"/>
        <v>4202816515.3143592</v>
      </c>
      <c r="AE843" t="str">
        <f t="shared" si="339"/>
        <v>Dec</v>
      </c>
      <c r="AF843">
        <f>_xlfn.IFNA(VLOOKUP(A843,Gold!$A$2:$E$1307,5, FALSE),AF842)</f>
        <v>28686</v>
      </c>
      <c r="AG843">
        <f>_xlfn.IFNA(VLOOKUP(A843,Gold!$A$2:$G$1307,7, FALSE),AG842)</f>
        <v>1</v>
      </c>
      <c r="AH843">
        <f>_xlfn.IFNA(VLOOKUP(A843,Oil!$A$2:$E$1345,5, FALSE),AH842)</f>
        <v>3740</v>
      </c>
      <c r="AI843">
        <f>_xlfn.IFNA(VLOOKUP(A843,Oil!$A$2:$G$1345,7, FALSE),AI842)</f>
        <v>1</v>
      </c>
      <c r="AJ843">
        <f t="shared" si="342"/>
        <v>2</v>
      </c>
      <c r="AK843">
        <f>_xlfn.IFNA(VLOOKUP(A843,InterestRate!$A$2:$G$1334,3, FALSE),AK842)</f>
        <v>7.2709999999999999</v>
      </c>
      <c r="AL843">
        <f>_xlfn.IFNA(VLOOKUP(A843,InterestRate!$A$2:$G$1334,4,FALSE),AL842)</f>
        <v>7.21</v>
      </c>
      <c r="AM843">
        <f>_xlfn.IFNA(VLOOKUP(A843,InterestRate!$A$2:$G$1334,5, FALSE),AM842)</f>
        <v>7.2930000000000001</v>
      </c>
      <c r="AN843">
        <f>_xlfn.IFNA(VLOOKUP(A843,InterestRate!$A$2:$G$1334,6, FALSE),AN842)</f>
        <v>7.2060000000000004</v>
      </c>
      <c r="AO843">
        <f>_xlfn.IFNA(VLOOKUP(A843,InterestRate!$A$2:$G$1334,7, FALSE),AO842)</f>
        <v>7.9000000000000008E-3</v>
      </c>
      <c r="AP843">
        <f t="shared" si="343"/>
        <v>1</v>
      </c>
      <c r="AQ843">
        <f t="shared" si="344"/>
        <v>3</v>
      </c>
    </row>
    <row r="844" spans="1:43" x14ac:dyDescent="0.2">
      <c r="A844" s="1">
        <v>43095</v>
      </c>
      <c r="B844">
        <v>10512.3</v>
      </c>
      <c r="C844">
        <v>10545.45</v>
      </c>
      <c r="D844">
        <v>10477.950000000001</v>
      </c>
      <c r="E844">
        <v>10531.5</v>
      </c>
      <c r="F844">
        <v>160417384</v>
      </c>
      <c r="G844">
        <v>9043.77</v>
      </c>
      <c r="H844">
        <f t="shared" si="334"/>
        <v>10333.541666666666</v>
      </c>
      <c r="I844">
        <f t="shared" si="352"/>
        <v>197.95833333333394</v>
      </c>
      <c r="J844">
        <f t="shared" si="333"/>
        <v>0</v>
      </c>
      <c r="K844">
        <f t="shared" si="340"/>
        <v>10504.8</v>
      </c>
      <c r="L844">
        <f t="shared" si="353"/>
        <v>187755701.2857143</v>
      </c>
      <c r="M844">
        <f t="shared" si="354"/>
        <v>-27338317.285714298</v>
      </c>
      <c r="N844" s="10">
        <f t="shared" si="341"/>
        <v>-0.25352513886911388</v>
      </c>
      <c r="O844">
        <f t="shared" si="349"/>
        <v>279.39999999999964</v>
      </c>
      <c r="P844">
        <f t="shared" si="335"/>
        <v>145.54999999999927</v>
      </c>
      <c r="Q844">
        <f t="shared" si="336"/>
        <v>68.700606499020509</v>
      </c>
      <c r="R844">
        <f t="shared" si="337"/>
        <v>133.85000000000036</v>
      </c>
      <c r="S844">
        <f t="shared" si="345"/>
        <v>38.5</v>
      </c>
      <c r="T844">
        <f t="shared" si="346"/>
        <v>-38.5</v>
      </c>
      <c r="U844">
        <f t="shared" si="347"/>
        <v>38.5</v>
      </c>
      <c r="V844">
        <f t="shared" si="348"/>
        <v>0</v>
      </c>
      <c r="W844">
        <f t="shared" si="355"/>
        <v>43.18571428571444</v>
      </c>
      <c r="X844">
        <f t="shared" si="350"/>
        <v>3.2714285714287792</v>
      </c>
      <c r="Y844">
        <f t="shared" si="356"/>
        <v>90.99939795303996</v>
      </c>
      <c r="Z844">
        <f t="shared" si="357"/>
        <v>0</v>
      </c>
      <c r="AA844">
        <f t="shared" si="358"/>
        <v>1</v>
      </c>
      <c r="AB844">
        <v>779.6</v>
      </c>
      <c r="AC844">
        <f t="shared" si="338"/>
        <v>3080013772.8001165</v>
      </c>
      <c r="AD844">
        <f t="shared" si="351"/>
        <v>4124594156.0000653</v>
      </c>
      <c r="AE844" t="str">
        <f t="shared" si="339"/>
        <v>Dec</v>
      </c>
      <c r="AF844">
        <f>_xlfn.IFNA(VLOOKUP(A844,Gold!$A$2:$E$1307,5, FALSE),AF843)</f>
        <v>28883</v>
      </c>
      <c r="AG844">
        <f>_xlfn.IFNA(VLOOKUP(A844,Gold!$A$2:$G$1307,7, FALSE),AG843)</f>
        <v>-1</v>
      </c>
      <c r="AH844">
        <f>_xlfn.IFNA(VLOOKUP(A844,Oil!$A$2:$E$1345,5, FALSE),AH843)</f>
        <v>3744</v>
      </c>
      <c r="AI844">
        <f>_xlfn.IFNA(VLOOKUP(A844,Oil!$A$2:$G$1345,7, FALSE),AI843)</f>
        <v>1</v>
      </c>
      <c r="AJ844">
        <f t="shared" si="342"/>
        <v>0</v>
      </c>
      <c r="AK844">
        <f>_xlfn.IFNA(VLOOKUP(A844,InterestRate!$A$2:$G$1334,3, FALSE),AK843)</f>
        <v>7.2750000000000004</v>
      </c>
      <c r="AL844">
        <f>_xlfn.IFNA(VLOOKUP(A844,InterestRate!$A$2:$G$1334,4,FALSE),AL843)</f>
        <v>7.2889999999999997</v>
      </c>
      <c r="AM844">
        <f>_xlfn.IFNA(VLOOKUP(A844,InterestRate!$A$2:$G$1334,5, FALSE),AM843)</f>
        <v>7.3070000000000004</v>
      </c>
      <c r="AN844">
        <f>_xlfn.IFNA(VLOOKUP(A844,InterestRate!$A$2:$G$1334,6, FALSE),AN843)</f>
        <v>7.2610000000000001</v>
      </c>
      <c r="AO844">
        <f>_xlfn.IFNA(VLOOKUP(A844,InterestRate!$A$2:$G$1334,7, FALSE),AO843)</f>
        <v>5.9999999999999995E-4</v>
      </c>
      <c r="AP844">
        <f t="shared" si="343"/>
        <v>1</v>
      </c>
      <c r="AQ844">
        <f t="shared" si="344"/>
        <v>1</v>
      </c>
    </row>
    <row r="845" spans="1:43" x14ac:dyDescent="0.2">
      <c r="A845" s="1">
        <v>43096</v>
      </c>
      <c r="B845">
        <v>10531.05</v>
      </c>
      <c r="C845">
        <v>10552.4</v>
      </c>
      <c r="D845">
        <v>10469.25</v>
      </c>
      <c r="E845">
        <v>10490.75</v>
      </c>
      <c r="F845">
        <v>170307122</v>
      </c>
      <c r="G845">
        <v>9077.6</v>
      </c>
      <c r="H845">
        <f t="shared" si="334"/>
        <v>10363.941666666668</v>
      </c>
      <c r="I845">
        <f t="shared" si="352"/>
        <v>126.80833333333248</v>
      </c>
      <c r="J845">
        <f t="shared" si="333"/>
        <v>0</v>
      </c>
      <c r="K845">
        <f t="shared" si="340"/>
        <v>10558.85</v>
      </c>
      <c r="L845">
        <f t="shared" si="353"/>
        <v>187943333.2857143</v>
      </c>
      <c r="M845">
        <f t="shared" si="354"/>
        <v>-17636211.285714298</v>
      </c>
      <c r="N845" s="10">
        <f t="shared" si="341"/>
        <v>0.64914329290089234</v>
      </c>
      <c r="O845">
        <f t="shared" si="349"/>
        <v>157.5</v>
      </c>
      <c r="P845">
        <f t="shared" si="335"/>
        <v>-131.64999999999964</v>
      </c>
      <c r="Q845">
        <f t="shared" si="336"/>
        <v>63.937602581027917</v>
      </c>
      <c r="R845">
        <f t="shared" si="337"/>
        <v>289.14999999999964</v>
      </c>
      <c r="S845">
        <f t="shared" si="345"/>
        <v>-40.75</v>
      </c>
      <c r="T845">
        <f t="shared" si="346"/>
        <v>40.75</v>
      </c>
      <c r="U845">
        <f t="shared" si="347"/>
        <v>0</v>
      </c>
      <c r="V845">
        <f t="shared" si="348"/>
        <v>40.75</v>
      </c>
      <c r="W845">
        <f t="shared" si="355"/>
        <v>31.592857142857351</v>
      </c>
      <c r="X845">
        <f t="shared" si="350"/>
        <v>9.0928571428573512</v>
      </c>
      <c r="Y845">
        <f t="shared" si="356"/>
        <v>75.788211103495286</v>
      </c>
      <c r="Z845">
        <f t="shared" si="357"/>
        <v>0</v>
      </c>
      <c r="AA845">
        <f t="shared" si="358"/>
        <v>0</v>
      </c>
      <c r="AB845">
        <v>736.95</v>
      </c>
      <c r="AC845">
        <f t="shared" si="338"/>
        <v>-6863377016.5998764</v>
      </c>
      <c r="AD845">
        <f t="shared" si="351"/>
        <v>3609952627.5143552</v>
      </c>
      <c r="AE845" t="str">
        <f t="shared" si="339"/>
        <v>Dec</v>
      </c>
      <c r="AF845">
        <f>_xlfn.IFNA(VLOOKUP(A845,Gold!$A$2:$E$1307,5, FALSE),AF844)</f>
        <v>29092</v>
      </c>
      <c r="AG845">
        <f>_xlfn.IFNA(VLOOKUP(A845,Gold!$A$2:$G$1307,7, FALSE),AG844)</f>
        <v>1</v>
      </c>
      <c r="AH845">
        <f>_xlfn.IFNA(VLOOKUP(A845,Oil!$A$2:$E$1345,5, FALSE),AH844)</f>
        <v>3841</v>
      </c>
      <c r="AI845">
        <f>_xlfn.IFNA(VLOOKUP(A845,Oil!$A$2:$G$1345,7, FALSE),AI844)</f>
        <v>1</v>
      </c>
      <c r="AJ845">
        <f t="shared" si="342"/>
        <v>2</v>
      </c>
      <c r="AK845">
        <f>_xlfn.IFNA(VLOOKUP(A845,InterestRate!$A$2:$G$1334,3, FALSE),AK844)</f>
        <v>7.2190000000000003</v>
      </c>
      <c r="AL845">
        <f>_xlfn.IFNA(VLOOKUP(A845,InterestRate!$A$2:$G$1334,4,FALSE),AL844)</f>
        <v>7.3040000000000003</v>
      </c>
      <c r="AM845">
        <f>_xlfn.IFNA(VLOOKUP(A845,InterestRate!$A$2:$G$1334,5, FALSE),AM844)</f>
        <v>7.3040000000000003</v>
      </c>
      <c r="AN845">
        <f>_xlfn.IFNA(VLOOKUP(A845,InterestRate!$A$2:$G$1334,6, FALSE),AN844)</f>
        <v>7.218</v>
      </c>
      <c r="AO845">
        <f>_xlfn.IFNA(VLOOKUP(A845,InterestRate!$A$2:$G$1334,7, FALSE),AO844)</f>
        <v>-7.7000000000000002E-3</v>
      </c>
      <c r="AP845">
        <f t="shared" si="343"/>
        <v>-1</v>
      </c>
      <c r="AQ845">
        <f t="shared" si="344"/>
        <v>1</v>
      </c>
    </row>
    <row r="846" spans="1:43" x14ac:dyDescent="0.2">
      <c r="A846" s="1">
        <v>43097</v>
      </c>
      <c r="B846">
        <v>10498.2</v>
      </c>
      <c r="C846">
        <v>10534.55</v>
      </c>
      <c r="D846">
        <v>10460.450000000001</v>
      </c>
      <c r="E846">
        <v>10477.9</v>
      </c>
      <c r="F846">
        <v>281309989</v>
      </c>
      <c r="G846">
        <v>14551.58</v>
      </c>
      <c r="H846">
        <f t="shared" si="334"/>
        <v>10382.700000000001</v>
      </c>
      <c r="I846">
        <f t="shared" si="352"/>
        <v>95.199999999998909</v>
      </c>
      <c r="J846">
        <f t="shared" si="333"/>
        <v>0</v>
      </c>
      <c r="K846">
        <f t="shared" si="340"/>
        <v>10623.6</v>
      </c>
      <c r="L846">
        <f t="shared" si="353"/>
        <v>174705107.42857143</v>
      </c>
      <c r="M846">
        <f t="shared" si="354"/>
        <v>106604881.57142857</v>
      </c>
      <c r="N846" s="10">
        <f t="shared" si="341"/>
        <v>1.3905458154782995</v>
      </c>
      <c r="O846">
        <f t="shared" si="349"/>
        <v>89.149999999999636</v>
      </c>
      <c r="P846">
        <f t="shared" si="335"/>
        <v>-132.89999999999964</v>
      </c>
      <c r="Q846">
        <f t="shared" si="336"/>
        <v>63.00919717447109</v>
      </c>
      <c r="R846">
        <f t="shared" si="337"/>
        <v>222.04999999999927</v>
      </c>
      <c r="S846">
        <f t="shared" si="345"/>
        <v>-12.850000000000364</v>
      </c>
      <c r="T846">
        <f t="shared" si="346"/>
        <v>12.850000000000364</v>
      </c>
      <c r="U846">
        <f t="shared" si="347"/>
        <v>0</v>
      </c>
      <c r="V846">
        <f t="shared" si="348"/>
        <v>12.850000000000364</v>
      </c>
      <c r="W846">
        <f t="shared" si="355"/>
        <v>23.664285714285921</v>
      </c>
      <c r="X846">
        <f t="shared" si="350"/>
        <v>10.928571428571688</v>
      </c>
      <c r="Y846">
        <f t="shared" si="356"/>
        <v>66.486052578767527</v>
      </c>
      <c r="Z846">
        <f t="shared" si="357"/>
        <v>0</v>
      </c>
      <c r="AA846">
        <f t="shared" si="358"/>
        <v>0</v>
      </c>
      <c r="AB846">
        <v>526.04999999999995</v>
      </c>
      <c r="AC846">
        <f t="shared" si="338"/>
        <v>-5710592776.7003069</v>
      </c>
      <c r="AD846">
        <f t="shared" si="351"/>
        <v>-1469096667.4856772</v>
      </c>
      <c r="AE846" t="str">
        <f t="shared" si="339"/>
        <v>Dec</v>
      </c>
      <c r="AF846">
        <f>_xlfn.IFNA(VLOOKUP(A846,Gold!$A$2:$E$1307,5, FALSE),AF845)</f>
        <v>29250</v>
      </c>
      <c r="AG846">
        <f>_xlfn.IFNA(VLOOKUP(A846,Gold!$A$2:$G$1307,7, FALSE),AG845)</f>
        <v>1</v>
      </c>
      <c r="AH846">
        <f>_xlfn.IFNA(VLOOKUP(A846,Oil!$A$2:$E$1345,5, FALSE),AH845)</f>
        <v>3826</v>
      </c>
      <c r="AI846">
        <f>_xlfn.IFNA(VLOOKUP(A846,Oil!$A$2:$G$1345,7, FALSE),AI845)</f>
        <v>-1</v>
      </c>
      <c r="AJ846">
        <f t="shared" si="342"/>
        <v>0</v>
      </c>
      <c r="AK846">
        <f>_xlfn.IFNA(VLOOKUP(A846,InterestRate!$A$2:$G$1334,3, FALSE),AK845)</f>
        <v>7.3959999999999999</v>
      </c>
      <c r="AL846">
        <f>_xlfn.IFNA(VLOOKUP(A846,InterestRate!$A$2:$G$1334,4,FALSE),AL845)</f>
        <v>7.3029999999999999</v>
      </c>
      <c r="AM846">
        <f>_xlfn.IFNA(VLOOKUP(A846,InterestRate!$A$2:$G$1334,5, FALSE),AM845)</f>
        <v>7.399</v>
      </c>
      <c r="AN846">
        <f>_xlfn.IFNA(VLOOKUP(A846,InterestRate!$A$2:$G$1334,6, FALSE),AN845)</f>
        <v>7.3019999999999996</v>
      </c>
      <c r="AO846">
        <f>_xlfn.IFNA(VLOOKUP(A846,InterestRate!$A$2:$G$1334,7, FALSE),AO845)</f>
        <v>2.4500000000000001E-2</v>
      </c>
      <c r="AP846">
        <f t="shared" si="343"/>
        <v>1</v>
      </c>
      <c r="AQ846">
        <f t="shared" si="344"/>
        <v>1</v>
      </c>
    </row>
    <row r="847" spans="1:43" x14ac:dyDescent="0.2">
      <c r="A847" s="1">
        <v>43098</v>
      </c>
      <c r="B847">
        <v>10492.35</v>
      </c>
      <c r="C847">
        <v>10538.7</v>
      </c>
      <c r="D847">
        <v>10488.65</v>
      </c>
      <c r="E847">
        <v>10530.7</v>
      </c>
      <c r="F847">
        <v>156736221</v>
      </c>
      <c r="G847">
        <v>8943.1</v>
      </c>
      <c r="H847">
        <f t="shared" si="334"/>
        <v>10395.670833333332</v>
      </c>
      <c r="I847">
        <f t="shared" si="352"/>
        <v>135.02916666666897</v>
      </c>
      <c r="J847">
        <f t="shared" ref="J847:J910" si="359">IF(I847*I846&lt;0,IF(I847&lt;0,-1,1),0)</f>
        <v>0</v>
      </c>
      <c r="K847">
        <f t="shared" si="340"/>
        <v>10637</v>
      </c>
      <c r="L847">
        <f t="shared" si="353"/>
        <v>180962679.85714287</v>
      </c>
      <c r="M847">
        <f t="shared" si="354"/>
        <v>-24226458.857142866</v>
      </c>
      <c r="N847" s="10">
        <f t="shared" si="341"/>
        <v>1.0094295725830122</v>
      </c>
      <c r="O847">
        <f t="shared" si="349"/>
        <v>67.5</v>
      </c>
      <c r="P847">
        <f t="shared" si="335"/>
        <v>-130.05000000000109</v>
      </c>
      <c r="Q847">
        <f t="shared" si="336"/>
        <v>77.551837502408404</v>
      </c>
      <c r="R847">
        <f t="shared" si="337"/>
        <v>197.55000000000109</v>
      </c>
      <c r="S847">
        <f t="shared" si="345"/>
        <v>52.800000000001091</v>
      </c>
      <c r="T847">
        <f t="shared" si="346"/>
        <v>-52.800000000001091</v>
      </c>
      <c r="U847">
        <f t="shared" si="347"/>
        <v>52.800000000001091</v>
      </c>
      <c r="V847">
        <f t="shared" si="348"/>
        <v>0</v>
      </c>
      <c r="W847">
        <f t="shared" si="355"/>
        <v>20.571428571428832</v>
      </c>
      <c r="X847">
        <f t="shared" si="350"/>
        <v>10.928571428571688</v>
      </c>
      <c r="Y847">
        <f t="shared" si="356"/>
        <v>63.296703296703086</v>
      </c>
      <c r="Z847">
        <f t="shared" si="357"/>
        <v>0</v>
      </c>
      <c r="AA847">
        <f t="shared" si="358"/>
        <v>0</v>
      </c>
      <c r="AB847">
        <v>314.14999999999998</v>
      </c>
      <c r="AC847">
        <f t="shared" si="338"/>
        <v>6010834075.3500566</v>
      </c>
      <c r="AD847">
        <f t="shared" si="351"/>
        <v>-1815847254.7214198</v>
      </c>
      <c r="AE847" t="str">
        <f t="shared" si="339"/>
        <v>Dec</v>
      </c>
      <c r="AF847">
        <f>_xlfn.IFNA(VLOOKUP(A847,Gold!$A$2:$E$1307,5, FALSE),AF846)</f>
        <v>29252</v>
      </c>
      <c r="AG847">
        <f>_xlfn.IFNA(VLOOKUP(A847,Gold!$A$2:$G$1307,7, FALSE),AG846)</f>
        <v>-1</v>
      </c>
      <c r="AH847">
        <f>_xlfn.IFNA(VLOOKUP(A847,Oil!$A$2:$E$1345,5, FALSE),AH846)</f>
        <v>3840</v>
      </c>
      <c r="AI847">
        <f>_xlfn.IFNA(VLOOKUP(A847,Oil!$A$2:$G$1345,7, FALSE),AI846)</f>
        <v>1</v>
      </c>
      <c r="AJ847">
        <f t="shared" si="342"/>
        <v>0</v>
      </c>
      <c r="AK847">
        <f>_xlfn.IFNA(VLOOKUP(A847,InterestRate!$A$2:$G$1334,3, FALSE),AK846)</f>
        <v>7.3259999999999996</v>
      </c>
      <c r="AL847">
        <f>_xlfn.IFNA(VLOOKUP(A847,InterestRate!$A$2:$G$1334,4,FALSE),AL846)</f>
        <v>7.41</v>
      </c>
      <c r="AM847">
        <f>_xlfn.IFNA(VLOOKUP(A847,InterestRate!$A$2:$G$1334,5, FALSE),AM846)</f>
        <v>7.41</v>
      </c>
      <c r="AN847">
        <f>_xlfn.IFNA(VLOOKUP(A847,InterestRate!$A$2:$G$1334,6, FALSE),AN846)</f>
        <v>7.27</v>
      </c>
      <c r="AO847">
        <f>_xlfn.IFNA(VLOOKUP(A847,InterestRate!$A$2:$G$1334,7, FALSE),AO846)</f>
        <v>-9.4999999999999998E-3</v>
      </c>
      <c r="AP847">
        <f t="shared" si="343"/>
        <v>-1</v>
      </c>
      <c r="AQ847">
        <f t="shared" si="344"/>
        <v>-1</v>
      </c>
    </row>
    <row r="848" spans="1:43" x14ac:dyDescent="0.2">
      <c r="A848" s="1">
        <v>43101</v>
      </c>
      <c r="B848">
        <v>10531.7</v>
      </c>
      <c r="C848">
        <v>10537.85</v>
      </c>
      <c r="D848">
        <v>10423.1</v>
      </c>
      <c r="E848">
        <v>10435.549999999999</v>
      </c>
      <c r="F848">
        <v>134532090</v>
      </c>
      <c r="G848">
        <v>7546.56</v>
      </c>
      <c r="H848">
        <f t="shared" ref="H848:H911" si="360">AVERAGE(E836:E847)</f>
        <v>10419.883333333333</v>
      </c>
      <c r="I848">
        <f t="shared" si="352"/>
        <v>15.66666666666606</v>
      </c>
      <c r="J848">
        <f t="shared" si="359"/>
        <v>0</v>
      </c>
      <c r="K848">
        <f t="shared" si="340"/>
        <v>10632.2</v>
      </c>
      <c r="L848">
        <f t="shared" si="353"/>
        <v>178447759.2857143</v>
      </c>
      <c r="M848">
        <f t="shared" si="354"/>
        <v>-43915669.285714298</v>
      </c>
      <c r="N848" s="10">
        <f t="shared" si="341"/>
        <v>1.8844239163245011</v>
      </c>
      <c r="O848">
        <f t="shared" si="349"/>
        <v>-8.6500000000014552</v>
      </c>
      <c r="P848">
        <f t="shared" si="335"/>
        <v>-130.60000000000218</v>
      </c>
      <c r="Q848">
        <f t="shared" si="336"/>
        <v>90.557582312502532</v>
      </c>
      <c r="R848">
        <f t="shared" si="337"/>
        <v>121.95000000000073</v>
      </c>
      <c r="S848">
        <f t="shared" si="345"/>
        <v>-95.150000000001455</v>
      </c>
      <c r="T848">
        <f t="shared" si="346"/>
        <v>95.150000000001455</v>
      </c>
      <c r="U848">
        <f t="shared" si="347"/>
        <v>0</v>
      </c>
      <c r="V848">
        <f t="shared" si="348"/>
        <v>95.150000000001455</v>
      </c>
      <c r="W848">
        <f t="shared" si="355"/>
        <v>20.571428571428832</v>
      </c>
      <c r="X848">
        <f t="shared" si="350"/>
        <v>21.807142857143326</v>
      </c>
      <c r="Y848">
        <f t="shared" si="356"/>
        <v>47.423019924254703</v>
      </c>
      <c r="Z848">
        <f t="shared" si="357"/>
        <v>0</v>
      </c>
      <c r="AA848">
        <f t="shared" si="358"/>
        <v>0</v>
      </c>
      <c r="AB848">
        <v>148</v>
      </c>
      <c r="AC848">
        <f t="shared" si="338"/>
        <v>-12935260453.500196</v>
      </c>
      <c r="AD848">
        <f t="shared" si="351"/>
        <v>-2368599820.6500473</v>
      </c>
      <c r="AE848" t="str">
        <f t="shared" si="339"/>
        <v>Jan</v>
      </c>
      <c r="AF848">
        <f>_xlfn.IFNA(VLOOKUP(A848,Gold!$A$2:$E$1307,5, FALSE),AF847)</f>
        <v>29363</v>
      </c>
      <c r="AG848">
        <f>_xlfn.IFNA(VLOOKUP(A848,Gold!$A$2:$G$1307,7, FALSE),AG847)</f>
        <v>1</v>
      </c>
      <c r="AH848">
        <f>_xlfn.IFNA(VLOOKUP(A848,Oil!$A$2:$E$1345,5, FALSE),AH847)</f>
        <v>3862</v>
      </c>
      <c r="AI848">
        <f>_xlfn.IFNA(VLOOKUP(A848,Oil!$A$2:$G$1345,7, FALSE),AI847)</f>
        <v>1</v>
      </c>
      <c r="AJ848">
        <f t="shared" si="342"/>
        <v>2</v>
      </c>
      <c r="AK848">
        <f>_xlfn.IFNA(VLOOKUP(A848,InterestRate!$A$2:$G$1334,3, FALSE),AK847)</f>
        <v>7.3369999999999997</v>
      </c>
      <c r="AL848">
        <f>_xlfn.IFNA(VLOOKUP(A848,InterestRate!$A$2:$G$1334,4,FALSE),AL847)</f>
        <v>7.3490000000000002</v>
      </c>
      <c r="AM848">
        <f>_xlfn.IFNA(VLOOKUP(A848,InterestRate!$A$2:$G$1334,5, FALSE),AM847)</f>
        <v>7.3630000000000004</v>
      </c>
      <c r="AN848">
        <f>_xlfn.IFNA(VLOOKUP(A848,InterestRate!$A$2:$G$1334,6, FALSE),AN847)</f>
        <v>7.3150000000000004</v>
      </c>
      <c r="AO848">
        <f>_xlfn.IFNA(VLOOKUP(A848,InterestRate!$A$2:$G$1334,7, FALSE),AO847)</f>
        <v>1.5E-3</v>
      </c>
      <c r="AP848">
        <f t="shared" si="343"/>
        <v>1</v>
      </c>
      <c r="AQ848">
        <f t="shared" si="344"/>
        <v>3</v>
      </c>
    </row>
    <row r="849" spans="1:43" x14ac:dyDescent="0.2">
      <c r="A849" s="1">
        <v>43102</v>
      </c>
      <c r="B849">
        <v>10477.549999999999</v>
      </c>
      <c r="C849">
        <v>10495.2</v>
      </c>
      <c r="D849">
        <v>10404.65</v>
      </c>
      <c r="E849">
        <v>10442.200000000001</v>
      </c>
      <c r="F849">
        <v>158092430</v>
      </c>
      <c r="G849">
        <v>8665.4699999999993</v>
      </c>
      <c r="H849">
        <f t="shared" si="360"/>
        <v>10440.1</v>
      </c>
      <c r="I849">
        <f t="shared" si="352"/>
        <v>2.1000000000003638</v>
      </c>
      <c r="J849">
        <f t="shared" si="359"/>
        <v>0</v>
      </c>
      <c r="K849">
        <f t="shared" si="340"/>
        <v>10651.2</v>
      </c>
      <c r="L849">
        <f t="shared" si="353"/>
        <v>171866992.14285713</v>
      </c>
      <c r="M849">
        <f t="shared" si="354"/>
        <v>-13774562.142857134</v>
      </c>
      <c r="N849" s="10">
        <f t="shared" si="341"/>
        <v>2.0014939380590295</v>
      </c>
      <c r="O849">
        <f t="shared" si="349"/>
        <v>1.9000000000014552</v>
      </c>
      <c r="P849">
        <f t="shared" ref="P849:P912" si="361">O849-O842</f>
        <v>-198.24999999999818</v>
      </c>
      <c r="Q849">
        <f t="shared" ref="Q849:Q912" si="362">STDEV(O842:O848)</f>
        <v>113.52931234665697</v>
      </c>
      <c r="R849">
        <f t="shared" ref="R849:R912" si="363">O842</f>
        <v>200.14999999999964</v>
      </c>
      <c r="S849">
        <f t="shared" si="345"/>
        <v>6.6500000000014552</v>
      </c>
      <c r="T849">
        <f t="shared" si="346"/>
        <v>-6.6500000000014552</v>
      </c>
      <c r="U849">
        <f t="shared" si="347"/>
        <v>6.6500000000014552</v>
      </c>
      <c r="V849">
        <f t="shared" si="348"/>
        <v>0</v>
      </c>
      <c r="W849">
        <f t="shared" si="355"/>
        <v>21.521428571429038</v>
      </c>
      <c r="X849">
        <f t="shared" si="350"/>
        <v>21.250000000000259</v>
      </c>
      <c r="Y849">
        <f t="shared" si="356"/>
        <v>49.167754569190855</v>
      </c>
      <c r="Z849">
        <f t="shared" si="357"/>
        <v>0</v>
      </c>
      <c r="AA849">
        <f t="shared" si="358"/>
        <v>0</v>
      </c>
      <c r="AB849">
        <v>60.75</v>
      </c>
      <c r="AC849">
        <f t="shared" si="338"/>
        <v>-5588567400.4997702</v>
      </c>
      <c r="AD849">
        <f t="shared" si="351"/>
        <v>-2413942219.6071248</v>
      </c>
      <c r="AE849" t="str">
        <f t="shared" si="339"/>
        <v>Jan</v>
      </c>
      <c r="AF849">
        <f>_xlfn.IFNA(VLOOKUP(A849,Gold!$A$2:$E$1307,5, FALSE),AF848)</f>
        <v>29374</v>
      </c>
      <c r="AG849">
        <f>_xlfn.IFNA(VLOOKUP(A849,Gold!$A$2:$G$1307,7, FALSE),AG848)</f>
        <v>-1</v>
      </c>
      <c r="AH849">
        <f>_xlfn.IFNA(VLOOKUP(A849,Oil!$A$2:$E$1345,5, FALSE),AH848)</f>
        <v>3862</v>
      </c>
      <c r="AI849">
        <f>_xlfn.IFNA(VLOOKUP(A849,Oil!$A$2:$G$1345,7, FALSE),AI848)</f>
        <v>1</v>
      </c>
      <c r="AJ849">
        <f t="shared" si="342"/>
        <v>0</v>
      </c>
      <c r="AK849">
        <f>_xlfn.IFNA(VLOOKUP(A849,InterestRate!$A$2:$G$1334,3, FALSE),AK848)</f>
        <v>7.3840000000000003</v>
      </c>
      <c r="AL849">
        <f>_xlfn.IFNA(VLOOKUP(A849,InterestRate!$A$2:$G$1334,4,FALSE),AL848)</f>
        <v>7.3410000000000002</v>
      </c>
      <c r="AM849">
        <f>_xlfn.IFNA(VLOOKUP(A849,InterestRate!$A$2:$G$1334,5, FALSE),AM848)</f>
        <v>7.399</v>
      </c>
      <c r="AN849">
        <f>_xlfn.IFNA(VLOOKUP(A849,InterestRate!$A$2:$G$1334,6, FALSE),AN848)</f>
        <v>7.3410000000000002</v>
      </c>
      <c r="AO849">
        <f>_xlfn.IFNA(VLOOKUP(A849,InterestRate!$A$2:$G$1334,7, FALSE),AO848)</f>
        <v>6.4000000000000003E-3</v>
      </c>
      <c r="AP849">
        <f t="shared" si="343"/>
        <v>1</v>
      </c>
      <c r="AQ849">
        <f t="shared" si="344"/>
        <v>1</v>
      </c>
    </row>
    <row r="850" spans="1:43" x14ac:dyDescent="0.2">
      <c r="A850" s="1">
        <v>43103</v>
      </c>
      <c r="B850">
        <v>10482.65</v>
      </c>
      <c r="C850">
        <v>10503.6</v>
      </c>
      <c r="D850">
        <v>10429.549999999999</v>
      </c>
      <c r="E850">
        <v>10443.200000000001</v>
      </c>
      <c r="F850">
        <v>172516859</v>
      </c>
      <c r="G850">
        <v>9541.6</v>
      </c>
      <c r="H850">
        <f t="shared" si="360"/>
        <v>10455.941666666666</v>
      </c>
      <c r="I850">
        <f t="shared" si="352"/>
        <v>-12.741666666664969</v>
      </c>
      <c r="J850">
        <f t="shared" si="359"/>
        <v>-1</v>
      </c>
      <c r="K850">
        <f t="shared" si="340"/>
        <v>10681.25</v>
      </c>
      <c r="L850">
        <f t="shared" si="353"/>
        <v>172073486.14285713</v>
      </c>
      <c r="M850">
        <f t="shared" si="354"/>
        <v>443372.85714286566</v>
      </c>
      <c r="N850" s="10">
        <f t="shared" si="341"/>
        <v>2.2794737245288728</v>
      </c>
      <c r="O850">
        <f t="shared" si="349"/>
        <v>-49.799999999999272</v>
      </c>
      <c r="P850">
        <f t="shared" si="361"/>
        <v>-349.84999999999854</v>
      </c>
      <c r="Q850">
        <f t="shared" si="362"/>
        <v>124.58294234689384</v>
      </c>
      <c r="R850">
        <f t="shared" si="363"/>
        <v>300.04999999999927</v>
      </c>
      <c r="S850">
        <f t="shared" si="345"/>
        <v>1</v>
      </c>
      <c r="T850">
        <f t="shared" si="346"/>
        <v>-1</v>
      </c>
      <c r="U850">
        <f t="shared" si="347"/>
        <v>1</v>
      </c>
      <c r="V850">
        <f t="shared" si="348"/>
        <v>0</v>
      </c>
      <c r="W850">
        <f t="shared" si="355"/>
        <v>14.13571428571465</v>
      </c>
      <c r="X850">
        <f t="shared" si="350"/>
        <v>21.250000000000259</v>
      </c>
      <c r="Y850">
        <f t="shared" si="356"/>
        <v>38.849627012171517</v>
      </c>
      <c r="Z850">
        <f t="shared" si="357"/>
        <v>0</v>
      </c>
      <c r="AA850">
        <f t="shared" si="358"/>
        <v>0</v>
      </c>
      <c r="AB850">
        <v>-56.55</v>
      </c>
      <c r="AC850">
        <f t="shared" si="338"/>
        <v>-6805790087.5498114</v>
      </c>
      <c r="AD850">
        <f t="shared" si="351"/>
        <v>-4116105698.0999703</v>
      </c>
      <c r="AE850" t="str">
        <f t="shared" si="339"/>
        <v>Jan</v>
      </c>
      <c r="AF850">
        <f>_xlfn.IFNA(VLOOKUP(A850,Gold!$A$2:$E$1307,5, FALSE),AF849)</f>
        <v>29434</v>
      </c>
      <c r="AG850">
        <f>_xlfn.IFNA(VLOOKUP(A850,Gold!$A$2:$G$1307,7, FALSE),AG849)</f>
        <v>1</v>
      </c>
      <c r="AH850">
        <f>_xlfn.IFNA(VLOOKUP(A850,Oil!$A$2:$E$1345,5, FALSE),AH849)</f>
        <v>3844</v>
      </c>
      <c r="AI850">
        <f>_xlfn.IFNA(VLOOKUP(A850,Oil!$A$2:$G$1345,7, FALSE),AI849)</f>
        <v>-1</v>
      </c>
      <c r="AJ850">
        <f t="shared" si="342"/>
        <v>0</v>
      </c>
      <c r="AK850">
        <f>_xlfn.IFNA(VLOOKUP(A850,InterestRate!$A$2:$G$1334,3, FALSE),AK849)</f>
        <v>7.3220000000000001</v>
      </c>
      <c r="AL850">
        <f>_xlfn.IFNA(VLOOKUP(A850,InterestRate!$A$2:$G$1334,4,FALSE),AL849)</f>
        <v>7.4050000000000002</v>
      </c>
      <c r="AM850">
        <f>_xlfn.IFNA(VLOOKUP(A850,InterestRate!$A$2:$G$1334,5, FALSE),AM849)</f>
        <v>7.423</v>
      </c>
      <c r="AN850">
        <f>_xlfn.IFNA(VLOOKUP(A850,InterestRate!$A$2:$G$1334,6, FALSE),AN849)</f>
        <v>7.32</v>
      </c>
      <c r="AO850">
        <f>_xlfn.IFNA(VLOOKUP(A850,InterestRate!$A$2:$G$1334,7, FALSE),AO849)</f>
        <v>-8.3999999999999995E-3</v>
      </c>
      <c r="AP850">
        <f t="shared" si="343"/>
        <v>-1</v>
      </c>
      <c r="AQ850">
        <f t="shared" si="344"/>
        <v>-1</v>
      </c>
    </row>
    <row r="851" spans="1:43" x14ac:dyDescent="0.2">
      <c r="A851" s="1">
        <v>43104</v>
      </c>
      <c r="B851">
        <v>10469.4</v>
      </c>
      <c r="C851">
        <v>10513</v>
      </c>
      <c r="D851">
        <v>10441.450000000001</v>
      </c>
      <c r="E851">
        <v>10504.8</v>
      </c>
      <c r="F851">
        <v>180257392</v>
      </c>
      <c r="G851">
        <v>9561.9500000000007</v>
      </c>
      <c r="H851">
        <f t="shared" si="360"/>
        <v>10465.104166666666</v>
      </c>
      <c r="I851">
        <f t="shared" si="352"/>
        <v>39.695833333333212</v>
      </c>
      <c r="J851">
        <f t="shared" si="359"/>
        <v>1</v>
      </c>
      <c r="K851">
        <f t="shared" si="340"/>
        <v>10741.55</v>
      </c>
      <c r="L851">
        <f t="shared" si="353"/>
        <v>176273156.42857143</v>
      </c>
      <c r="M851">
        <f t="shared" si="354"/>
        <v>3984235.5714285672</v>
      </c>
      <c r="N851" s="10">
        <f t="shared" si="341"/>
        <v>2.2537316274465007</v>
      </c>
      <c r="O851">
        <f t="shared" si="349"/>
        <v>-26.700000000000728</v>
      </c>
      <c r="P851">
        <f t="shared" si="361"/>
        <v>-306.10000000000036</v>
      </c>
      <c r="Q851">
        <f t="shared" si="362"/>
        <v>113.0910279166214</v>
      </c>
      <c r="R851">
        <f t="shared" si="363"/>
        <v>279.39999999999964</v>
      </c>
      <c r="S851">
        <f t="shared" si="345"/>
        <v>61.599999999998545</v>
      </c>
      <c r="T851">
        <f t="shared" si="346"/>
        <v>-61.599999999998545</v>
      </c>
      <c r="U851">
        <f t="shared" si="347"/>
        <v>61.599999999998545</v>
      </c>
      <c r="V851">
        <f t="shared" si="348"/>
        <v>0</v>
      </c>
      <c r="W851">
        <f t="shared" si="355"/>
        <v>17.435714285714443</v>
      </c>
      <c r="X851">
        <f t="shared" si="350"/>
        <v>21.250000000000259</v>
      </c>
      <c r="Y851">
        <f t="shared" si="356"/>
        <v>43.934485241180639</v>
      </c>
      <c r="Z851">
        <f t="shared" si="357"/>
        <v>0</v>
      </c>
      <c r="AA851">
        <f t="shared" si="358"/>
        <v>0</v>
      </c>
      <c r="AB851">
        <v>-74.599999999999994</v>
      </c>
      <c r="AC851">
        <f t="shared" si="338"/>
        <v>6381111676.7999344</v>
      </c>
      <c r="AD851">
        <f t="shared" si="351"/>
        <v>-3644520283.2428527</v>
      </c>
      <c r="AE851" t="str">
        <f t="shared" si="339"/>
        <v>Jan</v>
      </c>
      <c r="AF851">
        <f>_xlfn.IFNA(VLOOKUP(A851,Gold!$A$2:$E$1307,5, FALSE),AF850)</f>
        <v>29341</v>
      </c>
      <c r="AG851">
        <f>_xlfn.IFNA(VLOOKUP(A851,Gold!$A$2:$G$1307,7, FALSE),AG850)</f>
        <v>1</v>
      </c>
      <c r="AH851">
        <f>_xlfn.IFNA(VLOOKUP(A851,Oil!$A$2:$E$1345,5, FALSE),AH850)</f>
        <v>3912</v>
      </c>
      <c r="AI851">
        <f>_xlfn.IFNA(VLOOKUP(A851,Oil!$A$2:$G$1345,7, FALSE),AI850)</f>
        <v>1</v>
      </c>
      <c r="AJ851">
        <f t="shared" si="342"/>
        <v>2</v>
      </c>
      <c r="AK851">
        <f>_xlfn.IFNA(VLOOKUP(A851,InterestRate!$A$2:$G$1334,3, FALSE),AK850)</f>
        <v>7.3310000000000004</v>
      </c>
      <c r="AL851">
        <f>_xlfn.IFNA(VLOOKUP(A851,InterestRate!$A$2:$G$1334,4,FALSE),AL850)</f>
        <v>7.3460000000000001</v>
      </c>
      <c r="AM851">
        <f>_xlfn.IFNA(VLOOKUP(A851,InterestRate!$A$2:$G$1334,5, FALSE),AM850)</f>
        <v>7.3650000000000002</v>
      </c>
      <c r="AN851">
        <f>_xlfn.IFNA(VLOOKUP(A851,InterestRate!$A$2:$G$1334,6, FALSE),AN850)</f>
        <v>7.3280000000000003</v>
      </c>
      <c r="AO851">
        <f>_xlfn.IFNA(VLOOKUP(A851,InterestRate!$A$2:$G$1334,7, FALSE),AO850)</f>
        <v>1.1999999999999999E-3</v>
      </c>
      <c r="AP851">
        <f t="shared" si="343"/>
        <v>1</v>
      </c>
      <c r="AQ851">
        <f t="shared" si="344"/>
        <v>3</v>
      </c>
    </row>
    <row r="852" spans="1:43" x14ac:dyDescent="0.2">
      <c r="A852" s="1">
        <v>43105</v>
      </c>
      <c r="B852">
        <v>10534.25</v>
      </c>
      <c r="C852">
        <v>10566.1</v>
      </c>
      <c r="D852">
        <v>10520.1</v>
      </c>
      <c r="E852">
        <v>10558.85</v>
      </c>
      <c r="F852">
        <v>186469717</v>
      </c>
      <c r="G852">
        <v>10306.219999999999</v>
      </c>
      <c r="H852">
        <f t="shared" si="360"/>
        <v>10474.775</v>
      </c>
      <c r="I852">
        <f t="shared" si="352"/>
        <v>84.075000000000728</v>
      </c>
      <c r="J852">
        <f t="shared" si="359"/>
        <v>0</v>
      </c>
      <c r="K852">
        <f t="shared" si="340"/>
        <v>10700.45</v>
      </c>
      <c r="L852">
        <f t="shared" si="353"/>
        <v>179107443.2857143</v>
      </c>
      <c r="M852">
        <f t="shared" si="354"/>
        <v>7362273.7142857015</v>
      </c>
      <c r="N852" s="10">
        <f t="shared" si="341"/>
        <v>1.3410551338450718</v>
      </c>
      <c r="O852">
        <f t="shared" si="349"/>
        <v>68.100000000000364</v>
      </c>
      <c r="P852">
        <f t="shared" si="361"/>
        <v>-89.399999999999636</v>
      </c>
      <c r="Q852">
        <f t="shared" si="362"/>
        <v>74.122852494387672</v>
      </c>
      <c r="R852">
        <f t="shared" si="363"/>
        <v>157.5</v>
      </c>
      <c r="S852">
        <f t="shared" si="345"/>
        <v>54.050000000001091</v>
      </c>
      <c r="T852">
        <f t="shared" si="346"/>
        <v>-54.050000000001091</v>
      </c>
      <c r="U852">
        <f t="shared" si="347"/>
        <v>54.050000000001091</v>
      </c>
      <c r="V852">
        <f t="shared" si="348"/>
        <v>0</v>
      </c>
      <c r="W852">
        <f t="shared" si="355"/>
        <v>25.157142857143167</v>
      </c>
      <c r="X852">
        <f t="shared" si="350"/>
        <v>15.428571428571688</v>
      </c>
      <c r="Y852">
        <f t="shared" si="356"/>
        <v>60.494675369288821</v>
      </c>
      <c r="Z852">
        <f t="shared" si="357"/>
        <v>0</v>
      </c>
      <c r="AA852">
        <f t="shared" si="358"/>
        <v>0</v>
      </c>
      <c r="AB852">
        <v>-8.4</v>
      </c>
      <c r="AC852">
        <f t="shared" si="338"/>
        <v>4587155038.2000675</v>
      </c>
      <c r="AD852">
        <f t="shared" si="351"/>
        <v>-2008729989.7000039</v>
      </c>
      <c r="AE852" t="str">
        <f t="shared" si="339"/>
        <v>Jan</v>
      </c>
      <c r="AF852">
        <f>_xlfn.IFNA(VLOOKUP(A852,Gold!$A$2:$E$1307,5, FALSE),AF851)</f>
        <v>29443</v>
      </c>
      <c r="AG852">
        <f>_xlfn.IFNA(VLOOKUP(A852,Gold!$A$2:$G$1307,7, FALSE),AG851)</f>
        <v>-1</v>
      </c>
      <c r="AH852">
        <f>_xlfn.IFNA(VLOOKUP(A852,Oil!$A$2:$E$1345,5, FALSE),AH851)</f>
        <v>3931</v>
      </c>
      <c r="AI852">
        <f>_xlfn.IFNA(VLOOKUP(A852,Oil!$A$2:$G$1345,7, FALSE),AI851)</f>
        <v>1</v>
      </c>
      <c r="AJ852">
        <f t="shared" si="342"/>
        <v>0</v>
      </c>
      <c r="AK852">
        <f>_xlfn.IFNA(VLOOKUP(A852,InterestRate!$A$2:$G$1334,3, FALSE),AK851)</f>
        <v>7.2880000000000003</v>
      </c>
      <c r="AL852">
        <f>_xlfn.IFNA(VLOOKUP(A852,InterestRate!$A$2:$G$1334,4,FALSE),AL851)</f>
        <v>7.3310000000000004</v>
      </c>
      <c r="AM852">
        <f>_xlfn.IFNA(VLOOKUP(A852,InterestRate!$A$2:$G$1334,5, FALSE),AM851)</f>
        <v>7.343</v>
      </c>
      <c r="AN852">
        <f>_xlfn.IFNA(VLOOKUP(A852,InterestRate!$A$2:$G$1334,6, FALSE),AN851)</f>
        <v>7.2809999999999997</v>
      </c>
      <c r="AO852">
        <f>_xlfn.IFNA(VLOOKUP(A852,InterestRate!$A$2:$G$1334,7, FALSE),AO851)</f>
        <v>-5.8999999999999999E-3</v>
      </c>
      <c r="AP852">
        <f t="shared" si="343"/>
        <v>-1</v>
      </c>
      <c r="AQ852">
        <f t="shared" si="344"/>
        <v>-1</v>
      </c>
    </row>
    <row r="853" spans="1:43" x14ac:dyDescent="0.2">
      <c r="A853" s="1">
        <v>43108</v>
      </c>
      <c r="B853">
        <v>10591.7</v>
      </c>
      <c r="C853">
        <v>10631.2</v>
      </c>
      <c r="D853">
        <v>10588.55</v>
      </c>
      <c r="E853">
        <v>10623.6</v>
      </c>
      <c r="F853">
        <v>174181231</v>
      </c>
      <c r="G853">
        <v>9907.27</v>
      </c>
      <c r="H853">
        <f t="shared" si="360"/>
        <v>10482.745833333334</v>
      </c>
      <c r="I853">
        <f t="shared" si="352"/>
        <v>140.85416666666606</v>
      </c>
      <c r="J853">
        <f t="shared" si="359"/>
        <v>0</v>
      </c>
      <c r="K853">
        <f t="shared" si="340"/>
        <v>10788.55</v>
      </c>
      <c r="L853">
        <f t="shared" si="353"/>
        <v>181416385.42857143</v>
      </c>
      <c r="M853">
        <f t="shared" si="354"/>
        <v>-7235154.4285714328</v>
      </c>
      <c r="N853" s="10">
        <f t="shared" si="341"/>
        <v>1.5526751760231834</v>
      </c>
      <c r="O853">
        <f t="shared" si="349"/>
        <v>145.70000000000073</v>
      </c>
      <c r="P853">
        <f t="shared" si="361"/>
        <v>56.550000000001091</v>
      </c>
      <c r="Q853">
        <f t="shared" si="362"/>
        <v>54.087311468631526</v>
      </c>
      <c r="R853">
        <f t="shared" si="363"/>
        <v>89.149999999999636</v>
      </c>
      <c r="S853">
        <f t="shared" si="345"/>
        <v>64.75</v>
      </c>
      <c r="T853">
        <f t="shared" si="346"/>
        <v>-64.75</v>
      </c>
      <c r="U853">
        <f t="shared" si="347"/>
        <v>64.75</v>
      </c>
      <c r="V853">
        <f t="shared" si="348"/>
        <v>0</v>
      </c>
      <c r="W853">
        <f t="shared" si="355"/>
        <v>34.407142857143171</v>
      </c>
      <c r="X853">
        <f t="shared" si="350"/>
        <v>13.592857142857351</v>
      </c>
      <c r="Y853">
        <f t="shared" si="356"/>
        <v>70.218658892128175</v>
      </c>
      <c r="Z853">
        <f t="shared" si="357"/>
        <v>0</v>
      </c>
      <c r="AA853">
        <f t="shared" si="358"/>
        <v>0</v>
      </c>
      <c r="AB853">
        <v>187.1</v>
      </c>
      <c r="AC853">
        <f t="shared" si="338"/>
        <v>5556381268.8999367</v>
      </c>
      <c r="AD853">
        <f t="shared" si="351"/>
        <v>-399162268.8999691</v>
      </c>
      <c r="AE853" t="str">
        <f t="shared" si="339"/>
        <v>Jan</v>
      </c>
      <c r="AF853">
        <f>_xlfn.IFNA(VLOOKUP(A853,Gold!$A$2:$E$1307,5, FALSE),AF852)</f>
        <v>29492</v>
      </c>
      <c r="AG853">
        <f>_xlfn.IFNA(VLOOKUP(A853,Gold!$A$2:$G$1307,7, FALSE),AG852)</f>
        <v>1</v>
      </c>
      <c r="AH853">
        <f>_xlfn.IFNA(VLOOKUP(A853,Oil!$A$2:$E$1345,5, FALSE),AH852)</f>
        <v>3894</v>
      </c>
      <c r="AI853">
        <f>_xlfn.IFNA(VLOOKUP(A853,Oil!$A$2:$G$1345,7, FALSE),AI852)</f>
        <v>-1</v>
      </c>
      <c r="AJ853">
        <f t="shared" si="342"/>
        <v>0</v>
      </c>
      <c r="AK853">
        <f>_xlfn.IFNA(VLOOKUP(A853,InterestRate!$A$2:$G$1334,3, FALSE),AK852)</f>
        <v>7.3440000000000003</v>
      </c>
      <c r="AL853">
        <f>_xlfn.IFNA(VLOOKUP(A853,InterestRate!$A$2:$G$1334,4,FALSE),AL852)</f>
        <v>7.2850000000000001</v>
      </c>
      <c r="AM853">
        <f>_xlfn.IFNA(VLOOKUP(A853,InterestRate!$A$2:$G$1334,5, FALSE),AM852)</f>
        <v>7.3479999999999999</v>
      </c>
      <c r="AN853">
        <f>_xlfn.IFNA(VLOOKUP(A853,InterestRate!$A$2:$G$1334,6, FALSE),AN852)</f>
        <v>7.2789999999999999</v>
      </c>
      <c r="AO853">
        <f>_xlfn.IFNA(VLOOKUP(A853,InterestRate!$A$2:$G$1334,7, FALSE),AO852)</f>
        <v>7.7000000000000002E-3</v>
      </c>
      <c r="AP853">
        <f t="shared" si="343"/>
        <v>1</v>
      </c>
      <c r="AQ853">
        <f t="shared" si="344"/>
        <v>1</v>
      </c>
    </row>
    <row r="854" spans="1:43" x14ac:dyDescent="0.2">
      <c r="A854" s="1">
        <v>43109</v>
      </c>
      <c r="B854">
        <v>10645.1</v>
      </c>
      <c r="C854">
        <v>10659.15</v>
      </c>
      <c r="D854">
        <v>10603.6</v>
      </c>
      <c r="E854">
        <v>10637</v>
      </c>
      <c r="F854">
        <v>211291563</v>
      </c>
      <c r="G854">
        <v>10733.37</v>
      </c>
      <c r="H854">
        <f t="shared" si="360"/>
        <v>10497.695833333335</v>
      </c>
      <c r="I854">
        <f t="shared" si="352"/>
        <v>139.30416666666497</v>
      </c>
      <c r="J854">
        <f t="shared" si="359"/>
        <v>0</v>
      </c>
      <c r="K854">
        <f t="shared" si="340"/>
        <v>10817</v>
      </c>
      <c r="L854">
        <f t="shared" si="353"/>
        <v>166112277.14285713</v>
      </c>
      <c r="M854">
        <f t="shared" si="354"/>
        <v>45179285.857142866</v>
      </c>
      <c r="N854" s="10">
        <f t="shared" si="341"/>
        <v>1.6922064491868007</v>
      </c>
      <c r="O854">
        <f t="shared" si="349"/>
        <v>106.29999999999927</v>
      </c>
      <c r="P854">
        <f t="shared" si="361"/>
        <v>38.799999999999272</v>
      </c>
      <c r="Q854">
        <f t="shared" si="362"/>
        <v>68.423085946749168</v>
      </c>
      <c r="R854">
        <f t="shared" si="363"/>
        <v>67.5</v>
      </c>
      <c r="S854">
        <f t="shared" si="345"/>
        <v>13.399999999999636</v>
      </c>
      <c r="T854">
        <f t="shared" si="346"/>
        <v>-13.399999999999636</v>
      </c>
      <c r="U854">
        <f t="shared" si="347"/>
        <v>13.399999999999636</v>
      </c>
      <c r="V854">
        <f t="shared" si="348"/>
        <v>0</v>
      </c>
      <c r="W854">
        <f t="shared" si="355"/>
        <v>28.778571428571531</v>
      </c>
      <c r="X854">
        <f t="shared" si="350"/>
        <v>13.592857142857351</v>
      </c>
      <c r="Y854">
        <f t="shared" si="356"/>
        <v>66.353754940711212</v>
      </c>
      <c r="Z854">
        <f t="shared" si="357"/>
        <v>0</v>
      </c>
      <c r="AA854">
        <f t="shared" si="358"/>
        <v>0</v>
      </c>
      <c r="AB854">
        <v>320.10000000000002</v>
      </c>
      <c r="AC854">
        <f t="shared" si="338"/>
        <v>-1711461660.300077</v>
      </c>
      <c r="AD854">
        <f t="shared" si="351"/>
        <v>-1502347373.9928453</v>
      </c>
      <c r="AE854" t="str">
        <f t="shared" si="339"/>
        <v>Jan</v>
      </c>
      <c r="AF854">
        <f>_xlfn.IFNA(VLOOKUP(A854,Gold!$A$2:$E$1307,5, FALSE),AF853)</f>
        <v>29499</v>
      </c>
      <c r="AG854">
        <f>_xlfn.IFNA(VLOOKUP(A854,Gold!$A$2:$G$1307,7, FALSE),AG853)</f>
        <v>1</v>
      </c>
      <c r="AH854">
        <f>_xlfn.IFNA(VLOOKUP(A854,Oil!$A$2:$E$1345,5, FALSE),AH853)</f>
        <v>3910</v>
      </c>
      <c r="AI854">
        <f>_xlfn.IFNA(VLOOKUP(A854,Oil!$A$2:$G$1345,7, FALSE),AI853)</f>
        <v>1</v>
      </c>
      <c r="AJ854">
        <f t="shared" si="342"/>
        <v>2</v>
      </c>
      <c r="AK854">
        <f>_xlfn.IFNA(VLOOKUP(A854,InterestRate!$A$2:$G$1334,3, FALSE),AK853)</f>
        <v>7.367</v>
      </c>
      <c r="AL854">
        <f>_xlfn.IFNA(VLOOKUP(A854,InterestRate!$A$2:$G$1334,4,FALSE),AL853)</f>
        <v>7.36</v>
      </c>
      <c r="AM854">
        <f>_xlfn.IFNA(VLOOKUP(A854,InterestRate!$A$2:$G$1334,5, FALSE),AM853)</f>
        <v>7.3769999999999998</v>
      </c>
      <c r="AN854">
        <f>_xlfn.IFNA(VLOOKUP(A854,InterestRate!$A$2:$G$1334,6, FALSE),AN853)</f>
        <v>7.3410000000000002</v>
      </c>
      <c r="AO854">
        <f>_xlfn.IFNA(VLOOKUP(A854,InterestRate!$A$2:$G$1334,7, FALSE),AO853)</f>
        <v>3.0999999999999999E-3</v>
      </c>
      <c r="AP854">
        <f t="shared" si="343"/>
        <v>1</v>
      </c>
      <c r="AQ854">
        <f t="shared" si="344"/>
        <v>3</v>
      </c>
    </row>
    <row r="855" spans="1:43" x14ac:dyDescent="0.2">
      <c r="A855" s="1">
        <v>43110</v>
      </c>
      <c r="B855">
        <v>10652.05</v>
      </c>
      <c r="C855">
        <v>10655.5</v>
      </c>
      <c r="D855">
        <v>10592.7</v>
      </c>
      <c r="E855">
        <v>10632.2</v>
      </c>
      <c r="F855">
        <v>181900014</v>
      </c>
      <c r="G855">
        <v>9720.65</v>
      </c>
      <c r="H855">
        <f t="shared" si="360"/>
        <v>10514.087500000001</v>
      </c>
      <c r="I855">
        <f t="shared" si="352"/>
        <v>118.11249999999927</v>
      </c>
      <c r="J855">
        <f t="shared" si="359"/>
        <v>0</v>
      </c>
      <c r="K855">
        <f t="shared" si="340"/>
        <v>10894.7</v>
      </c>
      <c r="L855">
        <f t="shared" si="353"/>
        <v>173905897.42857143</v>
      </c>
      <c r="M855">
        <f t="shared" si="354"/>
        <v>7994116.5714285672</v>
      </c>
      <c r="N855" s="10">
        <f t="shared" si="341"/>
        <v>2.4689151821824269</v>
      </c>
      <c r="O855">
        <f t="shared" si="349"/>
        <v>196.65000000000146</v>
      </c>
      <c r="P855">
        <f t="shared" si="361"/>
        <v>205.30000000000291</v>
      </c>
      <c r="Q855">
        <f t="shared" si="362"/>
        <v>73.510955613691408</v>
      </c>
      <c r="R855">
        <f t="shared" si="363"/>
        <v>-8.6500000000014552</v>
      </c>
      <c r="S855">
        <f t="shared" si="345"/>
        <v>-4.7999999999992724</v>
      </c>
      <c r="T855">
        <f t="shared" si="346"/>
        <v>4.7999999999992724</v>
      </c>
      <c r="U855">
        <f t="shared" si="347"/>
        <v>0</v>
      </c>
      <c r="V855">
        <f t="shared" si="348"/>
        <v>4.7999999999992724</v>
      </c>
      <c r="W855">
        <f t="shared" si="355"/>
        <v>28.778571428571531</v>
      </c>
      <c r="X855">
        <f t="shared" si="350"/>
        <v>0.6857142857141818</v>
      </c>
      <c r="Y855">
        <f t="shared" si="356"/>
        <v>94.466588511137502</v>
      </c>
      <c r="Z855">
        <f t="shared" si="357"/>
        <v>0</v>
      </c>
      <c r="AA855">
        <f t="shared" si="358"/>
        <v>1</v>
      </c>
      <c r="AB855">
        <v>448.65</v>
      </c>
      <c r="AC855">
        <f t="shared" si="338"/>
        <v>-3610715277.8997355</v>
      </c>
      <c r="AD855">
        <f t="shared" si="351"/>
        <v>-170269491.7642079</v>
      </c>
      <c r="AE855" t="str">
        <f t="shared" si="339"/>
        <v>Jan</v>
      </c>
      <c r="AF855">
        <f>_xlfn.IFNA(VLOOKUP(A855,Gold!$A$2:$E$1307,5, FALSE),AF854)</f>
        <v>29563</v>
      </c>
      <c r="AG855">
        <f>_xlfn.IFNA(VLOOKUP(A855,Gold!$A$2:$G$1307,7, FALSE),AG854)</f>
        <v>1</v>
      </c>
      <c r="AH855">
        <f>_xlfn.IFNA(VLOOKUP(A855,Oil!$A$2:$E$1345,5, FALSE),AH854)</f>
        <v>3996</v>
      </c>
      <c r="AI855">
        <f>_xlfn.IFNA(VLOOKUP(A855,Oil!$A$2:$G$1345,7, FALSE),AI854)</f>
        <v>1</v>
      </c>
      <c r="AJ855">
        <f t="shared" si="342"/>
        <v>2</v>
      </c>
      <c r="AK855">
        <f>_xlfn.IFNA(VLOOKUP(A855,InterestRate!$A$2:$G$1334,3, FALSE),AK854)</f>
        <v>7.4409999999999998</v>
      </c>
      <c r="AL855">
        <f>_xlfn.IFNA(VLOOKUP(A855,InterestRate!$A$2:$G$1334,4,FALSE),AL854)</f>
        <v>7.4109999999999996</v>
      </c>
      <c r="AM855">
        <f>_xlfn.IFNA(VLOOKUP(A855,InterestRate!$A$2:$G$1334,5, FALSE),AM854)</f>
        <v>7.4539999999999997</v>
      </c>
      <c r="AN855">
        <f>_xlfn.IFNA(VLOOKUP(A855,InterestRate!$A$2:$G$1334,6, FALSE),AN854)</f>
        <v>7.4109999999999996</v>
      </c>
      <c r="AO855">
        <f>_xlfn.IFNA(VLOOKUP(A855,InterestRate!$A$2:$G$1334,7, FALSE),AO854)</f>
        <v>0.01</v>
      </c>
      <c r="AP855">
        <f t="shared" si="343"/>
        <v>1</v>
      </c>
      <c r="AQ855">
        <f t="shared" si="344"/>
        <v>3</v>
      </c>
    </row>
    <row r="856" spans="1:43" x14ac:dyDescent="0.2">
      <c r="A856" s="1">
        <v>43111</v>
      </c>
      <c r="B856">
        <v>10637.05</v>
      </c>
      <c r="C856">
        <v>10664.6</v>
      </c>
      <c r="D856">
        <v>10612.35</v>
      </c>
      <c r="E856">
        <v>10651.2</v>
      </c>
      <c r="F856">
        <v>158630055</v>
      </c>
      <c r="G856">
        <v>9635.01</v>
      </c>
      <c r="H856">
        <f t="shared" si="360"/>
        <v>10525.687500000002</v>
      </c>
      <c r="I856">
        <f t="shared" si="352"/>
        <v>125.51249999999891</v>
      </c>
      <c r="J856">
        <f t="shared" si="359"/>
        <v>0</v>
      </c>
      <c r="K856">
        <f t="shared" si="340"/>
        <v>10966.2</v>
      </c>
      <c r="L856">
        <f t="shared" si="353"/>
        <v>180672743.7142857</v>
      </c>
      <c r="M856">
        <f t="shared" si="354"/>
        <v>-22042688.714285702</v>
      </c>
      <c r="N856" s="10">
        <f t="shared" si="341"/>
        <v>2.9574132492113563</v>
      </c>
      <c r="O856">
        <f t="shared" si="349"/>
        <v>209</v>
      </c>
      <c r="P856">
        <f t="shared" si="361"/>
        <v>207.09999999999854</v>
      </c>
      <c r="Q856">
        <f t="shared" si="362"/>
        <v>92.290721429105758</v>
      </c>
      <c r="R856">
        <f t="shared" si="363"/>
        <v>1.9000000000014552</v>
      </c>
      <c r="S856">
        <f t="shared" si="345"/>
        <v>19</v>
      </c>
      <c r="T856">
        <f t="shared" si="346"/>
        <v>-19</v>
      </c>
      <c r="U856">
        <f t="shared" si="347"/>
        <v>19</v>
      </c>
      <c r="V856">
        <f t="shared" si="348"/>
        <v>0</v>
      </c>
      <c r="W856">
        <f t="shared" si="355"/>
        <v>30.542857142857038</v>
      </c>
      <c r="X856">
        <f t="shared" si="350"/>
        <v>0.6857142857141818</v>
      </c>
      <c r="Y856">
        <f t="shared" si="356"/>
        <v>94.769503546099585</v>
      </c>
      <c r="Z856">
        <f t="shared" si="357"/>
        <v>0</v>
      </c>
      <c r="AA856">
        <f t="shared" si="358"/>
        <v>1</v>
      </c>
      <c r="AB856">
        <v>511.95</v>
      </c>
      <c r="AC856">
        <f t="shared" si="338"/>
        <v>2244615278.2502308</v>
      </c>
      <c r="AD856">
        <f t="shared" si="351"/>
        <v>948756605.20007801</v>
      </c>
      <c r="AE856" t="str">
        <f t="shared" si="339"/>
        <v>Jan</v>
      </c>
      <c r="AF856">
        <f>_xlfn.IFNA(VLOOKUP(A856,Gold!$A$2:$E$1307,5, FALSE),AF855)</f>
        <v>29606</v>
      </c>
      <c r="AG856">
        <f>_xlfn.IFNA(VLOOKUP(A856,Gold!$A$2:$G$1307,7, FALSE),AG855)</f>
        <v>-1</v>
      </c>
      <c r="AH856">
        <f>_xlfn.IFNA(VLOOKUP(A856,Oil!$A$2:$E$1345,5, FALSE),AH855)</f>
        <v>4057</v>
      </c>
      <c r="AI856">
        <f>_xlfn.IFNA(VLOOKUP(A856,Oil!$A$2:$G$1345,7, FALSE),AI855)</f>
        <v>1</v>
      </c>
      <c r="AJ856">
        <f t="shared" si="342"/>
        <v>0</v>
      </c>
      <c r="AK856">
        <f>_xlfn.IFNA(VLOOKUP(A856,InterestRate!$A$2:$G$1334,3, FALSE),AK855)</f>
        <v>7.4359999999999999</v>
      </c>
      <c r="AL856">
        <f>_xlfn.IFNA(VLOOKUP(A856,InterestRate!$A$2:$G$1334,4,FALSE),AL855)</f>
        <v>7.4189999999999996</v>
      </c>
      <c r="AM856">
        <f>_xlfn.IFNA(VLOOKUP(A856,InterestRate!$A$2:$G$1334,5, FALSE),AM855)</f>
        <v>7.4560000000000004</v>
      </c>
      <c r="AN856">
        <f>_xlfn.IFNA(VLOOKUP(A856,InterestRate!$A$2:$G$1334,6, FALSE),AN855)</f>
        <v>7.4059999999999997</v>
      </c>
      <c r="AO856">
        <f>_xlfn.IFNA(VLOOKUP(A856,InterestRate!$A$2:$G$1334,7, FALSE),AO855)</f>
        <v>-6.9999999999999999E-4</v>
      </c>
      <c r="AP856">
        <f t="shared" si="343"/>
        <v>-1</v>
      </c>
      <c r="AQ856">
        <f t="shared" si="344"/>
        <v>-1</v>
      </c>
    </row>
    <row r="857" spans="1:43" x14ac:dyDescent="0.2">
      <c r="A857" s="1">
        <v>43112</v>
      </c>
      <c r="B857">
        <v>10682.55</v>
      </c>
      <c r="C857">
        <v>10690.4</v>
      </c>
      <c r="D857">
        <v>10597.1</v>
      </c>
      <c r="E857">
        <v>10681.25</v>
      </c>
      <c r="F857">
        <v>180592153</v>
      </c>
      <c r="G857">
        <v>11005.12</v>
      </c>
      <c r="H857">
        <f t="shared" si="360"/>
        <v>10535.6625</v>
      </c>
      <c r="I857">
        <f t="shared" si="352"/>
        <v>145.58749999999964</v>
      </c>
      <c r="J857">
        <f t="shared" si="359"/>
        <v>0</v>
      </c>
      <c r="K857">
        <f t="shared" si="340"/>
        <v>11083.7</v>
      </c>
      <c r="L857">
        <f t="shared" si="353"/>
        <v>180749547.2857143</v>
      </c>
      <c r="M857">
        <f t="shared" si="354"/>
        <v>-157394.28571429849</v>
      </c>
      <c r="N857" s="10">
        <f t="shared" si="341"/>
        <v>3.7678174370977247</v>
      </c>
      <c r="O857">
        <f t="shared" si="349"/>
        <v>238.04999999999927</v>
      </c>
      <c r="P857">
        <f t="shared" si="361"/>
        <v>287.84999999999854</v>
      </c>
      <c r="Q857">
        <f t="shared" si="362"/>
        <v>102.05636106256868</v>
      </c>
      <c r="R857">
        <f t="shared" si="363"/>
        <v>-49.799999999999272</v>
      </c>
      <c r="S857">
        <f t="shared" si="345"/>
        <v>30.049999999999272</v>
      </c>
      <c r="T857">
        <f t="shared" si="346"/>
        <v>-30.049999999999272</v>
      </c>
      <c r="U857">
        <f t="shared" si="347"/>
        <v>30.049999999999272</v>
      </c>
      <c r="V857">
        <f t="shared" si="348"/>
        <v>0</v>
      </c>
      <c r="W857">
        <f t="shared" si="355"/>
        <v>34.692857142856937</v>
      </c>
      <c r="X857">
        <f t="shared" si="350"/>
        <v>0.6857142857141818</v>
      </c>
      <c r="Y857">
        <f t="shared" si="356"/>
        <v>95.366188886707491</v>
      </c>
      <c r="Z857">
        <f t="shared" si="357"/>
        <v>0</v>
      </c>
      <c r="AA857">
        <f t="shared" si="358"/>
        <v>1</v>
      </c>
      <c r="AB857">
        <v>643.70000000000005</v>
      </c>
      <c r="AC857">
        <f t="shared" si="338"/>
        <v>-234769798.89986861</v>
      </c>
      <c r="AD857">
        <f t="shared" si="351"/>
        <v>1887473789.292927</v>
      </c>
      <c r="AE857" t="str">
        <f t="shared" si="339"/>
        <v>Jan</v>
      </c>
      <c r="AF857">
        <f>_xlfn.IFNA(VLOOKUP(A857,Gold!$A$2:$E$1307,5, FALSE),AF856)</f>
        <v>29838</v>
      </c>
      <c r="AG857">
        <f>_xlfn.IFNA(VLOOKUP(A857,Gold!$A$2:$G$1307,7, FALSE),AG856)</f>
        <v>1</v>
      </c>
      <c r="AH857">
        <f>_xlfn.IFNA(VLOOKUP(A857,Oil!$A$2:$E$1345,5, FALSE),AH856)</f>
        <v>4066</v>
      </c>
      <c r="AI857">
        <f>_xlfn.IFNA(VLOOKUP(A857,Oil!$A$2:$G$1345,7, FALSE),AI856)</f>
        <v>1</v>
      </c>
      <c r="AJ857">
        <f t="shared" si="342"/>
        <v>2</v>
      </c>
      <c r="AK857">
        <f>_xlfn.IFNA(VLOOKUP(A857,InterestRate!$A$2:$G$1334,3, FALSE),AK856)</f>
        <v>7.4550000000000001</v>
      </c>
      <c r="AL857">
        <f>_xlfn.IFNA(VLOOKUP(A857,InterestRate!$A$2:$G$1334,4,FALSE),AL856)</f>
        <v>7.4429999999999996</v>
      </c>
      <c r="AM857">
        <f>_xlfn.IFNA(VLOOKUP(A857,InterestRate!$A$2:$G$1334,5, FALSE),AM856)</f>
        <v>7.4820000000000002</v>
      </c>
      <c r="AN857">
        <f>_xlfn.IFNA(VLOOKUP(A857,InterestRate!$A$2:$G$1334,6, FALSE),AN856)</f>
        <v>7.4039999999999999</v>
      </c>
      <c r="AO857">
        <f>_xlfn.IFNA(VLOOKUP(A857,InterestRate!$A$2:$G$1334,7, FALSE),AO856)</f>
        <v>2.5999999999999999E-3</v>
      </c>
      <c r="AP857">
        <f t="shared" si="343"/>
        <v>1</v>
      </c>
      <c r="AQ857">
        <f t="shared" si="344"/>
        <v>3</v>
      </c>
    </row>
    <row r="858" spans="1:43" x14ac:dyDescent="0.2">
      <c r="A858" s="1">
        <v>43115</v>
      </c>
      <c r="B858">
        <v>10718.5</v>
      </c>
      <c r="C858">
        <v>10782.65</v>
      </c>
      <c r="D858">
        <v>10713.8</v>
      </c>
      <c r="E858">
        <v>10741.55</v>
      </c>
      <c r="F858">
        <v>181262074</v>
      </c>
      <c r="G858">
        <v>11333.11</v>
      </c>
      <c r="H858">
        <f t="shared" si="360"/>
        <v>10551.5375</v>
      </c>
      <c r="I858">
        <f t="shared" si="352"/>
        <v>190.01249999999891</v>
      </c>
      <c r="J858">
        <f t="shared" si="359"/>
        <v>0</v>
      </c>
      <c r="K858">
        <f t="shared" si="340"/>
        <v>11086</v>
      </c>
      <c r="L858">
        <f t="shared" si="353"/>
        <v>181903160.7142857</v>
      </c>
      <c r="M858">
        <f t="shared" si="354"/>
        <v>-641086.71428570151</v>
      </c>
      <c r="N858" s="10">
        <f t="shared" si="341"/>
        <v>3.2067066671011237</v>
      </c>
      <c r="O858">
        <f t="shared" si="349"/>
        <v>236.75</v>
      </c>
      <c r="P858">
        <f t="shared" si="361"/>
        <v>263.45000000000073</v>
      </c>
      <c r="Q858">
        <f t="shared" si="362"/>
        <v>92.599306410032526</v>
      </c>
      <c r="R858">
        <f t="shared" si="363"/>
        <v>-26.700000000000728</v>
      </c>
      <c r="S858">
        <f t="shared" si="345"/>
        <v>60.299999999999272</v>
      </c>
      <c r="T858">
        <f t="shared" si="346"/>
        <v>-60.299999999999272</v>
      </c>
      <c r="U858">
        <f t="shared" si="347"/>
        <v>60.299999999999272</v>
      </c>
      <c r="V858">
        <f t="shared" si="348"/>
        <v>0</v>
      </c>
      <c r="W858">
        <f t="shared" si="355"/>
        <v>34.507142857142753</v>
      </c>
      <c r="X858">
        <f t="shared" si="350"/>
        <v>0.6857142857141818</v>
      </c>
      <c r="Y858">
        <f t="shared" si="356"/>
        <v>95.342411683442137</v>
      </c>
      <c r="Z858">
        <f t="shared" si="357"/>
        <v>0</v>
      </c>
      <c r="AA858">
        <f t="shared" si="358"/>
        <v>1</v>
      </c>
      <c r="AB858">
        <v>683.8</v>
      </c>
      <c r="AC858">
        <f t="shared" si="338"/>
        <v>4178090805.6998682</v>
      </c>
      <c r="AD858">
        <f t="shared" si="351"/>
        <v>1572756521.9929173</v>
      </c>
      <c r="AE858" t="str">
        <f t="shared" si="339"/>
        <v>Jan</v>
      </c>
      <c r="AF858">
        <f>_xlfn.IFNA(VLOOKUP(A858,Gold!$A$2:$E$1307,5, FALSE),AF857)</f>
        <v>29838</v>
      </c>
      <c r="AG858">
        <f>_xlfn.IFNA(VLOOKUP(A858,Gold!$A$2:$G$1307,7, FALSE),AG857)</f>
        <v>1</v>
      </c>
      <c r="AH858">
        <f>_xlfn.IFNA(VLOOKUP(A858,Oil!$A$2:$E$1345,5, FALSE),AH857)</f>
        <v>4085</v>
      </c>
      <c r="AI858">
        <f>_xlfn.IFNA(VLOOKUP(A858,Oil!$A$2:$G$1345,7, FALSE),AI857)</f>
        <v>1</v>
      </c>
      <c r="AJ858">
        <f t="shared" si="342"/>
        <v>2</v>
      </c>
      <c r="AK858">
        <f>_xlfn.IFNA(VLOOKUP(A858,InterestRate!$A$2:$G$1334,3, FALSE),AK857)</f>
        <v>7.4429999999999996</v>
      </c>
      <c r="AL858">
        <f>_xlfn.IFNA(VLOOKUP(A858,InterestRate!$A$2:$G$1334,4,FALSE),AL857)</f>
        <v>7.4710000000000001</v>
      </c>
      <c r="AM858">
        <f>_xlfn.IFNA(VLOOKUP(A858,InterestRate!$A$2:$G$1334,5, FALSE),AM857)</f>
        <v>7.4710000000000001</v>
      </c>
      <c r="AN858">
        <f>_xlfn.IFNA(VLOOKUP(A858,InterestRate!$A$2:$G$1334,6, FALSE),AN857)</f>
        <v>7.4379999999999997</v>
      </c>
      <c r="AO858">
        <f>_xlfn.IFNA(VLOOKUP(A858,InterestRate!$A$2:$G$1334,7, FALSE),AO857)</f>
        <v>-1.6000000000000001E-3</v>
      </c>
      <c r="AP858">
        <f t="shared" si="343"/>
        <v>-1</v>
      </c>
      <c r="AQ858">
        <f t="shared" si="344"/>
        <v>1</v>
      </c>
    </row>
    <row r="859" spans="1:43" x14ac:dyDescent="0.2">
      <c r="A859" s="1">
        <v>43116</v>
      </c>
      <c r="B859">
        <v>10761.5</v>
      </c>
      <c r="C859">
        <v>10762.35</v>
      </c>
      <c r="D859">
        <v>10687.85</v>
      </c>
      <c r="E859">
        <v>10700.45</v>
      </c>
      <c r="F859">
        <v>217468081</v>
      </c>
      <c r="G859">
        <v>12709.44</v>
      </c>
      <c r="H859">
        <f t="shared" si="360"/>
        <v>10573.508333333333</v>
      </c>
      <c r="I859">
        <f t="shared" si="352"/>
        <v>126.94166666666752</v>
      </c>
      <c r="J859">
        <f t="shared" si="359"/>
        <v>0</v>
      </c>
      <c r="K859">
        <f t="shared" si="340"/>
        <v>11069.65</v>
      </c>
      <c r="L859">
        <f t="shared" si="353"/>
        <v>182046686.7142857</v>
      </c>
      <c r="M859">
        <f t="shared" si="354"/>
        <v>35421394.285714298</v>
      </c>
      <c r="N859" s="10">
        <f t="shared" si="341"/>
        <v>3.4503221827119317</v>
      </c>
      <c r="O859">
        <f t="shared" si="349"/>
        <v>141.60000000000036</v>
      </c>
      <c r="P859">
        <f t="shared" si="361"/>
        <v>73.5</v>
      </c>
      <c r="Q859">
        <f t="shared" si="362"/>
        <v>66.2488706103195</v>
      </c>
      <c r="R859">
        <f t="shared" si="363"/>
        <v>68.100000000000364</v>
      </c>
      <c r="S859">
        <f t="shared" si="345"/>
        <v>-41.099999999998545</v>
      </c>
      <c r="T859">
        <f t="shared" si="346"/>
        <v>41.099999999998545</v>
      </c>
      <c r="U859">
        <f t="shared" si="347"/>
        <v>0</v>
      </c>
      <c r="V859">
        <f t="shared" si="348"/>
        <v>41.099999999998545</v>
      </c>
      <c r="W859">
        <f t="shared" si="355"/>
        <v>26.785714285714025</v>
      </c>
      <c r="X859">
        <f t="shared" si="350"/>
        <v>6.5571428571425452</v>
      </c>
      <c r="Y859">
        <f t="shared" si="356"/>
        <v>77.995008319468099</v>
      </c>
      <c r="Z859">
        <f t="shared" si="357"/>
        <v>0</v>
      </c>
      <c r="AA859">
        <f t="shared" si="358"/>
        <v>0</v>
      </c>
      <c r="AB859">
        <v>616.4</v>
      </c>
      <c r="AC859">
        <f t="shared" si="338"/>
        <v>-13276426345.049841</v>
      </c>
      <c r="AD859">
        <f t="shared" si="351"/>
        <v>-979183675.61421227</v>
      </c>
      <c r="AE859" t="str">
        <f t="shared" si="339"/>
        <v>Jan</v>
      </c>
      <c r="AF859">
        <f>_xlfn.IFNA(VLOOKUP(A859,Gold!$A$2:$E$1307,5, FALSE),AF858)</f>
        <v>30056</v>
      </c>
      <c r="AG859">
        <f>_xlfn.IFNA(VLOOKUP(A859,Gold!$A$2:$G$1307,7, FALSE),AG858)</f>
        <v>-1</v>
      </c>
      <c r="AH859">
        <f>_xlfn.IFNA(VLOOKUP(A859,Oil!$A$2:$E$1345,5, FALSE),AH858)</f>
        <v>4085</v>
      </c>
      <c r="AI859">
        <f>_xlfn.IFNA(VLOOKUP(A859,Oil!$A$2:$G$1345,7, FALSE),AI858)</f>
        <v>1</v>
      </c>
      <c r="AJ859">
        <f t="shared" si="342"/>
        <v>0</v>
      </c>
      <c r="AK859">
        <f>_xlfn.IFNA(VLOOKUP(A859,InterestRate!$A$2:$G$1334,3, FALSE),AK858)</f>
        <v>7.5519999999999996</v>
      </c>
      <c r="AL859">
        <f>_xlfn.IFNA(VLOOKUP(A859,InterestRate!$A$2:$G$1334,4,FALSE),AL858)</f>
        <v>7.5039999999999996</v>
      </c>
      <c r="AM859">
        <f>_xlfn.IFNA(VLOOKUP(A859,InterestRate!$A$2:$G$1334,5, FALSE),AM858)</f>
        <v>7.5869999999999997</v>
      </c>
      <c r="AN859">
        <f>_xlfn.IFNA(VLOOKUP(A859,InterestRate!$A$2:$G$1334,6, FALSE),AN858)</f>
        <v>7.4820000000000002</v>
      </c>
      <c r="AO859">
        <f>_xlfn.IFNA(VLOOKUP(A859,InterestRate!$A$2:$G$1334,7, FALSE),AO858)</f>
        <v>1.46E-2</v>
      </c>
      <c r="AP859">
        <f t="shared" si="343"/>
        <v>1</v>
      </c>
      <c r="AQ859">
        <f t="shared" si="344"/>
        <v>1</v>
      </c>
    </row>
    <row r="860" spans="1:43" x14ac:dyDescent="0.2">
      <c r="A860" s="1">
        <v>43117</v>
      </c>
      <c r="B860">
        <v>10702.45</v>
      </c>
      <c r="C860">
        <v>10803</v>
      </c>
      <c r="D860">
        <v>10666.75</v>
      </c>
      <c r="E860">
        <v>10788.55</v>
      </c>
      <c r="F860">
        <v>260488465</v>
      </c>
      <c r="G860">
        <v>14334.26</v>
      </c>
      <c r="H860">
        <f t="shared" si="360"/>
        <v>10587.654166666665</v>
      </c>
      <c r="I860">
        <f t="shared" si="352"/>
        <v>200.89583333333394</v>
      </c>
      <c r="J860">
        <f t="shared" si="359"/>
        <v>0</v>
      </c>
      <c r="K860">
        <f t="shared" si="340"/>
        <v>11130.4</v>
      </c>
      <c r="L860">
        <f t="shared" si="353"/>
        <v>186475024.42857143</v>
      </c>
      <c r="M860">
        <f t="shared" si="354"/>
        <v>74013440.571428567</v>
      </c>
      <c r="N860" s="10">
        <f t="shared" si="341"/>
        <v>3.1686371199095373</v>
      </c>
      <c r="O860">
        <f t="shared" si="349"/>
        <v>164.94999999999891</v>
      </c>
      <c r="P860">
        <f t="shared" si="361"/>
        <v>19.249999999998181</v>
      </c>
      <c r="Q860">
        <f t="shared" si="362"/>
        <v>51.256100682190585</v>
      </c>
      <c r="R860">
        <f t="shared" si="363"/>
        <v>145.70000000000073</v>
      </c>
      <c r="S860">
        <f t="shared" si="345"/>
        <v>88.099999999998545</v>
      </c>
      <c r="T860">
        <f t="shared" si="346"/>
        <v>-88.099999999998545</v>
      </c>
      <c r="U860">
        <f t="shared" si="347"/>
        <v>88.099999999998545</v>
      </c>
      <c r="V860">
        <f t="shared" si="348"/>
        <v>0</v>
      </c>
      <c r="W860">
        <f t="shared" si="355"/>
        <v>30.121428571428105</v>
      </c>
      <c r="X860">
        <f t="shared" si="350"/>
        <v>6.5571428571425452</v>
      </c>
      <c r="Y860">
        <f t="shared" si="356"/>
        <v>79.943127962085725</v>
      </c>
      <c r="Z860">
        <f t="shared" si="357"/>
        <v>0</v>
      </c>
      <c r="AA860">
        <f t="shared" si="358"/>
        <v>0</v>
      </c>
      <c r="AB860">
        <v>543.29999999999995</v>
      </c>
      <c r="AC860">
        <f t="shared" si="338"/>
        <v>22428056836.499622</v>
      </c>
      <c r="AD860">
        <f t="shared" si="351"/>
        <v>1431055691.1857429</v>
      </c>
      <c r="AE860" t="str">
        <f t="shared" si="339"/>
        <v>Jan</v>
      </c>
      <c r="AF860">
        <f>_xlfn.IFNA(VLOOKUP(A860,Gold!$A$2:$E$1307,5, FALSE),AF859)</f>
        <v>30094</v>
      </c>
      <c r="AG860">
        <f>_xlfn.IFNA(VLOOKUP(A860,Gold!$A$2:$G$1307,7, FALSE),AG859)</f>
        <v>1</v>
      </c>
      <c r="AH860">
        <f>_xlfn.IFNA(VLOOKUP(A860,Oil!$A$2:$E$1345,5, FALSE),AH859)</f>
        <v>4063</v>
      </c>
      <c r="AI860">
        <f>_xlfn.IFNA(VLOOKUP(A860,Oil!$A$2:$G$1345,7, FALSE),AI859)</f>
        <v>-1</v>
      </c>
      <c r="AJ860">
        <f t="shared" si="342"/>
        <v>0</v>
      </c>
      <c r="AK860">
        <f>_xlfn.IFNA(VLOOKUP(A860,InterestRate!$A$2:$G$1334,3, FALSE),AK859)</f>
        <v>7.415</v>
      </c>
      <c r="AL860">
        <f>_xlfn.IFNA(VLOOKUP(A860,InterestRate!$A$2:$G$1334,4,FALSE),AL859)</f>
        <v>7.5469999999999997</v>
      </c>
      <c r="AM860">
        <f>_xlfn.IFNA(VLOOKUP(A860,InterestRate!$A$2:$G$1334,5, FALSE),AM859)</f>
        <v>7.5519999999999996</v>
      </c>
      <c r="AN860">
        <f>_xlfn.IFNA(VLOOKUP(A860,InterestRate!$A$2:$G$1334,6, FALSE),AN859)</f>
        <v>7.3739999999999997</v>
      </c>
      <c r="AO860">
        <f>_xlfn.IFNA(VLOOKUP(A860,InterestRate!$A$2:$G$1334,7, FALSE),AO859)</f>
        <v>-1.8100000000000002E-2</v>
      </c>
      <c r="AP860">
        <f t="shared" si="343"/>
        <v>-1</v>
      </c>
      <c r="AQ860">
        <f t="shared" si="344"/>
        <v>-1</v>
      </c>
    </row>
    <row r="861" spans="1:43" x14ac:dyDescent="0.2">
      <c r="A861" s="1">
        <v>43118</v>
      </c>
      <c r="B861">
        <v>10873.4</v>
      </c>
      <c r="C861">
        <v>10887.5</v>
      </c>
      <c r="D861">
        <v>10782.4</v>
      </c>
      <c r="E861">
        <v>10817</v>
      </c>
      <c r="F861">
        <v>321609375</v>
      </c>
      <c r="G861">
        <v>17930.3</v>
      </c>
      <c r="H861">
        <f t="shared" si="360"/>
        <v>10617.070833333333</v>
      </c>
      <c r="I861">
        <f t="shared" si="352"/>
        <v>199.92916666666679</v>
      </c>
      <c r="J861">
        <f t="shared" si="359"/>
        <v>0</v>
      </c>
      <c r="K861">
        <f t="shared" si="340"/>
        <v>11049.65</v>
      </c>
      <c r="L861">
        <f t="shared" si="353"/>
        <v>198804629.2857143</v>
      </c>
      <c r="M861">
        <f t="shared" si="354"/>
        <v>122804745.7142857</v>
      </c>
      <c r="N861" s="10">
        <f t="shared" si="341"/>
        <v>2.1507811777757202</v>
      </c>
      <c r="O861">
        <f t="shared" si="349"/>
        <v>180</v>
      </c>
      <c r="P861">
        <f t="shared" si="361"/>
        <v>73.700000000000728</v>
      </c>
      <c r="Q861">
        <f t="shared" si="362"/>
        <v>49.468722682211506</v>
      </c>
      <c r="R861">
        <f t="shared" si="363"/>
        <v>106.29999999999927</v>
      </c>
      <c r="S861">
        <f t="shared" si="345"/>
        <v>28.450000000000728</v>
      </c>
      <c r="T861">
        <f t="shared" si="346"/>
        <v>-28.450000000000728</v>
      </c>
      <c r="U861">
        <f t="shared" si="347"/>
        <v>28.450000000000728</v>
      </c>
      <c r="V861">
        <f t="shared" si="348"/>
        <v>0</v>
      </c>
      <c r="W861">
        <f t="shared" si="355"/>
        <v>32.27142857142826</v>
      </c>
      <c r="X861">
        <f t="shared" si="350"/>
        <v>6.5571428571425452</v>
      </c>
      <c r="Y861">
        <f t="shared" si="356"/>
        <v>81.025824964132482</v>
      </c>
      <c r="Z861">
        <f t="shared" si="357"/>
        <v>0</v>
      </c>
      <c r="AA861">
        <f t="shared" si="358"/>
        <v>1</v>
      </c>
      <c r="AB861">
        <v>486.55</v>
      </c>
      <c r="AC861">
        <f t="shared" si="338"/>
        <v>-18138768749.999882</v>
      </c>
      <c r="AD861">
        <f t="shared" si="351"/>
        <v>-915702464.48565781</v>
      </c>
      <c r="AE861" t="str">
        <f t="shared" si="339"/>
        <v>Jan</v>
      </c>
      <c r="AF861">
        <f>_xlfn.IFNA(VLOOKUP(A861,Gold!$A$2:$E$1307,5, FALSE),AF860)</f>
        <v>29891</v>
      </c>
      <c r="AG861">
        <f>_xlfn.IFNA(VLOOKUP(A861,Gold!$A$2:$G$1307,7, FALSE),AG860)</f>
        <v>1</v>
      </c>
      <c r="AH861">
        <f>_xlfn.IFNA(VLOOKUP(A861,Oil!$A$2:$E$1345,5, FALSE),AH860)</f>
        <v>4093</v>
      </c>
      <c r="AI861">
        <f>_xlfn.IFNA(VLOOKUP(A861,Oil!$A$2:$G$1345,7, FALSE),AI860)</f>
        <v>1</v>
      </c>
      <c r="AJ861">
        <f t="shared" si="342"/>
        <v>2</v>
      </c>
      <c r="AK861">
        <f>_xlfn.IFNA(VLOOKUP(A861,InterestRate!$A$2:$G$1334,3, FALSE),AK860)</f>
        <v>7.4710000000000001</v>
      </c>
      <c r="AL861">
        <f>_xlfn.IFNA(VLOOKUP(A861,InterestRate!$A$2:$G$1334,4,FALSE),AL860)</f>
        <v>7.4470000000000001</v>
      </c>
      <c r="AM861">
        <f>_xlfn.IFNA(VLOOKUP(A861,InterestRate!$A$2:$G$1334,5, FALSE),AM860)</f>
        <v>7.4790000000000001</v>
      </c>
      <c r="AN861">
        <f>_xlfn.IFNA(VLOOKUP(A861,InterestRate!$A$2:$G$1334,6, FALSE),AN860)</f>
        <v>7.4359999999999999</v>
      </c>
      <c r="AO861">
        <f>_xlfn.IFNA(VLOOKUP(A861,InterestRate!$A$2:$G$1334,7, FALSE),AO860)</f>
        <v>7.6E-3</v>
      </c>
      <c r="AP861">
        <f t="shared" si="343"/>
        <v>1</v>
      </c>
      <c r="AQ861">
        <f t="shared" si="344"/>
        <v>3</v>
      </c>
    </row>
    <row r="862" spans="1:43" x14ac:dyDescent="0.2">
      <c r="A862" s="1">
        <v>43119</v>
      </c>
      <c r="B862">
        <v>10829.2</v>
      </c>
      <c r="C862">
        <v>10906.85</v>
      </c>
      <c r="D862">
        <v>10793.9</v>
      </c>
      <c r="E862">
        <v>10894.7</v>
      </c>
      <c r="F862">
        <v>214011963</v>
      </c>
      <c r="G862">
        <v>11792.26</v>
      </c>
      <c r="H862">
        <f t="shared" si="360"/>
        <v>10648.304166666667</v>
      </c>
      <c r="I862">
        <f t="shared" si="352"/>
        <v>246.39583333333394</v>
      </c>
      <c r="J862">
        <f t="shared" si="359"/>
        <v>0</v>
      </c>
      <c r="K862">
        <f t="shared" si="340"/>
        <v>11027.7</v>
      </c>
      <c r="L862">
        <f t="shared" si="353"/>
        <v>214564316.7142857</v>
      </c>
      <c r="M862">
        <f t="shared" si="354"/>
        <v>-552353.71428570151</v>
      </c>
      <c r="N862" s="10">
        <f t="shared" si="341"/>
        <v>1.2207770750915583</v>
      </c>
      <c r="O862">
        <f t="shared" si="349"/>
        <v>262.5</v>
      </c>
      <c r="P862">
        <f t="shared" si="361"/>
        <v>65.849999999998545</v>
      </c>
      <c r="Q862">
        <f t="shared" si="362"/>
        <v>35.995551973886407</v>
      </c>
      <c r="R862">
        <f t="shared" si="363"/>
        <v>196.65000000000146</v>
      </c>
      <c r="S862">
        <f t="shared" si="345"/>
        <v>77.700000000000728</v>
      </c>
      <c r="T862">
        <f t="shared" si="346"/>
        <v>-77.700000000000728</v>
      </c>
      <c r="U862">
        <f t="shared" si="347"/>
        <v>77.700000000000728</v>
      </c>
      <c r="V862">
        <f t="shared" si="348"/>
        <v>0</v>
      </c>
      <c r="W862">
        <f t="shared" si="355"/>
        <v>43.37142857142836</v>
      </c>
      <c r="X862">
        <f t="shared" si="350"/>
        <v>5.8714285714283632</v>
      </c>
      <c r="Y862">
        <f t="shared" si="356"/>
        <v>86.323571225476556</v>
      </c>
      <c r="Z862">
        <f t="shared" si="357"/>
        <v>0</v>
      </c>
      <c r="AA862">
        <f t="shared" si="358"/>
        <v>1</v>
      </c>
      <c r="AB862">
        <v>607.45000000000005</v>
      </c>
      <c r="AC862">
        <f t="shared" si="338"/>
        <v>14017783576.5</v>
      </c>
      <c r="AD862">
        <f t="shared" si="351"/>
        <v>1602654514.7143042</v>
      </c>
      <c r="AE862" t="str">
        <f t="shared" si="339"/>
        <v>Jan</v>
      </c>
      <c r="AF862">
        <f>_xlfn.IFNA(VLOOKUP(A862,Gold!$A$2:$E$1307,5, FALSE),AF861)</f>
        <v>29958</v>
      </c>
      <c r="AG862">
        <f>_xlfn.IFNA(VLOOKUP(A862,Gold!$A$2:$G$1307,7, FALSE),AG861)</f>
        <v>1</v>
      </c>
      <c r="AH862">
        <f>_xlfn.IFNA(VLOOKUP(A862,Oil!$A$2:$E$1345,5, FALSE),AH861)</f>
        <v>4083</v>
      </c>
      <c r="AI862">
        <f>_xlfn.IFNA(VLOOKUP(A862,Oil!$A$2:$G$1345,7, FALSE),AI861)</f>
        <v>-1</v>
      </c>
      <c r="AJ862">
        <f t="shared" si="342"/>
        <v>0</v>
      </c>
      <c r="AK862">
        <f>_xlfn.IFNA(VLOOKUP(A862,InterestRate!$A$2:$G$1334,3, FALSE),AK861)</f>
        <v>7.4790000000000001</v>
      </c>
      <c r="AL862">
        <f>_xlfn.IFNA(VLOOKUP(A862,InterestRate!$A$2:$G$1334,4,FALSE),AL861)</f>
        <v>7.4790000000000001</v>
      </c>
      <c r="AM862">
        <f>_xlfn.IFNA(VLOOKUP(A862,InterestRate!$A$2:$G$1334,5, FALSE),AM861)</f>
        <v>7.4859999999999998</v>
      </c>
      <c r="AN862">
        <f>_xlfn.IFNA(VLOOKUP(A862,InterestRate!$A$2:$G$1334,6, FALSE),AN861)</f>
        <v>7.4509999999999996</v>
      </c>
      <c r="AO862">
        <f>_xlfn.IFNA(VLOOKUP(A862,InterestRate!$A$2:$G$1334,7, FALSE),AO861)</f>
        <v>1.1000000000000001E-3</v>
      </c>
      <c r="AP862">
        <f t="shared" si="343"/>
        <v>1</v>
      </c>
      <c r="AQ862">
        <f t="shared" si="344"/>
        <v>1</v>
      </c>
    </row>
    <row r="863" spans="1:43" x14ac:dyDescent="0.2">
      <c r="A863" s="1">
        <v>43122</v>
      </c>
      <c r="B863">
        <v>10883.2</v>
      </c>
      <c r="C863">
        <v>10975.1</v>
      </c>
      <c r="D863">
        <v>10881.4</v>
      </c>
      <c r="E863">
        <v>10966.2</v>
      </c>
      <c r="F863">
        <v>238815813</v>
      </c>
      <c r="G863">
        <v>14469.06</v>
      </c>
      <c r="H863">
        <f t="shared" si="360"/>
        <v>10685.929166666667</v>
      </c>
      <c r="I863">
        <f t="shared" si="352"/>
        <v>280.27083333333394</v>
      </c>
      <c r="J863">
        <f t="shared" si="359"/>
        <v>0</v>
      </c>
      <c r="K863">
        <f t="shared" si="340"/>
        <v>11016.9</v>
      </c>
      <c r="L863">
        <f t="shared" si="353"/>
        <v>219151738</v>
      </c>
      <c r="M863">
        <f t="shared" si="354"/>
        <v>19664075</v>
      </c>
      <c r="N863" s="10">
        <f t="shared" si="341"/>
        <v>0.46232970399955231</v>
      </c>
      <c r="O863">
        <f t="shared" si="349"/>
        <v>315</v>
      </c>
      <c r="P863">
        <f t="shared" si="361"/>
        <v>106</v>
      </c>
      <c r="Q863">
        <f t="shared" si="362"/>
        <v>44.1031313001264</v>
      </c>
      <c r="R863">
        <f t="shared" si="363"/>
        <v>209</v>
      </c>
      <c r="S863">
        <f t="shared" si="345"/>
        <v>71.5</v>
      </c>
      <c r="T863">
        <f t="shared" si="346"/>
        <v>-71.5</v>
      </c>
      <c r="U863">
        <f t="shared" si="347"/>
        <v>71.5</v>
      </c>
      <c r="V863">
        <f t="shared" si="348"/>
        <v>0</v>
      </c>
      <c r="W863">
        <f t="shared" si="355"/>
        <v>50.87142857142836</v>
      </c>
      <c r="X863">
        <f t="shared" si="350"/>
        <v>5.8714285714283632</v>
      </c>
      <c r="Y863">
        <f t="shared" si="356"/>
        <v>88.099950519545047</v>
      </c>
      <c r="Z863">
        <f t="shared" si="357"/>
        <v>0</v>
      </c>
      <c r="AA863">
        <f t="shared" si="358"/>
        <v>1</v>
      </c>
      <c r="AB863">
        <v>757.5</v>
      </c>
      <c r="AC863">
        <f t="shared" si="338"/>
        <v>19821712479</v>
      </c>
      <c r="AD863">
        <f t="shared" si="351"/>
        <v>4113668400.5357003</v>
      </c>
      <c r="AE863" t="str">
        <f t="shared" si="339"/>
        <v>Jan</v>
      </c>
      <c r="AF863">
        <f>_xlfn.IFNA(VLOOKUP(A863,Gold!$A$2:$E$1307,5, FALSE),AF862)</f>
        <v>29965</v>
      </c>
      <c r="AG863">
        <f>_xlfn.IFNA(VLOOKUP(A863,Gold!$A$2:$G$1307,7, FALSE),AG862)</f>
        <v>-1</v>
      </c>
      <c r="AH863">
        <f>_xlfn.IFNA(VLOOKUP(A863,Oil!$A$2:$E$1345,5, FALSE),AH862)</f>
        <v>4038</v>
      </c>
      <c r="AI863">
        <f>_xlfn.IFNA(VLOOKUP(A863,Oil!$A$2:$G$1345,7, FALSE),AI862)</f>
        <v>-1</v>
      </c>
      <c r="AJ863">
        <f t="shared" si="342"/>
        <v>-2</v>
      </c>
      <c r="AK863">
        <f>_xlfn.IFNA(VLOOKUP(A863,InterestRate!$A$2:$G$1334,3, FALSE),AK862)</f>
        <v>7.4619999999999997</v>
      </c>
      <c r="AL863">
        <f>_xlfn.IFNA(VLOOKUP(A863,InterestRate!$A$2:$G$1334,4,FALSE),AL862)</f>
        <v>7.4980000000000002</v>
      </c>
      <c r="AM863">
        <f>_xlfn.IFNA(VLOOKUP(A863,InterestRate!$A$2:$G$1334,5, FALSE),AM862)</f>
        <v>7.5090000000000003</v>
      </c>
      <c r="AN863">
        <f>_xlfn.IFNA(VLOOKUP(A863,InterestRate!$A$2:$G$1334,6, FALSE),AN862)</f>
        <v>7.4530000000000003</v>
      </c>
      <c r="AO863">
        <f>_xlfn.IFNA(VLOOKUP(A863,InterestRate!$A$2:$G$1334,7, FALSE),AO862)</f>
        <v>-2.3E-3</v>
      </c>
      <c r="AP863">
        <f t="shared" si="343"/>
        <v>-1</v>
      </c>
      <c r="AQ863">
        <f t="shared" si="344"/>
        <v>-3</v>
      </c>
    </row>
    <row r="864" spans="1:43" x14ac:dyDescent="0.2">
      <c r="A864" s="1">
        <v>43123</v>
      </c>
      <c r="B864">
        <v>10997.4</v>
      </c>
      <c r="C864">
        <v>11092.9</v>
      </c>
      <c r="D864">
        <v>10994.55</v>
      </c>
      <c r="E864">
        <v>11083.7</v>
      </c>
      <c r="F864">
        <v>293445774</v>
      </c>
      <c r="G864">
        <v>16423.91</v>
      </c>
      <c r="H864">
        <f t="shared" si="360"/>
        <v>10724.379166666668</v>
      </c>
      <c r="I864">
        <f t="shared" si="352"/>
        <v>359.32083333333321</v>
      </c>
      <c r="J864">
        <f t="shared" si="359"/>
        <v>0</v>
      </c>
      <c r="K864">
        <f t="shared" si="340"/>
        <v>10760.6</v>
      </c>
      <c r="L864">
        <f t="shared" si="353"/>
        <v>230606846.2857143</v>
      </c>
      <c r="M864">
        <f t="shared" si="354"/>
        <v>62838927.714285702</v>
      </c>
      <c r="N864" s="10">
        <f t="shared" si="341"/>
        <v>-2.9150915308065026</v>
      </c>
      <c r="O864">
        <f t="shared" si="349"/>
        <v>402.45000000000073</v>
      </c>
      <c r="P864">
        <f t="shared" si="361"/>
        <v>164.40000000000146</v>
      </c>
      <c r="Q864">
        <f t="shared" si="362"/>
        <v>60.847471286034335</v>
      </c>
      <c r="R864">
        <f t="shared" si="363"/>
        <v>238.04999999999927</v>
      </c>
      <c r="S864">
        <f t="shared" si="345"/>
        <v>117.5</v>
      </c>
      <c r="T864">
        <f t="shared" si="346"/>
        <v>-117.5</v>
      </c>
      <c r="U864">
        <f t="shared" si="347"/>
        <v>117.5</v>
      </c>
      <c r="V864">
        <f t="shared" si="348"/>
        <v>0</v>
      </c>
      <c r="W864">
        <f t="shared" si="355"/>
        <v>63.364285714285607</v>
      </c>
      <c r="X864">
        <f t="shared" si="350"/>
        <v>5.8714285714283632</v>
      </c>
      <c r="Y864">
        <f t="shared" si="356"/>
        <v>90.216617512458299</v>
      </c>
      <c r="Z864">
        <f t="shared" si="357"/>
        <v>0</v>
      </c>
      <c r="AA864">
        <f t="shared" si="358"/>
        <v>1</v>
      </c>
      <c r="AB864">
        <v>979.95</v>
      </c>
      <c r="AC864">
        <f t="shared" si="338"/>
        <v>25324370296.200321</v>
      </c>
      <c r="AD864">
        <f t="shared" si="351"/>
        <v>7764974128.407156</v>
      </c>
      <c r="AE864" t="str">
        <f t="shared" si="339"/>
        <v>Jan</v>
      </c>
      <c r="AF864">
        <f>_xlfn.IFNA(VLOOKUP(A864,Gold!$A$2:$E$1307,5, FALSE),AF863)</f>
        <v>30058</v>
      </c>
      <c r="AG864">
        <f>_xlfn.IFNA(VLOOKUP(A864,Gold!$A$2:$G$1307,7, FALSE),AG863)</f>
        <v>-1</v>
      </c>
      <c r="AH864">
        <f>_xlfn.IFNA(VLOOKUP(A864,Oil!$A$2:$E$1345,5, FALSE),AH863)</f>
        <v>4061</v>
      </c>
      <c r="AI864">
        <f>_xlfn.IFNA(VLOOKUP(A864,Oil!$A$2:$G$1345,7, FALSE),AI863)</f>
        <v>1</v>
      </c>
      <c r="AJ864">
        <f t="shared" si="342"/>
        <v>0</v>
      </c>
      <c r="AK864">
        <f>_xlfn.IFNA(VLOOKUP(A864,InterestRate!$A$2:$G$1334,3, FALSE),AK863)</f>
        <v>7.4130000000000003</v>
      </c>
      <c r="AL864">
        <f>_xlfn.IFNA(VLOOKUP(A864,InterestRate!$A$2:$G$1334,4,FALSE),AL863)</f>
        <v>7.49</v>
      </c>
      <c r="AM864">
        <f>_xlfn.IFNA(VLOOKUP(A864,InterestRate!$A$2:$G$1334,5, FALSE),AM863)</f>
        <v>7.49</v>
      </c>
      <c r="AN864">
        <f>_xlfn.IFNA(VLOOKUP(A864,InterestRate!$A$2:$G$1334,6, FALSE),AN863)</f>
        <v>7.407</v>
      </c>
      <c r="AO864">
        <f>_xlfn.IFNA(VLOOKUP(A864,InterestRate!$A$2:$G$1334,7, FALSE),AO863)</f>
        <v>-6.6E-3</v>
      </c>
      <c r="AP864">
        <f t="shared" si="343"/>
        <v>-1</v>
      </c>
      <c r="AQ864">
        <f t="shared" si="344"/>
        <v>-1</v>
      </c>
    </row>
    <row r="865" spans="1:43" x14ac:dyDescent="0.2">
      <c r="A865" s="1">
        <v>43124</v>
      </c>
      <c r="B865">
        <v>11069.35</v>
      </c>
      <c r="C865">
        <v>11110.1</v>
      </c>
      <c r="D865">
        <v>11046.15</v>
      </c>
      <c r="E865">
        <v>11086</v>
      </c>
      <c r="F865">
        <v>292197072</v>
      </c>
      <c r="G865">
        <v>16915.14</v>
      </c>
      <c r="H865">
        <f t="shared" si="360"/>
        <v>10768.116666666667</v>
      </c>
      <c r="I865">
        <f t="shared" si="352"/>
        <v>317.88333333333321</v>
      </c>
      <c r="J865">
        <f t="shared" si="359"/>
        <v>0</v>
      </c>
      <c r="K865">
        <f t="shared" si="340"/>
        <v>10666.55</v>
      </c>
      <c r="L865">
        <f t="shared" si="353"/>
        <v>246728792.14285713</v>
      </c>
      <c r="M865">
        <f t="shared" si="354"/>
        <v>45468279.857142866</v>
      </c>
      <c r="N865" s="10">
        <f t="shared" si="341"/>
        <v>-3.7836009381201583</v>
      </c>
      <c r="O865">
        <f t="shared" si="349"/>
        <v>344.45000000000073</v>
      </c>
      <c r="P865">
        <f t="shared" si="361"/>
        <v>107.70000000000073</v>
      </c>
      <c r="Q865">
        <f t="shared" si="362"/>
        <v>92.528963290523805</v>
      </c>
      <c r="R865">
        <f t="shared" si="363"/>
        <v>236.75</v>
      </c>
      <c r="S865">
        <f t="shared" si="345"/>
        <v>2.2999999999992724</v>
      </c>
      <c r="T865">
        <f t="shared" si="346"/>
        <v>-2.2999999999992724</v>
      </c>
      <c r="U865">
        <f t="shared" si="347"/>
        <v>2.2999999999992724</v>
      </c>
      <c r="V865">
        <f t="shared" si="348"/>
        <v>0</v>
      </c>
      <c r="W865">
        <f t="shared" si="355"/>
        <v>55.078571428571323</v>
      </c>
      <c r="X865">
        <f t="shared" si="350"/>
        <v>5.8714285714283632</v>
      </c>
      <c r="Y865">
        <f t="shared" si="356"/>
        <v>88.908105615127681</v>
      </c>
      <c r="Z865">
        <f t="shared" si="357"/>
        <v>0</v>
      </c>
      <c r="AA865">
        <f t="shared" si="358"/>
        <v>1</v>
      </c>
      <c r="AB865">
        <v>1061.9000000000001</v>
      </c>
      <c r="AC865">
        <f t="shared" si="338"/>
        <v>4865081248.7998934</v>
      </c>
      <c r="AD865">
        <f t="shared" si="351"/>
        <v>7863115620.2785883</v>
      </c>
      <c r="AE865" t="str">
        <f t="shared" si="339"/>
        <v>Jan</v>
      </c>
      <c r="AF865">
        <f>_xlfn.IFNA(VLOOKUP(A865,Gold!$A$2:$E$1307,5, FALSE),AF864)</f>
        <v>30239</v>
      </c>
      <c r="AG865">
        <f>_xlfn.IFNA(VLOOKUP(A865,Gold!$A$2:$G$1307,7, FALSE),AG864)</f>
        <v>1</v>
      </c>
      <c r="AH865">
        <f>_xlfn.IFNA(VLOOKUP(A865,Oil!$A$2:$E$1345,5, FALSE),AH864)</f>
        <v>4111</v>
      </c>
      <c r="AI865">
        <f>_xlfn.IFNA(VLOOKUP(A865,Oil!$A$2:$G$1345,7, FALSE),AI864)</f>
        <v>1</v>
      </c>
      <c r="AJ865">
        <f t="shared" si="342"/>
        <v>2</v>
      </c>
      <c r="AK865">
        <f>_xlfn.IFNA(VLOOKUP(A865,InterestRate!$A$2:$G$1334,3, FALSE),AK864)</f>
        <v>7.2759999999999998</v>
      </c>
      <c r="AL865">
        <f>_xlfn.IFNA(VLOOKUP(A865,InterestRate!$A$2:$G$1334,4,FALSE),AL864)</f>
        <v>7.2649999999999997</v>
      </c>
      <c r="AM865">
        <f>_xlfn.IFNA(VLOOKUP(A865,InterestRate!$A$2:$G$1334,5, FALSE),AM864)</f>
        <v>7.282</v>
      </c>
      <c r="AN865">
        <f>_xlfn.IFNA(VLOOKUP(A865,InterestRate!$A$2:$G$1334,6, FALSE),AN864)</f>
        <v>7.2430000000000003</v>
      </c>
      <c r="AO865">
        <f>_xlfn.IFNA(VLOOKUP(A865,InterestRate!$A$2:$G$1334,7, FALSE),AO864)</f>
        <v>-1.8499999999999999E-2</v>
      </c>
      <c r="AP865">
        <f t="shared" si="343"/>
        <v>-1</v>
      </c>
      <c r="AQ865">
        <f t="shared" si="344"/>
        <v>1</v>
      </c>
    </row>
    <row r="866" spans="1:43" x14ac:dyDescent="0.2">
      <c r="A866" s="1">
        <v>43125</v>
      </c>
      <c r="B866">
        <v>11095.6</v>
      </c>
      <c r="C866">
        <v>11095.6</v>
      </c>
      <c r="D866">
        <v>11009.2</v>
      </c>
      <c r="E866">
        <v>11069.65</v>
      </c>
      <c r="F866">
        <v>340469462</v>
      </c>
      <c r="G866">
        <v>19939.54</v>
      </c>
      <c r="H866">
        <f t="shared" si="360"/>
        <v>10806.65</v>
      </c>
      <c r="I866">
        <f t="shared" si="352"/>
        <v>263</v>
      </c>
      <c r="J866">
        <f t="shared" si="359"/>
        <v>0</v>
      </c>
      <c r="K866">
        <f t="shared" si="340"/>
        <v>10498.25</v>
      </c>
      <c r="L866">
        <f t="shared" si="353"/>
        <v>262576649</v>
      </c>
      <c r="M866">
        <f t="shared" si="354"/>
        <v>77892813</v>
      </c>
      <c r="N866" s="10">
        <f t="shared" si="341"/>
        <v>-5.1618614861355114</v>
      </c>
      <c r="O866">
        <f t="shared" si="349"/>
        <v>369.19999999999891</v>
      </c>
      <c r="P866">
        <f t="shared" si="361"/>
        <v>227.59999999999854</v>
      </c>
      <c r="Q866">
        <f t="shared" si="362"/>
        <v>99.913643665298537</v>
      </c>
      <c r="R866">
        <f t="shared" si="363"/>
        <v>141.60000000000036</v>
      </c>
      <c r="S866">
        <f t="shared" si="345"/>
        <v>-16.350000000000364</v>
      </c>
      <c r="T866">
        <f t="shared" si="346"/>
        <v>16.350000000000364</v>
      </c>
      <c r="U866">
        <f t="shared" si="347"/>
        <v>0</v>
      </c>
      <c r="V866">
        <f t="shared" si="348"/>
        <v>16.350000000000364</v>
      </c>
      <c r="W866">
        <f t="shared" si="355"/>
        <v>55.078571428571323</v>
      </c>
      <c r="X866">
        <f t="shared" si="350"/>
        <v>2.3357142857143378</v>
      </c>
      <c r="Y866">
        <f t="shared" si="356"/>
        <v>94.289557348984985</v>
      </c>
      <c r="Z866">
        <f t="shared" si="357"/>
        <v>0</v>
      </c>
      <c r="AA866">
        <f t="shared" si="358"/>
        <v>1</v>
      </c>
      <c r="AB866">
        <v>1116.0999999999999</v>
      </c>
      <c r="AC866">
        <f t="shared" si="338"/>
        <v>-8835182538.9002476</v>
      </c>
      <c r="AD866">
        <f t="shared" si="351"/>
        <v>8497579021.1571016</v>
      </c>
      <c r="AE866" t="str">
        <f t="shared" si="339"/>
        <v>Jan</v>
      </c>
      <c r="AF866">
        <f>_xlfn.IFNA(VLOOKUP(A866,Gold!$A$2:$E$1307,5, FALSE),AF865)</f>
        <v>30489</v>
      </c>
      <c r="AG866">
        <f>_xlfn.IFNA(VLOOKUP(A866,Gold!$A$2:$G$1307,7, FALSE),AG865)</f>
        <v>-1</v>
      </c>
      <c r="AH866">
        <f>_xlfn.IFNA(VLOOKUP(A866,Oil!$A$2:$E$1345,5, FALSE),AH865)</f>
        <v>4176</v>
      </c>
      <c r="AI866">
        <f>_xlfn.IFNA(VLOOKUP(A866,Oil!$A$2:$G$1345,7, FALSE),AI865)</f>
        <v>1</v>
      </c>
      <c r="AJ866">
        <f t="shared" si="342"/>
        <v>0</v>
      </c>
      <c r="AK866">
        <f>_xlfn.IFNA(VLOOKUP(A866,InterestRate!$A$2:$G$1334,3, FALSE),AK865)</f>
        <v>7.3070000000000004</v>
      </c>
      <c r="AL866">
        <f>_xlfn.IFNA(VLOOKUP(A866,InterestRate!$A$2:$G$1334,4,FALSE),AL865)</f>
        <v>7.3120000000000003</v>
      </c>
      <c r="AM866">
        <f>_xlfn.IFNA(VLOOKUP(A866,InterestRate!$A$2:$G$1334,5, FALSE),AM865)</f>
        <v>7.3410000000000002</v>
      </c>
      <c r="AN866">
        <f>_xlfn.IFNA(VLOOKUP(A866,InterestRate!$A$2:$G$1334,6, FALSE),AN865)</f>
        <v>7.2990000000000004</v>
      </c>
      <c r="AO866">
        <f>_xlfn.IFNA(VLOOKUP(A866,InterestRate!$A$2:$G$1334,7, FALSE),AO865)</f>
        <v>4.3E-3</v>
      </c>
      <c r="AP866">
        <f t="shared" si="343"/>
        <v>1</v>
      </c>
      <c r="AQ866">
        <f t="shared" si="344"/>
        <v>1</v>
      </c>
    </row>
    <row r="867" spans="1:43" x14ac:dyDescent="0.2">
      <c r="A867" s="1">
        <v>43129</v>
      </c>
      <c r="B867">
        <v>11079.35</v>
      </c>
      <c r="C867">
        <v>11171.55</v>
      </c>
      <c r="D867">
        <v>11075.95</v>
      </c>
      <c r="E867">
        <v>11130.4</v>
      </c>
      <c r="F867">
        <v>249220726</v>
      </c>
      <c r="G867">
        <v>16118.36</v>
      </c>
      <c r="H867">
        <f t="shared" si="360"/>
        <v>10842.704166666665</v>
      </c>
      <c r="I867">
        <f t="shared" si="352"/>
        <v>287.69583333333503</v>
      </c>
      <c r="J867">
        <f t="shared" si="359"/>
        <v>0</v>
      </c>
      <c r="K867">
        <f t="shared" si="340"/>
        <v>10476.700000000001</v>
      </c>
      <c r="L867">
        <f t="shared" si="353"/>
        <v>280148274.85714287</v>
      </c>
      <c r="M867">
        <f t="shared" si="354"/>
        <v>-30927548.857142866</v>
      </c>
      <c r="N867" s="10">
        <f t="shared" si="341"/>
        <v>-5.8731042909508995</v>
      </c>
      <c r="O867">
        <f t="shared" si="349"/>
        <v>341.85000000000036</v>
      </c>
      <c r="P867">
        <f t="shared" si="361"/>
        <v>176.90000000000146</v>
      </c>
      <c r="Q867">
        <f t="shared" si="362"/>
        <v>92.187087206501531</v>
      </c>
      <c r="R867">
        <f t="shared" si="363"/>
        <v>164.94999999999891</v>
      </c>
      <c r="S867">
        <f t="shared" si="345"/>
        <v>60.75</v>
      </c>
      <c r="T867">
        <f t="shared" si="346"/>
        <v>-60.75</v>
      </c>
      <c r="U867">
        <f t="shared" si="347"/>
        <v>60.75</v>
      </c>
      <c r="V867">
        <f t="shared" si="348"/>
        <v>0</v>
      </c>
      <c r="W867">
        <f t="shared" si="355"/>
        <v>51.171428571428677</v>
      </c>
      <c r="X867">
        <f t="shared" si="350"/>
        <v>2.3357142857143378</v>
      </c>
      <c r="Y867">
        <f t="shared" si="356"/>
        <v>93.880225396409301</v>
      </c>
      <c r="Z867">
        <f t="shared" si="357"/>
        <v>0</v>
      </c>
      <c r="AA867">
        <f t="shared" si="358"/>
        <v>1</v>
      </c>
      <c r="AB867">
        <v>1055.5</v>
      </c>
      <c r="AC867">
        <f t="shared" si="338"/>
        <v>12722718062.299818</v>
      </c>
      <c r="AD867">
        <f t="shared" si="351"/>
        <v>7111102053.4142733</v>
      </c>
      <c r="AE867" t="str">
        <f t="shared" si="339"/>
        <v>Jan</v>
      </c>
      <c r="AF867">
        <f>_xlfn.IFNA(VLOOKUP(A867,Gold!$A$2:$E$1307,5, FALSE),AF866)</f>
        <v>30223</v>
      </c>
      <c r="AG867">
        <f>_xlfn.IFNA(VLOOKUP(A867,Gold!$A$2:$G$1307,7, FALSE),AG866)</f>
        <v>1</v>
      </c>
      <c r="AH867">
        <f>_xlfn.IFNA(VLOOKUP(A867,Oil!$A$2:$E$1345,5, FALSE),AH866)</f>
        <v>4160</v>
      </c>
      <c r="AI867">
        <f>_xlfn.IFNA(VLOOKUP(A867,Oil!$A$2:$G$1345,7, FALSE),AI866)</f>
        <v>-1</v>
      </c>
      <c r="AJ867">
        <f t="shared" si="342"/>
        <v>0</v>
      </c>
      <c r="AK867">
        <f>_xlfn.IFNA(VLOOKUP(A867,InterestRate!$A$2:$G$1334,3, FALSE),AK866)</f>
        <v>7.4409999999999998</v>
      </c>
      <c r="AL867">
        <f>_xlfn.IFNA(VLOOKUP(A867,InterestRate!$A$2:$G$1334,4,FALSE),AL866)</f>
        <v>7.3220000000000001</v>
      </c>
      <c r="AM867">
        <f>_xlfn.IFNA(VLOOKUP(A867,InterestRate!$A$2:$G$1334,5, FALSE),AM866)</f>
        <v>7.444</v>
      </c>
      <c r="AN867">
        <f>_xlfn.IFNA(VLOOKUP(A867,InterestRate!$A$2:$G$1334,6, FALSE),AN866)</f>
        <v>7.2949999999999999</v>
      </c>
      <c r="AO867">
        <f>_xlfn.IFNA(VLOOKUP(A867,InterestRate!$A$2:$G$1334,7, FALSE),AO866)</f>
        <v>1.83E-2</v>
      </c>
      <c r="AP867">
        <f t="shared" si="343"/>
        <v>1</v>
      </c>
      <c r="AQ867">
        <f t="shared" si="344"/>
        <v>1</v>
      </c>
    </row>
    <row r="868" spans="1:43" x14ac:dyDescent="0.2">
      <c r="A868" s="1">
        <v>43130</v>
      </c>
      <c r="B868">
        <v>11120.85</v>
      </c>
      <c r="C868">
        <v>11121.1</v>
      </c>
      <c r="D868">
        <v>11033.9</v>
      </c>
      <c r="E868">
        <v>11049.65</v>
      </c>
      <c r="F868">
        <v>234969503</v>
      </c>
      <c r="G868">
        <v>13232.19</v>
      </c>
      <c r="H868">
        <f t="shared" si="360"/>
        <v>10884.220833333331</v>
      </c>
      <c r="I868">
        <f t="shared" si="352"/>
        <v>165.42916666666861</v>
      </c>
      <c r="J868">
        <f t="shared" si="359"/>
        <v>0</v>
      </c>
      <c r="K868">
        <f t="shared" si="340"/>
        <v>10576.85</v>
      </c>
      <c r="L868">
        <f t="shared" si="353"/>
        <v>278538597.85714287</v>
      </c>
      <c r="M868">
        <f t="shared" si="354"/>
        <v>-43569094.857142866</v>
      </c>
      <c r="N868" s="10">
        <f t="shared" si="341"/>
        <v>-4.2788685614476414</v>
      </c>
      <c r="O868">
        <f t="shared" si="349"/>
        <v>232.64999999999964</v>
      </c>
      <c r="P868">
        <f t="shared" si="361"/>
        <v>52.649999999999636</v>
      </c>
      <c r="Q868">
        <f t="shared" si="362"/>
        <v>74.318029601231572</v>
      </c>
      <c r="R868">
        <f t="shared" si="363"/>
        <v>180</v>
      </c>
      <c r="S868">
        <f t="shared" si="345"/>
        <v>-80.75</v>
      </c>
      <c r="T868">
        <f t="shared" si="346"/>
        <v>80.75</v>
      </c>
      <c r="U868">
        <f t="shared" si="347"/>
        <v>0</v>
      </c>
      <c r="V868">
        <f t="shared" si="348"/>
        <v>80.75</v>
      </c>
      <c r="W868">
        <f t="shared" si="355"/>
        <v>47.107142857142854</v>
      </c>
      <c r="X868">
        <f t="shared" si="350"/>
        <v>13.871428571428623</v>
      </c>
      <c r="Y868">
        <f t="shared" si="356"/>
        <v>76.005531865852191</v>
      </c>
      <c r="Z868">
        <f t="shared" si="357"/>
        <v>0</v>
      </c>
      <c r="AA868">
        <f t="shared" si="358"/>
        <v>0</v>
      </c>
      <c r="AB868">
        <v>943.7</v>
      </c>
      <c r="AC868">
        <f t="shared" si="338"/>
        <v>-16729828613.60017</v>
      </c>
      <c r="AD868">
        <f t="shared" si="351"/>
        <v>7312379215.7570887</v>
      </c>
      <c r="AE868" t="str">
        <f t="shared" si="339"/>
        <v>Jan</v>
      </c>
      <c r="AF868">
        <f>_xlfn.IFNA(VLOOKUP(A868,Gold!$A$2:$E$1307,5, FALSE),AF867)</f>
        <v>30305</v>
      </c>
      <c r="AG868">
        <f>_xlfn.IFNA(VLOOKUP(A868,Gold!$A$2:$G$1307,7, FALSE),AG867)</f>
        <v>1</v>
      </c>
      <c r="AH868">
        <f>_xlfn.IFNA(VLOOKUP(A868,Oil!$A$2:$E$1345,5, FALSE),AH867)</f>
        <v>4166</v>
      </c>
      <c r="AI868">
        <f>_xlfn.IFNA(VLOOKUP(A868,Oil!$A$2:$G$1345,7, FALSE),AI867)</f>
        <v>1</v>
      </c>
      <c r="AJ868">
        <f t="shared" si="342"/>
        <v>2</v>
      </c>
      <c r="AK868">
        <f>_xlfn.IFNA(VLOOKUP(A868,InterestRate!$A$2:$G$1334,3, FALSE),AK867)</f>
        <v>7.4340000000000002</v>
      </c>
      <c r="AL868">
        <f>_xlfn.IFNA(VLOOKUP(A868,InterestRate!$A$2:$G$1334,4,FALSE),AL867)</f>
        <v>7.44</v>
      </c>
      <c r="AM868">
        <f>_xlfn.IFNA(VLOOKUP(A868,InterestRate!$A$2:$G$1334,5, FALSE),AM867)</f>
        <v>7.4779999999999998</v>
      </c>
      <c r="AN868">
        <f>_xlfn.IFNA(VLOOKUP(A868,InterestRate!$A$2:$G$1334,6, FALSE),AN867)</f>
        <v>7.4180000000000001</v>
      </c>
      <c r="AO868">
        <f>_xlfn.IFNA(VLOOKUP(A868,InterestRate!$A$2:$G$1334,7, FALSE),AO867)</f>
        <v>-8.9999999999999998E-4</v>
      </c>
      <c r="AP868">
        <f t="shared" si="343"/>
        <v>-1</v>
      </c>
      <c r="AQ868">
        <f t="shared" si="344"/>
        <v>1</v>
      </c>
    </row>
    <row r="869" spans="1:43" x14ac:dyDescent="0.2">
      <c r="A869" s="1">
        <v>43131</v>
      </c>
      <c r="B869">
        <v>11018.8</v>
      </c>
      <c r="C869">
        <v>11058.5</v>
      </c>
      <c r="D869">
        <v>10979.3</v>
      </c>
      <c r="E869">
        <v>11027.7</v>
      </c>
      <c r="F869">
        <v>253462573</v>
      </c>
      <c r="G869">
        <v>14459.69</v>
      </c>
      <c r="H869">
        <f t="shared" si="360"/>
        <v>10917.424999999997</v>
      </c>
      <c r="I869">
        <f t="shared" si="352"/>
        <v>110.27500000000327</v>
      </c>
      <c r="J869">
        <f t="shared" si="359"/>
        <v>0</v>
      </c>
      <c r="K869">
        <f t="shared" si="340"/>
        <v>10454.950000000001</v>
      </c>
      <c r="L869">
        <f t="shared" si="353"/>
        <v>266161473.2857143</v>
      </c>
      <c r="M869">
        <f t="shared" si="354"/>
        <v>-12698900.285714298</v>
      </c>
      <c r="N869" s="10">
        <f t="shared" si="341"/>
        <v>-5.1937394016884753</v>
      </c>
      <c r="O869">
        <f t="shared" si="349"/>
        <v>133</v>
      </c>
      <c r="P869">
        <f t="shared" si="361"/>
        <v>-129.5</v>
      </c>
      <c r="Q869">
        <f t="shared" si="362"/>
        <v>59.360955983189243</v>
      </c>
      <c r="R869">
        <f t="shared" si="363"/>
        <v>262.5</v>
      </c>
      <c r="S869">
        <f t="shared" si="345"/>
        <v>-21.949999999998909</v>
      </c>
      <c r="T869">
        <f t="shared" si="346"/>
        <v>21.949999999998909</v>
      </c>
      <c r="U869">
        <f t="shared" si="347"/>
        <v>0</v>
      </c>
      <c r="V869">
        <f t="shared" si="348"/>
        <v>21.949999999998909</v>
      </c>
      <c r="W869">
        <f t="shared" si="355"/>
        <v>36.007142857142753</v>
      </c>
      <c r="X869">
        <f t="shared" si="350"/>
        <v>17.007142857142753</v>
      </c>
      <c r="Y869">
        <f t="shared" si="356"/>
        <v>66.662258661729766</v>
      </c>
      <c r="Z869">
        <f t="shared" si="357"/>
        <v>0</v>
      </c>
      <c r="AA869">
        <f t="shared" si="358"/>
        <v>0</v>
      </c>
      <c r="AB869">
        <v>707.5</v>
      </c>
      <c r="AC869">
        <f t="shared" si="338"/>
        <v>2255816899.7003689</v>
      </c>
      <c r="AD869">
        <f t="shared" si="351"/>
        <v>5632098261.9285707</v>
      </c>
      <c r="AE869" t="str">
        <f t="shared" si="339"/>
        <v>Jan</v>
      </c>
      <c r="AF869">
        <f>_xlfn.IFNA(VLOOKUP(A869,Gold!$A$2:$E$1307,5, FALSE),AF868)</f>
        <v>30207</v>
      </c>
      <c r="AG869">
        <f>_xlfn.IFNA(VLOOKUP(A869,Gold!$A$2:$G$1307,7, FALSE),AG868)</f>
        <v>-1</v>
      </c>
      <c r="AH869">
        <f>_xlfn.IFNA(VLOOKUP(A869,Oil!$A$2:$E$1345,5, FALSE),AH868)</f>
        <v>4112</v>
      </c>
      <c r="AI869">
        <f>_xlfn.IFNA(VLOOKUP(A869,Oil!$A$2:$G$1345,7, FALSE),AI868)</f>
        <v>-1</v>
      </c>
      <c r="AJ869">
        <f t="shared" si="342"/>
        <v>-2</v>
      </c>
      <c r="AK869">
        <f>_xlfn.IFNA(VLOOKUP(A869,InterestRate!$A$2:$G$1334,3, FALSE),AK868)</f>
        <v>7.43</v>
      </c>
      <c r="AL869">
        <f>_xlfn.IFNA(VLOOKUP(A869,InterestRate!$A$2:$G$1334,4,FALSE),AL868)</f>
        <v>7.423</v>
      </c>
      <c r="AM869">
        <f>_xlfn.IFNA(VLOOKUP(A869,InterestRate!$A$2:$G$1334,5, FALSE),AM868)</f>
        <v>7.4390000000000001</v>
      </c>
      <c r="AN869">
        <f>_xlfn.IFNA(VLOOKUP(A869,InterestRate!$A$2:$G$1334,6, FALSE),AN868)</f>
        <v>7.4020000000000001</v>
      </c>
      <c r="AO869">
        <f>_xlfn.IFNA(VLOOKUP(A869,InterestRate!$A$2:$G$1334,7, FALSE),AO868)</f>
        <v>-5.0000000000000001E-4</v>
      </c>
      <c r="AP869">
        <f t="shared" si="343"/>
        <v>-1</v>
      </c>
      <c r="AQ869">
        <f t="shared" si="344"/>
        <v>-3</v>
      </c>
    </row>
    <row r="870" spans="1:43" x14ac:dyDescent="0.2">
      <c r="A870" s="1">
        <v>43132</v>
      </c>
      <c r="B870">
        <v>11044.55</v>
      </c>
      <c r="C870">
        <v>11117.35</v>
      </c>
      <c r="D870">
        <v>10878.8</v>
      </c>
      <c r="E870">
        <v>11016.9</v>
      </c>
      <c r="F870">
        <v>315743486</v>
      </c>
      <c r="G870">
        <v>17719.400000000001</v>
      </c>
      <c r="H870">
        <f t="shared" si="360"/>
        <v>10946.295833333332</v>
      </c>
      <c r="I870">
        <f t="shared" si="352"/>
        <v>70.604166666667879</v>
      </c>
      <c r="J870">
        <f t="shared" si="359"/>
        <v>0</v>
      </c>
      <c r="K870">
        <f t="shared" si="340"/>
        <v>10539.75</v>
      </c>
      <c r="L870">
        <f t="shared" si="353"/>
        <v>271797274.71428573</v>
      </c>
      <c r="M870">
        <f t="shared" si="354"/>
        <v>43946211.285714269</v>
      </c>
      <c r="N870" s="10">
        <f t="shared" si="341"/>
        <v>-4.3310731694033677</v>
      </c>
      <c r="O870">
        <f t="shared" si="349"/>
        <v>50.699999999998909</v>
      </c>
      <c r="P870">
        <f t="shared" si="361"/>
        <v>-264.30000000000109</v>
      </c>
      <c r="Q870">
        <f t="shared" si="362"/>
        <v>92.600430678829838</v>
      </c>
      <c r="R870">
        <f t="shared" si="363"/>
        <v>315</v>
      </c>
      <c r="S870">
        <f t="shared" si="345"/>
        <v>-10.800000000001091</v>
      </c>
      <c r="T870">
        <f t="shared" si="346"/>
        <v>10.800000000001091</v>
      </c>
      <c r="U870">
        <f t="shared" si="347"/>
        <v>0</v>
      </c>
      <c r="V870">
        <f t="shared" si="348"/>
        <v>10.800000000001091</v>
      </c>
      <c r="W870">
        <f t="shared" si="355"/>
        <v>25.792857142857038</v>
      </c>
      <c r="X870">
        <f t="shared" si="350"/>
        <v>18.55000000000005</v>
      </c>
      <c r="Y870">
        <f t="shared" si="356"/>
        <v>56.884057971014329</v>
      </c>
      <c r="Z870">
        <f t="shared" si="357"/>
        <v>0</v>
      </c>
      <c r="AA870">
        <f t="shared" si="358"/>
        <v>0</v>
      </c>
      <c r="AB870">
        <v>416.35</v>
      </c>
      <c r="AC870">
        <f t="shared" si="338"/>
        <v>-8730307387.8998852</v>
      </c>
      <c r="AD870">
        <f t="shared" si="351"/>
        <v>1553238280.9428713</v>
      </c>
      <c r="AE870" t="str">
        <f t="shared" si="339"/>
        <v>Feb</v>
      </c>
      <c r="AF870">
        <f>_xlfn.IFNA(VLOOKUP(A870,Gold!$A$2:$E$1307,5, FALSE),AF869)</f>
        <v>30286</v>
      </c>
      <c r="AG870">
        <f>_xlfn.IFNA(VLOOKUP(A870,Gold!$A$2:$G$1307,7, FALSE),AG869)</f>
        <v>1</v>
      </c>
      <c r="AH870">
        <f>_xlfn.IFNA(VLOOKUP(A870,Oil!$A$2:$E$1345,5, FALSE),AH869)</f>
        <v>4123</v>
      </c>
      <c r="AI870">
        <f>_xlfn.IFNA(VLOOKUP(A870,Oil!$A$2:$G$1345,7, FALSE),AI869)</f>
        <v>1</v>
      </c>
      <c r="AJ870">
        <f t="shared" si="342"/>
        <v>2</v>
      </c>
      <c r="AK870">
        <f>_xlfn.IFNA(VLOOKUP(A870,InterestRate!$A$2:$G$1334,3, FALSE),AK869)</f>
        <v>7.6050000000000004</v>
      </c>
      <c r="AL870">
        <f>_xlfn.IFNA(VLOOKUP(A870,InterestRate!$A$2:$G$1334,4,FALSE),AL869)</f>
        <v>7.4459999999999997</v>
      </c>
      <c r="AM870">
        <f>_xlfn.IFNA(VLOOKUP(A870,InterestRate!$A$2:$G$1334,5, FALSE),AM869)</f>
        <v>7.625</v>
      </c>
      <c r="AN870">
        <f>_xlfn.IFNA(VLOOKUP(A870,InterestRate!$A$2:$G$1334,6, FALSE),AN869)</f>
        <v>7.399</v>
      </c>
      <c r="AO870">
        <f>_xlfn.IFNA(VLOOKUP(A870,InterestRate!$A$2:$G$1334,7, FALSE),AO869)</f>
        <v>2.3599999999999999E-2</v>
      </c>
      <c r="AP870">
        <f t="shared" si="343"/>
        <v>1</v>
      </c>
      <c r="AQ870">
        <f t="shared" si="344"/>
        <v>3</v>
      </c>
    </row>
    <row r="871" spans="1:43" x14ac:dyDescent="0.2">
      <c r="A871" s="1">
        <v>43133</v>
      </c>
      <c r="B871">
        <v>10938.2</v>
      </c>
      <c r="C871">
        <v>10954.95</v>
      </c>
      <c r="D871">
        <v>10736.1</v>
      </c>
      <c r="E871">
        <v>10760.6</v>
      </c>
      <c r="F871">
        <v>291431992</v>
      </c>
      <c r="G871">
        <v>16542.509999999998</v>
      </c>
      <c r="H871">
        <f t="shared" si="360"/>
        <v>10969.241666666663</v>
      </c>
      <c r="I871">
        <f t="shared" si="352"/>
        <v>-208.64166666666279</v>
      </c>
      <c r="J871">
        <f t="shared" si="359"/>
        <v>-1</v>
      </c>
      <c r="K871">
        <f t="shared" si="340"/>
        <v>10500.9</v>
      </c>
      <c r="L871">
        <f t="shared" si="353"/>
        <v>282786942.28571427</v>
      </c>
      <c r="M871">
        <f t="shared" si="354"/>
        <v>8645049.7142857313</v>
      </c>
      <c r="N871" s="10">
        <f t="shared" si="341"/>
        <v>-2.4134341951192377</v>
      </c>
      <c r="O871">
        <f t="shared" si="349"/>
        <v>-323.10000000000036</v>
      </c>
      <c r="P871">
        <f t="shared" si="361"/>
        <v>-725.55000000000109</v>
      </c>
      <c r="Q871">
        <f t="shared" si="362"/>
        <v>133.11033464940388</v>
      </c>
      <c r="R871">
        <f t="shared" si="363"/>
        <v>402.45000000000073</v>
      </c>
      <c r="S871">
        <f t="shared" si="345"/>
        <v>-256.29999999999927</v>
      </c>
      <c r="T871">
        <f t="shared" si="346"/>
        <v>256.29999999999927</v>
      </c>
      <c r="U871">
        <f t="shared" si="347"/>
        <v>0</v>
      </c>
      <c r="V871">
        <f t="shared" si="348"/>
        <v>256.29999999999927</v>
      </c>
      <c r="W871">
        <f t="shared" si="355"/>
        <v>9.0071428571427532</v>
      </c>
      <c r="X871">
        <f t="shared" si="350"/>
        <v>55.164285714285661</v>
      </c>
      <c r="Y871">
        <f t="shared" si="356"/>
        <v>13.820692678649593</v>
      </c>
      <c r="Z871">
        <f t="shared" si="357"/>
        <v>1</v>
      </c>
      <c r="AA871">
        <f t="shared" si="358"/>
        <v>0</v>
      </c>
      <c r="AB871">
        <v>-139.4</v>
      </c>
      <c r="AC871">
        <f t="shared" si="338"/>
        <v>-51758321779.200104</v>
      </c>
      <c r="AD871">
        <f t="shared" si="351"/>
        <v>-9458574872.6857605</v>
      </c>
      <c r="AE871" t="str">
        <f t="shared" si="339"/>
        <v>Feb</v>
      </c>
      <c r="AF871">
        <f>_xlfn.IFNA(VLOOKUP(A871,Gold!$A$2:$E$1307,5, FALSE),AF870)</f>
        <v>30452</v>
      </c>
      <c r="AG871">
        <f>_xlfn.IFNA(VLOOKUP(A871,Gold!$A$2:$G$1307,7, FALSE),AG870)</f>
        <v>-1</v>
      </c>
      <c r="AH871">
        <f>_xlfn.IFNA(VLOOKUP(A871,Oil!$A$2:$E$1345,5, FALSE),AH870)</f>
        <v>4186</v>
      </c>
      <c r="AI871">
        <f>_xlfn.IFNA(VLOOKUP(A871,Oil!$A$2:$G$1345,7, FALSE),AI870)</f>
        <v>1</v>
      </c>
      <c r="AJ871">
        <f t="shared" si="342"/>
        <v>0</v>
      </c>
      <c r="AK871">
        <f>_xlfn.IFNA(VLOOKUP(A871,InterestRate!$A$2:$G$1334,3, FALSE),AK870)</f>
        <v>7.5620000000000003</v>
      </c>
      <c r="AL871">
        <f>_xlfn.IFNA(VLOOKUP(A871,InterestRate!$A$2:$G$1334,4,FALSE),AL870)</f>
        <v>7.6790000000000003</v>
      </c>
      <c r="AM871">
        <f>_xlfn.IFNA(VLOOKUP(A871,InterestRate!$A$2:$G$1334,5, FALSE),AM870)</f>
        <v>7.6890000000000001</v>
      </c>
      <c r="AN871">
        <f>_xlfn.IFNA(VLOOKUP(A871,InterestRate!$A$2:$G$1334,6, FALSE),AN870)</f>
        <v>7.5090000000000003</v>
      </c>
      <c r="AO871">
        <f>_xlfn.IFNA(VLOOKUP(A871,InterestRate!$A$2:$G$1334,7, FALSE),AO870)</f>
        <v>-5.7000000000000002E-3</v>
      </c>
      <c r="AP871">
        <f t="shared" si="343"/>
        <v>-1</v>
      </c>
      <c r="AQ871">
        <f t="shared" si="344"/>
        <v>-1</v>
      </c>
    </row>
    <row r="872" spans="1:43" x14ac:dyDescent="0.2">
      <c r="A872" s="1">
        <v>43136</v>
      </c>
      <c r="B872">
        <v>10604.3</v>
      </c>
      <c r="C872">
        <v>10702.75</v>
      </c>
      <c r="D872">
        <v>10586.8</v>
      </c>
      <c r="E872">
        <v>10666.55</v>
      </c>
      <c r="F872">
        <v>247479157</v>
      </c>
      <c r="G872">
        <v>13980.63</v>
      </c>
      <c r="H872">
        <f t="shared" si="360"/>
        <v>10974.254166666664</v>
      </c>
      <c r="I872">
        <f t="shared" si="352"/>
        <v>-307.70416666666461</v>
      </c>
      <c r="J872">
        <f t="shared" si="359"/>
        <v>0</v>
      </c>
      <c r="K872">
        <f t="shared" si="340"/>
        <v>10545.5</v>
      </c>
      <c r="L872">
        <f t="shared" si="353"/>
        <v>282499259.14285713</v>
      </c>
      <c r="M872">
        <f t="shared" si="354"/>
        <v>-35020102.142857134</v>
      </c>
      <c r="N872" s="10">
        <f t="shared" si="341"/>
        <v>-1.1348561624892706</v>
      </c>
      <c r="O872">
        <f t="shared" si="349"/>
        <v>-419.45000000000073</v>
      </c>
      <c r="P872">
        <f t="shared" si="361"/>
        <v>-763.90000000000146</v>
      </c>
      <c r="Q872">
        <f t="shared" si="362"/>
        <v>245.65453627091091</v>
      </c>
      <c r="R872">
        <f t="shared" si="363"/>
        <v>344.45000000000073</v>
      </c>
      <c r="S872">
        <f t="shared" si="345"/>
        <v>-94.050000000001091</v>
      </c>
      <c r="T872">
        <f t="shared" si="346"/>
        <v>94.050000000001091</v>
      </c>
      <c r="U872">
        <f t="shared" si="347"/>
        <v>0</v>
      </c>
      <c r="V872">
        <f t="shared" si="348"/>
        <v>94.050000000001091</v>
      </c>
      <c r="W872">
        <f t="shared" si="355"/>
        <v>8.6785714285714288</v>
      </c>
      <c r="X872">
        <f t="shared" si="350"/>
        <v>68.600000000000108</v>
      </c>
      <c r="Y872">
        <f t="shared" si="356"/>
        <v>11.086777990692568</v>
      </c>
      <c r="Z872">
        <f t="shared" si="357"/>
        <v>1</v>
      </c>
      <c r="AA872">
        <f t="shared" si="358"/>
        <v>0</v>
      </c>
      <c r="AB872">
        <v>-691.85</v>
      </c>
      <c r="AC872">
        <f t="shared" si="338"/>
        <v>15405577523.25</v>
      </c>
      <c r="AD872">
        <f t="shared" si="351"/>
        <v>-7952789690.62146</v>
      </c>
      <c r="AE872" t="str">
        <f t="shared" si="339"/>
        <v>Feb</v>
      </c>
      <c r="AF872">
        <f>_xlfn.IFNA(VLOOKUP(A872,Gold!$A$2:$E$1307,5, FALSE),AF871)</f>
        <v>30267</v>
      </c>
      <c r="AG872">
        <f>_xlfn.IFNA(VLOOKUP(A872,Gold!$A$2:$G$1307,7, FALSE),AG871)</f>
        <v>1</v>
      </c>
      <c r="AH872">
        <f>_xlfn.IFNA(VLOOKUP(A872,Oil!$A$2:$E$1345,5, FALSE),AH871)</f>
        <v>4194</v>
      </c>
      <c r="AI872">
        <f>_xlfn.IFNA(VLOOKUP(A872,Oil!$A$2:$G$1345,7, FALSE),AI871)</f>
        <v>1</v>
      </c>
      <c r="AJ872">
        <f t="shared" si="342"/>
        <v>2</v>
      </c>
      <c r="AK872">
        <f>_xlfn.IFNA(VLOOKUP(A872,InterestRate!$A$2:$G$1334,3, FALSE),AK871)</f>
        <v>7.6050000000000004</v>
      </c>
      <c r="AL872">
        <f>_xlfn.IFNA(VLOOKUP(A872,InterestRate!$A$2:$G$1334,4,FALSE),AL871)</f>
        <v>7.62</v>
      </c>
      <c r="AM872">
        <f>_xlfn.IFNA(VLOOKUP(A872,InterestRate!$A$2:$G$1334,5, FALSE),AM871)</f>
        <v>7.62</v>
      </c>
      <c r="AN872">
        <f>_xlfn.IFNA(VLOOKUP(A872,InterestRate!$A$2:$G$1334,6, FALSE),AN871)</f>
        <v>7.5720000000000001</v>
      </c>
      <c r="AO872">
        <f>_xlfn.IFNA(VLOOKUP(A872,InterestRate!$A$2:$G$1334,7, FALSE),AO871)</f>
        <v>5.7000000000000002E-3</v>
      </c>
      <c r="AP872">
        <f t="shared" si="343"/>
        <v>1</v>
      </c>
      <c r="AQ872">
        <f t="shared" si="344"/>
        <v>3</v>
      </c>
    </row>
    <row r="873" spans="1:43" x14ac:dyDescent="0.2">
      <c r="A873" s="1">
        <v>43137</v>
      </c>
      <c r="B873">
        <v>10295.15</v>
      </c>
      <c r="C873">
        <v>10594.15</v>
      </c>
      <c r="D873">
        <v>10276.299999999999</v>
      </c>
      <c r="E873">
        <v>10498.25</v>
      </c>
      <c r="F873">
        <v>274656443</v>
      </c>
      <c r="G873">
        <v>15606.34</v>
      </c>
      <c r="H873">
        <f t="shared" si="360"/>
        <v>10964.0875</v>
      </c>
      <c r="I873">
        <f t="shared" si="352"/>
        <v>-465.83749999999964</v>
      </c>
      <c r="J873">
        <f t="shared" si="359"/>
        <v>0</v>
      </c>
      <c r="K873">
        <f t="shared" si="340"/>
        <v>10452.299999999999</v>
      </c>
      <c r="L873">
        <f t="shared" si="353"/>
        <v>276110985.5714286</v>
      </c>
      <c r="M873">
        <f t="shared" si="354"/>
        <v>-1454542.571428597</v>
      </c>
      <c r="N873" s="10">
        <f t="shared" si="341"/>
        <v>-0.43769199628510208</v>
      </c>
      <c r="O873">
        <f t="shared" si="349"/>
        <v>-571.39999999999964</v>
      </c>
      <c r="P873">
        <f t="shared" si="361"/>
        <v>-940.59999999999854</v>
      </c>
      <c r="Q873">
        <f t="shared" si="362"/>
        <v>312.71099124849945</v>
      </c>
      <c r="R873">
        <f t="shared" si="363"/>
        <v>369.19999999999891</v>
      </c>
      <c r="S873">
        <f t="shared" si="345"/>
        <v>-168.29999999999927</v>
      </c>
      <c r="T873">
        <f t="shared" si="346"/>
        <v>168.29999999999927</v>
      </c>
      <c r="U873">
        <f t="shared" si="347"/>
        <v>0</v>
      </c>
      <c r="V873">
        <f t="shared" si="348"/>
        <v>168.29999999999927</v>
      </c>
      <c r="W873">
        <f t="shared" si="355"/>
        <v>8.6785714285714288</v>
      </c>
      <c r="X873">
        <f t="shared" si="350"/>
        <v>90.307142857142807</v>
      </c>
      <c r="Y873">
        <f t="shared" si="356"/>
        <v>8.679811401628811</v>
      </c>
      <c r="Z873">
        <f t="shared" si="357"/>
        <v>1</v>
      </c>
      <c r="AA873">
        <f t="shared" si="358"/>
        <v>0</v>
      </c>
      <c r="AB873">
        <v>-1313.95</v>
      </c>
      <c r="AC873">
        <f t="shared" si="338"/>
        <v>55782723573.300102</v>
      </c>
      <c r="AD873">
        <f t="shared" si="351"/>
        <v>1278339753.9785898</v>
      </c>
      <c r="AE873" t="str">
        <f t="shared" si="339"/>
        <v>Feb</v>
      </c>
      <c r="AF873">
        <f>_xlfn.IFNA(VLOOKUP(A873,Gold!$A$2:$E$1307,5, FALSE),AF872)</f>
        <v>30433</v>
      </c>
      <c r="AG873">
        <f>_xlfn.IFNA(VLOOKUP(A873,Gold!$A$2:$G$1307,7, FALSE),AG872)</f>
        <v>1</v>
      </c>
      <c r="AH873">
        <f>_xlfn.IFNA(VLOOKUP(A873,Oil!$A$2:$E$1345,5, FALSE),AH872)</f>
        <v>4107</v>
      </c>
      <c r="AI873">
        <f>_xlfn.IFNA(VLOOKUP(A873,Oil!$A$2:$G$1345,7, FALSE),AI872)</f>
        <v>-1</v>
      </c>
      <c r="AJ873">
        <f t="shared" si="342"/>
        <v>0</v>
      </c>
      <c r="AK873">
        <f>_xlfn.IFNA(VLOOKUP(A873,InterestRate!$A$2:$G$1334,3, FALSE),AK872)</f>
        <v>7.5679999999999996</v>
      </c>
      <c r="AL873">
        <f>_xlfn.IFNA(VLOOKUP(A873,InterestRate!$A$2:$G$1334,4,FALSE),AL872)</f>
        <v>7.5620000000000003</v>
      </c>
      <c r="AM873">
        <f>_xlfn.IFNA(VLOOKUP(A873,InterestRate!$A$2:$G$1334,5, FALSE),AM872)</f>
        <v>7.6159999999999997</v>
      </c>
      <c r="AN873">
        <f>_xlfn.IFNA(VLOOKUP(A873,InterestRate!$A$2:$G$1334,6, FALSE),AN872)</f>
        <v>7.5380000000000003</v>
      </c>
      <c r="AO873">
        <f>_xlfn.IFNA(VLOOKUP(A873,InterestRate!$A$2:$G$1334,7, FALSE),AO872)</f>
        <v>-4.8999999999999998E-3</v>
      </c>
      <c r="AP873">
        <f t="shared" si="343"/>
        <v>-1</v>
      </c>
      <c r="AQ873">
        <f t="shared" si="344"/>
        <v>-1</v>
      </c>
    </row>
    <row r="874" spans="1:43" x14ac:dyDescent="0.2">
      <c r="A874" s="1">
        <v>43138</v>
      </c>
      <c r="B874">
        <v>10607.2</v>
      </c>
      <c r="C874">
        <v>10614</v>
      </c>
      <c r="D874">
        <v>10446.4</v>
      </c>
      <c r="E874">
        <v>10476.700000000001</v>
      </c>
      <c r="F874">
        <v>258095424</v>
      </c>
      <c r="G874">
        <v>13971.66</v>
      </c>
      <c r="H874">
        <f t="shared" si="360"/>
        <v>10937.525</v>
      </c>
      <c r="I874">
        <f t="shared" si="352"/>
        <v>-460.82499999999891</v>
      </c>
      <c r="J874">
        <f t="shared" si="359"/>
        <v>0</v>
      </c>
      <c r="K874">
        <f t="shared" si="340"/>
        <v>10378.4</v>
      </c>
      <c r="L874">
        <f t="shared" si="353"/>
        <v>266709125.7142857</v>
      </c>
      <c r="M874">
        <f t="shared" si="354"/>
        <v>-8613701.7142857015</v>
      </c>
      <c r="N874" s="10">
        <f t="shared" si="341"/>
        <v>-0.93827254765337453</v>
      </c>
      <c r="O874">
        <f t="shared" si="349"/>
        <v>-653.69999999999891</v>
      </c>
      <c r="P874">
        <f t="shared" si="361"/>
        <v>-995.54999999999927</v>
      </c>
      <c r="Q874">
        <f t="shared" si="362"/>
        <v>354.48418562348144</v>
      </c>
      <c r="R874">
        <f t="shared" si="363"/>
        <v>341.85000000000036</v>
      </c>
      <c r="S874">
        <f t="shared" si="345"/>
        <v>-21.549999999999272</v>
      </c>
      <c r="T874">
        <f t="shared" si="346"/>
        <v>21.549999999999272</v>
      </c>
      <c r="U874">
        <f t="shared" si="347"/>
        <v>0</v>
      </c>
      <c r="V874">
        <f t="shared" si="348"/>
        <v>21.549999999999272</v>
      </c>
      <c r="W874">
        <f t="shared" si="355"/>
        <v>0</v>
      </c>
      <c r="X874">
        <f t="shared" si="350"/>
        <v>93.38571428571413</v>
      </c>
      <c r="Y874">
        <f t="shared" si="356"/>
        <v>0</v>
      </c>
      <c r="Z874">
        <f t="shared" si="357"/>
        <v>1</v>
      </c>
      <c r="AA874">
        <f t="shared" si="358"/>
        <v>0</v>
      </c>
      <c r="AB874">
        <v>-1644.55</v>
      </c>
      <c r="AC874">
        <f t="shared" si="338"/>
        <v>-33681452832</v>
      </c>
      <c r="AD874">
        <f t="shared" si="351"/>
        <v>-5350827516.6356688</v>
      </c>
      <c r="AE874" t="str">
        <f t="shared" si="339"/>
        <v>Feb</v>
      </c>
      <c r="AF874">
        <f>_xlfn.IFNA(VLOOKUP(A874,Gold!$A$2:$E$1307,5, FALSE),AF873)</f>
        <v>30182</v>
      </c>
      <c r="AG874">
        <f>_xlfn.IFNA(VLOOKUP(A874,Gold!$A$2:$G$1307,7, FALSE),AG873)</f>
        <v>-1</v>
      </c>
      <c r="AH874">
        <f>_xlfn.IFNA(VLOOKUP(A874,Oil!$A$2:$E$1345,5, FALSE),AH873)</f>
        <v>4074</v>
      </c>
      <c r="AI874">
        <f>_xlfn.IFNA(VLOOKUP(A874,Oil!$A$2:$G$1345,7, FALSE),AI873)</f>
        <v>-1</v>
      </c>
      <c r="AJ874">
        <f t="shared" si="342"/>
        <v>-2</v>
      </c>
      <c r="AK874">
        <f>_xlfn.IFNA(VLOOKUP(A874,InterestRate!$A$2:$G$1334,3, FALSE),AK873)</f>
        <v>7.5309999999999997</v>
      </c>
      <c r="AL874">
        <f>_xlfn.IFNA(VLOOKUP(A874,InterestRate!$A$2:$G$1334,4,FALSE),AL873)</f>
        <v>7.5830000000000002</v>
      </c>
      <c r="AM874">
        <f>_xlfn.IFNA(VLOOKUP(A874,InterestRate!$A$2:$G$1334,5, FALSE),AM873)</f>
        <v>7.62</v>
      </c>
      <c r="AN874">
        <f>_xlfn.IFNA(VLOOKUP(A874,InterestRate!$A$2:$G$1334,6, FALSE),AN873)</f>
        <v>7.4960000000000004</v>
      </c>
      <c r="AO874">
        <f>_xlfn.IFNA(VLOOKUP(A874,InterestRate!$A$2:$G$1334,7, FALSE),AO873)</f>
        <v>-4.8999999999999998E-3</v>
      </c>
      <c r="AP874">
        <f t="shared" si="343"/>
        <v>-1</v>
      </c>
      <c r="AQ874">
        <f t="shared" si="344"/>
        <v>-3</v>
      </c>
    </row>
    <row r="875" spans="1:43" x14ac:dyDescent="0.2">
      <c r="A875" s="1">
        <v>43139</v>
      </c>
      <c r="B875">
        <v>10518.5</v>
      </c>
      <c r="C875">
        <v>10637.8</v>
      </c>
      <c r="D875">
        <v>10479.549999999999</v>
      </c>
      <c r="E875">
        <v>10576.85</v>
      </c>
      <c r="F875">
        <v>239407938</v>
      </c>
      <c r="G875">
        <v>12569.23</v>
      </c>
      <c r="H875">
        <f t="shared" si="360"/>
        <v>10902.691666666668</v>
      </c>
      <c r="I875">
        <f t="shared" si="352"/>
        <v>-325.84166666666715</v>
      </c>
      <c r="J875">
        <f t="shared" si="359"/>
        <v>0</v>
      </c>
      <c r="K875">
        <f t="shared" si="340"/>
        <v>10360.4</v>
      </c>
      <c r="L875">
        <f t="shared" si="353"/>
        <v>267976939.7142857</v>
      </c>
      <c r="M875">
        <f t="shared" si="354"/>
        <v>-28569001.714285702</v>
      </c>
      <c r="N875" s="10">
        <f t="shared" si="341"/>
        <v>-2.046450502748935</v>
      </c>
      <c r="O875">
        <f t="shared" si="349"/>
        <v>-472.79999999999927</v>
      </c>
      <c r="P875">
        <f t="shared" si="361"/>
        <v>-705.44999999999891</v>
      </c>
      <c r="Q875">
        <f t="shared" si="362"/>
        <v>357.0127993904016</v>
      </c>
      <c r="R875">
        <f t="shared" si="363"/>
        <v>232.64999999999964</v>
      </c>
      <c r="S875">
        <f t="shared" si="345"/>
        <v>100.14999999999964</v>
      </c>
      <c r="T875">
        <f t="shared" si="346"/>
        <v>-100.14999999999964</v>
      </c>
      <c r="U875">
        <f t="shared" si="347"/>
        <v>100.14999999999964</v>
      </c>
      <c r="V875">
        <f t="shared" si="348"/>
        <v>0</v>
      </c>
      <c r="W875">
        <f t="shared" si="355"/>
        <v>14.307142857142805</v>
      </c>
      <c r="X875">
        <f t="shared" si="350"/>
        <v>81.849999999999838</v>
      </c>
      <c r="Y875">
        <f t="shared" si="356"/>
        <v>14.725775621232145</v>
      </c>
      <c r="Z875">
        <f t="shared" si="357"/>
        <v>1</v>
      </c>
      <c r="AA875">
        <f t="shared" si="358"/>
        <v>0</v>
      </c>
      <c r="AB875">
        <v>-1697.9</v>
      </c>
      <c r="AC875">
        <f t="shared" si="338"/>
        <v>13969453182.300087</v>
      </c>
      <c r="AD875">
        <f t="shared" si="351"/>
        <v>-965215831.5070616</v>
      </c>
      <c r="AE875" t="str">
        <f t="shared" si="339"/>
        <v>Feb</v>
      </c>
      <c r="AF875">
        <f>_xlfn.IFNA(VLOOKUP(A875,Gold!$A$2:$E$1307,5, FALSE),AF874)</f>
        <v>29881</v>
      </c>
      <c r="AG875">
        <f>_xlfn.IFNA(VLOOKUP(A875,Gold!$A$2:$G$1307,7, FALSE),AG874)</f>
        <v>1</v>
      </c>
      <c r="AH875">
        <f>_xlfn.IFNA(VLOOKUP(A875,Oil!$A$2:$E$1345,5, FALSE),AH874)</f>
        <v>3963</v>
      </c>
      <c r="AI875">
        <f>_xlfn.IFNA(VLOOKUP(A875,Oil!$A$2:$G$1345,7, FALSE),AI874)</f>
        <v>-1</v>
      </c>
      <c r="AJ875">
        <f t="shared" si="342"/>
        <v>0</v>
      </c>
      <c r="AK875">
        <f>_xlfn.IFNA(VLOOKUP(A875,InterestRate!$A$2:$G$1334,3, FALSE),AK874)</f>
        <v>7.4660000000000002</v>
      </c>
      <c r="AL875">
        <f>_xlfn.IFNA(VLOOKUP(A875,InterestRate!$A$2:$G$1334,4,FALSE),AL874)</f>
        <v>7.5060000000000002</v>
      </c>
      <c r="AM875">
        <f>_xlfn.IFNA(VLOOKUP(A875,InterestRate!$A$2:$G$1334,5, FALSE),AM874)</f>
        <v>7.5220000000000002</v>
      </c>
      <c r="AN875">
        <f>_xlfn.IFNA(VLOOKUP(A875,InterestRate!$A$2:$G$1334,6, FALSE),AN874)</f>
        <v>7.4660000000000002</v>
      </c>
      <c r="AO875">
        <f>_xlfn.IFNA(VLOOKUP(A875,InterestRate!$A$2:$G$1334,7, FALSE),AO874)</f>
        <v>-8.6E-3</v>
      </c>
      <c r="AP875">
        <f t="shared" si="343"/>
        <v>-1</v>
      </c>
      <c r="AQ875">
        <f t="shared" si="344"/>
        <v>-1</v>
      </c>
    </row>
    <row r="876" spans="1:43" x14ac:dyDescent="0.2">
      <c r="A876" s="1">
        <v>43140</v>
      </c>
      <c r="B876">
        <v>10416.5</v>
      </c>
      <c r="C876">
        <v>10480.200000000001</v>
      </c>
      <c r="D876">
        <v>10398.200000000001</v>
      </c>
      <c r="E876">
        <v>10454.950000000001</v>
      </c>
      <c r="F876">
        <v>197502912</v>
      </c>
      <c r="G876">
        <v>10602.15</v>
      </c>
      <c r="H876">
        <f t="shared" si="360"/>
        <v>10870.245833333334</v>
      </c>
      <c r="I876">
        <f t="shared" si="352"/>
        <v>-415.29583333333358</v>
      </c>
      <c r="J876">
        <f t="shared" si="359"/>
        <v>0</v>
      </c>
      <c r="K876">
        <f t="shared" si="340"/>
        <v>10397.450000000001</v>
      </c>
      <c r="L876">
        <f t="shared" si="353"/>
        <v>268611001.85714287</v>
      </c>
      <c r="M876">
        <f t="shared" si="354"/>
        <v>-71108089.857142866</v>
      </c>
      <c r="N876" s="10">
        <f t="shared" si="341"/>
        <v>-0.54997871821481692</v>
      </c>
      <c r="O876">
        <f t="shared" si="349"/>
        <v>-572.75</v>
      </c>
      <c r="P876">
        <f t="shared" si="361"/>
        <v>-705.75</v>
      </c>
      <c r="Q876">
        <f t="shared" si="362"/>
        <v>302.87313409601478</v>
      </c>
      <c r="R876">
        <f t="shared" si="363"/>
        <v>133</v>
      </c>
      <c r="S876">
        <f t="shared" si="345"/>
        <v>-121.89999999999964</v>
      </c>
      <c r="T876">
        <f t="shared" si="346"/>
        <v>121.89999999999964</v>
      </c>
      <c r="U876">
        <f t="shared" si="347"/>
        <v>0</v>
      </c>
      <c r="V876">
        <f t="shared" si="348"/>
        <v>121.89999999999964</v>
      </c>
      <c r="W876">
        <f t="shared" si="355"/>
        <v>14.307142857142805</v>
      </c>
      <c r="X876">
        <f t="shared" si="350"/>
        <v>96.128571428571377</v>
      </c>
      <c r="Y876">
        <f t="shared" si="356"/>
        <v>12.838920582013941</v>
      </c>
      <c r="Z876">
        <f t="shared" si="357"/>
        <v>1</v>
      </c>
      <c r="AA876">
        <f t="shared" si="358"/>
        <v>0</v>
      </c>
      <c r="AB876">
        <v>-1699.25</v>
      </c>
      <c r="AC876">
        <f t="shared" si="338"/>
        <v>7593986966.4001436</v>
      </c>
      <c r="AD876">
        <f t="shared" si="351"/>
        <v>-202620107.6928083</v>
      </c>
      <c r="AE876" t="str">
        <f t="shared" si="339"/>
        <v>Feb</v>
      </c>
      <c r="AF876">
        <f>_xlfn.IFNA(VLOOKUP(A876,Gold!$A$2:$E$1307,5, FALSE),AF875)</f>
        <v>30007</v>
      </c>
      <c r="AG876">
        <f>_xlfn.IFNA(VLOOKUP(A876,Gold!$A$2:$G$1307,7, FALSE),AG875)</f>
        <v>-1</v>
      </c>
      <c r="AH876">
        <f>_xlfn.IFNA(VLOOKUP(A876,Oil!$A$2:$E$1345,5, FALSE),AH875)</f>
        <v>3923</v>
      </c>
      <c r="AI876">
        <f>_xlfn.IFNA(VLOOKUP(A876,Oil!$A$2:$G$1345,7, FALSE),AI875)</f>
        <v>-1</v>
      </c>
      <c r="AJ876">
        <f t="shared" si="342"/>
        <v>-2</v>
      </c>
      <c r="AK876">
        <f>_xlfn.IFNA(VLOOKUP(A876,InterestRate!$A$2:$G$1334,3, FALSE),AK875)</f>
        <v>7.49</v>
      </c>
      <c r="AL876">
        <f>_xlfn.IFNA(VLOOKUP(A876,InterestRate!$A$2:$G$1334,4,FALSE),AL875)</f>
        <v>7.4580000000000002</v>
      </c>
      <c r="AM876">
        <f>_xlfn.IFNA(VLOOKUP(A876,InterestRate!$A$2:$G$1334,5, FALSE),AM875)</f>
        <v>7.524</v>
      </c>
      <c r="AN876">
        <f>_xlfn.IFNA(VLOOKUP(A876,InterestRate!$A$2:$G$1334,6, FALSE),AN875)</f>
        <v>7.452</v>
      </c>
      <c r="AO876">
        <f>_xlfn.IFNA(VLOOKUP(A876,InterestRate!$A$2:$G$1334,7, FALSE),AO875)</f>
        <v>3.2000000000000002E-3</v>
      </c>
      <c r="AP876">
        <f t="shared" si="343"/>
        <v>1</v>
      </c>
      <c r="AQ876">
        <f t="shared" si="344"/>
        <v>-1</v>
      </c>
    </row>
    <row r="877" spans="1:43" x14ac:dyDescent="0.2">
      <c r="A877" s="1">
        <v>43143</v>
      </c>
      <c r="B877">
        <v>10518.2</v>
      </c>
      <c r="C877">
        <v>10555.5</v>
      </c>
      <c r="D877">
        <v>10485.4</v>
      </c>
      <c r="E877">
        <v>10539.75</v>
      </c>
      <c r="F877">
        <v>224114801</v>
      </c>
      <c r="G877">
        <v>11133.78</v>
      </c>
      <c r="H877">
        <f t="shared" si="360"/>
        <v>10817.85</v>
      </c>
      <c r="I877">
        <f t="shared" si="352"/>
        <v>-278.10000000000036</v>
      </c>
      <c r="J877">
        <f t="shared" si="359"/>
        <v>0</v>
      </c>
      <c r="K877">
        <f t="shared" si="340"/>
        <v>10382.700000000001</v>
      </c>
      <c r="L877">
        <f t="shared" si="353"/>
        <v>260616764.57142857</v>
      </c>
      <c r="M877">
        <f t="shared" si="354"/>
        <v>-36501963.571428567</v>
      </c>
      <c r="N877" s="10">
        <f t="shared" si="341"/>
        <v>-1.4900732939585783</v>
      </c>
      <c r="O877">
        <f t="shared" si="349"/>
        <v>-477.14999999999964</v>
      </c>
      <c r="P877">
        <f t="shared" si="361"/>
        <v>-527.84999999999854</v>
      </c>
      <c r="Q877">
        <f t="shared" si="362"/>
        <v>236.12642573115602</v>
      </c>
      <c r="R877">
        <f t="shared" si="363"/>
        <v>50.699999999998909</v>
      </c>
      <c r="S877">
        <f t="shared" si="345"/>
        <v>84.799999999999272</v>
      </c>
      <c r="T877">
        <f t="shared" si="346"/>
        <v>-84.799999999999272</v>
      </c>
      <c r="U877">
        <f t="shared" si="347"/>
        <v>84.799999999999272</v>
      </c>
      <c r="V877">
        <f t="shared" si="348"/>
        <v>0</v>
      </c>
      <c r="W877">
        <f t="shared" si="355"/>
        <v>26.421428571428415</v>
      </c>
      <c r="X877">
        <f t="shared" si="350"/>
        <v>94.585714285714076</v>
      </c>
      <c r="Y877">
        <f t="shared" si="356"/>
        <v>21.655640770446638</v>
      </c>
      <c r="Z877">
        <f t="shared" si="357"/>
        <v>0</v>
      </c>
      <c r="AA877">
        <f t="shared" si="358"/>
        <v>0</v>
      </c>
      <c r="AB877">
        <v>-1522.7</v>
      </c>
      <c r="AC877">
        <f t="shared" si="338"/>
        <v>4829673961.5498371</v>
      </c>
      <c r="AD877">
        <f t="shared" si="351"/>
        <v>1734520085.0857239</v>
      </c>
      <c r="AE877" t="str">
        <f t="shared" si="339"/>
        <v>Feb</v>
      </c>
      <c r="AF877">
        <f>_xlfn.IFNA(VLOOKUP(A877,Gold!$A$2:$E$1307,5, FALSE),AF876)</f>
        <v>30063</v>
      </c>
      <c r="AG877">
        <f>_xlfn.IFNA(VLOOKUP(A877,Gold!$A$2:$G$1307,7, FALSE),AG876)</f>
        <v>-1</v>
      </c>
      <c r="AH877">
        <f>_xlfn.IFNA(VLOOKUP(A877,Oil!$A$2:$E$1345,5, FALSE),AH876)</f>
        <v>3811</v>
      </c>
      <c r="AI877">
        <f>_xlfn.IFNA(VLOOKUP(A877,Oil!$A$2:$G$1345,7, FALSE),AI876)</f>
        <v>-1</v>
      </c>
      <c r="AJ877">
        <f t="shared" si="342"/>
        <v>-2</v>
      </c>
      <c r="AK877">
        <f>_xlfn.IFNA(VLOOKUP(A877,InterestRate!$A$2:$G$1334,3, FALSE),AK876)</f>
        <v>7.4960000000000004</v>
      </c>
      <c r="AL877">
        <f>_xlfn.IFNA(VLOOKUP(A877,InterestRate!$A$2:$G$1334,4,FALSE),AL876)</f>
        <v>7.47</v>
      </c>
      <c r="AM877">
        <f>_xlfn.IFNA(VLOOKUP(A877,InterestRate!$A$2:$G$1334,5, FALSE),AM876)</f>
        <v>7.5250000000000004</v>
      </c>
      <c r="AN877">
        <f>_xlfn.IFNA(VLOOKUP(A877,InterestRate!$A$2:$G$1334,6, FALSE),AN876)</f>
        <v>7.4489999999999998</v>
      </c>
      <c r="AO877">
        <f>_xlfn.IFNA(VLOOKUP(A877,InterestRate!$A$2:$G$1334,7, FALSE),AO876)</f>
        <v>8.0000000000000004E-4</v>
      </c>
      <c r="AP877">
        <f t="shared" si="343"/>
        <v>1</v>
      </c>
      <c r="AQ877">
        <f t="shared" si="344"/>
        <v>-1</v>
      </c>
    </row>
    <row r="878" spans="1:43" x14ac:dyDescent="0.2">
      <c r="A878" s="1">
        <v>43145</v>
      </c>
      <c r="B878">
        <v>10585.75</v>
      </c>
      <c r="C878">
        <v>10590.55</v>
      </c>
      <c r="D878">
        <v>10456.65</v>
      </c>
      <c r="E878">
        <v>10500.9</v>
      </c>
      <c r="F878">
        <v>236329440</v>
      </c>
      <c r="G878">
        <v>12188.94</v>
      </c>
      <c r="H878">
        <f t="shared" si="360"/>
        <v>10772.329166666666</v>
      </c>
      <c r="I878">
        <f t="shared" si="352"/>
        <v>-271.42916666666679</v>
      </c>
      <c r="J878">
        <f t="shared" si="359"/>
        <v>0</v>
      </c>
      <c r="K878">
        <f t="shared" si="340"/>
        <v>10491.05</v>
      </c>
      <c r="L878">
        <f t="shared" si="353"/>
        <v>247526952.42857143</v>
      </c>
      <c r="M878">
        <f t="shared" si="354"/>
        <v>-11197512.428571433</v>
      </c>
      <c r="N878" s="10">
        <f t="shared" si="341"/>
        <v>-9.3801483682354511E-2</v>
      </c>
      <c r="O878">
        <f t="shared" si="349"/>
        <v>-259.70000000000073</v>
      </c>
      <c r="P878">
        <f t="shared" si="361"/>
        <v>63.399999999999636</v>
      </c>
      <c r="Q878">
        <f t="shared" si="362"/>
        <v>110.33644327367823</v>
      </c>
      <c r="R878">
        <f t="shared" si="363"/>
        <v>-323.10000000000036</v>
      </c>
      <c r="S878">
        <f t="shared" si="345"/>
        <v>-38.850000000000364</v>
      </c>
      <c r="T878">
        <f t="shared" si="346"/>
        <v>38.850000000000364</v>
      </c>
      <c r="U878">
        <f t="shared" si="347"/>
        <v>0</v>
      </c>
      <c r="V878">
        <f t="shared" si="348"/>
        <v>38.850000000000364</v>
      </c>
      <c r="W878">
        <f t="shared" si="355"/>
        <v>26.421428571428415</v>
      </c>
      <c r="X878">
        <f t="shared" si="350"/>
        <v>63.521428571428523</v>
      </c>
      <c r="Y878">
        <f t="shared" si="356"/>
        <v>29.052780395852864</v>
      </c>
      <c r="Z878">
        <f t="shared" si="357"/>
        <v>0</v>
      </c>
      <c r="AA878">
        <f t="shared" si="358"/>
        <v>0</v>
      </c>
      <c r="AB878">
        <v>-1309.5999999999999</v>
      </c>
      <c r="AC878">
        <f t="shared" si="338"/>
        <v>-20052552984.000088</v>
      </c>
      <c r="AD878">
        <f t="shared" si="351"/>
        <v>6263915627.2571564</v>
      </c>
      <c r="AE878" t="str">
        <f t="shared" si="339"/>
        <v>Feb</v>
      </c>
      <c r="AF878">
        <f>_xlfn.IFNA(VLOOKUP(A878,Gold!$A$2:$E$1307,5, FALSE),AF877)</f>
        <v>30200</v>
      </c>
      <c r="AG878">
        <f>_xlfn.IFNA(VLOOKUP(A878,Gold!$A$2:$G$1307,7, FALSE),AG877)</f>
        <v>-1</v>
      </c>
      <c r="AH878">
        <f>_xlfn.IFNA(VLOOKUP(A878,Oil!$A$2:$E$1345,5, FALSE),AH877)</f>
        <v>3805</v>
      </c>
      <c r="AI878">
        <f>_xlfn.IFNA(VLOOKUP(A878,Oil!$A$2:$G$1345,7, FALSE),AI877)</f>
        <v>-1</v>
      </c>
      <c r="AJ878">
        <f t="shared" si="342"/>
        <v>-2</v>
      </c>
      <c r="AK878">
        <f>_xlfn.IFNA(VLOOKUP(A878,InterestRate!$A$2:$G$1334,3, FALSE),AK877)</f>
        <v>7.4909999999999997</v>
      </c>
      <c r="AL878">
        <f>_xlfn.IFNA(VLOOKUP(A878,InterestRate!$A$2:$G$1334,4,FALSE),AL877)</f>
        <v>7.4530000000000003</v>
      </c>
      <c r="AM878">
        <f>_xlfn.IFNA(VLOOKUP(A878,InterestRate!$A$2:$G$1334,5, FALSE),AM877)</f>
        <v>7.5090000000000003</v>
      </c>
      <c r="AN878">
        <f>_xlfn.IFNA(VLOOKUP(A878,InterestRate!$A$2:$G$1334,6, FALSE),AN877)</f>
        <v>7.4489999999999998</v>
      </c>
      <c r="AO878">
        <f>_xlfn.IFNA(VLOOKUP(A878,InterestRate!$A$2:$G$1334,7, FALSE),AO877)</f>
        <v>-6.9999999999999999E-4</v>
      </c>
      <c r="AP878">
        <f t="shared" si="343"/>
        <v>-1</v>
      </c>
      <c r="AQ878">
        <f t="shared" si="344"/>
        <v>-3</v>
      </c>
    </row>
    <row r="879" spans="1:43" x14ac:dyDescent="0.2">
      <c r="A879" s="1">
        <v>43146</v>
      </c>
      <c r="B879">
        <v>10537.9</v>
      </c>
      <c r="C879">
        <v>10618.1</v>
      </c>
      <c r="D879">
        <v>10511.05</v>
      </c>
      <c r="E879">
        <v>10545.5</v>
      </c>
      <c r="F879">
        <v>217090245</v>
      </c>
      <c r="G879">
        <v>11035.38</v>
      </c>
      <c r="H879">
        <f t="shared" si="360"/>
        <v>10724.933333333332</v>
      </c>
      <c r="I879">
        <f t="shared" si="352"/>
        <v>-179.43333333333248</v>
      </c>
      <c r="J879">
        <f t="shared" si="359"/>
        <v>0</v>
      </c>
      <c r="K879">
        <f t="shared" si="340"/>
        <v>10582.6</v>
      </c>
      <c r="L879">
        <f t="shared" si="353"/>
        <v>239655159.2857143</v>
      </c>
      <c r="M879">
        <f t="shared" si="354"/>
        <v>-22564914.285714298</v>
      </c>
      <c r="N879" s="10">
        <f t="shared" si="341"/>
        <v>0.35180882841022582</v>
      </c>
      <c r="O879">
        <f t="shared" si="349"/>
        <v>-121.04999999999927</v>
      </c>
      <c r="P879">
        <f t="shared" si="361"/>
        <v>298.40000000000146</v>
      </c>
      <c r="Q879">
        <f t="shared" si="362"/>
        <v>128.28759265249019</v>
      </c>
      <c r="R879">
        <f t="shared" si="363"/>
        <v>-419.45000000000073</v>
      </c>
      <c r="S879">
        <f t="shared" si="345"/>
        <v>44.600000000000364</v>
      </c>
      <c r="T879">
        <f t="shared" si="346"/>
        <v>-44.600000000000364</v>
      </c>
      <c r="U879">
        <f t="shared" si="347"/>
        <v>44.600000000000364</v>
      </c>
      <c r="V879">
        <f t="shared" si="348"/>
        <v>0</v>
      </c>
      <c r="W879">
        <f t="shared" si="355"/>
        <v>32.792857142857038</v>
      </c>
      <c r="X879">
        <f t="shared" si="350"/>
        <v>50.085714285714076</v>
      </c>
      <c r="Y879">
        <f t="shared" si="356"/>
        <v>39.095631440006834</v>
      </c>
      <c r="Z879">
        <f t="shared" si="357"/>
        <v>0</v>
      </c>
      <c r="AA879">
        <f t="shared" si="358"/>
        <v>0</v>
      </c>
      <c r="AB879">
        <v>-857.9</v>
      </c>
      <c r="AC879">
        <f t="shared" si="338"/>
        <v>1649885862.0000789</v>
      </c>
      <c r="AD879">
        <f t="shared" si="351"/>
        <v>4298816818.5071659</v>
      </c>
      <c r="AE879" t="str">
        <f t="shared" si="339"/>
        <v>Feb</v>
      </c>
      <c r="AF879">
        <f>_xlfn.IFNA(VLOOKUP(A879,Gold!$A$2:$E$1307,5, FALSE),AF878)</f>
        <v>30542</v>
      </c>
      <c r="AG879">
        <f>_xlfn.IFNA(VLOOKUP(A879,Gold!$A$2:$G$1307,7, FALSE),AG878)</f>
        <v>1</v>
      </c>
      <c r="AH879">
        <f>_xlfn.IFNA(VLOOKUP(A879,Oil!$A$2:$E$1345,5, FALSE),AH878)</f>
        <v>3886</v>
      </c>
      <c r="AI879">
        <f>_xlfn.IFNA(VLOOKUP(A879,Oil!$A$2:$G$1345,7, FALSE),AI878)</f>
        <v>1</v>
      </c>
      <c r="AJ879">
        <f t="shared" si="342"/>
        <v>2</v>
      </c>
      <c r="AK879">
        <f>_xlfn.IFNA(VLOOKUP(A879,InterestRate!$A$2:$G$1334,3, FALSE),AK878)</f>
        <v>7.5679999999999996</v>
      </c>
      <c r="AL879">
        <f>_xlfn.IFNA(VLOOKUP(A879,InterestRate!$A$2:$G$1334,4,FALSE),AL878)</f>
        <v>7.5670000000000002</v>
      </c>
      <c r="AM879">
        <f>_xlfn.IFNA(VLOOKUP(A879,InterestRate!$A$2:$G$1334,5, FALSE),AM878)</f>
        <v>7.6109999999999998</v>
      </c>
      <c r="AN879">
        <f>_xlfn.IFNA(VLOOKUP(A879,InterestRate!$A$2:$G$1334,6, FALSE),AN878)</f>
        <v>7.5469999999999997</v>
      </c>
      <c r="AO879">
        <f>_xlfn.IFNA(VLOOKUP(A879,InterestRate!$A$2:$G$1334,7, FALSE),AO878)</f>
        <v>1.03E-2</v>
      </c>
      <c r="AP879">
        <f t="shared" si="343"/>
        <v>1</v>
      </c>
      <c r="AQ879">
        <f t="shared" si="344"/>
        <v>3</v>
      </c>
    </row>
    <row r="880" spans="1:43" x14ac:dyDescent="0.2">
      <c r="A880" s="1">
        <v>43147</v>
      </c>
      <c r="B880">
        <v>10596.2</v>
      </c>
      <c r="C880">
        <v>10612.9</v>
      </c>
      <c r="D880">
        <v>10434.049999999999</v>
      </c>
      <c r="E880">
        <v>10452.299999999999</v>
      </c>
      <c r="F880">
        <v>190043189</v>
      </c>
      <c r="G880">
        <v>10026.709999999999</v>
      </c>
      <c r="H880">
        <f t="shared" si="360"/>
        <v>10676.191666666666</v>
      </c>
      <c r="I880">
        <f t="shared" si="352"/>
        <v>-223.89166666666642</v>
      </c>
      <c r="J880">
        <f t="shared" si="359"/>
        <v>0</v>
      </c>
      <c r="K880">
        <f t="shared" si="340"/>
        <v>10554.3</v>
      </c>
      <c r="L880">
        <f t="shared" si="353"/>
        <v>235313886.14285713</v>
      </c>
      <c r="M880">
        <f t="shared" si="354"/>
        <v>-45270697.142857134</v>
      </c>
      <c r="N880" s="10">
        <f t="shared" si="341"/>
        <v>0.97586177205017088</v>
      </c>
      <c r="O880">
        <f t="shared" si="349"/>
        <v>-45.950000000000728</v>
      </c>
      <c r="P880">
        <f t="shared" si="361"/>
        <v>525.44999999999891</v>
      </c>
      <c r="Q880">
        <f t="shared" si="362"/>
        <v>190.13707273588525</v>
      </c>
      <c r="R880">
        <f t="shared" si="363"/>
        <v>-571.39999999999964</v>
      </c>
      <c r="S880">
        <f t="shared" si="345"/>
        <v>-93.200000000000728</v>
      </c>
      <c r="T880">
        <f t="shared" si="346"/>
        <v>93.200000000000728</v>
      </c>
      <c r="U880">
        <f t="shared" si="347"/>
        <v>0</v>
      </c>
      <c r="V880">
        <f t="shared" si="348"/>
        <v>93.200000000000728</v>
      </c>
      <c r="W880">
        <f t="shared" si="355"/>
        <v>32.792857142857038</v>
      </c>
      <c r="X880">
        <f t="shared" si="350"/>
        <v>39.357142857142854</v>
      </c>
      <c r="Y880">
        <f t="shared" si="356"/>
        <v>44.829606483741749</v>
      </c>
      <c r="Z880">
        <f t="shared" si="357"/>
        <v>0</v>
      </c>
      <c r="AA880">
        <f t="shared" si="358"/>
        <v>0</v>
      </c>
      <c r="AB880">
        <v>-426.7</v>
      </c>
      <c r="AC880">
        <f t="shared" si="338"/>
        <v>-27347214897.100277</v>
      </c>
      <c r="AD880">
        <f t="shared" si="351"/>
        <v>-7576888677.2643175</v>
      </c>
      <c r="AE880" t="str">
        <f t="shared" si="339"/>
        <v>Feb</v>
      </c>
      <c r="AF880">
        <f>_xlfn.IFNA(VLOOKUP(A880,Gold!$A$2:$E$1307,5, FALSE),AF879)</f>
        <v>30693</v>
      </c>
      <c r="AG880">
        <f>_xlfn.IFNA(VLOOKUP(A880,Gold!$A$2:$G$1307,7, FALSE),AG879)</f>
        <v>1</v>
      </c>
      <c r="AH880">
        <f>_xlfn.IFNA(VLOOKUP(A880,Oil!$A$2:$E$1345,5, FALSE),AH879)</f>
        <v>3921</v>
      </c>
      <c r="AI880">
        <f>_xlfn.IFNA(VLOOKUP(A880,Oil!$A$2:$G$1345,7, FALSE),AI879)</f>
        <v>1</v>
      </c>
      <c r="AJ880">
        <f t="shared" si="342"/>
        <v>2</v>
      </c>
      <c r="AK880">
        <f>_xlfn.IFNA(VLOOKUP(A880,InterestRate!$A$2:$G$1334,3, FALSE),AK879)</f>
        <v>7.577</v>
      </c>
      <c r="AL880">
        <f>_xlfn.IFNA(VLOOKUP(A880,InterestRate!$A$2:$G$1334,4,FALSE),AL879)</f>
        <v>7.5759999999999996</v>
      </c>
      <c r="AM880">
        <f>_xlfn.IFNA(VLOOKUP(A880,InterestRate!$A$2:$G$1334,5, FALSE),AM879)</f>
        <v>7.5970000000000004</v>
      </c>
      <c r="AN880">
        <f>_xlfn.IFNA(VLOOKUP(A880,InterestRate!$A$2:$G$1334,6, FALSE),AN879)</f>
        <v>7.5709999999999997</v>
      </c>
      <c r="AO880">
        <f>_xlfn.IFNA(VLOOKUP(A880,InterestRate!$A$2:$G$1334,7, FALSE),AO879)</f>
        <v>1.1999999999999999E-3</v>
      </c>
      <c r="AP880">
        <f t="shared" si="343"/>
        <v>1</v>
      </c>
      <c r="AQ880">
        <f t="shared" si="344"/>
        <v>3</v>
      </c>
    </row>
    <row r="881" spans="1:43" x14ac:dyDescent="0.2">
      <c r="A881" s="1">
        <v>43150</v>
      </c>
      <c r="B881">
        <v>10488.9</v>
      </c>
      <c r="C881">
        <v>10489.35</v>
      </c>
      <c r="D881">
        <v>10302.75</v>
      </c>
      <c r="E881">
        <v>10378.4</v>
      </c>
      <c r="F881">
        <v>193087737</v>
      </c>
      <c r="G881">
        <v>9871.36</v>
      </c>
      <c r="H881">
        <f t="shared" si="360"/>
        <v>10626.4125</v>
      </c>
      <c r="I881">
        <f t="shared" si="352"/>
        <v>-248.01250000000073</v>
      </c>
      <c r="J881">
        <f t="shared" si="359"/>
        <v>0</v>
      </c>
      <c r="K881">
        <f t="shared" si="340"/>
        <v>10492.85</v>
      </c>
      <c r="L881">
        <f t="shared" si="353"/>
        <v>223226278.42857143</v>
      </c>
      <c r="M881">
        <f t="shared" si="354"/>
        <v>-30138541.428571433</v>
      </c>
      <c r="N881" s="10">
        <f t="shared" si="341"/>
        <v>1.1027711400601319</v>
      </c>
      <c r="O881">
        <f t="shared" si="349"/>
        <v>-98.300000000001091</v>
      </c>
      <c r="P881">
        <f t="shared" si="361"/>
        <v>555.39999999999782</v>
      </c>
      <c r="Q881">
        <f t="shared" si="362"/>
        <v>231.93687872842796</v>
      </c>
      <c r="R881">
        <f t="shared" si="363"/>
        <v>-653.69999999999891</v>
      </c>
      <c r="S881">
        <f t="shared" si="345"/>
        <v>-73.899999999999636</v>
      </c>
      <c r="T881">
        <f t="shared" si="346"/>
        <v>73.899999999999636</v>
      </c>
      <c r="U881">
        <f t="shared" si="347"/>
        <v>0</v>
      </c>
      <c r="V881">
        <f t="shared" si="348"/>
        <v>73.899999999999636</v>
      </c>
      <c r="W881">
        <f t="shared" si="355"/>
        <v>32.792857142857038</v>
      </c>
      <c r="X881">
        <f t="shared" si="350"/>
        <v>46.835714285714339</v>
      </c>
      <c r="Y881">
        <f t="shared" si="356"/>
        <v>40.671509567682392</v>
      </c>
      <c r="Z881">
        <f t="shared" si="357"/>
        <v>0</v>
      </c>
      <c r="AA881">
        <f t="shared" si="358"/>
        <v>0</v>
      </c>
      <c r="AB881">
        <v>-265.3</v>
      </c>
      <c r="AC881">
        <f t="shared" si="338"/>
        <v>-21336194938.5</v>
      </c>
      <c r="AD881">
        <f t="shared" si="351"/>
        <v>-5813280406.7643175</v>
      </c>
      <c r="AE881" t="str">
        <f t="shared" si="339"/>
        <v>Feb</v>
      </c>
      <c r="AF881">
        <f>_xlfn.IFNA(VLOOKUP(A881,Gold!$A$2:$E$1307,5, FALSE),AF880)</f>
        <v>30635</v>
      </c>
      <c r="AG881">
        <f>_xlfn.IFNA(VLOOKUP(A881,Gold!$A$2:$G$1307,7, FALSE),AG880)</f>
        <v>-1</v>
      </c>
      <c r="AH881">
        <f>_xlfn.IFNA(VLOOKUP(A881,Oil!$A$2:$E$1345,5, FALSE),AH880)</f>
        <v>3942</v>
      </c>
      <c r="AI881">
        <f>_xlfn.IFNA(VLOOKUP(A881,Oil!$A$2:$G$1345,7, FALSE),AI880)</f>
        <v>1</v>
      </c>
      <c r="AJ881">
        <f t="shared" si="342"/>
        <v>0</v>
      </c>
      <c r="AK881">
        <f>_xlfn.IFNA(VLOOKUP(A881,InterestRate!$A$2:$G$1334,3, FALSE),AK880)</f>
        <v>7.577</v>
      </c>
      <c r="AL881">
        <f>_xlfn.IFNA(VLOOKUP(A881,InterestRate!$A$2:$G$1334,4,FALSE),AL880)</f>
        <v>7.5759999999999996</v>
      </c>
      <c r="AM881">
        <f>_xlfn.IFNA(VLOOKUP(A881,InterestRate!$A$2:$G$1334,5, FALSE),AM880)</f>
        <v>7.5970000000000004</v>
      </c>
      <c r="AN881">
        <f>_xlfn.IFNA(VLOOKUP(A881,InterestRate!$A$2:$G$1334,6, FALSE),AN880)</f>
        <v>7.5709999999999997</v>
      </c>
      <c r="AO881">
        <f>_xlfn.IFNA(VLOOKUP(A881,InterestRate!$A$2:$G$1334,7, FALSE),AO880)</f>
        <v>1.1999999999999999E-3</v>
      </c>
      <c r="AP881">
        <f t="shared" si="343"/>
        <v>1</v>
      </c>
      <c r="AQ881">
        <f t="shared" si="344"/>
        <v>1</v>
      </c>
    </row>
    <row r="882" spans="1:43" x14ac:dyDescent="0.2">
      <c r="A882" s="1">
        <v>43151</v>
      </c>
      <c r="B882">
        <v>10391</v>
      </c>
      <c r="C882">
        <v>10429.35</v>
      </c>
      <c r="D882">
        <v>10347.65</v>
      </c>
      <c r="E882">
        <v>10360.4</v>
      </c>
      <c r="F882">
        <v>193464871</v>
      </c>
      <c r="G882">
        <v>9619.9500000000007</v>
      </c>
      <c r="H882">
        <f t="shared" si="360"/>
        <v>10572.304166666667</v>
      </c>
      <c r="I882">
        <f t="shared" si="352"/>
        <v>-211.90416666666715</v>
      </c>
      <c r="J882">
        <f t="shared" si="359"/>
        <v>0</v>
      </c>
      <c r="K882">
        <f t="shared" si="340"/>
        <v>10458.35</v>
      </c>
      <c r="L882">
        <f t="shared" si="353"/>
        <v>213939466</v>
      </c>
      <c r="M882">
        <f t="shared" si="354"/>
        <v>-20474595</v>
      </c>
      <c r="N882" s="10">
        <f t="shared" si="341"/>
        <v>0.94542681749740098</v>
      </c>
      <c r="O882">
        <f t="shared" si="349"/>
        <v>-216.45000000000073</v>
      </c>
      <c r="P882">
        <f t="shared" si="361"/>
        <v>256.34999999999854</v>
      </c>
      <c r="Q882">
        <f t="shared" si="362"/>
        <v>213.74254540050177</v>
      </c>
      <c r="R882">
        <f t="shared" si="363"/>
        <v>-472.79999999999927</v>
      </c>
      <c r="S882">
        <f t="shared" si="345"/>
        <v>-18</v>
      </c>
      <c r="T882">
        <f t="shared" si="346"/>
        <v>18</v>
      </c>
      <c r="U882">
        <f t="shared" si="347"/>
        <v>0</v>
      </c>
      <c r="V882">
        <f t="shared" si="348"/>
        <v>18</v>
      </c>
      <c r="W882">
        <f t="shared" si="355"/>
        <v>18.485714285714234</v>
      </c>
      <c r="X882">
        <f t="shared" si="350"/>
        <v>49.407142857142908</v>
      </c>
      <c r="Y882">
        <f t="shared" si="356"/>
        <v>26.832555728356596</v>
      </c>
      <c r="Z882">
        <f t="shared" si="357"/>
        <v>0</v>
      </c>
      <c r="AA882">
        <f t="shared" si="358"/>
        <v>0</v>
      </c>
      <c r="AB882">
        <v>-360.7</v>
      </c>
      <c r="AC882">
        <f t="shared" si="338"/>
        <v>-5920025052.60007</v>
      </c>
      <c r="AD882">
        <f t="shared" si="351"/>
        <v>-8654634440.3214817</v>
      </c>
      <c r="AE882" t="str">
        <f t="shared" si="339"/>
        <v>Feb</v>
      </c>
      <c r="AF882">
        <f>_xlfn.IFNA(VLOOKUP(A882,Gold!$A$2:$E$1307,5, FALSE),AF881)</f>
        <v>30567</v>
      </c>
      <c r="AG882">
        <f>_xlfn.IFNA(VLOOKUP(A882,Gold!$A$2:$G$1307,7, FALSE),AG881)</f>
        <v>1</v>
      </c>
      <c r="AH882">
        <f>_xlfn.IFNA(VLOOKUP(A882,Oil!$A$2:$E$1345,5, FALSE),AH881)</f>
        <v>3942</v>
      </c>
      <c r="AI882">
        <f>_xlfn.IFNA(VLOOKUP(A882,Oil!$A$2:$G$1345,7, FALSE),AI881)</f>
        <v>1</v>
      </c>
      <c r="AJ882">
        <f t="shared" si="342"/>
        <v>2</v>
      </c>
      <c r="AK882">
        <f>_xlfn.IFNA(VLOOKUP(A882,InterestRate!$A$2:$G$1334,3, FALSE),AK881)</f>
        <v>7.6680000000000001</v>
      </c>
      <c r="AL882">
        <f>_xlfn.IFNA(VLOOKUP(A882,InterestRate!$A$2:$G$1334,4,FALSE),AL881)</f>
        <v>7.6059999999999999</v>
      </c>
      <c r="AM882">
        <f>_xlfn.IFNA(VLOOKUP(A882,InterestRate!$A$2:$G$1334,5, FALSE),AM881)</f>
        <v>7.694</v>
      </c>
      <c r="AN882">
        <f>_xlfn.IFNA(VLOOKUP(A882,InterestRate!$A$2:$G$1334,6, FALSE),AN881)</f>
        <v>7.6029999999999998</v>
      </c>
      <c r="AO882">
        <f>_xlfn.IFNA(VLOOKUP(A882,InterestRate!$A$2:$G$1334,7, FALSE),AO881)</f>
        <v>1.12E-2</v>
      </c>
      <c r="AP882">
        <f t="shared" si="343"/>
        <v>1</v>
      </c>
      <c r="AQ882">
        <f t="shared" si="344"/>
        <v>3</v>
      </c>
    </row>
    <row r="883" spans="1:43" x14ac:dyDescent="0.2">
      <c r="A883" s="1">
        <v>43152</v>
      </c>
      <c r="B883">
        <v>10426</v>
      </c>
      <c r="C883">
        <v>10426.1</v>
      </c>
      <c r="D883">
        <v>10349.6</v>
      </c>
      <c r="E883">
        <v>10397.450000000001</v>
      </c>
      <c r="F883">
        <v>241331542</v>
      </c>
      <c r="G883">
        <v>12996.36</v>
      </c>
      <c r="H883">
        <f t="shared" si="360"/>
        <v>10517.595833333333</v>
      </c>
      <c r="I883">
        <f t="shared" si="352"/>
        <v>-120.14583333333212</v>
      </c>
      <c r="J883">
        <f t="shared" si="359"/>
        <v>0</v>
      </c>
      <c r="K883">
        <f t="shared" si="340"/>
        <v>10358.85</v>
      </c>
      <c r="L883">
        <f t="shared" si="353"/>
        <v>207376170.7142857</v>
      </c>
      <c r="M883">
        <f t="shared" si="354"/>
        <v>33955371.285714298</v>
      </c>
      <c r="N883" s="10">
        <f t="shared" si="341"/>
        <v>-0.37124487254086685</v>
      </c>
      <c r="O883">
        <f t="shared" si="349"/>
        <v>-57.5</v>
      </c>
      <c r="P883">
        <f t="shared" si="361"/>
        <v>515.25</v>
      </c>
      <c r="Q883">
        <f t="shared" si="362"/>
        <v>199.17225046964433</v>
      </c>
      <c r="R883">
        <f t="shared" si="363"/>
        <v>-572.75</v>
      </c>
      <c r="S883">
        <f t="shared" si="345"/>
        <v>37.050000000001091</v>
      </c>
      <c r="T883">
        <f t="shared" si="346"/>
        <v>-37.050000000001091</v>
      </c>
      <c r="U883">
        <f t="shared" si="347"/>
        <v>37.050000000001091</v>
      </c>
      <c r="V883">
        <f t="shared" si="348"/>
        <v>0</v>
      </c>
      <c r="W883">
        <f t="shared" si="355"/>
        <v>23.778571428571531</v>
      </c>
      <c r="X883">
        <f t="shared" si="350"/>
        <v>31.992857142857247</v>
      </c>
      <c r="Y883">
        <f t="shared" si="356"/>
        <v>41.884750880724738</v>
      </c>
      <c r="Z883">
        <f t="shared" si="357"/>
        <v>0</v>
      </c>
      <c r="AA883">
        <f t="shared" si="358"/>
        <v>0</v>
      </c>
      <c r="AB883">
        <v>-372.25</v>
      </c>
      <c r="AC883">
        <f t="shared" si="338"/>
        <v>-6890015524.099824</v>
      </c>
      <c r="AD883">
        <f t="shared" si="351"/>
        <v>-10723777653.250048</v>
      </c>
      <c r="AE883" t="str">
        <f t="shared" si="339"/>
        <v>Feb</v>
      </c>
      <c r="AF883">
        <f>_xlfn.IFNA(VLOOKUP(A883,Gold!$A$2:$E$1307,5, FALSE),AF882)</f>
        <v>30393</v>
      </c>
      <c r="AG883">
        <f>_xlfn.IFNA(VLOOKUP(A883,Gold!$A$2:$G$1307,7, FALSE),AG882)</f>
        <v>-1</v>
      </c>
      <c r="AH883">
        <f>_xlfn.IFNA(VLOOKUP(A883,Oil!$A$2:$E$1345,5, FALSE),AH882)</f>
        <v>3987</v>
      </c>
      <c r="AI883">
        <f>_xlfn.IFNA(VLOOKUP(A883,Oil!$A$2:$G$1345,7, FALSE),AI882)</f>
        <v>1</v>
      </c>
      <c r="AJ883">
        <f t="shared" si="342"/>
        <v>0</v>
      </c>
      <c r="AK883">
        <f>_xlfn.IFNA(VLOOKUP(A883,InterestRate!$A$2:$G$1334,3, FALSE),AK882)</f>
        <v>7.71</v>
      </c>
      <c r="AL883">
        <f>_xlfn.IFNA(VLOOKUP(A883,InterestRate!$A$2:$G$1334,4,FALSE),AL882)</f>
        <v>7.6769999999999996</v>
      </c>
      <c r="AM883">
        <f>_xlfn.IFNA(VLOOKUP(A883,InterestRate!$A$2:$G$1334,5, FALSE),AM882)</f>
        <v>7.71</v>
      </c>
      <c r="AN883">
        <f>_xlfn.IFNA(VLOOKUP(A883,InterestRate!$A$2:$G$1334,6, FALSE),AN882)</f>
        <v>7.657</v>
      </c>
      <c r="AO883">
        <f>_xlfn.IFNA(VLOOKUP(A883,InterestRate!$A$2:$G$1334,7, FALSE),AO882)</f>
        <v>5.4999999999999997E-3</v>
      </c>
      <c r="AP883">
        <f t="shared" si="343"/>
        <v>1</v>
      </c>
      <c r="AQ883">
        <f t="shared" si="344"/>
        <v>1</v>
      </c>
    </row>
    <row r="884" spans="1:43" x14ac:dyDescent="0.2">
      <c r="A884" s="1">
        <v>43153</v>
      </c>
      <c r="B884">
        <v>10354.35</v>
      </c>
      <c r="C884">
        <v>10397.549999999999</v>
      </c>
      <c r="D884">
        <v>10340.65</v>
      </c>
      <c r="E884">
        <v>10382.700000000001</v>
      </c>
      <c r="F884">
        <v>323259078</v>
      </c>
      <c r="G884">
        <v>17711.46</v>
      </c>
      <c r="H884">
        <f t="shared" si="360"/>
        <v>10487.333333333332</v>
      </c>
      <c r="I884">
        <f t="shared" si="352"/>
        <v>-104.63333333333139</v>
      </c>
      <c r="J884">
        <f t="shared" si="359"/>
        <v>0</v>
      </c>
      <c r="K884">
        <f t="shared" si="340"/>
        <v>10249.25</v>
      </c>
      <c r="L884">
        <f t="shared" si="353"/>
        <v>213637403.57142857</v>
      </c>
      <c r="M884">
        <f t="shared" si="354"/>
        <v>109621674.42857143</v>
      </c>
      <c r="N884" s="10">
        <f t="shared" si="341"/>
        <v>-1.2853111425737112</v>
      </c>
      <c r="O884">
        <f t="shared" si="349"/>
        <v>-157.04999999999927</v>
      </c>
      <c r="P884">
        <f t="shared" si="361"/>
        <v>320.10000000000036</v>
      </c>
      <c r="Q884">
        <f t="shared" si="362"/>
        <v>152.24291444924438</v>
      </c>
      <c r="R884">
        <f t="shared" si="363"/>
        <v>-477.14999999999964</v>
      </c>
      <c r="S884">
        <f t="shared" si="345"/>
        <v>-14.75</v>
      </c>
      <c r="T884">
        <f t="shared" si="346"/>
        <v>14.75</v>
      </c>
      <c r="U884">
        <f t="shared" si="347"/>
        <v>0</v>
      </c>
      <c r="V884">
        <f t="shared" si="348"/>
        <v>14.75</v>
      </c>
      <c r="W884">
        <f t="shared" si="355"/>
        <v>11.664285714285922</v>
      </c>
      <c r="X884">
        <f t="shared" si="350"/>
        <v>34.100000000000101</v>
      </c>
      <c r="Y884">
        <f t="shared" si="356"/>
        <v>24.942721857339521</v>
      </c>
      <c r="Z884">
        <f t="shared" si="357"/>
        <v>0</v>
      </c>
      <c r="AA884">
        <f t="shared" si="358"/>
        <v>0</v>
      </c>
      <c r="AB884">
        <v>-431</v>
      </c>
      <c r="AC884">
        <f t="shared" si="338"/>
        <v>9164394861.3001175</v>
      </c>
      <c r="AD884">
        <f t="shared" si="351"/>
        <v>-10104531810.428579</v>
      </c>
      <c r="AE884" t="str">
        <f t="shared" si="339"/>
        <v>Feb</v>
      </c>
      <c r="AF884">
        <f>_xlfn.IFNA(VLOOKUP(A884,Gold!$A$2:$E$1307,5, FALSE),AF883)</f>
        <v>30384</v>
      </c>
      <c r="AG884">
        <f>_xlfn.IFNA(VLOOKUP(A884,Gold!$A$2:$G$1307,7, FALSE),AG883)</f>
        <v>-1</v>
      </c>
      <c r="AH884">
        <f>_xlfn.IFNA(VLOOKUP(A884,Oil!$A$2:$E$1345,5, FALSE),AH883)</f>
        <v>3998</v>
      </c>
      <c r="AI884">
        <f>_xlfn.IFNA(VLOOKUP(A884,Oil!$A$2:$G$1345,7, FALSE),AI883)</f>
        <v>1</v>
      </c>
      <c r="AJ884">
        <f t="shared" si="342"/>
        <v>0</v>
      </c>
      <c r="AK884">
        <f>_xlfn.IFNA(VLOOKUP(A884,InterestRate!$A$2:$G$1334,3, FALSE),AK883)</f>
        <v>7.7460000000000004</v>
      </c>
      <c r="AL884">
        <f>_xlfn.IFNA(VLOOKUP(A884,InterestRate!$A$2:$G$1334,4,FALSE),AL883)</f>
        <v>7.8159999999999998</v>
      </c>
      <c r="AM884">
        <f>_xlfn.IFNA(VLOOKUP(A884,InterestRate!$A$2:$G$1334,5, FALSE),AM883)</f>
        <v>7.8159999999999998</v>
      </c>
      <c r="AN884">
        <f>_xlfn.IFNA(VLOOKUP(A884,InterestRate!$A$2:$G$1334,6, FALSE),AN883)</f>
        <v>7.7240000000000002</v>
      </c>
      <c r="AO884">
        <f>_xlfn.IFNA(VLOOKUP(A884,InterestRate!$A$2:$G$1334,7, FALSE),AO883)</f>
        <v>4.7000000000000002E-3</v>
      </c>
      <c r="AP884">
        <f t="shared" si="343"/>
        <v>1</v>
      </c>
      <c r="AQ884">
        <f t="shared" si="344"/>
        <v>1</v>
      </c>
    </row>
    <row r="885" spans="1:43" x14ac:dyDescent="0.2">
      <c r="A885" s="1">
        <v>43154</v>
      </c>
      <c r="B885">
        <v>10408.1</v>
      </c>
      <c r="C885">
        <v>10499.1</v>
      </c>
      <c r="D885">
        <v>10396.65</v>
      </c>
      <c r="E885">
        <v>10491.05</v>
      </c>
      <c r="F885">
        <v>217134363</v>
      </c>
      <c r="G885">
        <v>12704.32</v>
      </c>
      <c r="H885">
        <f t="shared" si="360"/>
        <v>10463.679166666665</v>
      </c>
      <c r="I885">
        <f t="shared" si="352"/>
        <v>27.370833333334303</v>
      </c>
      <c r="J885">
        <f t="shared" si="359"/>
        <v>1</v>
      </c>
      <c r="K885">
        <f t="shared" si="340"/>
        <v>10154.200000000001</v>
      </c>
      <c r="L885">
        <f t="shared" si="353"/>
        <v>227800871.7142857</v>
      </c>
      <c r="M885">
        <f t="shared" si="354"/>
        <v>-10666508.714285702</v>
      </c>
      <c r="N885" s="10">
        <f t="shared" si="341"/>
        <v>-3.210832090210213</v>
      </c>
      <c r="O885">
        <f t="shared" si="349"/>
        <v>-9.8500000000003638</v>
      </c>
      <c r="P885">
        <f t="shared" si="361"/>
        <v>249.85000000000036</v>
      </c>
      <c r="Q885">
        <f t="shared" si="362"/>
        <v>79.719042356802831</v>
      </c>
      <c r="R885">
        <f t="shared" si="363"/>
        <v>-259.70000000000073</v>
      </c>
      <c r="S885">
        <f t="shared" si="345"/>
        <v>108.34999999999854</v>
      </c>
      <c r="T885">
        <f t="shared" si="346"/>
        <v>-108.34999999999854</v>
      </c>
      <c r="U885">
        <f t="shared" si="347"/>
        <v>108.34999999999854</v>
      </c>
      <c r="V885">
        <f t="shared" si="348"/>
        <v>0</v>
      </c>
      <c r="W885">
        <f t="shared" si="355"/>
        <v>27.142857142857142</v>
      </c>
      <c r="X885">
        <f t="shared" si="350"/>
        <v>28.55000000000005</v>
      </c>
      <c r="Y885">
        <f t="shared" si="356"/>
        <v>47.877031624039262</v>
      </c>
      <c r="Z885">
        <f t="shared" si="357"/>
        <v>0</v>
      </c>
      <c r="AA885">
        <f t="shared" si="358"/>
        <v>0</v>
      </c>
      <c r="AB885">
        <v>-224.4</v>
      </c>
      <c r="AC885">
        <f t="shared" si="338"/>
        <v>18011295410.849762</v>
      </c>
      <c r="AD885">
        <f t="shared" si="351"/>
        <v>-4666839182.5928869</v>
      </c>
      <c r="AE885" t="str">
        <f t="shared" si="339"/>
        <v>Feb</v>
      </c>
      <c r="AF885">
        <f>_xlfn.IFNA(VLOOKUP(A885,Gold!$A$2:$E$1307,5, FALSE),AF884)</f>
        <v>30390</v>
      </c>
      <c r="AG885">
        <f>_xlfn.IFNA(VLOOKUP(A885,Gold!$A$2:$G$1307,7, FALSE),AG884)</f>
        <v>1</v>
      </c>
      <c r="AH885">
        <f>_xlfn.IFNA(VLOOKUP(A885,Oil!$A$2:$E$1345,5, FALSE),AH884)</f>
        <v>4083</v>
      </c>
      <c r="AI885">
        <f>_xlfn.IFNA(VLOOKUP(A885,Oil!$A$2:$G$1345,7, FALSE),AI884)</f>
        <v>1</v>
      </c>
      <c r="AJ885">
        <f t="shared" si="342"/>
        <v>2</v>
      </c>
      <c r="AK885">
        <f>_xlfn.IFNA(VLOOKUP(A885,InterestRate!$A$2:$G$1334,3, FALSE),AK884)</f>
        <v>7.6669999999999998</v>
      </c>
      <c r="AL885">
        <f>_xlfn.IFNA(VLOOKUP(A885,InterestRate!$A$2:$G$1334,4,FALSE),AL884)</f>
        <v>7.76</v>
      </c>
      <c r="AM885">
        <f>_xlfn.IFNA(VLOOKUP(A885,InterestRate!$A$2:$G$1334,5, FALSE),AM884)</f>
        <v>7.76</v>
      </c>
      <c r="AN885">
        <f>_xlfn.IFNA(VLOOKUP(A885,InterestRate!$A$2:$G$1334,6, FALSE),AN884)</f>
        <v>7.6669999999999998</v>
      </c>
      <c r="AO885">
        <f>_xlfn.IFNA(VLOOKUP(A885,InterestRate!$A$2:$G$1334,7, FALSE),AO884)</f>
        <v>-1.0200000000000001E-2</v>
      </c>
      <c r="AP885">
        <f t="shared" si="343"/>
        <v>-1</v>
      </c>
      <c r="AQ885">
        <f t="shared" si="344"/>
        <v>1</v>
      </c>
    </row>
    <row r="886" spans="1:43" x14ac:dyDescent="0.2">
      <c r="A886" s="1">
        <v>43157</v>
      </c>
      <c r="B886">
        <v>10526.55</v>
      </c>
      <c r="C886">
        <v>10592.95</v>
      </c>
      <c r="D886">
        <v>10520.2</v>
      </c>
      <c r="E886">
        <v>10582.6</v>
      </c>
      <c r="F886">
        <v>177238616</v>
      </c>
      <c r="G886">
        <v>10274.89</v>
      </c>
      <c r="H886">
        <f t="shared" si="360"/>
        <v>10463.079166666665</v>
      </c>
      <c r="I886">
        <f t="shared" si="352"/>
        <v>119.52083333333576</v>
      </c>
      <c r="J886">
        <f t="shared" si="359"/>
        <v>0</v>
      </c>
      <c r="K886">
        <f t="shared" si="340"/>
        <v>10242.65</v>
      </c>
      <c r="L886">
        <f t="shared" si="353"/>
        <v>225058717.85714287</v>
      </c>
      <c r="M886">
        <f t="shared" si="354"/>
        <v>-47820101.857142866</v>
      </c>
      <c r="N886" s="10">
        <f t="shared" si="341"/>
        <v>-3.2123485721845362</v>
      </c>
      <c r="O886">
        <f t="shared" si="349"/>
        <v>37.100000000000364</v>
      </c>
      <c r="P886">
        <f t="shared" si="361"/>
        <v>158.14999999999964</v>
      </c>
      <c r="Q886">
        <f t="shared" si="362"/>
        <v>70.840865425866284</v>
      </c>
      <c r="R886">
        <f t="shared" si="363"/>
        <v>-121.04999999999927</v>
      </c>
      <c r="S886">
        <f t="shared" si="345"/>
        <v>91.550000000001091</v>
      </c>
      <c r="T886">
        <f t="shared" si="346"/>
        <v>-91.550000000001091</v>
      </c>
      <c r="U886">
        <f t="shared" si="347"/>
        <v>91.550000000001091</v>
      </c>
      <c r="V886">
        <f t="shared" si="348"/>
        <v>0</v>
      </c>
      <c r="W886">
        <f t="shared" si="355"/>
        <v>33.850000000000101</v>
      </c>
      <c r="X886">
        <f t="shared" si="350"/>
        <v>28.55000000000005</v>
      </c>
      <c r="Y886">
        <f t="shared" si="356"/>
        <v>53.391167192429052</v>
      </c>
      <c r="Z886">
        <f t="shared" si="357"/>
        <v>0</v>
      </c>
      <c r="AA886">
        <f t="shared" si="358"/>
        <v>0</v>
      </c>
      <c r="AB886">
        <v>-129.80000000000001</v>
      </c>
      <c r="AC886">
        <f t="shared" si="338"/>
        <v>9934224426.8001938</v>
      </c>
      <c r="AD886">
        <f t="shared" si="351"/>
        <v>-3483362244.7642999</v>
      </c>
      <c r="AE886" t="str">
        <f t="shared" si="339"/>
        <v>Feb</v>
      </c>
      <c r="AF886">
        <f>_xlfn.IFNA(VLOOKUP(A886,Gold!$A$2:$E$1307,5, FALSE),AF885)</f>
        <v>30573</v>
      </c>
      <c r="AG886">
        <f>_xlfn.IFNA(VLOOKUP(A886,Gold!$A$2:$G$1307,7, FALSE),AG885)</f>
        <v>1</v>
      </c>
      <c r="AH886">
        <f>_xlfn.IFNA(VLOOKUP(A886,Oil!$A$2:$E$1345,5, FALSE),AH885)</f>
        <v>4119</v>
      </c>
      <c r="AI886">
        <f>_xlfn.IFNA(VLOOKUP(A886,Oil!$A$2:$G$1345,7, FALSE),AI885)</f>
        <v>1</v>
      </c>
      <c r="AJ886">
        <f t="shared" si="342"/>
        <v>2</v>
      </c>
      <c r="AK886">
        <f>_xlfn.IFNA(VLOOKUP(A886,InterestRate!$A$2:$G$1334,3, FALSE),AK885)</f>
        <v>7.6879999999999997</v>
      </c>
      <c r="AL886">
        <f>_xlfn.IFNA(VLOOKUP(A886,InterestRate!$A$2:$G$1334,4,FALSE),AL885)</f>
        <v>7.657</v>
      </c>
      <c r="AM886">
        <f>_xlfn.IFNA(VLOOKUP(A886,InterestRate!$A$2:$G$1334,5, FALSE),AM885)</f>
        <v>7.7080000000000002</v>
      </c>
      <c r="AN886">
        <f>_xlfn.IFNA(VLOOKUP(A886,InterestRate!$A$2:$G$1334,6, FALSE),AN885)</f>
        <v>7.657</v>
      </c>
      <c r="AO886">
        <f>_xlfn.IFNA(VLOOKUP(A886,InterestRate!$A$2:$G$1334,7, FALSE),AO885)</f>
        <v>2.7000000000000001E-3</v>
      </c>
      <c r="AP886">
        <f t="shared" si="343"/>
        <v>1</v>
      </c>
      <c r="AQ886">
        <f t="shared" si="344"/>
        <v>3</v>
      </c>
    </row>
    <row r="887" spans="1:43" x14ac:dyDescent="0.2">
      <c r="A887" s="1">
        <v>43158</v>
      </c>
      <c r="B887">
        <v>10615.2</v>
      </c>
      <c r="C887">
        <v>10631.65</v>
      </c>
      <c r="D887">
        <v>10537.25</v>
      </c>
      <c r="E887">
        <v>10554.3</v>
      </c>
      <c r="F887">
        <v>193250158</v>
      </c>
      <c r="G887">
        <v>10276.42</v>
      </c>
      <c r="H887">
        <f t="shared" si="360"/>
        <v>10471.904166666665</v>
      </c>
      <c r="I887">
        <f t="shared" si="352"/>
        <v>82.39583333333394</v>
      </c>
      <c r="J887">
        <f t="shared" si="359"/>
        <v>0</v>
      </c>
      <c r="K887">
        <f t="shared" si="340"/>
        <v>10226.85</v>
      </c>
      <c r="L887">
        <f t="shared" si="353"/>
        <v>219365628</v>
      </c>
      <c r="M887">
        <f t="shared" si="354"/>
        <v>-26115470</v>
      </c>
      <c r="N887" s="10">
        <f t="shared" si="341"/>
        <v>-3.1025269321508668</v>
      </c>
      <c r="O887">
        <f t="shared" si="349"/>
        <v>102</v>
      </c>
      <c r="P887">
        <f t="shared" si="361"/>
        <v>147.95000000000073</v>
      </c>
      <c r="Q887">
        <f t="shared" si="362"/>
        <v>86.7647284052576</v>
      </c>
      <c r="R887">
        <f t="shared" si="363"/>
        <v>-45.950000000000728</v>
      </c>
      <c r="S887">
        <f t="shared" si="345"/>
        <v>-28.300000000001091</v>
      </c>
      <c r="T887">
        <f t="shared" si="346"/>
        <v>28.300000000001091</v>
      </c>
      <c r="U887">
        <f t="shared" si="347"/>
        <v>0</v>
      </c>
      <c r="V887">
        <f t="shared" si="348"/>
        <v>28.300000000001091</v>
      </c>
      <c r="W887">
        <f t="shared" si="355"/>
        <v>33.850000000000101</v>
      </c>
      <c r="X887">
        <f t="shared" si="350"/>
        <v>19.278571428571531</v>
      </c>
      <c r="Y887">
        <f t="shared" si="356"/>
        <v>62.536289258379476</v>
      </c>
      <c r="Z887">
        <f t="shared" si="357"/>
        <v>0</v>
      </c>
      <c r="AA887">
        <f t="shared" si="358"/>
        <v>0</v>
      </c>
      <c r="AB887">
        <v>129.25</v>
      </c>
      <c r="AC887">
        <f t="shared" si="338"/>
        <v>-11768934622.200281</v>
      </c>
      <c r="AD887">
        <f t="shared" si="351"/>
        <v>-1257893634.0643003</v>
      </c>
      <c r="AE887" t="str">
        <f t="shared" si="339"/>
        <v>Feb</v>
      </c>
      <c r="AF887">
        <f>_xlfn.IFNA(VLOOKUP(A887,Gold!$A$2:$E$1307,5, FALSE),AF886)</f>
        <v>30496</v>
      </c>
      <c r="AG887">
        <f>_xlfn.IFNA(VLOOKUP(A887,Gold!$A$2:$G$1307,7, FALSE),AG886)</f>
        <v>-1</v>
      </c>
      <c r="AH887">
        <f>_xlfn.IFNA(VLOOKUP(A887,Oil!$A$2:$E$1345,5, FALSE),AH886)</f>
        <v>4133</v>
      </c>
      <c r="AI887">
        <f>_xlfn.IFNA(VLOOKUP(A887,Oil!$A$2:$G$1345,7, FALSE),AI886)</f>
        <v>1</v>
      </c>
      <c r="AJ887">
        <f t="shared" si="342"/>
        <v>0</v>
      </c>
      <c r="AK887">
        <f>_xlfn.IFNA(VLOOKUP(A887,InterestRate!$A$2:$G$1334,3, FALSE),AK886)</f>
        <v>7.6660000000000004</v>
      </c>
      <c r="AL887">
        <f>_xlfn.IFNA(VLOOKUP(A887,InterestRate!$A$2:$G$1334,4,FALSE),AL886)</f>
        <v>7.7080000000000002</v>
      </c>
      <c r="AM887">
        <f>_xlfn.IFNA(VLOOKUP(A887,InterestRate!$A$2:$G$1334,5, FALSE),AM886)</f>
        <v>7.7169999999999996</v>
      </c>
      <c r="AN887">
        <f>_xlfn.IFNA(VLOOKUP(A887,InterestRate!$A$2:$G$1334,6, FALSE),AN886)</f>
        <v>7.657</v>
      </c>
      <c r="AO887">
        <f>_xlfn.IFNA(VLOOKUP(A887,InterestRate!$A$2:$G$1334,7, FALSE),AO886)</f>
        <v>-2.8999999999999998E-3</v>
      </c>
      <c r="AP887">
        <f t="shared" si="343"/>
        <v>-1</v>
      </c>
      <c r="AQ887">
        <f t="shared" si="344"/>
        <v>-1</v>
      </c>
    </row>
    <row r="888" spans="1:43" x14ac:dyDescent="0.2">
      <c r="A888" s="1">
        <v>43159</v>
      </c>
      <c r="B888">
        <v>10488.95</v>
      </c>
      <c r="C888">
        <v>10535.5</v>
      </c>
      <c r="D888">
        <v>10461.549999999999</v>
      </c>
      <c r="E888">
        <v>10492.85</v>
      </c>
      <c r="F888">
        <v>294794221</v>
      </c>
      <c r="G888">
        <v>16299.11</v>
      </c>
      <c r="H888">
        <f t="shared" si="360"/>
        <v>10470.025</v>
      </c>
      <c r="I888">
        <f t="shared" si="352"/>
        <v>22.825000000000728</v>
      </c>
      <c r="J888">
        <f t="shared" si="359"/>
        <v>0</v>
      </c>
      <c r="K888">
        <f t="shared" si="340"/>
        <v>10421.4</v>
      </c>
      <c r="L888">
        <f t="shared" si="353"/>
        <v>219823766.42857143</v>
      </c>
      <c r="M888">
        <f t="shared" si="354"/>
        <v>74970454.571428567</v>
      </c>
      <c r="N888" s="10">
        <f t="shared" si="341"/>
        <v>-0.68093987810748013</v>
      </c>
      <c r="O888">
        <f t="shared" si="349"/>
        <v>114.45000000000073</v>
      </c>
      <c r="P888">
        <f t="shared" si="361"/>
        <v>212.75000000000182</v>
      </c>
      <c r="Q888">
        <f t="shared" si="362"/>
        <v>110.67898023864649</v>
      </c>
      <c r="R888">
        <f t="shared" si="363"/>
        <v>-98.300000000001091</v>
      </c>
      <c r="S888">
        <f t="shared" si="345"/>
        <v>-61.449999999998909</v>
      </c>
      <c r="T888">
        <f t="shared" si="346"/>
        <v>61.449999999998909</v>
      </c>
      <c r="U888">
        <f t="shared" si="347"/>
        <v>0</v>
      </c>
      <c r="V888">
        <f t="shared" si="348"/>
        <v>61.449999999998909</v>
      </c>
      <c r="W888">
        <f t="shared" si="355"/>
        <v>33.850000000000101</v>
      </c>
      <c r="X888">
        <f t="shared" si="350"/>
        <v>17.5</v>
      </c>
      <c r="Y888">
        <f t="shared" si="356"/>
        <v>64.660936007640942</v>
      </c>
      <c r="Z888">
        <f t="shared" si="357"/>
        <v>0</v>
      </c>
      <c r="AA888">
        <f t="shared" si="358"/>
        <v>0</v>
      </c>
      <c r="AB888">
        <v>253.55</v>
      </c>
      <c r="AC888">
        <f t="shared" si="338"/>
        <v>1149697461.8998928</v>
      </c>
      <c r="AD888">
        <f t="shared" si="351"/>
        <v>1954376708.8499701</v>
      </c>
      <c r="AE888" t="str">
        <f t="shared" si="339"/>
        <v>Feb</v>
      </c>
      <c r="AF888">
        <f>_xlfn.IFNA(VLOOKUP(A888,Gold!$A$2:$E$1307,5, FALSE),AF887)</f>
        <v>30398</v>
      </c>
      <c r="AG888">
        <f>_xlfn.IFNA(VLOOKUP(A888,Gold!$A$2:$G$1307,7, FALSE),AG887)</f>
        <v>1</v>
      </c>
      <c r="AH888">
        <f>_xlfn.IFNA(VLOOKUP(A888,Oil!$A$2:$E$1345,5, FALSE),AH887)</f>
        <v>4086</v>
      </c>
      <c r="AI888">
        <f>_xlfn.IFNA(VLOOKUP(A888,Oil!$A$2:$G$1345,7, FALSE),AI887)</f>
        <v>-1</v>
      </c>
      <c r="AJ888">
        <f t="shared" si="342"/>
        <v>0</v>
      </c>
      <c r="AK888">
        <f>_xlfn.IFNA(VLOOKUP(A888,InterestRate!$A$2:$G$1334,3, FALSE),AK887)</f>
        <v>7.726</v>
      </c>
      <c r="AL888">
        <f>_xlfn.IFNA(VLOOKUP(A888,InterestRate!$A$2:$G$1334,4,FALSE),AL887)</f>
        <v>7.6959999999999997</v>
      </c>
      <c r="AM888">
        <f>_xlfn.IFNA(VLOOKUP(A888,InterestRate!$A$2:$G$1334,5, FALSE),AM887)</f>
        <v>7.726</v>
      </c>
      <c r="AN888">
        <f>_xlfn.IFNA(VLOOKUP(A888,InterestRate!$A$2:$G$1334,6, FALSE),AN887)</f>
        <v>7.673</v>
      </c>
      <c r="AO888">
        <f>_xlfn.IFNA(VLOOKUP(A888,InterestRate!$A$2:$G$1334,7, FALSE),AO887)</f>
        <v>7.7999999999999996E-3</v>
      </c>
      <c r="AP888">
        <f t="shared" si="343"/>
        <v>1</v>
      </c>
      <c r="AQ888">
        <f t="shared" si="344"/>
        <v>1</v>
      </c>
    </row>
    <row r="889" spans="1:43" x14ac:dyDescent="0.2">
      <c r="A889" s="1">
        <v>43160</v>
      </c>
      <c r="B889">
        <v>10479.950000000001</v>
      </c>
      <c r="C889">
        <v>10525.5</v>
      </c>
      <c r="D889">
        <v>10447.15</v>
      </c>
      <c r="E889">
        <v>10458.35</v>
      </c>
      <c r="F889">
        <v>181378504</v>
      </c>
      <c r="G889">
        <v>10179.48</v>
      </c>
      <c r="H889">
        <f t="shared" si="360"/>
        <v>10473.183333333334</v>
      </c>
      <c r="I889">
        <f t="shared" si="352"/>
        <v>-14.83333333333394</v>
      </c>
      <c r="J889">
        <f t="shared" si="359"/>
        <v>-1</v>
      </c>
      <c r="K889">
        <f t="shared" si="340"/>
        <v>10426.85</v>
      </c>
      <c r="L889">
        <f t="shared" si="353"/>
        <v>234353264.14285713</v>
      </c>
      <c r="M889">
        <f t="shared" si="354"/>
        <v>-52974760.142857134</v>
      </c>
      <c r="N889" s="10">
        <f t="shared" si="341"/>
        <v>-0.30119473913188982</v>
      </c>
      <c r="O889">
        <f t="shared" si="349"/>
        <v>97.950000000000728</v>
      </c>
      <c r="P889">
        <f t="shared" si="361"/>
        <v>314.40000000000146</v>
      </c>
      <c r="Q889">
        <f t="shared" si="362"/>
        <v>125.68888650344645</v>
      </c>
      <c r="R889">
        <f t="shared" si="363"/>
        <v>-216.45000000000073</v>
      </c>
      <c r="S889">
        <f t="shared" si="345"/>
        <v>-34.5</v>
      </c>
      <c r="T889">
        <f t="shared" si="346"/>
        <v>34.5</v>
      </c>
      <c r="U889">
        <f t="shared" si="347"/>
        <v>0</v>
      </c>
      <c r="V889">
        <f t="shared" si="348"/>
        <v>34.5</v>
      </c>
      <c r="W889">
        <f t="shared" si="355"/>
        <v>33.850000000000101</v>
      </c>
      <c r="X889">
        <f t="shared" si="350"/>
        <v>19.857142857142858</v>
      </c>
      <c r="Y889">
        <f t="shared" si="356"/>
        <v>61.874918396657598</v>
      </c>
      <c r="Z889">
        <f t="shared" si="357"/>
        <v>0</v>
      </c>
      <c r="AA889">
        <f t="shared" si="358"/>
        <v>0</v>
      </c>
      <c r="AB889">
        <v>314.39999999999998</v>
      </c>
      <c r="AC889">
        <f t="shared" si="338"/>
        <v>-3917775686.4000659</v>
      </c>
      <c r="AD889">
        <f t="shared" si="351"/>
        <v>2240412332.5928283</v>
      </c>
      <c r="AE889" t="str">
        <f t="shared" si="339"/>
        <v>Mar</v>
      </c>
      <c r="AF889">
        <f>_xlfn.IFNA(VLOOKUP(A889,Gold!$A$2:$E$1307,5, FALSE),AF888)</f>
        <v>30269</v>
      </c>
      <c r="AG889">
        <f>_xlfn.IFNA(VLOOKUP(A889,Gold!$A$2:$G$1307,7, FALSE),AG888)</f>
        <v>-1</v>
      </c>
      <c r="AH889">
        <f>_xlfn.IFNA(VLOOKUP(A889,Oil!$A$2:$E$1345,5, FALSE),AH888)</f>
        <v>4013</v>
      </c>
      <c r="AI889">
        <f>_xlfn.IFNA(VLOOKUP(A889,Oil!$A$2:$G$1345,7, FALSE),AI888)</f>
        <v>-1</v>
      </c>
      <c r="AJ889">
        <f t="shared" si="342"/>
        <v>-2</v>
      </c>
      <c r="AK889">
        <f>_xlfn.IFNA(VLOOKUP(A889,InterestRate!$A$2:$G$1334,3, FALSE),AK888)</f>
        <v>7.7380000000000004</v>
      </c>
      <c r="AL889">
        <f>_xlfn.IFNA(VLOOKUP(A889,InterestRate!$A$2:$G$1334,4,FALSE),AL888)</f>
        <v>7.726</v>
      </c>
      <c r="AM889">
        <f>_xlfn.IFNA(VLOOKUP(A889,InterestRate!$A$2:$G$1334,5, FALSE),AM888)</f>
        <v>7.7759999999999998</v>
      </c>
      <c r="AN889">
        <f>_xlfn.IFNA(VLOOKUP(A889,InterestRate!$A$2:$G$1334,6, FALSE),AN888)</f>
        <v>7.6959999999999997</v>
      </c>
      <c r="AO889">
        <f>_xlfn.IFNA(VLOOKUP(A889,InterestRate!$A$2:$G$1334,7, FALSE),AO888)</f>
        <v>1.6000000000000001E-3</v>
      </c>
      <c r="AP889">
        <f t="shared" si="343"/>
        <v>1</v>
      </c>
      <c r="AQ889">
        <f t="shared" si="344"/>
        <v>-1</v>
      </c>
    </row>
    <row r="890" spans="1:43" x14ac:dyDescent="0.2">
      <c r="A890" s="1">
        <v>43164</v>
      </c>
      <c r="B890">
        <v>10428.299999999999</v>
      </c>
      <c r="C890">
        <v>10428.700000000001</v>
      </c>
      <c r="D890">
        <v>10323.9</v>
      </c>
      <c r="E890">
        <v>10358.85</v>
      </c>
      <c r="F890">
        <v>199975720</v>
      </c>
      <c r="G890">
        <v>10673.92</v>
      </c>
      <c r="H890">
        <f t="shared" si="360"/>
        <v>10466.400000000001</v>
      </c>
      <c r="I890">
        <f t="shared" si="352"/>
        <v>-107.55000000000109</v>
      </c>
      <c r="J890">
        <f t="shared" si="359"/>
        <v>0</v>
      </c>
      <c r="K890">
        <f t="shared" si="340"/>
        <v>10410.9</v>
      </c>
      <c r="L890">
        <f t="shared" si="353"/>
        <v>232626640.2857143</v>
      </c>
      <c r="M890">
        <f t="shared" si="354"/>
        <v>-32650920.285714298</v>
      </c>
      <c r="N890" s="10">
        <f t="shared" si="341"/>
        <v>0.50246890340143235</v>
      </c>
      <c r="O890">
        <f t="shared" si="349"/>
        <v>-38.600000000000364</v>
      </c>
      <c r="P890">
        <f t="shared" si="361"/>
        <v>18.899999999999636</v>
      </c>
      <c r="Q890">
        <f t="shared" si="362"/>
        <v>100.19449181704648</v>
      </c>
      <c r="R890">
        <f t="shared" si="363"/>
        <v>-57.5</v>
      </c>
      <c r="S890">
        <f t="shared" si="345"/>
        <v>-99.5</v>
      </c>
      <c r="T890">
        <f t="shared" si="346"/>
        <v>99.5</v>
      </c>
      <c r="U890">
        <f t="shared" si="347"/>
        <v>0</v>
      </c>
      <c r="V890">
        <f t="shared" si="348"/>
        <v>99.5</v>
      </c>
      <c r="W890">
        <f t="shared" si="355"/>
        <v>28.557142857142804</v>
      </c>
      <c r="X890">
        <f t="shared" si="350"/>
        <v>34.071428571428569</v>
      </c>
      <c r="Y890">
        <f t="shared" si="356"/>
        <v>44.881005837449436</v>
      </c>
      <c r="Z890">
        <f t="shared" si="357"/>
        <v>0</v>
      </c>
      <c r="AA890">
        <f t="shared" si="358"/>
        <v>0</v>
      </c>
      <c r="AB890">
        <v>173.8</v>
      </c>
      <c r="AC890">
        <f t="shared" si="338"/>
        <v>-13888313753.999783</v>
      </c>
      <c r="AD890">
        <f t="shared" si="351"/>
        <v>1240655442.60712</v>
      </c>
      <c r="AE890" t="str">
        <f t="shared" si="339"/>
        <v>Mar</v>
      </c>
      <c r="AF890">
        <f>_xlfn.IFNA(VLOOKUP(A890,Gold!$A$2:$E$1307,5, FALSE),AF889)</f>
        <v>30488</v>
      </c>
      <c r="AG890">
        <f>_xlfn.IFNA(VLOOKUP(A890,Gold!$A$2:$G$1307,7, FALSE),AG889)</f>
        <v>1</v>
      </c>
      <c r="AH890">
        <f>_xlfn.IFNA(VLOOKUP(A890,Oil!$A$2:$E$1345,5, FALSE),AH889)</f>
        <v>3995</v>
      </c>
      <c r="AI890">
        <f>_xlfn.IFNA(VLOOKUP(A890,Oil!$A$2:$G$1345,7, FALSE),AI889)</f>
        <v>1</v>
      </c>
      <c r="AJ890">
        <f t="shared" si="342"/>
        <v>2</v>
      </c>
      <c r="AK890">
        <f>_xlfn.IFNA(VLOOKUP(A890,InterestRate!$A$2:$G$1334,3, FALSE),AK889)</f>
        <v>7.7759999999999998</v>
      </c>
      <c r="AL890">
        <f>_xlfn.IFNA(VLOOKUP(A890,InterestRate!$A$2:$G$1334,4,FALSE),AL889)</f>
        <v>7.7549999999999999</v>
      </c>
      <c r="AM890">
        <f>_xlfn.IFNA(VLOOKUP(A890,InterestRate!$A$2:$G$1334,5, FALSE),AM889)</f>
        <v>7.7830000000000004</v>
      </c>
      <c r="AN890">
        <f>_xlfn.IFNA(VLOOKUP(A890,InterestRate!$A$2:$G$1334,6, FALSE),AN889)</f>
        <v>7.7409999999999997</v>
      </c>
      <c r="AO890">
        <f>_xlfn.IFNA(VLOOKUP(A890,InterestRate!$A$2:$G$1334,7, FALSE),AO889)</f>
        <v>4.8999999999999998E-3</v>
      </c>
      <c r="AP890">
        <f t="shared" si="343"/>
        <v>1</v>
      </c>
      <c r="AQ890">
        <f t="shared" si="344"/>
        <v>3</v>
      </c>
    </row>
    <row r="891" spans="1:43" x14ac:dyDescent="0.2">
      <c r="A891" s="1">
        <v>43165</v>
      </c>
      <c r="B891">
        <v>10420.5</v>
      </c>
      <c r="C891">
        <v>10441.35</v>
      </c>
      <c r="D891">
        <v>10215.9</v>
      </c>
      <c r="E891">
        <v>10249.25</v>
      </c>
      <c r="F891">
        <v>229782297</v>
      </c>
      <c r="G891">
        <v>12143.95</v>
      </c>
      <c r="H891">
        <f t="shared" si="360"/>
        <v>10454.562500000002</v>
      </c>
      <c r="I891">
        <f t="shared" si="352"/>
        <v>-205.31250000000182</v>
      </c>
      <c r="J891">
        <f t="shared" si="359"/>
        <v>0</v>
      </c>
      <c r="K891">
        <f t="shared" si="340"/>
        <v>10360.15</v>
      </c>
      <c r="L891">
        <f t="shared" si="353"/>
        <v>226718665.7142857</v>
      </c>
      <c r="M891">
        <f t="shared" si="354"/>
        <v>3063631.2857142985</v>
      </c>
      <c r="N891" s="10">
        <f t="shared" si="341"/>
        <v>1.0820303924677379</v>
      </c>
      <c r="O891">
        <f t="shared" si="349"/>
        <v>-133.45000000000073</v>
      </c>
      <c r="P891">
        <f t="shared" si="361"/>
        <v>23.599999999998545</v>
      </c>
      <c r="Q891">
        <f t="shared" si="362"/>
        <v>98.047571058523431</v>
      </c>
      <c r="R891">
        <f t="shared" si="363"/>
        <v>-157.04999999999927</v>
      </c>
      <c r="S891">
        <f t="shared" si="345"/>
        <v>-109.60000000000036</v>
      </c>
      <c r="T891">
        <f t="shared" si="346"/>
        <v>109.60000000000036</v>
      </c>
      <c r="U891">
        <f t="shared" si="347"/>
        <v>0</v>
      </c>
      <c r="V891">
        <f t="shared" si="348"/>
        <v>109.60000000000036</v>
      </c>
      <c r="W891">
        <f t="shared" si="355"/>
        <v>28.557142857142804</v>
      </c>
      <c r="X891">
        <f t="shared" si="350"/>
        <v>47.621428571428623</v>
      </c>
      <c r="Y891">
        <f t="shared" si="356"/>
        <v>37.001388246182259</v>
      </c>
      <c r="Z891">
        <f t="shared" si="357"/>
        <v>0</v>
      </c>
      <c r="AA891">
        <f t="shared" si="358"/>
        <v>0</v>
      </c>
      <c r="AB891">
        <v>-74.099999999999994</v>
      </c>
      <c r="AC891">
        <f t="shared" si="338"/>
        <v>-39350218361.25</v>
      </c>
      <c r="AD891">
        <f t="shared" si="351"/>
        <v>-5690003589.1857538</v>
      </c>
      <c r="AE891" t="str">
        <f t="shared" si="339"/>
        <v>Mar</v>
      </c>
      <c r="AF891">
        <f>_xlfn.IFNA(VLOOKUP(A891,Gold!$A$2:$E$1307,5, FALSE),AF890)</f>
        <v>30438</v>
      </c>
      <c r="AG891">
        <f>_xlfn.IFNA(VLOOKUP(A891,Gold!$A$2:$G$1307,7, FALSE),AG890)</f>
        <v>1</v>
      </c>
      <c r="AH891">
        <f>_xlfn.IFNA(VLOOKUP(A891,Oil!$A$2:$E$1345,5, FALSE),AH890)</f>
        <v>4070</v>
      </c>
      <c r="AI891">
        <f>_xlfn.IFNA(VLOOKUP(A891,Oil!$A$2:$G$1345,7, FALSE),AI890)</f>
        <v>1</v>
      </c>
      <c r="AJ891">
        <f t="shared" si="342"/>
        <v>2</v>
      </c>
      <c r="AK891">
        <f>_xlfn.IFNA(VLOOKUP(A891,InterestRate!$A$2:$G$1334,3, FALSE),AK890)</f>
        <v>7.7750000000000004</v>
      </c>
      <c r="AL891">
        <f>_xlfn.IFNA(VLOOKUP(A891,InterestRate!$A$2:$G$1334,4,FALSE),AL890)</f>
        <v>7.8</v>
      </c>
      <c r="AM891">
        <f>_xlfn.IFNA(VLOOKUP(A891,InterestRate!$A$2:$G$1334,5, FALSE),AM890)</f>
        <v>7.8</v>
      </c>
      <c r="AN891">
        <f>_xlfn.IFNA(VLOOKUP(A891,InterestRate!$A$2:$G$1334,6, FALSE),AN890)</f>
        <v>7.758</v>
      </c>
      <c r="AO891">
        <f>_xlfn.IFNA(VLOOKUP(A891,InterestRate!$A$2:$G$1334,7, FALSE),AO890)</f>
        <v>-1E-4</v>
      </c>
      <c r="AP891">
        <f t="shared" si="343"/>
        <v>-1</v>
      </c>
      <c r="AQ891">
        <f t="shared" si="344"/>
        <v>1</v>
      </c>
    </row>
    <row r="892" spans="1:43" x14ac:dyDescent="0.2">
      <c r="A892" s="1">
        <v>43166</v>
      </c>
      <c r="B892">
        <v>10232.950000000001</v>
      </c>
      <c r="C892">
        <v>10243.35</v>
      </c>
      <c r="D892">
        <v>10141.549999999999</v>
      </c>
      <c r="E892">
        <v>10154.200000000001</v>
      </c>
      <c r="F892">
        <v>257200599</v>
      </c>
      <c r="G892">
        <v>12128.88</v>
      </c>
      <c r="H892">
        <f t="shared" si="360"/>
        <v>10429.875000000002</v>
      </c>
      <c r="I892">
        <f t="shared" si="352"/>
        <v>-275.67500000000109</v>
      </c>
      <c r="J892">
        <f t="shared" si="359"/>
        <v>0</v>
      </c>
      <c r="K892">
        <f t="shared" si="340"/>
        <v>10195.15</v>
      </c>
      <c r="L892">
        <f t="shared" si="353"/>
        <v>213364839.85714287</v>
      </c>
      <c r="M892">
        <f t="shared" si="354"/>
        <v>43835759.142857134</v>
      </c>
      <c r="N892" s="10">
        <f t="shared" si="341"/>
        <v>0.40328140079965835</v>
      </c>
      <c r="O892">
        <f t="shared" si="349"/>
        <v>-336.84999999999854</v>
      </c>
      <c r="P892">
        <f t="shared" si="361"/>
        <v>-326.99999999999818</v>
      </c>
      <c r="Q892">
        <f t="shared" si="362"/>
        <v>91.067863235533352</v>
      </c>
      <c r="R892">
        <f t="shared" si="363"/>
        <v>-9.8500000000003638</v>
      </c>
      <c r="S892">
        <f t="shared" si="345"/>
        <v>-95.049999999999272</v>
      </c>
      <c r="T892">
        <f t="shared" si="346"/>
        <v>95.049999999999272</v>
      </c>
      <c r="U892">
        <f t="shared" si="347"/>
        <v>0</v>
      </c>
      <c r="V892">
        <f t="shared" si="348"/>
        <v>95.049999999999272</v>
      </c>
      <c r="W892">
        <f t="shared" si="355"/>
        <v>13.078571428571584</v>
      </c>
      <c r="X892">
        <f t="shared" si="350"/>
        <v>61.199999999999946</v>
      </c>
      <c r="Y892">
        <f t="shared" si="356"/>
        <v>17.37356485435069</v>
      </c>
      <c r="Z892">
        <f t="shared" si="357"/>
        <v>1</v>
      </c>
      <c r="AA892">
        <f t="shared" si="358"/>
        <v>0</v>
      </c>
      <c r="AB892">
        <v>-508.9</v>
      </c>
      <c r="AC892">
        <f t="shared" si="338"/>
        <v>-20254547171.25</v>
      </c>
      <c r="AD892">
        <f t="shared" si="351"/>
        <v>-11156552529.48572</v>
      </c>
      <c r="AE892" t="str">
        <f t="shared" si="339"/>
        <v>Mar</v>
      </c>
      <c r="AF892">
        <f>_xlfn.IFNA(VLOOKUP(A892,Gold!$A$2:$E$1307,5, FALSE),AF891)</f>
        <v>30565</v>
      </c>
      <c r="AG892">
        <f>_xlfn.IFNA(VLOOKUP(A892,Gold!$A$2:$G$1307,7, FALSE),AG891)</f>
        <v>1</v>
      </c>
      <c r="AH892">
        <f>_xlfn.IFNA(VLOOKUP(A892,Oil!$A$2:$E$1345,5, FALSE),AH891)</f>
        <v>4069</v>
      </c>
      <c r="AI892">
        <f>_xlfn.IFNA(VLOOKUP(A892,Oil!$A$2:$G$1345,7, FALSE),AI891)</f>
        <v>-1</v>
      </c>
      <c r="AJ892">
        <f t="shared" si="342"/>
        <v>0</v>
      </c>
      <c r="AK892">
        <f>_xlfn.IFNA(VLOOKUP(A892,InterestRate!$A$2:$G$1334,3, FALSE),AK891)</f>
        <v>7.6779999999999999</v>
      </c>
      <c r="AL892">
        <f>_xlfn.IFNA(VLOOKUP(A892,InterestRate!$A$2:$G$1334,4,FALSE),AL891)</f>
        <v>7.7690000000000001</v>
      </c>
      <c r="AM892">
        <f>_xlfn.IFNA(VLOOKUP(A892,InterestRate!$A$2:$G$1334,5, FALSE),AM891)</f>
        <v>7.7690000000000001</v>
      </c>
      <c r="AN892">
        <f>_xlfn.IFNA(VLOOKUP(A892,InterestRate!$A$2:$G$1334,6, FALSE),AN891)</f>
        <v>7.6779999999999999</v>
      </c>
      <c r="AO892">
        <f>_xlfn.IFNA(VLOOKUP(A892,InterestRate!$A$2:$G$1334,7, FALSE),AO891)</f>
        <v>-1.2500000000000001E-2</v>
      </c>
      <c r="AP892">
        <f t="shared" si="343"/>
        <v>-1</v>
      </c>
      <c r="AQ892">
        <f t="shared" si="344"/>
        <v>-1</v>
      </c>
    </row>
    <row r="893" spans="1:43" x14ac:dyDescent="0.2">
      <c r="A893" s="1">
        <v>43167</v>
      </c>
      <c r="B893">
        <v>10216.25</v>
      </c>
      <c r="C893">
        <v>10270.35</v>
      </c>
      <c r="D893">
        <v>10146.4</v>
      </c>
      <c r="E893">
        <v>10242.65</v>
      </c>
      <c r="F893">
        <v>233377712</v>
      </c>
      <c r="G893">
        <v>11479.51</v>
      </c>
      <c r="H893">
        <f t="shared" si="360"/>
        <v>10405.033333333335</v>
      </c>
      <c r="I893">
        <f t="shared" si="352"/>
        <v>-162.38333333333503</v>
      </c>
      <c r="J893">
        <f t="shared" si="359"/>
        <v>0</v>
      </c>
      <c r="K893">
        <f t="shared" si="340"/>
        <v>10094.25</v>
      </c>
      <c r="L893">
        <f t="shared" si="353"/>
        <v>219088587.85714287</v>
      </c>
      <c r="M893">
        <f t="shared" si="354"/>
        <v>14289124.142857134</v>
      </c>
      <c r="N893" s="10">
        <f t="shared" si="341"/>
        <v>-1.4488438050699735</v>
      </c>
      <c r="O893">
        <f t="shared" si="349"/>
        <v>-339.95000000000073</v>
      </c>
      <c r="P893">
        <f t="shared" si="361"/>
        <v>-377.05000000000109</v>
      </c>
      <c r="Q893">
        <f t="shared" si="362"/>
        <v>165.17715165412974</v>
      </c>
      <c r="R893">
        <f t="shared" si="363"/>
        <v>37.100000000000364</v>
      </c>
      <c r="S893">
        <f t="shared" si="345"/>
        <v>88.449999999998909</v>
      </c>
      <c r="T893">
        <f t="shared" si="346"/>
        <v>-88.449999999998909</v>
      </c>
      <c r="U893">
        <f t="shared" si="347"/>
        <v>88.449999999998909</v>
      </c>
      <c r="V893">
        <f t="shared" si="348"/>
        <v>0</v>
      </c>
      <c r="W893">
        <f t="shared" si="355"/>
        <v>12.63571428571413</v>
      </c>
      <c r="X893">
        <f t="shared" si="350"/>
        <v>61.199999999999946</v>
      </c>
      <c r="Y893">
        <f t="shared" si="356"/>
        <v>16.884604371480222</v>
      </c>
      <c r="Z893">
        <f t="shared" si="357"/>
        <v>1</v>
      </c>
      <c r="AA893">
        <f t="shared" si="358"/>
        <v>0</v>
      </c>
      <c r="AB893">
        <v>-810.25</v>
      </c>
      <c r="AC893">
        <f t="shared" si="338"/>
        <v>6161171596.7999153</v>
      </c>
      <c r="AD893">
        <f t="shared" si="351"/>
        <v>-11695560076.628618</v>
      </c>
      <c r="AE893" t="str">
        <f t="shared" si="339"/>
        <v>Mar</v>
      </c>
      <c r="AF893">
        <f>_xlfn.IFNA(VLOOKUP(A893,Gold!$A$2:$E$1307,5, FALSE),AF892)</f>
        <v>30459</v>
      </c>
      <c r="AG893">
        <f>_xlfn.IFNA(VLOOKUP(A893,Gold!$A$2:$G$1307,7, FALSE),AG892)</f>
        <v>1</v>
      </c>
      <c r="AH893">
        <f>_xlfn.IFNA(VLOOKUP(A893,Oil!$A$2:$E$1345,5, FALSE),AH892)</f>
        <v>3972</v>
      </c>
      <c r="AI893">
        <f>_xlfn.IFNA(VLOOKUP(A893,Oil!$A$2:$G$1345,7, FALSE),AI892)</f>
        <v>-1</v>
      </c>
      <c r="AJ893">
        <f t="shared" si="342"/>
        <v>0</v>
      </c>
      <c r="AK893">
        <f>_xlfn.IFNA(VLOOKUP(A893,InterestRate!$A$2:$G$1334,3, FALSE),AK892)</f>
        <v>7.6619999999999999</v>
      </c>
      <c r="AL893">
        <f>_xlfn.IFNA(VLOOKUP(A893,InterestRate!$A$2:$G$1334,4,FALSE),AL892)</f>
        <v>7.6790000000000003</v>
      </c>
      <c r="AM893">
        <f>_xlfn.IFNA(VLOOKUP(A893,InterestRate!$A$2:$G$1334,5, FALSE),AM892)</f>
        <v>7.7130000000000001</v>
      </c>
      <c r="AN893">
        <f>_xlfn.IFNA(VLOOKUP(A893,InterestRate!$A$2:$G$1334,6, FALSE),AN892)</f>
        <v>7.6520000000000001</v>
      </c>
      <c r="AO893">
        <f>_xlfn.IFNA(VLOOKUP(A893,InterestRate!$A$2:$G$1334,7, FALSE),AO892)</f>
        <v>-2.0999999999999999E-3</v>
      </c>
      <c r="AP893">
        <f t="shared" si="343"/>
        <v>-1</v>
      </c>
      <c r="AQ893">
        <f t="shared" si="344"/>
        <v>-1</v>
      </c>
    </row>
    <row r="894" spans="1:43" x14ac:dyDescent="0.2">
      <c r="A894" s="1">
        <v>43168</v>
      </c>
      <c r="B894">
        <v>10271.299999999999</v>
      </c>
      <c r="C894">
        <v>10296.700000000001</v>
      </c>
      <c r="D894">
        <v>10211.9</v>
      </c>
      <c r="E894">
        <v>10226.85</v>
      </c>
      <c r="F894">
        <v>192333334</v>
      </c>
      <c r="G894">
        <v>9874.81</v>
      </c>
      <c r="H894">
        <f t="shared" si="360"/>
        <v>10393.720833333335</v>
      </c>
      <c r="I894">
        <f t="shared" si="352"/>
        <v>-166.8708333333343</v>
      </c>
      <c r="J894">
        <f t="shared" si="359"/>
        <v>0</v>
      </c>
      <c r="K894">
        <f t="shared" si="340"/>
        <v>10124.35</v>
      </c>
      <c r="L894">
        <f t="shared" si="353"/>
        <v>227108458.7142857</v>
      </c>
      <c r="M894">
        <f t="shared" si="354"/>
        <v>-34775124.714285702</v>
      </c>
      <c r="N894" s="10">
        <f t="shared" si="341"/>
        <v>-1.0022636491197192</v>
      </c>
      <c r="O894">
        <f t="shared" si="349"/>
        <v>-327.44999999999891</v>
      </c>
      <c r="P894">
        <f t="shared" si="361"/>
        <v>-429.44999999999891</v>
      </c>
      <c r="Q894">
        <f t="shared" si="362"/>
        <v>200.26005384665888</v>
      </c>
      <c r="R894">
        <f t="shared" si="363"/>
        <v>102</v>
      </c>
      <c r="S894">
        <f t="shared" si="345"/>
        <v>-15.799999999999272</v>
      </c>
      <c r="T894">
        <f t="shared" si="346"/>
        <v>15.799999999999272</v>
      </c>
      <c r="U894">
        <f t="shared" si="347"/>
        <v>0</v>
      </c>
      <c r="V894">
        <f t="shared" si="348"/>
        <v>15.799999999999272</v>
      </c>
      <c r="W894">
        <f t="shared" si="355"/>
        <v>12.63571428571413</v>
      </c>
      <c r="X894">
        <f t="shared" si="350"/>
        <v>59.414285714285406</v>
      </c>
      <c r="Y894">
        <f t="shared" si="356"/>
        <v>17.297350151559499</v>
      </c>
      <c r="Z894">
        <f t="shared" si="357"/>
        <v>1</v>
      </c>
      <c r="AA894">
        <f t="shared" si="358"/>
        <v>0</v>
      </c>
      <c r="AB894">
        <v>-1004.25</v>
      </c>
      <c r="AC894">
        <f t="shared" si="338"/>
        <v>-8549216696.2997904</v>
      </c>
      <c r="AD894">
        <f t="shared" si="351"/>
        <v>-11235600372.928547</v>
      </c>
      <c r="AE894" t="str">
        <f t="shared" si="339"/>
        <v>Mar</v>
      </c>
      <c r="AF894">
        <f>_xlfn.IFNA(VLOOKUP(A894,Gold!$A$2:$E$1307,5, FALSE),AF893)</f>
        <v>30369</v>
      </c>
      <c r="AG894">
        <f>_xlfn.IFNA(VLOOKUP(A894,Gold!$A$2:$G$1307,7, FALSE),AG893)</f>
        <v>1</v>
      </c>
      <c r="AH894">
        <f>_xlfn.IFNA(VLOOKUP(A894,Oil!$A$2:$E$1345,5, FALSE),AH893)</f>
        <v>3903</v>
      </c>
      <c r="AI894">
        <f>_xlfn.IFNA(VLOOKUP(A894,Oil!$A$2:$G$1345,7, FALSE),AI893)</f>
        <v>-1</v>
      </c>
      <c r="AJ894">
        <f t="shared" si="342"/>
        <v>0</v>
      </c>
      <c r="AK894">
        <f>_xlfn.IFNA(VLOOKUP(A894,InterestRate!$A$2:$G$1334,3, FALSE),AK893)</f>
        <v>7.6710000000000003</v>
      </c>
      <c r="AL894">
        <f>_xlfn.IFNA(VLOOKUP(A894,InterestRate!$A$2:$G$1334,4,FALSE),AL893)</f>
        <v>7.6520000000000001</v>
      </c>
      <c r="AM894">
        <f>_xlfn.IFNA(VLOOKUP(A894,InterestRate!$A$2:$G$1334,5, FALSE),AM893)</f>
        <v>7.7290000000000001</v>
      </c>
      <c r="AN894">
        <f>_xlfn.IFNA(VLOOKUP(A894,InterestRate!$A$2:$G$1334,6, FALSE),AN893)</f>
        <v>7.6340000000000003</v>
      </c>
      <c r="AO894">
        <f>_xlfn.IFNA(VLOOKUP(A894,InterestRate!$A$2:$G$1334,7, FALSE),AO893)</f>
        <v>1.1999999999999999E-3</v>
      </c>
      <c r="AP894">
        <f t="shared" si="343"/>
        <v>1</v>
      </c>
      <c r="AQ894">
        <f t="shared" si="344"/>
        <v>1</v>
      </c>
    </row>
    <row r="895" spans="1:43" x14ac:dyDescent="0.2">
      <c r="A895" s="1">
        <v>43171</v>
      </c>
      <c r="B895">
        <v>10301.6</v>
      </c>
      <c r="C895">
        <v>10433.65</v>
      </c>
      <c r="D895">
        <v>10295.450000000001</v>
      </c>
      <c r="E895">
        <v>10421.4</v>
      </c>
      <c r="F895">
        <v>223135459</v>
      </c>
      <c r="G895">
        <v>10968.95</v>
      </c>
      <c r="H895">
        <f t="shared" si="360"/>
        <v>10382.591666666667</v>
      </c>
      <c r="I895">
        <f t="shared" si="352"/>
        <v>38.808333333332484</v>
      </c>
      <c r="J895">
        <f t="shared" si="359"/>
        <v>1</v>
      </c>
      <c r="K895">
        <f t="shared" si="340"/>
        <v>10155.25</v>
      </c>
      <c r="L895">
        <f t="shared" si="353"/>
        <v>226977483.85714287</v>
      </c>
      <c r="M895">
        <f t="shared" si="354"/>
        <v>-3842024.8571428657</v>
      </c>
      <c r="N895" s="10">
        <f t="shared" si="341"/>
        <v>-2.5538795171474047</v>
      </c>
      <c r="O895">
        <f t="shared" si="349"/>
        <v>-71.450000000000728</v>
      </c>
      <c r="P895">
        <f t="shared" si="361"/>
        <v>-185.90000000000146</v>
      </c>
      <c r="Q895">
        <f t="shared" si="362"/>
        <v>202.28703410418242</v>
      </c>
      <c r="R895">
        <f t="shared" si="363"/>
        <v>114.45000000000073</v>
      </c>
      <c r="S895">
        <f t="shared" si="345"/>
        <v>194.54999999999927</v>
      </c>
      <c r="T895">
        <f t="shared" si="346"/>
        <v>-194.54999999999927</v>
      </c>
      <c r="U895">
        <f t="shared" si="347"/>
        <v>194.54999999999927</v>
      </c>
      <c r="V895">
        <f t="shared" si="348"/>
        <v>0</v>
      </c>
      <c r="W895">
        <f t="shared" si="355"/>
        <v>40.428571428571168</v>
      </c>
      <c r="X895">
        <f t="shared" si="350"/>
        <v>50.63571428571413</v>
      </c>
      <c r="Y895">
        <f t="shared" si="356"/>
        <v>43.913414539529747</v>
      </c>
      <c r="Z895">
        <f t="shared" si="357"/>
        <v>0</v>
      </c>
      <c r="AA895">
        <f t="shared" si="358"/>
        <v>0</v>
      </c>
      <c r="AB895">
        <v>-738.85</v>
      </c>
      <c r="AC895">
        <f t="shared" si="338"/>
        <v>26731627988.199837</v>
      </c>
      <c r="AD895">
        <f t="shared" si="351"/>
        <v>-7581038869.1714115</v>
      </c>
      <c r="AE895" t="str">
        <f t="shared" si="339"/>
        <v>Mar</v>
      </c>
      <c r="AF895">
        <f>_xlfn.IFNA(VLOOKUP(A895,Gold!$A$2:$E$1307,5, FALSE),AF894)</f>
        <v>30271</v>
      </c>
      <c r="AG895">
        <f>_xlfn.IFNA(VLOOKUP(A895,Gold!$A$2:$G$1307,7, FALSE),AG894)</f>
        <v>-1</v>
      </c>
      <c r="AH895">
        <f>_xlfn.IFNA(VLOOKUP(A895,Oil!$A$2:$E$1345,5, FALSE),AH894)</f>
        <v>4037</v>
      </c>
      <c r="AI895">
        <f>_xlfn.IFNA(VLOOKUP(A895,Oil!$A$2:$G$1345,7, FALSE),AI894)</f>
        <v>1</v>
      </c>
      <c r="AJ895">
        <f t="shared" si="342"/>
        <v>0</v>
      </c>
      <c r="AK895">
        <f>_xlfn.IFNA(VLOOKUP(A895,InterestRate!$A$2:$G$1334,3, FALSE),AK894)</f>
        <v>7.6289999999999996</v>
      </c>
      <c r="AL895">
        <f>_xlfn.IFNA(VLOOKUP(A895,InterestRate!$A$2:$G$1334,4,FALSE),AL894)</f>
        <v>7.6970000000000001</v>
      </c>
      <c r="AM895">
        <f>_xlfn.IFNA(VLOOKUP(A895,InterestRate!$A$2:$G$1334,5, FALSE),AM894)</f>
        <v>7.7</v>
      </c>
      <c r="AN895">
        <f>_xlfn.IFNA(VLOOKUP(A895,InterestRate!$A$2:$G$1334,6, FALSE),AN894)</f>
        <v>7.62</v>
      </c>
      <c r="AO895">
        <f>_xlfn.IFNA(VLOOKUP(A895,InterestRate!$A$2:$G$1334,7, FALSE),AO894)</f>
        <v>-5.4999999999999997E-3</v>
      </c>
      <c r="AP895">
        <f t="shared" si="343"/>
        <v>-1</v>
      </c>
      <c r="AQ895">
        <f t="shared" si="344"/>
        <v>-1</v>
      </c>
    </row>
    <row r="896" spans="1:43" x14ac:dyDescent="0.2">
      <c r="A896" s="1">
        <v>43172</v>
      </c>
      <c r="B896">
        <v>10389.5</v>
      </c>
      <c r="C896">
        <v>10478.6</v>
      </c>
      <c r="D896">
        <v>10377.85</v>
      </c>
      <c r="E896">
        <v>10426.85</v>
      </c>
      <c r="F896">
        <v>274852794</v>
      </c>
      <c r="G896">
        <v>23965.25</v>
      </c>
      <c r="H896">
        <f t="shared" si="360"/>
        <v>10384.5875</v>
      </c>
      <c r="I896">
        <f t="shared" si="352"/>
        <v>42.262500000000728</v>
      </c>
      <c r="J896">
        <f t="shared" si="359"/>
        <v>0</v>
      </c>
      <c r="K896">
        <f t="shared" si="340"/>
        <v>10114.75</v>
      </c>
      <c r="L896">
        <f t="shared" si="353"/>
        <v>216740517.85714287</v>
      </c>
      <c r="M896">
        <f t="shared" si="354"/>
        <v>58112276.142857134</v>
      </c>
      <c r="N896" s="10">
        <f t="shared" si="341"/>
        <v>-2.9932338146228279</v>
      </c>
      <c r="O896">
        <f t="shared" si="349"/>
        <v>-31.5</v>
      </c>
      <c r="P896">
        <f t="shared" si="361"/>
        <v>-129.45000000000073</v>
      </c>
      <c r="Q896">
        <f t="shared" si="362"/>
        <v>173.87386814530078</v>
      </c>
      <c r="R896">
        <f t="shared" si="363"/>
        <v>97.950000000000728</v>
      </c>
      <c r="S896">
        <f t="shared" si="345"/>
        <v>5.4500000000007276</v>
      </c>
      <c r="T896">
        <f t="shared" si="346"/>
        <v>-5.4500000000007276</v>
      </c>
      <c r="U896">
        <f t="shared" si="347"/>
        <v>5.4500000000007276</v>
      </c>
      <c r="V896">
        <f t="shared" si="348"/>
        <v>0</v>
      </c>
      <c r="W896">
        <f t="shared" si="355"/>
        <v>41.207142857142699</v>
      </c>
      <c r="X896">
        <f t="shared" si="350"/>
        <v>45.707142857142699</v>
      </c>
      <c r="Y896">
        <f t="shared" si="356"/>
        <v>46.871953201169958</v>
      </c>
      <c r="Z896">
        <f t="shared" si="357"/>
        <v>0</v>
      </c>
      <c r="AA896">
        <f t="shared" si="358"/>
        <v>0</v>
      </c>
      <c r="AB896">
        <v>-430.4</v>
      </c>
      <c r="AC896">
        <f t="shared" si="338"/>
        <v>10265751855.900101</v>
      </c>
      <c r="AD896">
        <f t="shared" si="351"/>
        <v>-5554820648.8428183</v>
      </c>
      <c r="AE896" t="str">
        <f t="shared" si="339"/>
        <v>Mar</v>
      </c>
      <c r="AF896">
        <f>_xlfn.IFNA(VLOOKUP(A896,Gold!$A$2:$E$1307,5, FALSE),AF895)</f>
        <v>30238</v>
      </c>
      <c r="AG896">
        <f>_xlfn.IFNA(VLOOKUP(A896,Gold!$A$2:$G$1307,7, FALSE),AG895)</f>
        <v>-1</v>
      </c>
      <c r="AH896">
        <f>_xlfn.IFNA(VLOOKUP(A896,Oil!$A$2:$E$1345,5, FALSE),AH895)</f>
        <v>3990</v>
      </c>
      <c r="AI896">
        <f>_xlfn.IFNA(VLOOKUP(A896,Oil!$A$2:$G$1345,7, FALSE),AI895)</f>
        <v>-1</v>
      </c>
      <c r="AJ896">
        <f t="shared" si="342"/>
        <v>-2</v>
      </c>
      <c r="AK896">
        <f>_xlfn.IFNA(VLOOKUP(A896,InterestRate!$A$2:$G$1334,3, FALSE),AK895)</f>
        <v>7.6529999999999996</v>
      </c>
      <c r="AL896">
        <f>_xlfn.IFNA(VLOOKUP(A896,InterestRate!$A$2:$G$1334,4,FALSE),AL895)</f>
        <v>7.6070000000000002</v>
      </c>
      <c r="AM896">
        <f>_xlfn.IFNA(VLOOKUP(A896,InterestRate!$A$2:$G$1334,5, FALSE),AM895)</f>
        <v>7.665</v>
      </c>
      <c r="AN896">
        <f>_xlfn.IFNA(VLOOKUP(A896,InterestRate!$A$2:$G$1334,6, FALSE),AN895)</f>
        <v>7.6040000000000001</v>
      </c>
      <c r="AO896">
        <f>_xlfn.IFNA(VLOOKUP(A896,InterestRate!$A$2:$G$1334,7, FALSE),AO895)</f>
        <v>3.0999999999999999E-3</v>
      </c>
      <c r="AP896">
        <f t="shared" si="343"/>
        <v>1</v>
      </c>
      <c r="AQ896">
        <f t="shared" si="344"/>
        <v>-1</v>
      </c>
    </row>
    <row r="897" spans="1:43" x14ac:dyDescent="0.2">
      <c r="A897" s="1">
        <v>43173</v>
      </c>
      <c r="B897">
        <v>10393.049999999999</v>
      </c>
      <c r="C897">
        <v>10420.35</v>
      </c>
      <c r="D897">
        <v>10336.299999999999</v>
      </c>
      <c r="E897">
        <v>10410.9</v>
      </c>
      <c r="F897">
        <v>186991169</v>
      </c>
      <c r="G897">
        <v>9564.68</v>
      </c>
      <c r="H897">
        <f t="shared" si="360"/>
        <v>10388.266666666666</v>
      </c>
      <c r="I897">
        <f t="shared" si="352"/>
        <v>22.633333333333212</v>
      </c>
      <c r="J897">
        <f t="shared" si="359"/>
        <v>0</v>
      </c>
      <c r="K897">
        <f t="shared" si="340"/>
        <v>9998.0499999999993</v>
      </c>
      <c r="L897">
        <f t="shared" si="353"/>
        <v>230093987.85714287</v>
      </c>
      <c r="M897">
        <f t="shared" si="354"/>
        <v>-43102818.857142866</v>
      </c>
      <c r="N897" s="10">
        <f t="shared" si="341"/>
        <v>-3.9655553314314842</v>
      </c>
      <c r="O897">
        <f t="shared" si="349"/>
        <v>52.049999999999272</v>
      </c>
      <c r="P897">
        <f t="shared" si="361"/>
        <v>90.649999999999636</v>
      </c>
      <c r="Q897">
        <f t="shared" si="362"/>
        <v>145.98556150067213</v>
      </c>
      <c r="R897">
        <f t="shared" si="363"/>
        <v>-38.600000000000364</v>
      </c>
      <c r="S897">
        <f t="shared" si="345"/>
        <v>-15.950000000000728</v>
      </c>
      <c r="T897">
        <f t="shared" si="346"/>
        <v>15.950000000000728</v>
      </c>
      <c r="U897">
        <f t="shared" si="347"/>
        <v>0</v>
      </c>
      <c r="V897">
        <f t="shared" si="348"/>
        <v>15.950000000000728</v>
      </c>
      <c r="W897">
        <f t="shared" si="355"/>
        <v>41.207142857142699</v>
      </c>
      <c r="X897">
        <f t="shared" si="350"/>
        <v>33.771428571428523</v>
      </c>
      <c r="Y897">
        <f t="shared" si="356"/>
        <v>54.235216696436908</v>
      </c>
      <c r="Z897">
        <f t="shared" si="357"/>
        <v>0</v>
      </c>
      <c r="AA897">
        <f t="shared" si="358"/>
        <v>0</v>
      </c>
      <c r="AB897">
        <v>-50.9</v>
      </c>
      <c r="AC897">
        <f t="shared" si="338"/>
        <v>3337792366.6500678</v>
      </c>
      <c r="AD897">
        <f t="shared" si="351"/>
        <v>-3093948345.892839</v>
      </c>
      <c r="AE897" t="str">
        <f t="shared" si="339"/>
        <v>Mar</v>
      </c>
      <c r="AF897">
        <f>_xlfn.IFNA(VLOOKUP(A897,Gold!$A$2:$E$1307,5, FALSE),AF896)</f>
        <v>30375</v>
      </c>
      <c r="AG897">
        <f>_xlfn.IFNA(VLOOKUP(A897,Gold!$A$2:$G$1307,7, FALSE),AG896)</f>
        <v>-1</v>
      </c>
      <c r="AH897">
        <f>_xlfn.IFNA(VLOOKUP(A897,Oil!$A$2:$E$1345,5, FALSE),AH896)</f>
        <v>3944</v>
      </c>
      <c r="AI897">
        <f>_xlfn.IFNA(VLOOKUP(A897,Oil!$A$2:$G$1345,7, FALSE),AI896)</f>
        <v>-1</v>
      </c>
      <c r="AJ897">
        <f t="shared" si="342"/>
        <v>-2</v>
      </c>
      <c r="AK897">
        <f>_xlfn.IFNA(VLOOKUP(A897,InterestRate!$A$2:$G$1334,3, FALSE),AK896)</f>
        <v>7.6849999999999996</v>
      </c>
      <c r="AL897">
        <f>_xlfn.IFNA(VLOOKUP(A897,InterestRate!$A$2:$G$1334,4,FALSE),AL896)</f>
        <v>7.6459999999999999</v>
      </c>
      <c r="AM897">
        <f>_xlfn.IFNA(VLOOKUP(A897,InterestRate!$A$2:$G$1334,5, FALSE),AM896)</f>
        <v>7.6929999999999996</v>
      </c>
      <c r="AN897">
        <f>_xlfn.IFNA(VLOOKUP(A897,InterestRate!$A$2:$G$1334,6, FALSE),AN896)</f>
        <v>7.6429999999999998</v>
      </c>
      <c r="AO897">
        <f>_xlfn.IFNA(VLOOKUP(A897,InterestRate!$A$2:$G$1334,7, FALSE),AO896)</f>
        <v>4.1999999999999997E-3</v>
      </c>
      <c r="AP897">
        <f t="shared" si="343"/>
        <v>1</v>
      </c>
      <c r="AQ897">
        <f t="shared" si="344"/>
        <v>-1</v>
      </c>
    </row>
    <row r="898" spans="1:43" x14ac:dyDescent="0.2">
      <c r="A898" s="1">
        <v>43174</v>
      </c>
      <c r="B898">
        <v>10405.450000000001</v>
      </c>
      <c r="C898">
        <v>10420</v>
      </c>
      <c r="D898">
        <v>10346.200000000001</v>
      </c>
      <c r="E898">
        <v>10360.15</v>
      </c>
      <c r="F898">
        <v>179308593</v>
      </c>
      <c r="G898">
        <v>8588.01</v>
      </c>
      <c r="H898">
        <f t="shared" si="360"/>
        <v>10381.5875</v>
      </c>
      <c r="I898">
        <f t="shared" si="352"/>
        <v>-21.4375</v>
      </c>
      <c r="J898">
        <f t="shared" si="359"/>
        <v>-1</v>
      </c>
      <c r="K898">
        <f t="shared" si="340"/>
        <v>10130.65</v>
      </c>
      <c r="L898">
        <f t="shared" si="353"/>
        <v>228239052</v>
      </c>
      <c r="M898">
        <f t="shared" si="354"/>
        <v>-48930459</v>
      </c>
      <c r="N898" s="10">
        <f t="shared" si="341"/>
        <v>-2.2152188916183646</v>
      </c>
      <c r="O898">
        <f t="shared" si="349"/>
        <v>110.89999999999964</v>
      </c>
      <c r="P898">
        <f t="shared" si="361"/>
        <v>244.35000000000036</v>
      </c>
      <c r="Q898">
        <f t="shared" si="362"/>
        <v>163.83355629011561</v>
      </c>
      <c r="R898">
        <f t="shared" si="363"/>
        <v>-133.45000000000073</v>
      </c>
      <c r="S898">
        <f t="shared" si="345"/>
        <v>-50.75</v>
      </c>
      <c r="T898">
        <f t="shared" si="346"/>
        <v>50.75</v>
      </c>
      <c r="U898">
        <f t="shared" si="347"/>
        <v>0</v>
      </c>
      <c r="V898">
        <f t="shared" si="348"/>
        <v>50.75</v>
      </c>
      <c r="W898">
        <f t="shared" si="355"/>
        <v>41.207142857142699</v>
      </c>
      <c r="X898">
        <f t="shared" si="350"/>
        <v>25.364285714285611</v>
      </c>
      <c r="Y898">
        <f t="shared" si="356"/>
        <v>60.983086680761105</v>
      </c>
      <c r="Z898">
        <f t="shared" si="357"/>
        <v>0</v>
      </c>
      <c r="AA898">
        <f t="shared" si="358"/>
        <v>0</v>
      </c>
      <c r="AB898">
        <v>131.44999999999999</v>
      </c>
      <c r="AC898">
        <f t="shared" ref="AC898:AC961" si="364">(E898-B898)*F898</f>
        <v>-8122679262.9001961</v>
      </c>
      <c r="AD898">
        <f t="shared" si="351"/>
        <v>1367128668.1571333</v>
      </c>
      <c r="AE898" t="str">
        <f t="shared" ref="AE898:AE961" si="365">TEXT(A898, "mmm")</f>
        <v>Mar</v>
      </c>
      <c r="AF898">
        <f>_xlfn.IFNA(VLOOKUP(A898,Gold!$A$2:$E$1307,5, FALSE),AF897)</f>
        <v>30320</v>
      </c>
      <c r="AG898">
        <f>_xlfn.IFNA(VLOOKUP(A898,Gold!$A$2:$G$1307,7, FALSE),AG897)</f>
        <v>-1</v>
      </c>
      <c r="AH898">
        <f>_xlfn.IFNA(VLOOKUP(A898,Oil!$A$2:$E$1345,5, FALSE),AH897)</f>
        <v>3962</v>
      </c>
      <c r="AI898">
        <f>_xlfn.IFNA(VLOOKUP(A898,Oil!$A$2:$G$1345,7, FALSE),AI897)</f>
        <v>1</v>
      </c>
      <c r="AJ898">
        <f t="shared" si="342"/>
        <v>0</v>
      </c>
      <c r="AK898">
        <f>_xlfn.IFNA(VLOOKUP(A898,InterestRate!$A$2:$G$1334,3, FALSE),AK897)</f>
        <v>7.633</v>
      </c>
      <c r="AL898">
        <f>_xlfn.IFNA(VLOOKUP(A898,InterestRate!$A$2:$G$1334,4,FALSE),AL897)</f>
        <v>7.6719999999999997</v>
      </c>
      <c r="AM898">
        <f>_xlfn.IFNA(VLOOKUP(A898,InterestRate!$A$2:$G$1334,5, FALSE),AM897)</f>
        <v>7.7110000000000003</v>
      </c>
      <c r="AN898">
        <f>_xlfn.IFNA(VLOOKUP(A898,InterestRate!$A$2:$G$1334,6, FALSE),AN897)</f>
        <v>7.625</v>
      </c>
      <c r="AO898">
        <f>_xlfn.IFNA(VLOOKUP(A898,InterestRate!$A$2:$G$1334,7, FALSE),AO897)</f>
        <v>-6.7999999999999996E-3</v>
      </c>
      <c r="AP898">
        <f t="shared" si="343"/>
        <v>-1</v>
      </c>
      <c r="AQ898">
        <f t="shared" si="344"/>
        <v>-1</v>
      </c>
    </row>
    <row r="899" spans="1:43" x14ac:dyDescent="0.2">
      <c r="A899" s="1">
        <v>43175</v>
      </c>
      <c r="B899">
        <v>10345.15</v>
      </c>
      <c r="C899">
        <v>10346.299999999999</v>
      </c>
      <c r="D899">
        <v>10180.25</v>
      </c>
      <c r="E899">
        <v>10195.15</v>
      </c>
      <c r="F899">
        <v>338702439</v>
      </c>
      <c r="G899">
        <v>18811.97</v>
      </c>
      <c r="H899">
        <f t="shared" si="360"/>
        <v>10363.049999999999</v>
      </c>
      <c r="I899">
        <f t="shared" si="352"/>
        <v>-167.89999999999964</v>
      </c>
      <c r="J899">
        <f t="shared" si="359"/>
        <v>0</v>
      </c>
      <c r="K899">
        <f t="shared" ref="K899:K962" si="366">E906</f>
        <v>10184.15</v>
      </c>
      <c r="L899">
        <f t="shared" si="353"/>
        <v>221028522.85714287</v>
      </c>
      <c r="M899">
        <f t="shared" si="354"/>
        <v>117673916.14285713</v>
      </c>
      <c r="N899" s="10">
        <f t="shared" ref="N899:N962" si="367">(K899-E899)*100/E899</f>
        <v>-0.10789444000333492</v>
      </c>
      <c r="O899">
        <f t="shared" si="349"/>
        <v>40.949999999998909</v>
      </c>
      <c r="P899">
        <f t="shared" si="361"/>
        <v>377.79999999999745</v>
      </c>
      <c r="Q899">
        <f t="shared" si="362"/>
        <v>195.78483604153135</v>
      </c>
      <c r="R899">
        <f t="shared" si="363"/>
        <v>-336.84999999999854</v>
      </c>
      <c r="S899">
        <f t="shared" si="345"/>
        <v>-165</v>
      </c>
      <c r="T899">
        <f t="shared" si="346"/>
        <v>165</v>
      </c>
      <c r="U899">
        <f t="shared" si="347"/>
        <v>0</v>
      </c>
      <c r="V899">
        <f t="shared" si="348"/>
        <v>165</v>
      </c>
      <c r="W899">
        <f t="shared" si="355"/>
        <v>41.207142857142699</v>
      </c>
      <c r="X899">
        <f t="shared" si="350"/>
        <v>35.357142857142854</v>
      </c>
      <c r="Y899">
        <f t="shared" si="356"/>
        <v>53.126438898609351</v>
      </c>
      <c r="Z899">
        <f t="shared" si="357"/>
        <v>0</v>
      </c>
      <c r="AA899">
        <f t="shared" si="358"/>
        <v>0</v>
      </c>
      <c r="AB899">
        <v>203.9</v>
      </c>
      <c r="AC899">
        <f t="shared" si="364"/>
        <v>-50805365850</v>
      </c>
      <c r="AD899">
        <f t="shared" si="351"/>
        <v>-2997274000.2357225</v>
      </c>
      <c r="AE899" t="str">
        <f t="shared" si="365"/>
        <v>Mar</v>
      </c>
      <c r="AF899">
        <f>_xlfn.IFNA(VLOOKUP(A899,Gold!$A$2:$E$1307,5, FALSE),AF898)</f>
        <v>30299</v>
      </c>
      <c r="AG899">
        <f>_xlfn.IFNA(VLOOKUP(A899,Gold!$A$2:$G$1307,7, FALSE),AG898)</f>
        <v>1</v>
      </c>
      <c r="AH899">
        <f>_xlfn.IFNA(VLOOKUP(A899,Oil!$A$2:$E$1345,5, FALSE),AH898)</f>
        <v>3973</v>
      </c>
      <c r="AI899">
        <f>_xlfn.IFNA(VLOOKUP(A899,Oil!$A$2:$G$1345,7, FALSE),AI898)</f>
        <v>1</v>
      </c>
      <c r="AJ899">
        <f t="shared" ref="AJ899:AJ962" si="368">AG899+AI899</f>
        <v>2</v>
      </c>
      <c r="AK899">
        <f>_xlfn.IFNA(VLOOKUP(A899,InterestRate!$A$2:$G$1334,3, FALSE),AK898)</f>
        <v>7.5570000000000004</v>
      </c>
      <c r="AL899">
        <f>_xlfn.IFNA(VLOOKUP(A899,InterestRate!$A$2:$G$1334,4,FALSE),AL898)</f>
        <v>7.64</v>
      </c>
      <c r="AM899">
        <f>_xlfn.IFNA(VLOOKUP(A899,InterestRate!$A$2:$G$1334,5, FALSE),AM898)</f>
        <v>7.6479999999999997</v>
      </c>
      <c r="AN899">
        <f>_xlfn.IFNA(VLOOKUP(A899,InterestRate!$A$2:$G$1334,6, FALSE),AN898)</f>
        <v>7.5570000000000004</v>
      </c>
      <c r="AO899">
        <f>_xlfn.IFNA(VLOOKUP(A899,InterestRate!$A$2:$G$1334,7, FALSE),AO898)</f>
        <v>-0.01</v>
      </c>
      <c r="AP899">
        <f t="shared" ref="AP899:AP962" si="369">IF(AO899&gt;0,1,-1)</f>
        <v>-1</v>
      </c>
      <c r="AQ899">
        <f t="shared" ref="AQ899:AQ962" si="370">AG899+AI899+AP899</f>
        <v>1</v>
      </c>
    </row>
    <row r="900" spans="1:43" x14ac:dyDescent="0.2">
      <c r="A900" s="1">
        <v>43178</v>
      </c>
      <c r="B900">
        <v>10215.35</v>
      </c>
      <c r="C900">
        <v>10224.549999999999</v>
      </c>
      <c r="D900">
        <v>10075.299999999999</v>
      </c>
      <c r="E900">
        <v>10094.25</v>
      </c>
      <c r="F900">
        <v>216670033</v>
      </c>
      <c r="G900">
        <v>11111.43</v>
      </c>
      <c r="H900">
        <f t="shared" si="360"/>
        <v>10333.120833333332</v>
      </c>
      <c r="I900">
        <f t="shared" si="352"/>
        <v>-238.87083333333248</v>
      </c>
      <c r="J900">
        <f t="shared" si="359"/>
        <v>0</v>
      </c>
      <c r="K900">
        <f t="shared" si="366"/>
        <v>10113.700000000001</v>
      </c>
      <c r="L900">
        <f t="shared" si="353"/>
        <v>232671642.85714287</v>
      </c>
      <c r="M900">
        <f t="shared" si="354"/>
        <v>-16001609.857142866</v>
      </c>
      <c r="N900" s="10">
        <f t="shared" si="367"/>
        <v>0.19268395373604505</v>
      </c>
      <c r="O900">
        <f t="shared" si="349"/>
        <v>-148.39999999999964</v>
      </c>
      <c r="P900">
        <f t="shared" si="361"/>
        <v>191.55000000000109</v>
      </c>
      <c r="Q900">
        <f t="shared" si="362"/>
        <v>182.45265563323247</v>
      </c>
      <c r="R900">
        <f t="shared" si="363"/>
        <v>-339.95000000000073</v>
      </c>
      <c r="S900">
        <f t="shared" ref="S900:S963" si="371">E900-E899</f>
        <v>-100.89999999999964</v>
      </c>
      <c r="T900">
        <f t="shared" ref="T900:T963" si="372">E899-E900</f>
        <v>100.89999999999964</v>
      </c>
      <c r="U900">
        <f t="shared" ref="U900:U963" si="373">IF(S900&gt;0,S900,0)</f>
        <v>0</v>
      </c>
      <c r="V900">
        <f t="shared" ref="V900:V963" si="374">IF(T900&gt;0,T900,0)</f>
        <v>100.89999999999964</v>
      </c>
      <c r="W900">
        <f t="shared" si="355"/>
        <v>28.571428571428573</v>
      </c>
      <c r="X900">
        <f t="shared" si="350"/>
        <v>49.771428571428523</v>
      </c>
      <c r="Y900">
        <f t="shared" si="356"/>
        <v>36.010082823190515</v>
      </c>
      <c r="Z900">
        <f t="shared" si="357"/>
        <v>0</v>
      </c>
      <c r="AA900">
        <f t="shared" si="358"/>
        <v>0</v>
      </c>
      <c r="AB900">
        <v>3.45</v>
      </c>
      <c r="AC900">
        <f t="shared" si="364"/>
        <v>-26238740996.300079</v>
      </c>
      <c r="AD900">
        <f t="shared" si="351"/>
        <v>-7625832942.107152</v>
      </c>
      <c r="AE900" t="str">
        <f t="shared" si="365"/>
        <v>Mar</v>
      </c>
      <c r="AF900">
        <f>_xlfn.IFNA(VLOOKUP(A900,Gold!$A$2:$E$1307,5, FALSE),AF899)</f>
        <v>30154</v>
      </c>
      <c r="AG900">
        <f>_xlfn.IFNA(VLOOKUP(A900,Gold!$A$2:$G$1307,7, FALSE),AG899)</f>
        <v>1</v>
      </c>
      <c r="AH900">
        <f>_xlfn.IFNA(VLOOKUP(A900,Oil!$A$2:$E$1345,5, FALSE),AH899)</f>
        <v>4044</v>
      </c>
      <c r="AI900">
        <f>_xlfn.IFNA(VLOOKUP(A900,Oil!$A$2:$G$1345,7, FALSE),AI899)</f>
        <v>1</v>
      </c>
      <c r="AJ900">
        <f t="shared" si="368"/>
        <v>2</v>
      </c>
      <c r="AK900">
        <f>_xlfn.IFNA(VLOOKUP(A900,InterestRate!$A$2:$G$1334,3, FALSE),AK899)</f>
        <v>7.6079999999999997</v>
      </c>
      <c r="AL900">
        <f>_xlfn.IFNA(VLOOKUP(A900,InterestRate!$A$2:$G$1334,4,FALSE),AL899)</f>
        <v>7.585</v>
      </c>
      <c r="AM900">
        <f>_xlfn.IFNA(VLOOKUP(A900,InterestRate!$A$2:$G$1334,5, FALSE),AM899)</f>
        <v>7.6130000000000004</v>
      </c>
      <c r="AN900">
        <f>_xlfn.IFNA(VLOOKUP(A900,InterestRate!$A$2:$G$1334,6, FALSE),AN899)</f>
        <v>7.5419999999999998</v>
      </c>
      <c r="AO900">
        <f>_xlfn.IFNA(VLOOKUP(A900,InterestRate!$A$2:$G$1334,7, FALSE),AO899)</f>
        <v>6.7000000000000002E-3</v>
      </c>
      <c r="AP900">
        <f t="shared" si="369"/>
        <v>1</v>
      </c>
      <c r="AQ900">
        <f t="shared" si="370"/>
        <v>3</v>
      </c>
    </row>
    <row r="901" spans="1:43" x14ac:dyDescent="0.2">
      <c r="A901" s="1">
        <v>43179</v>
      </c>
      <c r="B901">
        <v>10051.549999999999</v>
      </c>
      <c r="C901">
        <v>10155.65</v>
      </c>
      <c r="D901">
        <v>10049.1</v>
      </c>
      <c r="E901">
        <v>10124.35</v>
      </c>
      <c r="F901">
        <v>209327593</v>
      </c>
      <c r="G901">
        <v>10947.12</v>
      </c>
      <c r="H901">
        <f t="shared" si="360"/>
        <v>10299.904166666665</v>
      </c>
      <c r="I901">
        <f t="shared" si="352"/>
        <v>-175.55416666666497</v>
      </c>
      <c r="J901">
        <f t="shared" si="359"/>
        <v>0</v>
      </c>
      <c r="K901">
        <f t="shared" si="366"/>
        <v>10211.799999999999</v>
      </c>
      <c r="L901">
        <f t="shared" si="353"/>
        <v>230284831.57142857</v>
      </c>
      <c r="M901">
        <f t="shared" si="354"/>
        <v>-20957238.571428567</v>
      </c>
      <c r="N901" s="10">
        <f t="shared" si="367"/>
        <v>0.86375915490869937</v>
      </c>
      <c r="O901">
        <f t="shared" si="349"/>
        <v>-102.5</v>
      </c>
      <c r="P901">
        <f t="shared" si="361"/>
        <v>224.94999999999891</v>
      </c>
      <c r="Q901">
        <f t="shared" si="362"/>
        <v>148.29573894915526</v>
      </c>
      <c r="R901">
        <f t="shared" si="363"/>
        <v>-327.44999999999891</v>
      </c>
      <c r="S901">
        <f t="shared" si="371"/>
        <v>30.100000000000364</v>
      </c>
      <c r="T901">
        <f t="shared" si="372"/>
        <v>-30.100000000000364</v>
      </c>
      <c r="U901">
        <f t="shared" si="373"/>
        <v>30.100000000000364</v>
      </c>
      <c r="V901">
        <f t="shared" si="374"/>
        <v>0</v>
      </c>
      <c r="W901">
        <f t="shared" si="355"/>
        <v>32.871428571428623</v>
      </c>
      <c r="X901">
        <f t="shared" si="350"/>
        <v>47.514285714285769</v>
      </c>
      <c r="Y901">
        <f t="shared" si="356"/>
        <v>40.389678778304386</v>
      </c>
      <c r="Z901">
        <f t="shared" si="357"/>
        <v>0</v>
      </c>
      <c r="AA901">
        <f t="shared" si="358"/>
        <v>0</v>
      </c>
      <c r="AB901">
        <v>-209.95</v>
      </c>
      <c r="AC901">
        <f t="shared" si="364"/>
        <v>15239048770.400229</v>
      </c>
      <c r="AD901">
        <f t="shared" si="351"/>
        <v>-4227509304.0071487</v>
      </c>
      <c r="AE901" t="str">
        <f t="shared" si="365"/>
        <v>Mar</v>
      </c>
      <c r="AF901">
        <f>_xlfn.IFNA(VLOOKUP(A901,Gold!$A$2:$E$1307,5, FALSE),AF900)</f>
        <v>30251</v>
      </c>
      <c r="AG901">
        <f>_xlfn.IFNA(VLOOKUP(A901,Gold!$A$2:$G$1307,7, FALSE),AG900)</f>
        <v>-1</v>
      </c>
      <c r="AH901">
        <f>_xlfn.IFNA(VLOOKUP(A901,Oil!$A$2:$E$1345,5, FALSE),AH900)</f>
        <v>4036</v>
      </c>
      <c r="AI901">
        <f>_xlfn.IFNA(VLOOKUP(A901,Oil!$A$2:$G$1345,7, FALSE),AI900)</f>
        <v>-1</v>
      </c>
      <c r="AJ901">
        <f t="shared" si="368"/>
        <v>-2</v>
      </c>
      <c r="AK901">
        <f>_xlfn.IFNA(VLOOKUP(A901,InterestRate!$A$2:$G$1334,3, FALSE),AK900)</f>
        <v>7.6150000000000002</v>
      </c>
      <c r="AL901">
        <f>_xlfn.IFNA(VLOOKUP(A901,InterestRate!$A$2:$G$1334,4,FALSE),AL900)</f>
        <v>7.6040000000000001</v>
      </c>
      <c r="AM901">
        <f>_xlfn.IFNA(VLOOKUP(A901,InterestRate!$A$2:$G$1334,5, FALSE),AM900)</f>
        <v>7.6280000000000001</v>
      </c>
      <c r="AN901">
        <f>_xlfn.IFNA(VLOOKUP(A901,InterestRate!$A$2:$G$1334,6, FALSE),AN900)</f>
        <v>7.5949999999999998</v>
      </c>
      <c r="AO901">
        <f>_xlfn.IFNA(VLOOKUP(A901,InterestRate!$A$2:$G$1334,7, FALSE),AO900)</f>
        <v>8.9999999999999998E-4</v>
      </c>
      <c r="AP901">
        <f t="shared" si="369"/>
        <v>1</v>
      </c>
      <c r="AQ901">
        <f t="shared" si="370"/>
        <v>-1</v>
      </c>
    </row>
    <row r="902" spans="1:43" x14ac:dyDescent="0.2">
      <c r="A902" s="1">
        <v>43180</v>
      </c>
      <c r="B902">
        <v>10181.950000000001</v>
      </c>
      <c r="C902">
        <v>10227.299999999999</v>
      </c>
      <c r="D902">
        <v>10132.950000000001</v>
      </c>
      <c r="E902">
        <v>10155.25</v>
      </c>
      <c r="F902">
        <v>211060429</v>
      </c>
      <c r="G902">
        <v>11269.73</v>
      </c>
      <c r="H902">
        <f t="shared" si="360"/>
        <v>10272.070833333333</v>
      </c>
      <c r="I902">
        <f t="shared" si="352"/>
        <v>-116.82083333333321</v>
      </c>
      <c r="J902">
        <f t="shared" si="359"/>
        <v>0</v>
      </c>
      <c r="K902">
        <f t="shared" si="366"/>
        <v>10245</v>
      </c>
      <c r="L902">
        <f t="shared" si="353"/>
        <v>232712582.85714287</v>
      </c>
      <c r="M902">
        <f t="shared" si="354"/>
        <v>-21652153.857142866</v>
      </c>
      <c r="N902" s="10">
        <f t="shared" si="367"/>
        <v>0.88377932596440267</v>
      </c>
      <c r="O902">
        <f t="shared" si="349"/>
        <v>-266.14999999999964</v>
      </c>
      <c r="P902">
        <f t="shared" si="361"/>
        <v>-194.69999999999891</v>
      </c>
      <c r="Q902">
        <f t="shared" si="362"/>
        <v>93.183451933729387</v>
      </c>
      <c r="R902">
        <f t="shared" si="363"/>
        <v>-71.450000000000728</v>
      </c>
      <c r="S902">
        <f t="shared" si="371"/>
        <v>30.899999999999636</v>
      </c>
      <c r="T902">
        <f t="shared" si="372"/>
        <v>-30.899999999999636</v>
      </c>
      <c r="U902">
        <f t="shared" si="373"/>
        <v>30.899999999999636</v>
      </c>
      <c r="V902">
        <f t="shared" si="374"/>
        <v>0</v>
      </c>
      <c r="W902">
        <f t="shared" si="355"/>
        <v>9.4928571428572468</v>
      </c>
      <c r="X902">
        <f t="shared" si="350"/>
        <v>47.514285714285769</v>
      </c>
      <c r="Y902">
        <f t="shared" si="356"/>
        <v>16.364979682305261</v>
      </c>
      <c r="Z902">
        <f t="shared" si="357"/>
        <v>1</v>
      </c>
      <c r="AA902">
        <f t="shared" si="358"/>
        <v>0</v>
      </c>
      <c r="AB902">
        <v>-517.04999999999995</v>
      </c>
      <c r="AC902">
        <f t="shared" si="364"/>
        <v>-5635313454.3001537</v>
      </c>
      <c r="AD902">
        <f t="shared" si="351"/>
        <v>-8851358081.5071487</v>
      </c>
      <c r="AE902" t="str">
        <f t="shared" si="365"/>
        <v>Mar</v>
      </c>
      <c r="AF902">
        <f>_xlfn.IFNA(VLOOKUP(A902,Gold!$A$2:$E$1307,5, FALSE),AF901)</f>
        <v>30300</v>
      </c>
      <c r="AG902">
        <f>_xlfn.IFNA(VLOOKUP(A902,Gold!$A$2:$G$1307,7, FALSE),AG901)</f>
        <v>1</v>
      </c>
      <c r="AH902">
        <f>_xlfn.IFNA(VLOOKUP(A902,Oil!$A$2:$E$1345,5, FALSE),AH901)</f>
        <v>4143</v>
      </c>
      <c r="AI902">
        <f>_xlfn.IFNA(VLOOKUP(A902,Oil!$A$2:$G$1345,7, FALSE),AI901)</f>
        <v>1</v>
      </c>
      <c r="AJ902">
        <f t="shared" si="368"/>
        <v>2</v>
      </c>
      <c r="AK902">
        <f>_xlfn.IFNA(VLOOKUP(A902,InterestRate!$A$2:$G$1334,3, FALSE),AK901)</f>
        <v>7.5810000000000004</v>
      </c>
      <c r="AL902">
        <f>_xlfn.IFNA(VLOOKUP(A902,InterestRate!$A$2:$G$1334,4,FALSE),AL901)</f>
        <v>7.66</v>
      </c>
      <c r="AM902">
        <f>_xlfn.IFNA(VLOOKUP(A902,InterestRate!$A$2:$G$1334,5, FALSE),AM901)</f>
        <v>7.6769999999999996</v>
      </c>
      <c r="AN902">
        <f>_xlfn.IFNA(VLOOKUP(A902,InterestRate!$A$2:$G$1334,6, FALSE),AN901)</f>
        <v>7.5789999999999997</v>
      </c>
      <c r="AO902">
        <f>_xlfn.IFNA(VLOOKUP(A902,InterestRate!$A$2:$G$1334,7, FALSE),AO901)</f>
        <v>-4.4999999999999997E-3</v>
      </c>
      <c r="AP902">
        <f t="shared" si="369"/>
        <v>-1</v>
      </c>
      <c r="AQ902">
        <f t="shared" si="370"/>
        <v>1</v>
      </c>
    </row>
    <row r="903" spans="1:43" x14ac:dyDescent="0.2">
      <c r="A903" s="1">
        <v>43181</v>
      </c>
      <c r="B903">
        <v>10167.5</v>
      </c>
      <c r="C903">
        <v>10207.85</v>
      </c>
      <c r="D903">
        <v>10105.4</v>
      </c>
      <c r="E903">
        <v>10114.75</v>
      </c>
      <c r="F903">
        <v>237632983</v>
      </c>
      <c r="G903">
        <v>11558.88</v>
      </c>
      <c r="H903">
        <f t="shared" si="360"/>
        <v>10255.104166666666</v>
      </c>
      <c r="I903">
        <f t="shared" si="352"/>
        <v>-140.35416666666606</v>
      </c>
      <c r="J903">
        <f t="shared" si="359"/>
        <v>0</v>
      </c>
      <c r="K903">
        <f t="shared" si="366"/>
        <v>10128.4</v>
      </c>
      <c r="L903">
        <f t="shared" si="353"/>
        <v>230987578.57142857</v>
      </c>
      <c r="M903">
        <f t="shared" si="354"/>
        <v>6645404.4285714328</v>
      </c>
      <c r="N903" s="10">
        <f t="shared" si="367"/>
        <v>0.13495143231419102</v>
      </c>
      <c r="O903">
        <f t="shared" si="349"/>
        <v>-312.10000000000036</v>
      </c>
      <c r="P903">
        <f t="shared" si="361"/>
        <v>-280.60000000000036</v>
      </c>
      <c r="Q903">
        <f t="shared" si="362"/>
        <v>131.70213145037295</v>
      </c>
      <c r="R903">
        <f t="shared" si="363"/>
        <v>-31.5</v>
      </c>
      <c r="S903">
        <f t="shared" si="371"/>
        <v>-40.5</v>
      </c>
      <c r="T903">
        <f t="shared" si="372"/>
        <v>40.5</v>
      </c>
      <c r="U903">
        <f t="shared" si="373"/>
        <v>0</v>
      </c>
      <c r="V903">
        <f t="shared" si="374"/>
        <v>40.5</v>
      </c>
      <c r="W903">
        <f t="shared" si="355"/>
        <v>8.7142857142857135</v>
      </c>
      <c r="X903">
        <f t="shared" si="350"/>
        <v>53.300000000000054</v>
      </c>
      <c r="Y903">
        <f t="shared" si="356"/>
        <v>13.8290637043754</v>
      </c>
      <c r="Z903">
        <f t="shared" si="357"/>
        <v>1</v>
      </c>
      <c r="AA903">
        <f t="shared" si="358"/>
        <v>0</v>
      </c>
      <c r="AB903">
        <v>-680.75</v>
      </c>
      <c r="AC903">
        <f t="shared" si="364"/>
        <v>-12535139853.25</v>
      </c>
      <c r="AD903">
        <f t="shared" si="351"/>
        <v>-12108628325.671446</v>
      </c>
      <c r="AE903" t="str">
        <f t="shared" si="365"/>
        <v>Mar</v>
      </c>
      <c r="AF903">
        <f>_xlfn.IFNA(VLOOKUP(A903,Gold!$A$2:$E$1307,5, FALSE),AF902)</f>
        <v>30495</v>
      </c>
      <c r="AG903">
        <f>_xlfn.IFNA(VLOOKUP(A903,Gold!$A$2:$G$1307,7, FALSE),AG902)</f>
        <v>1</v>
      </c>
      <c r="AH903">
        <f>_xlfn.IFNA(VLOOKUP(A903,Oil!$A$2:$E$1345,5, FALSE),AH902)</f>
        <v>4250</v>
      </c>
      <c r="AI903">
        <f>_xlfn.IFNA(VLOOKUP(A903,Oil!$A$2:$G$1345,7, FALSE),AI902)</f>
        <v>1</v>
      </c>
      <c r="AJ903">
        <f t="shared" si="368"/>
        <v>2</v>
      </c>
      <c r="AK903">
        <f>_xlfn.IFNA(VLOOKUP(A903,InterestRate!$A$2:$G$1334,3, FALSE),AK902)</f>
        <v>7.56</v>
      </c>
      <c r="AL903">
        <f>_xlfn.IFNA(VLOOKUP(A903,InterestRate!$A$2:$G$1334,4,FALSE),AL902)</f>
        <v>7.5810000000000004</v>
      </c>
      <c r="AM903">
        <f>_xlfn.IFNA(VLOOKUP(A903,InterestRate!$A$2:$G$1334,5, FALSE),AM902)</f>
        <v>7.6150000000000002</v>
      </c>
      <c r="AN903">
        <f>_xlfn.IFNA(VLOOKUP(A903,InterestRate!$A$2:$G$1334,6, FALSE),AN902)</f>
        <v>7.548</v>
      </c>
      <c r="AO903">
        <f>_xlfn.IFNA(VLOOKUP(A903,InterestRate!$A$2:$G$1334,7, FALSE),AO902)</f>
        <v>-2.8E-3</v>
      </c>
      <c r="AP903">
        <f t="shared" si="369"/>
        <v>-1</v>
      </c>
      <c r="AQ903">
        <f t="shared" si="370"/>
        <v>1</v>
      </c>
    </row>
    <row r="904" spans="1:43" x14ac:dyDescent="0.2">
      <c r="A904" s="1">
        <v>43182</v>
      </c>
      <c r="B904">
        <v>9968.7999999999993</v>
      </c>
      <c r="C904">
        <v>10027.700000000001</v>
      </c>
      <c r="D904">
        <v>9951.9</v>
      </c>
      <c r="E904">
        <v>9998.0499999999993</v>
      </c>
      <c r="F904">
        <v>294515154</v>
      </c>
      <c r="G904">
        <v>14435.17</v>
      </c>
      <c r="H904">
        <f t="shared" si="360"/>
        <v>10243.895833333334</v>
      </c>
      <c r="I904">
        <f t="shared" si="352"/>
        <v>-245.84583333333467</v>
      </c>
      <c r="J904">
        <f t="shared" si="359"/>
        <v>0</v>
      </c>
      <c r="K904">
        <f t="shared" si="366"/>
        <v>10325.15</v>
      </c>
      <c r="L904">
        <f t="shared" si="353"/>
        <v>225670462.7142857</v>
      </c>
      <c r="M904">
        <f t="shared" si="354"/>
        <v>68844691.285714298</v>
      </c>
      <c r="N904" s="10">
        <f t="shared" si="367"/>
        <v>3.2716379694040376</v>
      </c>
      <c r="O904">
        <f t="shared" si="349"/>
        <v>-412.85000000000036</v>
      </c>
      <c r="P904">
        <f t="shared" si="361"/>
        <v>-464.89999999999964</v>
      </c>
      <c r="Q904">
        <f t="shared" si="362"/>
        <v>164.11770891939807</v>
      </c>
      <c r="R904">
        <f t="shared" si="363"/>
        <v>52.049999999999272</v>
      </c>
      <c r="S904">
        <f t="shared" si="371"/>
        <v>-116.70000000000073</v>
      </c>
      <c r="T904">
        <f t="shared" si="372"/>
        <v>116.70000000000073</v>
      </c>
      <c r="U904">
        <f t="shared" si="373"/>
        <v>0</v>
      </c>
      <c r="V904">
        <f t="shared" si="374"/>
        <v>116.70000000000073</v>
      </c>
      <c r="W904">
        <f t="shared" si="355"/>
        <v>8.7142857142857135</v>
      </c>
      <c r="X904">
        <f t="shared" si="350"/>
        <v>67.692857142857193</v>
      </c>
      <c r="Y904">
        <f t="shared" si="356"/>
        <v>11.25772815354803</v>
      </c>
      <c r="Z904">
        <f t="shared" si="357"/>
        <v>1</v>
      </c>
      <c r="AA904">
        <f t="shared" si="358"/>
        <v>0</v>
      </c>
      <c r="AB904">
        <v>-991.1</v>
      </c>
      <c r="AC904">
        <f t="shared" si="364"/>
        <v>8614568254.5</v>
      </c>
      <c r="AD904">
        <f t="shared" si="351"/>
        <v>-11354803198.835743</v>
      </c>
      <c r="AE904" t="str">
        <f t="shared" si="365"/>
        <v>Mar</v>
      </c>
      <c r="AF904">
        <f>_xlfn.IFNA(VLOOKUP(A904,Gold!$A$2:$E$1307,5, FALSE),AF903)</f>
        <v>30700</v>
      </c>
      <c r="AG904">
        <f>_xlfn.IFNA(VLOOKUP(A904,Gold!$A$2:$G$1307,7, FALSE),AG903)</f>
        <v>-1</v>
      </c>
      <c r="AH904">
        <f>_xlfn.IFNA(VLOOKUP(A904,Oil!$A$2:$E$1345,5, FALSE),AH903)</f>
        <v>4183</v>
      </c>
      <c r="AI904">
        <f>_xlfn.IFNA(VLOOKUP(A904,Oil!$A$2:$G$1345,7, FALSE),AI903)</f>
        <v>-1</v>
      </c>
      <c r="AJ904">
        <f t="shared" si="368"/>
        <v>-2</v>
      </c>
      <c r="AK904">
        <f>_xlfn.IFNA(VLOOKUP(A904,InterestRate!$A$2:$G$1334,3, FALSE),AK903)</f>
        <v>7.5570000000000004</v>
      </c>
      <c r="AL904">
        <f>_xlfn.IFNA(VLOOKUP(A904,InterestRate!$A$2:$G$1334,4,FALSE),AL903)</f>
        <v>7.5330000000000004</v>
      </c>
      <c r="AM904">
        <f>_xlfn.IFNA(VLOOKUP(A904,InterestRate!$A$2:$G$1334,5, FALSE),AM903)</f>
        <v>7.5620000000000003</v>
      </c>
      <c r="AN904">
        <f>_xlfn.IFNA(VLOOKUP(A904,InterestRate!$A$2:$G$1334,6, FALSE),AN903)</f>
        <v>7.5209999999999999</v>
      </c>
      <c r="AO904">
        <f>_xlfn.IFNA(VLOOKUP(A904,InterestRate!$A$2:$G$1334,7, FALSE),AO903)</f>
        <v>-4.0000000000000002E-4</v>
      </c>
      <c r="AP904">
        <f t="shared" si="369"/>
        <v>-1</v>
      </c>
      <c r="AQ904">
        <f t="shared" si="370"/>
        <v>-3</v>
      </c>
    </row>
    <row r="905" spans="1:43" x14ac:dyDescent="0.2">
      <c r="A905" s="1">
        <v>43185</v>
      </c>
      <c r="B905">
        <v>9989.15</v>
      </c>
      <c r="C905">
        <v>10143.5</v>
      </c>
      <c r="D905">
        <v>9958.5499999999993</v>
      </c>
      <c r="E905">
        <v>10130.65</v>
      </c>
      <c r="F905">
        <v>270665332</v>
      </c>
      <c r="G905">
        <v>12695.47</v>
      </c>
      <c r="H905">
        <f t="shared" si="360"/>
        <v>10230.883333333333</v>
      </c>
      <c r="I905">
        <f t="shared" si="352"/>
        <v>-100.23333333333358</v>
      </c>
      <c r="J905">
        <f t="shared" si="359"/>
        <v>0</v>
      </c>
      <c r="K905">
        <f t="shared" si="366"/>
        <v>10331.6</v>
      </c>
      <c r="L905">
        <f t="shared" si="353"/>
        <v>241031032</v>
      </c>
      <c r="M905">
        <f t="shared" si="354"/>
        <v>29634300</v>
      </c>
      <c r="N905" s="10">
        <f t="shared" si="367"/>
        <v>1.9835844689136506</v>
      </c>
      <c r="O905">
        <f t="shared" ref="O905:O968" si="375">E905-E898</f>
        <v>-229.5</v>
      </c>
      <c r="P905">
        <f t="shared" si="361"/>
        <v>-340.39999999999964</v>
      </c>
      <c r="Q905">
        <f t="shared" si="362"/>
        <v>189.48024900211814</v>
      </c>
      <c r="R905">
        <f t="shared" si="363"/>
        <v>110.89999999999964</v>
      </c>
      <c r="S905">
        <f t="shared" si="371"/>
        <v>132.60000000000036</v>
      </c>
      <c r="T905">
        <f t="shared" si="372"/>
        <v>-132.60000000000036</v>
      </c>
      <c r="U905">
        <f t="shared" si="373"/>
        <v>132.60000000000036</v>
      </c>
      <c r="V905">
        <f t="shared" si="374"/>
        <v>0</v>
      </c>
      <c r="W905">
        <f t="shared" si="355"/>
        <v>27.657142857142908</v>
      </c>
      <c r="X905">
        <f t="shared" ref="X905:X968" si="376">AVERAGE(V899:V905)</f>
        <v>60.442857142857193</v>
      </c>
      <c r="Y905">
        <f t="shared" si="356"/>
        <v>31.040564373897723</v>
      </c>
      <c r="Z905">
        <f t="shared" si="357"/>
        <v>0</v>
      </c>
      <c r="AA905">
        <f t="shared" si="358"/>
        <v>0</v>
      </c>
      <c r="AB905">
        <v>-954.45</v>
      </c>
      <c r="AC905">
        <f t="shared" si="364"/>
        <v>38299144478</v>
      </c>
      <c r="AD905">
        <f t="shared" ref="AD905:AD968" si="377">AVERAGE(AC899:AC905)</f>
        <v>-4723114092.9928589</v>
      </c>
      <c r="AE905" t="str">
        <f t="shared" si="365"/>
        <v>Mar</v>
      </c>
      <c r="AF905">
        <f>_xlfn.IFNA(VLOOKUP(A905,Gold!$A$2:$E$1307,5, FALSE),AF904)</f>
        <v>30756</v>
      </c>
      <c r="AG905">
        <f>_xlfn.IFNA(VLOOKUP(A905,Gold!$A$2:$G$1307,7, FALSE),AG904)</f>
        <v>1</v>
      </c>
      <c r="AH905">
        <f>_xlfn.IFNA(VLOOKUP(A905,Oil!$A$2:$E$1345,5, FALSE),AH904)</f>
        <v>4291</v>
      </c>
      <c r="AI905">
        <f>_xlfn.IFNA(VLOOKUP(A905,Oil!$A$2:$G$1345,7, FALSE),AI904)</f>
        <v>1</v>
      </c>
      <c r="AJ905">
        <f t="shared" si="368"/>
        <v>2</v>
      </c>
      <c r="AK905">
        <f>_xlfn.IFNA(VLOOKUP(A905,InterestRate!$A$2:$G$1334,3, FALSE),AK904)</f>
        <v>7.6230000000000002</v>
      </c>
      <c r="AL905">
        <f>_xlfn.IFNA(VLOOKUP(A905,InterestRate!$A$2:$G$1334,4,FALSE),AL904)</f>
        <v>7.577</v>
      </c>
      <c r="AM905">
        <f>_xlfn.IFNA(VLOOKUP(A905,InterestRate!$A$2:$G$1334,5, FALSE),AM904)</f>
        <v>7.63</v>
      </c>
      <c r="AN905">
        <f>_xlfn.IFNA(VLOOKUP(A905,InterestRate!$A$2:$G$1334,6, FALSE),AN904)</f>
        <v>7.5739999999999998</v>
      </c>
      <c r="AO905">
        <f>_xlfn.IFNA(VLOOKUP(A905,InterestRate!$A$2:$G$1334,7, FALSE),AO904)</f>
        <v>8.6999999999999994E-3</v>
      </c>
      <c r="AP905">
        <f t="shared" si="369"/>
        <v>1</v>
      </c>
      <c r="AQ905">
        <f t="shared" si="370"/>
        <v>3</v>
      </c>
    </row>
    <row r="906" spans="1:43" x14ac:dyDescent="0.2">
      <c r="A906" s="1">
        <v>43186</v>
      </c>
      <c r="B906">
        <v>10188</v>
      </c>
      <c r="C906">
        <v>10207.9</v>
      </c>
      <c r="D906">
        <v>10139.65</v>
      </c>
      <c r="E906">
        <v>10184.15</v>
      </c>
      <c r="F906">
        <v>232713976</v>
      </c>
      <c r="G906">
        <v>11175.79</v>
      </c>
      <c r="H906">
        <f t="shared" si="360"/>
        <v>10221.550000000001</v>
      </c>
      <c r="I906">
        <f t="shared" ref="I906:I969" si="378">E906-H906</f>
        <v>-37.400000000001455</v>
      </c>
      <c r="J906">
        <f t="shared" si="359"/>
        <v>0</v>
      </c>
      <c r="K906">
        <f t="shared" si="366"/>
        <v>10379.35</v>
      </c>
      <c r="L906">
        <f t="shared" ref="L906:L969" si="379">AVERAGE(F899:F905)</f>
        <v>254081994.7142857</v>
      </c>
      <c r="M906">
        <f t="shared" ref="M906:M969" si="380">F906-L906</f>
        <v>-21368018.714285702</v>
      </c>
      <c r="N906" s="10">
        <f t="shared" si="367"/>
        <v>1.9167038977234303</v>
      </c>
      <c r="O906">
        <f t="shared" si="375"/>
        <v>-11</v>
      </c>
      <c r="P906">
        <f t="shared" si="361"/>
        <v>-51.949999999998909</v>
      </c>
      <c r="Q906">
        <f t="shared" si="362"/>
        <v>149.00223072794822</v>
      </c>
      <c r="R906">
        <f t="shared" si="363"/>
        <v>40.949999999998909</v>
      </c>
      <c r="S906">
        <f t="shared" si="371"/>
        <v>53.5</v>
      </c>
      <c r="T906">
        <f t="shared" si="372"/>
        <v>-53.5</v>
      </c>
      <c r="U906">
        <f t="shared" si="373"/>
        <v>53.5</v>
      </c>
      <c r="V906">
        <f t="shared" si="374"/>
        <v>0</v>
      </c>
      <c r="W906">
        <f t="shared" si="355"/>
        <v>35.300000000000054</v>
      </c>
      <c r="X906">
        <f t="shared" si="376"/>
        <v>36.871428571428623</v>
      </c>
      <c r="Y906">
        <f t="shared" si="356"/>
        <v>48.242873877391645</v>
      </c>
      <c r="Z906">
        <f t="shared" si="357"/>
        <v>0</v>
      </c>
      <c r="AA906">
        <f t="shared" si="358"/>
        <v>0</v>
      </c>
      <c r="AB906">
        <v>-653.35</v>
      </c>
      <c r="AC906">
        <f t="shared" si="364"/>
        <v>-895948807.60008466</v>
      </c>
      <c r="AD906">
        <f t="shared" si="377"/>
        <v>2406802627.3499875</v>
      </c>
      <c r="AE906" t="str">
        <f t="shared" si="365"/>
        <v>Mar</v>
      </c>
      <c r="AF906">
        <f>_xlfn.IFNA(VLOOKUP(A906,Gold!$A$2:$E$1307,5, FALSE),AF905)</f>
        <v>30718</v>
      </c>
      <c r="AG906">
        <f>_xlfn.IFNA(VLOOKUP(A906,Gold!$A$2:$G$1307,7, FALSE),AG905)</f>
        <v>1</v>
      </c>
      <c r="AH906">
        <f>_xlfn.IFNA(VLOOKUP(A906,Oil!$A$2:$E$1345,5, FALSE),AH905)</f>
        <v>4255</v>
      </c>
      <c r="AI906">
        <f>_xlfn.IFNA(VLOOKUP(A906,Oil!$A$2:$G$1345,7, FALSE),AI905)</f>
        <v>-1</v>
      </c>
      <c r="AJ906">
        <f t="shared" si="368"/>
        <v>0</v>
      </c>
      <c r="AK906">
        <f>_xlfn.IFNA(VLOOKUP(A906,InterestRate!$A$2:$G$1334,3, FALSE),AK905)</f>
        <v>7.3330000000000002</v>
      </c>
      <c r="AL906">
        <f>_xlfn.IFNA(VLOOKUP(A906,InterestRate!$A$2:$G$1334,4,FALSE),AL905)</f>
        <v>7.3710000000000004</v>
      </c>
      <c r="AM906">
        <f>_xlfn.IFNA(VLOOKUP(A906,InterestRate!$A$2:$G$1334,5, FALSE),AM905)</f>
        <v>7.3979999999999997</v>
      </c>
      <c r="AN906">
        <f>_xlfn.IFNA(VLOOKUP(A906,InterestRate!$A$2:$G$1334,6, FALSE),AN905)</f>
        <v>7.3019999999999996</v>
      </c>
      <c r="AO906">
        <f>_xlfn.IFNA(VLOOKUP(A906,InterestRate!$A$2:$G$1334,7, FALSE),AO905)</f>
        <v>-3.7999999999999999E-2</v>
      </c>
      <c r="AP906">
        <f t="shared" si="369"/>
        <v>-1</v>
      </c>
      <c r="AQ906">
        <f t="shared" si="370"/>
        <v>-1</v>
      </c>
    </row>
    <row r="907" spans="1:43" x14ac:dyDescent="0.2">
      <c r="A907" s="1">
        <v>43187</v>
      </c>
      <c r="B907">
        <v>10143.6</v>
      </c>
      <c r="C907">
        <v>10158.35</v>
      </c>
      <c r="D907">
        <v>10096.9</v>
      </c>
      <c r="E907">
        <v>10113.700000000001</v>
      </c>
      <c r="F907">
        <v>354977198</v>
      </c>
      <c r="G907">
        <v>18807.48</v>
      </c>
      <c r="H907">
        <f t="shared" si="360"/>
        <v>10217.991666666667</v>
      </c>
      <c r="I907">
        <f t="shared" si="378"/>
        <v>-104.29166666666606</v>
      </c>
      <c r="J907">
        <f t="shared" si="359"/>
        <v>0</v>
      </c>
      <c r="K907">
        <f t="shared" si="366"/>
        <v>10402.25</v>
      </c>
      <c r="L907">
        <f t="shared" si="379"/>
        <v>238940785.7142857</v>
      </c>
      <c r="M907">
        <f t="shared" si="380"/>
        <v>116036412.2857143</v>
      </c>
      <c r="N907" s="10">
        <f t="shared" si="367"/>
        <v>2.8530606998427803</v>
      </c>
      <c r="O907">
        <f t="shared" si="375"/>
        <v>19.450000000000728</v>
      </c>
      <c r="P907">
        <f t="shared" si="361"/>
        <v>167.85000000000036</v>
      </c>
      <c r="Q907">
        <f t="shared" si="362"/>
        <v>135.42223695503188</v>
      </c>
      <c r="R907">
        <f t="shared" si="363"/>
        <v>-148.39999999999964</v>
      </c>
      <c r="S907">
        <f t="shared" si="371"/>
        <v>-70.449999999998909</v>
      </c>
      <c r="T907">
        <f t="shared" si="372"/>
        <v>70.449999999998909</v>
      </c>
      <c r="U907">
        <f t="shared" si="373"/>
        <v>0</v>
      </c>
      <c r="V907">
        <f t="shared" si="374"/>
        <v>70.449999999998909</v>
      </c>
      <c r="W907">
        <f t="shared" ref="W907:W970" si="381">AVERAGE(U901:U907)</f>
        <v>35.300000000000054</v>
      </c>
      <c r="X907">
        <f t="shared" si="376"/>
        <v>32.521428571428523</v>
      </c>
      <c r="Y907">
        <f t="shared" ref="Y907:Y970" si="382">100-(100/(1+(W907/(X907+1))))</f>
        <v>51.292163985469713</v>
      </c>
      <c r="Z907">
        <f t="shared" ref="Z907:Z970" si="383">IF(Y907&lt;20,1,0)</f>
        <v>0</v>
      </c>
      <c r="AA907">
        <f t="shared" ref="AA907:AA970" si="384">IF(Y907&gt;80,1,0)</f>
        <v>0</v>
      </c>
      <c r="AB907">
        <v>-221.05</v>
      </c>
      <c r="AC907">
        <f t="shared" si="364"/>
        <v>-10613818220.199871</v>
      </c>
      <c r="AD907">
        <f t="shared" si="377"/>
        <v>4638934452.5071602</v>
      </c>
      <c r="AE907" t="str">
        <f t="shared" si="365"/>
        <v>Mar</v>
      </c>
      <c r="AF907">
        <f>_xlfn.IFNA(VLOOKUP(A907,Gold!$A$2:$E$1307,5, FALSE),AF906)</f>
        <v>30630</v>
      </c>
      <c r="AG907">
        <f>_xlfn.IFNA(VLOOKUP(A907,Gold!$A$2:$G$1307,7, FALSE),AG906)</f>
        <v>-1</v>
      </c>
      <c r="AH907">
        <f>_xlfn.IFNA(VLOOKUP(A907,Oil!$A$2:$E$1345,5, FALSE),AH906)</f>
        <v>4228</v>
      </c>
      <c r="AI907">
        <f>_xlfn.IFNA(VLOOKUP(A907,Oil!$A$2:$G$1345,7, FALSE),AI906)</f>
        <v>-1</v>
      </c>
      <c r="AJ907">
        <f t="shared" si="368"/>
        <v>-2</v>
      </c>
      <c r="AK907">
        <f>_xlfn.IFNA(VLOOKUP(A907,InterestRate!$A$2:$G$1334,3, FALSE),AK906)</f>
        <v>7.3979999999999997</v>
      </c>
      <c r="AL907">
        <f>_xlfn.IFNA(VLOOKUP(A907,InterestRate!$A$2:$G$1334,4,FALSE),AL906)</f>
        <v>7.3129999999999997</v>
      </c>
      <c r="AM907">
        <f>_xlfn.IFNA(VLOOKUP(A907,InterestRate!$A$2:$G$1334,5, FALSE),AM906)</f>
        <v>7.4119999999999999</v>
      </c>
      <c r="AN907">
        <f>_xlfn.IFNA(VLOOKUP(A907,InterestRate!$A$2:$G$1334,6, FALSE),AN906)</f>
        <v>7.2859999999999996</v>
      </c>
      <c r="AO907">
        <f>_xlfn.IFNA(VLOOKUP(A907,InterestRate!$A$2:$G$1334,7, FALSE),AO906)</f>
        <v>8.8999999999999999E-3</v>
      </c>
      <c r="AP907">
        <f t="shared" si="369"/>
        <v>1</v>
      </c>
      <c r="AQ907">
        <f t="shared" si="370"/>
        <v>-1</v>
      </c>
    </row>
    <row r="908" spans="1:43" x14ac:dyDescent="0.2">
      <c r="A908" s="1">
        <v>43192</v>
      </c>
      <c r="B908">
        <v>10151.65</v>
      </c>
      <c r="C908">
        <v>10220.1</v>
      </c>
      <c r="D908">
        <v>10127.75</v>
      </c>
      <c r="E908">
        <v>10211.799999999999</v>
      </c>
      <c r="F908">
        <v>223135459</v>
      </c>
      <c r="G908">
        <v>10968.95</v>
      </c>
      <c r="H908">
        <f t="shared" si="360"/>
        <v>10192.349999999999</v>
      </c>
      <c r="I908">
        <f t="shared" si="378"/>
        <v>19.450000000000728</v>
      </c>
      <c r="J908">
        <f t="shared" si="359"/>
        <v>1</v>
      </c>
      <c r="K908">
        <f t="shared" si="366"/>
        <v>10417.15</v>
      </c>
      <c r="L908">
        <f t="shared" si="379"/>
        <v>258698952.14285713</v>
      </c>
      <c r="M908">
        <f t="shared" si="380"/>
        <v>-35563493.142857134</v>
      </c>
      <c r="N908" s="10">
        <f t="shared" si="367"/>
        <v>2.0109089484713798</v>
      </c>
      <c r="O908">
        <f t="shared" si="375"/>
        <v>87.449999999998909</v>
      </c>
      <c r="P908">
        <f t="shared" si="361"/>
        <v>189.94999999999891</v>
      </c>
      <c r="Q908">
        <f t="shared" si="362"/>
        <v>160.96712767045412</v>
      </c>
      <c r="R908">
        <f t="shared" si="363"/>
        <v>-102.5</v>
      </c>
      <c r="S908">
        <f t="shared" si="371"/>
        <v>98.099999999998545</v>
      </c>
      <c r="T908">
        <f t="shared" si="372"/>
        <v>-98.099999999998545</v>
      </c>
      <c r="U908">
        <f t="shared" si="373"/>
        <v>98.099999999998545</v>
      </c>
      <c r="V908">
        <f t="shared" si="374"/>
        <v>0</v>
      </c>
      <c r="W908">
        <f t="shared" si="381"/>
        <v>45.014285714285506</v>
      </c>
      <c r="X908">
        <f t="shared" si="376"/>
        <v>32.521428571428523</v>
      </c>
      <c r="Y908">
        <f t="shared" si="382"/>
        <v>57.316962255570637</v>
      </c>
      <c r="Z908">
        <f t="shared" si="383"/>
        <v>0</v>
      </c>
      <c r="AA908">
        <f t="shared" si="384"/>
        <v>0</v>
      </c>
      <c r="AB908">
        <v>95.9</v>
      </c>
      <c r="AC908">
        <f t="shared" si="364"/>
        <v>13421597858.849918</v>
      </c>
      <c r="AD908">
        <f t="shared" si="377"/>
        <v>4379298607.9999723</v>
      </c>
      <c r="AE908" t="str">
        <f t="shared" si="365"/>
        <v>Apr</v>
      </c>
      <c r="AF908">
        <f>_xlfn.IFNA(VLOOKUP(A908,Gold!$A$2:$E$1307,5, FALSE),AF907)</f>
        <v>30443</v>
      </c>
      <c r="AG908">
        <f>_xlfn.IFNA(VLOOKUP(A908,Gold!$A$2:$G$1307,7, FALSE),AG907)</f>
        <v>-1</v>
      </c>
      <c r="AH908">
        <f>_xlfn.IFNA(VLOOKUP(A908,Oil!$A$2:$E$1345,5, FALSE),AH907)</f>
        <v>4224</v>
      </c>
      <c r="AI908">
        <f>_xlfn.IFNA(VLOOKUP(A908,Oil!$A$2:$G$1345,7, FALSE),AI907)</f>
        <v>1</v>
      </c>
      <c r="AJ908">
        <f t="shared" si="368"/>
        <v>0</v>
      </c>
      <c r="AK908">
        <f>_xlfn.IFNA(VLOOKUP(A908,InterestRate!$A$2:$G$1334,3, FALSE),AK907)</f>
        <v>7.3979999999999997</v>
      </c>
      <c r="AL908">
        <f>_xlfn.IFNA(VLOOKUP(A908,InterestRate!$A$2:$G$1334,4,FALSE),AL907)</f>
        <v>7.3129999999999997</v>
      </c>
      <c r="AM908">
        <f>_xlfn.IFNA(VLOOKUP(A908,InterestRate!$A$2:$G$1334,5, FALSE),AM907)</f>
        <v>7.4119999999999999</v>
      </c>
      <c r="AN908">
        <f>_xlfn.IFNA(VLOOKUP(A908,InterestRate!$A$2:$G$1334,6, FALSE),AN907)</f>
        <v>7.2859999999999996</v>
      </c>
      <c r="AO908">
        <f>_xlfn.IFNA(VLOOKUP(A908,InterestRate!$A$2:$G$1334,7, FALSE),AO907)</f>
        <v>8.8999999999999999E-3</v>
      </c>
      <c r="AP908">
        <f t="shared" si="369"/>
        <v>1</v>
      </c>
      <c r="AQ908">
        <f t="shared" si="370"/>
        <v>1</v>
      </c>
    </row>
    <row r="909" spans="1:43" x14ac:dyDescent="0.2">
      <c r="A909" s="1">
        <v>43193</v>
      </c>
      <c r="B909">
        <v>10186.85</v>
      </c>
      <c r="C909">
        <v>10255.35</v>
      </c>
      <c r="D909">
        <v>10171.049999999999</v>
      </c>
      <c r="E909">
        <v>10245</v>
      </c>
      <c r="F909">
        <v>211652029</v>
      </c>
      <c r="G909">
        <v>10167.120000000001</v>
      </c>
      <c r="H909">
        <f t="shared" si="360"/>
        <v>10174.429166666665</v>
      </c>
      <c r="I909">
        <f t="shared" si="378"/>
        <v>70.570833333335031</v>
      </c>
      <c r="J909">
        <f t="shared" si="359"/>
        <v>0</v>
      </c>
      <c r="K909">
        <f t="shared" si="366"/>
        <v>10458.65</v>
      </c>
      <c r="L909">
        <f t="shared" si="379"/>
        <v>260671504.42857143</v>
      </c>
      <c r="M909">
        <f t="shared" si="380"/>
        <v>-49019475.428571433</v>
      </c>
      <c r="N909" s="10">
        <f t="shared" si="367"/>
        <v>2.0854075158613923</v>
      </c>
      <c r="O909">
        <f t="shared" si="375"/>
        <v>89.75</v>
      </c>
      <c r="P909">
        <f t="shared" si="361"/>
        <v>355.89999999999964</v>
      </c>
      <c r="Q909">
        <f t="shared" si="362"/>
        <v>190.96127630391206</v>
      </c>
      <c r="R909">
        <f t="shared" si="363"/>
        <v>-266.14999999999964</v>
      </c>
      <c r="S909">
        <f t="shared" si="371"/>
        <v>33.200000000000728</v>
      </c>
      <c r="T909">
        <f t="shared" si="372"/>
        <v>-33.200000000000728</v>
      </c>
      <c r="U909">
        <f t="shared" si="373"/>
        <v>33.200000000000728</v>
      </c>
      <c r="V909">
        <f t="shared" si="374"/>
        <v>0</v>
      </c>
      <c r="W909">
        <f t="shared" si="381"/>
        <v>45.342857142857092</v>
      </c>
      <c r="X909">
        <f t="shared" si="376"/>
        <v>32.521428571428523</v>
      </c>
      <c r="Y909">
        <f t="shared" si="382"/>
        <v>57.494792138393272</v>
      </c>
      <c r="Z909">
        <f t="shared" si="383"/>
        <v>0</v>
      </c>
      <c r="AA909">
        <f t="shared" si="384"/>
        <v>0</v>
      </c>
      <c r="AB909">
        <v>196.65</v>
      </c>
      <c r="AC909">
        <f t="shared" si="364"/>
        <v>12307565486.349922</v>
      </c>
      <c r="AD909">
        <f t="shared" si="377"/>
        <v>6942567028.0928402</v>
      </c>
      <c r="AE909" t="str">
        <f t="shared" si="365"/>
        <v>Apr</v>
      </c>
      <c r="AF909">
        <f>_xlfn.IFNA(VLOOKUP(A909,Gold!$A$2:$E$1307,5, FALSE),AF908)</f>
        <v>30684</v>
      </c>
      <c r="AG909">
        <f>_xlfn.IFNA(VLOOKUP(A909,Gold!$A$2:$G$1307,7, FALSE),AG908)</f>
        <v>-1</v>
      </c>
      <c r="AH909">
        <f>_xlfn.IFNA(VLOOKUP(A909,Oil!$A$2:$E$1345,5, FALSE),AH908)</f>
        <v>4098</v>
      </c>
      <c r="AI909">
        <f>_xlfn.IFNA(VLOOKUP(A909,Oil!$A$2:$G$1345,7, FALSE),AI908)</f>
        <v>-1</v>
      </c>
      <c r="AJ909">
        <f t="shared" si="368"/>
        <v>-2</v>
      </c>
      <c r="AK909">
        <f>_xlfn.IFNA(VLOOKUP(A909,InterestRate!$A$2:$G$1334,3, FALSE),AK908)</f>
        <v>7.3319999999999999</v>
      </c>
      <c r="AL909">
        <f>_xlfn.IFNA(VLOOKUP(A909,InterestRate!$A$2:$G$1334,4,FALSE),AL908)</f>
        <v>7.3330000000000002</v>
      </c>
      <c r="AM909">
        <f>_xlfn.IFNA(VLOOKUP(A909,InterestRate!$A$2:$G$1334,5, FALSE),AM908)</f>
        <v>7.367</v>
      </c>
      <c r="AN909">
        <f>_xlfn.IFNA(VLOOKUP(A909,InterestRate!$A$2:$G$1334,6, FALSE),AN908)</f>
        <v>7.3120000000000003</v>
      </c>
      <c r="AO909">
        <f>_xlfn.IFNA(VLOOKUP(A909,InterestRate!$A$2:$G$1334,7, FALSE),AO908)</f>
        <v>-8.8999999999999999E-3</v>
      </c>
      <c r="AP909">
        <f t="shared" si="369"/>
        <v>-1</v>
      </c>
      <c r="AQ909">
        <f t="shared" si="370"/>
        <v>-3</v>
      </c>
    </row>
    <row r="910" spans="1:43" x14ac:dyDescent="0.2">
      <c r="A910" s="1">
        <v>43194</v>
      </c>
      <c r="B910">
        <v>10274.6</v>
      </c>
      <c r="C910">
        <v>10279.85</v>
      </c>
      <c r="D910">
        <v>10111.299999999999</v>
      </c>
      <c r="E910">
        <v>10128.4</v>
      </c>
      <c r="F910">
        <v>238182921</v>
      </c>
      <c r="G910">
        <v>11861.79</v>
      </c>
      <c r="H910">
        <f t="shared" si="360"/>
        <v>10160.604166666666</v>
      </c>
      <c r="I910">
        <f t="shared" si="378"/>
        <v>-32.204166666666424</v>
      </c>
      <c r="J910">
        <f t="shared" si="359"/>
        <v>-1</v>
      </c>
      <c r="K910">
        <f t="shared" si="366"/>
        <v>10480.6</v>
      </c>
      <c r="L910">
        <f t="shared" si="379"/>
        <v>260756018.7142857</v>
      </c>
      <c r="M910">
        <f t="shared" si="380"/>
        <v>-22573097.714285702</v>
      </c>
      <c r="N910" s="10">
        <f t="shared" si="367"/>
        <v>3.4773508155286201</v>
      </c>
      <c r="O910">
        <f t="shared" si="375"/>
        <v>13.649999999999636</v>
      </c>
      <c r="P910">
        <f t="shared" si="361"/>
        <v>325.75</v>
      </c>
      <c r="Q910">
        <f t="shared" si="362"/>
        <v>205.05586404917173</v>
      </c>
      <c r="R910">
        <f t="shared" si="363"/>
        <v>-312.10000000000036</v>
      </c>
      <c r="S910">
        <f t="shared" si="371"/>
        <v>-116.60000000000036</v>
      </c>
      <c r="T910">
        <f t="shared" si="372"/>
        <v>116.60000000000036</v>
      </c>
      <c r="U910">
        <f t="shared" si="373"/>
        <v>0</v>
      </c>
      <c r="V910">
        <f t="shared" si="374"/>
        <v>116.60000000000036</v>
      </c>
      <c r="W910">
        <f t="shared" si="381"/>
        <v>45.342857142857092</v>
      </c>
      <c r="X910">
        <f t="shared" si="376"/>
        <v>43.392857142857146</v>
      </c>
      <c r="Y910">
        <f t="shared" si="382"/>
        <v>50.529332165883908</v>
      </c>
      <c r="Z910">
        <f t="shared" si="383"/>
        <v>0</v>
      </c>
      <c r="AA910">
        <f t="shared" si="384"/>
        <v>0</v>
      </c>
      <c r="AB910">
        <v>190.85</v>
      </c>
      <c r="AC910">
        <f t="shared" si="364"/>
        <v>-34822343050.200172</v>
      </c>
      <c r="AD910">
        <f t="shared" si="377"/>
        <v>3758680857.0999579</v>
      </c>
      <c r="AE910" t="str">
        <f t="shared" si="365"/>
        <v>Apr</v>
      </c>
      <c r="AF910">
        <f>_xlfn.IFNA(VLOOKUP(A910,Gold!$A$2:$E$1307,5, FALSE),AF909)</f>
        <v>30844</v>
      </c>
      <c r="AG910">
        <f>_xlfn.IFNA(VLOOKUP(A910,Gold!$A$2:$G$1307,7, FALSE),AG909)</f>
        <v>1</v>
      </c>
      <c r="AH910">
        <f>_xlfn.IFNA(VLOOKUP(A910,Oil!$A$2:$E$1345,5, FALSE),AH909)</f>
        <v>4130</v>
      </c>
      <c r="AI910">
        <f>_xlfn.IFNA(VLOOKUP(A910,Oil!$A$2:$G$1345,7, FALSE),AI909)</f>
        <v>1</v>
      </c>
      <c r="AJ910">
        <f t="shared" si="368"/>
        <v>2</v>
      </c>
      <c r="AK910">
        <f>_xlfn.IFNA(VLOOKUP(A910,InterestRate!$A$2:$G$1334,3, FALSE),AK909)</f>
        <v>7.2939999999999996</v>
      </c>
      <c r="AL910">
        <f>_xlfn.IFNA(VLOOKUP(A910,InterestRate!$A$2:$G$1334,4,FALSE),AL909)</f>
        <v>7.3390000000000004</v>
      </c>
      <c r="AM910">
        <f>_xlfn.IFNA(VLOOKUP(A910,InterestRate!$A$2:$G$1334,5, FALSE),AM909)</f>
        <v>7.3449999999999998</v>
      </c>
      <c r="AN910">
        <f>_xlfn.IFNA(VLOOKUP(A910,InterestRate!$A$2:$G$1334,6, FALSE),AN909)</f>
        <v>7.2910000000000004</v>
      </c>
      <c r="AO910">
        <f>_xlfn.IFNA(VLOOKUP(A910,InterestRate!$A$2:$G$1334,7, FALSE),AO909)</f>
        <v>-5.1999999999999998E-3</v>
      </c>
      <c r="AP910">
        <f t="shared" si="369"/>
        <v>-1</v>
      </c>
      <c r="AQ910">
        <f t="shared" si="370"/>
        <v>1</v>
      </c>
    </row>
    <row r="911" spans="1:43" x14ac:dyDescent="0.2">
      <c r="A911" s="1">
        <v>43195</v>
      </c>
      <c r="B911">
        <v>10228.450000000001</v>
      </c>
      <c r="C911">
        <v>10331.799999999999</v>
      </c>
      <c r="D911">
        <v>10227.450000000001</v>
      </c>
      <c r="E911">
        <v>10325.15</v>
      </c>
      <c r="F911">
        <v>244116235</v>
      </c>
      <c r="G911">
        <v>11674.92</v>
      </c>
      <c r="H911">
        <f t="shared" si="360"/>
        <v>10141.291666666666</v>
      </c>
      <c r="I911">
        <f t="shared" si="378"/>
        <v>183.85833333333358</v>
      </c>
      <c r="J911">
        <f t="shared" ref="J911:J974" si="385">IF(I911*I910&lt;0,IF(I911&lt;0,-1,1),0)</f>
        <v>1</v>
      </c>
      <c r="K911">
        <f t="shared" si="366"/>
        <v>10528.35</v>
      </c>
      <c r="L911">
        <f t="shared" si="379"/>
        <v>260834581.2857143</v>
      </c>
      <c r="M911">
        <f t="shared" si="380"/>
        <v>-16718346.285714298</v>
      </c>
      <c r="N911" s="10">
        <f t="shared" si="367"/>
        <v>1.9680101499736153</v>
      </c>
      <c r="O911">
        <f t="shared" si="375"/>
        <v>327.10000000000036</v>
      </c>
      <c r="P911">
        <f t="shared" si="361"/>
        <v>739.95000000000073</v>
      </c>
      <c r="Q911">
        <f t="shared" si="362"/>
        <v>187.73281640976583</v>
      </c>
      <c r="R911">
        <f t="shared" si="363"/>
        <v>-412.85000000000036</v>
      </c>
      <c r="S911">
        <f t="shared" si="371"/>
        <v>196.75</v>
      </c>
      <c r="T911">
        <f t="shared" si="372"/>
        <v>-196.75</v>
      </c>
      <c r="U911">
        <f t="shared" si="373"/>
        <v>196.75</v>
      </c>
      <c r="V911">
        <f t="shared" si="374"/>
        <v>0</v>
      </c>
      <c r="W911">
        <f t="shared" si="381"/>
        <v>73.449999999999946</v>
      </c>
      <c r="X911">
        <f t="shared" si="376"/>
        <v>26.721428571428469</v>
      </c>
      <c r="Y911">
        <f t="shared" si="382"/>
        <v>72.599548150240111</v>
      </c>
      <c r="Z911">
        <f t="shared" si="383"/>
        <v>0</v>
      </c>
      <c r="AA911">
        <f t="shared" si="384"/>
        <v>0</v>
      </c>
      <c r="AB911">
        <v>430.5</v>
      </c>
      <c r="AC911">
        <f t="shared" si="364"/>
        <v>23606039924.499733</v>
      </c>
      <c r="AD911">
        <f t="shared" si="377"/>
        <v>5900319667.0999212</v>
      </c>
      <c r="AE911" t="str">
        <f t="shared" si="365"/>
        <v>Apr</v>
      </c>
      <c r="AF911">
        <f>_xlfn.IFNA(VLOOKUP(A911,Gold!$A$2:$E$1307,5, FALSE),AF910)</f>
        <v>30491</v>
      </c>
      <c r="AG911">
        <f>_xlfn.IFNA(VLOOKUP(A911,Gold!$A$2:$G$1307,7, FALSE),AG910)</f>
        <v>1</v>
      </c>
      <c r="AH911">
        <f>_xlfn.IFNA(VLOOKUP(A911,Oil!$A$2:$E$1345,5, FALSE),AH910)</f>
        <v>4121</v>
      </c>
      <c r="AI911">
        <f>_xlfn.IFNA(VLOOKUP(A911,Oil!$A$2:$G$1345,7, FALSE),AI910)</f>
        <v>-1</v>
      </c>
      <c r="AJ911">
        <f t="shared" si="368"/>
        <v>0</v>
      </c>
      <c r="AK911">
        <f>_xlfn.IFNA(VLOOKUP(A911,InterestRate!$A$2:$G$1334,3, FALSE),AK910)</f>
        <v>7.1269999999999998</v>
      </c>
      <c r="AL911">
        <f>_xlfn.IFNA(VLOOKUP(A911,InterestRate!$A$2:$G$1334,4,FALSE),AL910)</f>
        <v>7.306</v>
      </c>
      <c r="AM911">
        <f>_xlfn.IFNA(VLOOKUP(A911,InterestRate!$A$2:$G$1334,5, FALSE),AM910)</f>
        <v>7.306</v>
      </c>
      <c r="AN911">
        <f>_xlfn.IFNA(VLOOKUP(A911,InterestRate!$A$2:$G$1334,6, FALSE),AN910)</f>
        <v>7.1230000000000002</v>
      </c>
      <c r="AO911">
        <f>_xlfn.IFNA(VLOOKUP(A911,InterestRate!$A$2:$G$1334,7, FALSE),AO910)</f>
        <v>-2.29E-2</v>
      </c>
      <c r="AP911">
        <f t="shared" si="369"/>
        <v>-1</v>
      </c>
      <c r="AQ911">
        <f t="shared" si="370"/>
        <v>-1</v>
      </c>
    </row>
    <row r="912" spans="1:43" x14ac:dyDescent="0.2">
      <c r="A912" s="1">
        <v>43196</v>
      </c>
      <c r="B912">
        <v>10322.75</v>
      </c>
      <c r="C912">
        <v>10350.450000000001</v>
      </c>
      <c r="D912">
        <v>10290.85</v>
      </c>
      <c r="E912">
        <v>10331.6</v>
      </c>
      <c r="F912">
        <v>206355691</v>
      </c>
      <c r="G912">
        <v>10131.74</v>
      </c>
      <c r="H912">
        <f t="shared" ref="H912:H975" si="386">AVERAGE(E900:E911)</f>
        <v>10152.124999999998</v>
      </c>
      <c r="I912">
        <f t="shared" si="378"/>
        <v>179.47500000000218</v>
      </c>
      <c r="J912">
        <f t="shared" si="385"/>
        <v>0</v>
      </c>
      <c r="K912">
        <f t="shared" si="366"/>
        <v>10548.7</v>
      </c>
      <c r="L912">
        <f t="shared" si="379"/>
        <v>253634735.7142857</v>
      </c>
      <c r="M912">
        <f t="shared" si="380"/>
        <v>-47279044.714285702</v>
      </c>
      <c r="N912" s="10">
        <f t="shared" si="367"/>
        <v>2.1013202214565059</v>
      </c>
      <c r="O912">
        <f t="shared" si="375"/>
        <v>200.95000000000073</v>
      </c>
      <c r="P912">
        <f t="shared" si="361"/>
        <v>430.45000000000073</v>
      </c>
      <c r="Q912">
        <f t="shared" si="362"/>
        <v>165.05557072868351</v>
      </c>
      <c r="R912">
        <f t="shared" si="363"/>
        <v>-229.5</v>
      </c>
      <c r="S912">
        <f t="shared" si="371"/>
        <v>6.4500000000007276</v>
      </c>
      <c r="T912">
        <f t="shared" si="372"/>
        <v>-6.4500000000007276</v>
      </c>
      <c r="U912">
        <f t="shared" si="373"/>
        <v>6.4500000000007276</v>
      </c>
      <c r="V912">
        <f t="shared" si="374"/>
        <v>0</v>
      </c>
      <c r="W912">
        <f t="shared" si="381"/>
        <v>55.428571428571431</v>
      </c>
      <c r="X912">
        <f t="shared" si="376"/>
        <v>26.721428571428469</v>
      </c>
      <c r="Y912">
        <f t="shared" si="382"/>
        <v>66.660939781805766</v>
      </c>
      <c r="Z912">
        <f t="shared" si="383"/>
        <v>0</v>
      </c>
      <c r="AA912">
        <f t="shared" si="384"/>
        <v>0</v>
      </c>
      <c r="AB912">
        <v>541.70000000000005</v>
      </c>
      <c r="AC912">
        <f t="shared" si="364"/>
        <v>1826247865.350075</v>
      </c>
      <c r="AD912">
        <f t="shared" si="377"/>
        <v>689905865.29278886</v>
      </c>
      <c r="AE912" t="str">
        <f t="shared" si="365"/>
        <v>Apr</v>
      </c>
      <c r="AF912">
        <f>_xlfn.IFNA(VLOOKUP(A912,Gold!$A$2:$E$1307,5, FALSE),AF911)</f>
        <v>30396</v>
      </c>
      <c r="AG912">
        <f>_xlfn.IFNA(VLOOKUP(A912,Gold!$A$2:$G$1307,7, FALSE),AG911)</f>
        <v>-1</v>
      </c>
      <c r="AH912">
        <f>_xlfn.IFNA(VLOOKUP(A912,Oil!$A$2:$E$1345,5, FALSE),AH911)</f>
        <v>4134</v>
      </c>
      <c r="AI912">
        <f>_xlfn.IFNA(VLOOKUP(A912,Oil!$A$2:$G$1345,7, FALSE),AI911)</f>
        <v>1</v>
      </c>
      <c r="AJ912">
        <f t="shared" si="368"/>
        <v>0</v>
      </c>
      <c r="AK912">
        <f>_xlfn.IFNA(VLOOKUP(A912,InterestRate!$A$2:$G$1334,3, FALSE),AK911)</f>
        <v>7.1749999999999998</v>
      </c>
      <c r="AL912">
        <f>_xlfn.IFNA(VLOOKUP(A912,InterestRate!$A$2:$G$1334,4,FALSE),AL911)</f>
        <v>7.1459999999999999</v>
      </c>
      <c r="AM912">
        <f>_xlfn.IFNA(VLOOKUP(A912,InterestRate!$A$2:$G$1334,5, FALSE),AM911)</f>
        <v>7.1790000000000003</v>
      </c>
      <c r="AN912">
        <f>_xlfn.IFNA(VLOOKUP(A912,InterestRate!$A$2:$G$1334,6, FALSE),AN911)</f>
        <v>7.1390000000000002</v>
      </c>
      <c r="AO912">
        <f>_xlfn.IFNA(VLOOKUP(A912,InterestRate!$A$2:$G$1334,7, FALSE),AO911)</f>
        <v>6.7000000000000002E-3</v>
      </c>
      <c r="AP912">
        <f t="shared" si="369"/>
        <v>1</v>
      </c>
      <c r="AQ912">
        <f t="shared" si="370"/>
        <v>1</v>
      </c>
    </row>
    <row r="913" spans="1:43" x14ac:dyDescent="0.2">
      <c r="A913" s="1">
        <v>43199</v>
      </c>
      <c r="B913">
        <v>10333.700000000001</v>
      </c>
      <c r="C913">
        <v>10397.700000000001</v>
      </c>
      <c r="D913">
        <v>10328.5</v>
      </c>
      <c r="E913">
        <v>10379.35</v>
      </c>
      <c r="F913">
        <v>228512954</v>
      </c>
      <c r="G913">
        <v>10714.13</v>
      </c>
      <c r="H913">
        <f t="shared" si="386"/>
        <v>10171.904166666665</v>
      </c>
      <c r="I913">
        <f t="shared" si="378"/>
        <v>207.44583333333503</v>
      </c>
      <c r="J913">
        <f t="shared" si="385"/>
        <v>0</v>
      </c>
      <c r="K913">
        <f t="shared" si="366"/>
        <v>10526.2</v>
      </c>
      <c r="L913">
        <f t="shared" si="379"/>
        <v>244447644.14285713</v>
      </c>
      <c r="M913">
        <f t="shared" si="380"/>
        <v>-15934690.142857134</v>
      </c>
      <c r="N913" s="10">
        <f t="shared" si="367"/>
        <v>1.4148284815523164</v>
      </c>
      <c r="O913">
        <f t="shared" si="375"/>
        <v>195.20000000000073</v>
      </c>
      <c r="P913">
        <f t="shared" ref="P913:P976" si="387">O913-O906</f>
        <v>206.20000000000073</v>
      </c>
      <c r="Q913">
        <f t="shared" ref="Q913:Q976" si="388">STDEV(O906:O912)</f>
        <v>121.2343750364402</v>
      </c>
      <c r="R913">
        <f t="shared" ref="R913:R976" si="389">O906</f>
        <v>-11</v>
      </c>
      <c r="S913">
        <f t="shared" si="371"/>
        <v>47.75</v>
      </c>
      <c r="T913">
        <f t="shared" si="372"/>
        <v>-47.75</v>
      </c>
      <c r="U913">
        <f t="shared" si="373"/>
        <v>47.75</v>
      </c>
      <c r="V913">
        <f t="shared" si="374"/>
        <v>0</v>
      </c>
      <c r="W913">
        <f t="shared" si="381"/>
        <v>54.607142857142854</v>
      </c>
      <c r="X913">
        <f t="shared" si="376"/>
        <v>26.721428571428469</v>
      </c>
      <c r="Y913">
        <f t="shared" si="382"/>
        <v>66.328301231997301</v>
      </c>
      <c r="Z913">
        <f t="shared" si="383"/>
        <v>0</v>
      </c>
      <c r="AA913">
        <f t="shared" si="384"/>
        <v>0</v>
      </c>
      <c r="AB913">
        <v>723.25</v>
      </c>
      <c r="AC913">
        <f t="shared" si="364"/>
        <v>10431616350.099916</v>
      </c>
      <c r="AD913">
        <f t="shared" si="377"/>
        <v>2308129459.2499318</v>
      </c>
      <c r="AE913" t="str">
        <f t="shared" si="365"/>
        <v>Apr</v>
      </c>
      <c r="AF913">
        <f>_xlfn.IFNA(VLOOKUP(A913,Gold!$A$2:$E$1307,5, FALSE),AF912)</f>
        <v>30526</v>
      </c>
      <c r="AG913">
        <f>_xlfn.IFNA(VLOOKUP(A913,Gold!$A$2:$G$1307,7, FALSE),AG912)</f>
        <v>1</v>
      </c>
      <c r="AH913">
        <f>_xlfn.IFNA(VLOOKUP(A913,Oil!$A$2:$E$1345,5, FALSE),AH912)</f>
        <v>4033</v>
      </c>
      <c r="AI913">
        <f>_xlfn.IFNA(VLOOKUP(A913,Oil!$A$2:$G$1345,7, FALSE),AI912)</f>
        <v>-1</v>
      </c>
      <c r="AJ913">
        <f t="shared" si="368"/>
        <v>0</v>
      </c>
      <c r="AK913">
        <f>_xlfn.IFNA(VLOOKUP(A913,InterestRate!$A$2:$G$1334,3, FALSE),AK912)</f>
        <v>7.226</v>
      </c>
      <c r="AL913">
        <f>_xlfn.IFNA(VLOOKUP(A913,InterestRate!$A$2:$G$1334,4,FALSE),AL912)</f>
        <v>7.2039999999999997</v>
      </c>
      <c r="AM913">
        <f>_xlfn.IFNA(VLOOKUP(A913,InterestRate!$A$2:$G$1334,5, FALSE),AM912)</f>
        <v>7.2389999999999999</v>
      </c>
      <c r="AN913">
        <f>_xlfn.IFNA(VLOOKUP(A913,InterestRate!$A$2:$G$1334,6, FALSE),AN912)</f>
        <v>7.1529999999999996</v>
      </c>
      <c r="AO913">
        <f>_xlfn.IFNA(VLOOKUP(A913,InterestRate!$A$2:$G$1334,7, FALSE),AO912)</f>
        <v>7.1000000000000004E-3</v>
      </c>
      <c r="AP913">
        <f t="shared" si="369"/>
        <v>1</v>
      </c>
      <c r="AQ913">
        <f t="shared" si="370"/>
        <v>1</v>
      </c>
    </row>
    <row r="914" spans="1:43" x14ac:dyDescent="0.2">
      <c r="A914" s="1">
        <v>43200</v>
      </c>
      <c r="B914">
        <v>10412.9</v>
      </c>
      <c r="C914">
        <v>10424.85</v>
      </c>
      <c r="D914">
        <v>10381.5</v>
      </c>
      <c r="E914">
        <v>10402.25</v>
      </c>
      <c r="F914">
        <v>259523888</v>
      </c>
      <c r="G914">
        <v>11905.12</v>
      </c>
      <c r="H914">
        <f t="shared" si="386"/>
        <v>10193.154166666667</v>
      </c>
      <c r="I914">
        <f t="shared" si="378"/>
        <v>209.09583333333285</v>
      </c>
      <c r="J914">
        <f t="shared" si="385"/>
        <v>0</v>
      </c>
      <c r="K914">
        <f t="shared" si="366"/>
        <v>10565.3</v>
      </c>
      <c r="L914">
        <f t="shared" si="379"/>
        <v>243847498.14285713</v>
      </c>
      <c r="M914">
        <f t="shared" si="380"/>
        <v>15676389.857142866</v>
      </c>
      <c r="N914" s="10">
        <f t="shared" si="367"/>
        <v>1.5674493499002549</v>
      </c>
      <c r="O914">
        <f t="shared" si="375"/>
        <v>288.54999999999927</v>
      </c>
      <c r="P914">
        <f t="shared" si="387"/>
        <v>269.09999999999854</v>
      </c>
      <c r="Q914">
        <f t="shared" si="388"/>
        <v>113.46314641872995</v>
      </c>
      <c r="R914">
        <f t="shared" si="389"/>
        <v>19.450000000000728</v>
      </c>
      <c r="S914">
        <f t="shared" si="371"/>
        <v>22.899999999999636</v>
      </c>
      <c r="T914">
        <f t="shared" si="372"/>
        <v>-22.899999999999636</v>
      </c>
      <c r="U914">
        <f t="shared" si="373"/>
        <v>22.899999999999636</v>
      </c>
      <c r="V914">
        <f t="shared" si="374"/>
        <v>0</v>
      </c>
      <c r="W914">
        <f t="shared" si="381"/>
        <v>57.878571428571377</v>
      </c>
      <c r="X914">
        <f t="shared" si="376"/>
        <v>16.657142857142908</v>
      </c>
      <c r="Y914">
        <f t="shared" si="382"/>
        <v>76.624113475177239</v>
      </c>
      <c r="Z914">
        <f t="shared" si="383"/>
        <v>0</v>
      </c>
      <c r="AA914">
        <f t="shared" si="384"/>
        <v>0</v>
      </c>
      <c r="AB914">
        <v>684.7</v>
      </c>
      <c r="AC914">
        <f t="shared" si="364"/>
        <v>-2763929407.1999054</v>
      </c>
      <c r="AD914">
        <f t="shared" si="377"/>
        <v>3429542146.8213553</v>
      </c>
      <c r="AE914" t="str">
        <f t="shared" si="365"/>
        <v>Apr</v>
      </c>
      <c r="AF914">
        <f>_xlfn.IFNA(VLOOKUP(A914,Gold!$A$2:$E$1307,5, FALSE),AF913)</f>
        <v>30624</v>
      </c>
      <c r="AG914">
        <f>_xlfn.IFNA(VLOOKUP(A914,Gold!$A$2:$G$1307,7, FALSE),AG913)</f>
        <v>1</v>
      </c>
      <c r="AH914">
        <f>_xlfn.IFNA(VLOOKUP(A914,Oil!$A$2:$E$1345,5, FALSE),AH913)</f>
        <v>4118</v>
      </c>
      <c r="AI914">
        <f>_xlfn.IFNA(VLOOKUP(A914,Oil!$A$2:$G$1345,7, FALSE),AI913)</f>
        <v>1</v>
      </c>
      <c r="AJ914">
        <f t="shared" si="368"/>
        <v>2</v>
      </c>
      <c r="AK914">
        <f>_xlfn.IFNA(VLOOKUP(A914,InterestRate!$A$2:$G$1334,3, FALSE),AK913)</f>
        <v>7.3789999999999996</v>
      </c>
      <c r="AL914">
        <f>_xlfn.IFNA(VLOOKUP(A914,InterestRate!$A$2:$G$1334,4,FALSE),AL913)</f>
        <v>7.2469999999999999</v>
      </c>
      <c r="AM914">
        <f>_xlfn.IFNA(VLOOKUP(A914,InterestRate!$A$2:$G$1334,5, FALSE),AM913)</f>
        <v>7.3789999999999996</v>
      </c>
      <c r="AN914">
        <f>_xlfn.IFNA(VLOOKUP(A914,InterestRate!$A$2:$G$1334,6, FALSE),AN913)</f>
        <v>7.2469999999999999</v>
      </c>
      <c r="AO914">
        <f>_xlfn.IFNA(VLOOKUP(A914,InterestRate!$A$2:$G$1334,7, FALSE),AO913)</f>
        <v>2.12E-2</v>
      </c>
      <c r="AP914">
        <f t="shared" si="369"/>
        <v>1</v>
      </c>
      <c r="AQ914">
        <f t="shared" si="370"/>
        <v>3</v>
      </c>
    </row>
    <row r="915" spans="1:43" x14ac:dyDescent="0.2">
      <c r="A915" s="1">
        <v>43201</v>
      </c>
      <c r="B915">
        <v>10428.15</v>
      </c>
      <c r="C915">
        <v>10428.15</v>
      </c>
      <c r="D915">
        <v>10355.6</v>
      </c>
      <c r="E915">
        <v>10417.15</v>
      </c>
      <c r="F915">
        <v>258077363</v>
      </c>
      <c r="G915">
        <v>11790.58</v>
      </c>
      <c r="H915">
        <f t="shared" si="386"/>
        <v>10213.737500000001</v>
      </c>
      <c r="I915">
        <f t="shared" si="378"/>
        <v>203.41249999999854</v>
      </c>
      <c r="J915">
        <f t="shared" si="385"/>
        <v>0</v>
      </c>
      <c r="K915">
        <f t="shared" si="366"/>
        <v>10564.05</v>
      </c>
      <c r="L915">
        <f t="shared" si="379"/>
        <v>230211311</v>
      </c>
      <c r="M915">
        <f t="shared" si="380"/>
        <v>27866052</v>
      </c>
      <c r="N915" s="10">
        <f t="shared" si="367"/>
        <v>1.4101745679000459</v>
      </c>
      <c r="O915">
        <f t="shared" si="375"/>
        <v>205.35000000000036</v>
      </c>
      <c r="P915">
        <f t="shared" si="387"/>
        <v>117.90000000000146</v>
      </c>
      <c r="Q915">
        <f t="shared" si="388"/>
        <v>114.02081837896787</v>
      </c>
      <c r="R915">
        <f t="shared" si="389"/>
        <v>87.449999999998909</v>
      </c>
      <c r="S915">
        <f t="shared" si="371"/>
        <v>14.899999999999636</v>
      </c>
      <c r="T915">
        <f t="shared" si="372"/>
        <v>-14.899999999999636</v>
      </c>
      <c r="U915">
        <f t="shared" si="373"/>
        <v>14.899999999999636</v>
      </c>
      <c r="V915">
        <f t="shared" si="374"/>
        <v>0</v>
      </c>
      <c r="W915">
        <f t="shared" si="381"/>
        <v>45.992857142857247</v>
      </c>
      <c r="X915">
        <f t="shared" si="376"/>
        <v>16.657142857142908</v>
      </c>
      <c r="Y915">
        <f t="shared" si="382"/>
        <v>72.259005723263371</v>
      </c>
      <c r="Z915">
        <f t="shared" si="383"/>
        <v>0</v>
      </c>
      <c r="AA915">
        <f t="shared" si="384"/>
        <v>0</v>
      </c>
      <c r="AB915">
        <v>689.1</v>
      </c>
      <c r="AC915">
        <f t="shared" si="364"/>
        <v>-2838850993</v>
      </c>
      <c r="AD915">
        <f t="shared" si="377"/>
        <v>1106620882.2713668</v>
      </c>
      <c r="AE915" t="str">
        <f t="shared" si="365"/>
        <v>Apr</v>
      </c>
      <c r="AF915">
        <f>_xlfn.IFNA(VLOOKUP(A915,Gold!$A$2:$E$1307,5, FALSE),AF914)</f>
        <v>31023</v>
      </c>
      <c r="AG915">
        <f>_xlfn.IFNA(VLOOKUP(A915,Gold!$A$2:$G$1307,7, FALSE),AG914)</f>
        <v>1</v>
      </c>
      <c r="AH915">
        <f>_xlfn.IFNA(VLOOKUP(A915,Oil!$A$2:$E$1345,5, FALSE),AH914)</f>
        <v>4254</v>
      </c>
      <c r="AI915">
        <f>_xlfn.IFNA(VLOOKUP(A915,Oil!$A$2:$G$1345,7, FALSE),AI914)</f>
        <v>1</v>
      </c>
      <c r="AJ915">
        <f t="shared" si="368"/>
        <v>2</v>
      </c>
      <c r="AK915">
        <f>_xlfn.IFNA(VLOOKUP(A915,InterestRate!$A$2:$G$1334,3, FALSE),AK914)</f>
        <v>7.5359999999999996</v>
      </c>
      <c r="AL915">
        <f>_xlfn.IFNA(VLOOKUP(A915,InterestRate!$A$2:$G$1334,4,FALSE),AL914)</f>
        <v>7.423</v>
      </c>
      <c r="AM915">
        <f>_xlfn.IFNA(VLOOKUP(A915,InterestRate!$A$2:$G$1334,5, FALSE),AM914)</f>
        <v>7.5419999999999998</v>
      </c>
      <c r="AN915">
        <f>_xlfn.IFNA(VLOOKUP(A915,InterestRate!$A$2:$G$1334,6, FALSE),AN914)</f>
        <v>7.3860000000000001</v>
      </c>
      <c r="AO915">
        <f>_xlfn.IFNA(VLOOKUP(A915,InterestRate!$A$2:$G$1334,7, FALSE),AO914)</f>
        <v>2.1299999999999999E-2</v>
      </c>
      <c r="AP915">
        <f t="shared" si="369"/>
        <v>1</v>
      </c>
      <c r="AQ915">
        <f t="shared" si="370"/>
        <v>3</v>
      </c>
    </row>
    <row r="916" spans="1:43" x14ac:dyDescent="0.2">
      <c r="A916" s="1">
        <v>43202</v>
      </c>
      <c r="B916">
        <v>10410.65</v>
      </c>
      <c r="C916">
        <v>10469.9</v>
      </c>
      <c r="D916">
        <v>10395.25</v>
      </c>
      <c r="E916">
        <v>10458.65</v>
      </c>
      <c r="F916">
        <v>246027888</v>
      </c>
      <c r="G916">
        <v>12249.66</v>
      </c>
      <c r="H916">
        <f t="shared" si="386"/>
        <v>10238.9375</v>
      </c>
      <c r="I916">
        <f t="shared" si="378"/>
        <v>219.71249999999964</v>
      </c>
      <c r="J916">
        <f t="shared" si="385"/>
        <v>0</v>
      </c>
      <c r="K916">
        <f t="shared" si="366"/>
        <v>10584.7</v>
      </c>
      <c r="L916">
        <f t="shared" si="379"/>
        <v>235203011.57142857</v>
      </c>
      <c r="M916">
        <f t="shared" si="380"/>
        <v>10824876.428571433</v>
      </c>
      <c r="N916" s="10">
        <f t="shared" si="367"/>
        <v>1.2052224713514754</v>
      </c>
      <c r="O916">
        <f t="shared" si="375"/>
        <v>213.64999999999964</v>
      </c>
      <c r="P916">
        <f t="shared" si="387"/>
        <v>123.89999999999964</v>
      </c>
      <c r="Q916">
        <f t="shared" si="388"/>
        <v>108.03371773046919</v>
      </c>
      <c r="R916">
        <f t="shared" si="389"/>
        <v>89.75</v>
      </c>
      <c r="S916">
        <f t="shared" si="371"/>
        <v>41.5</v>
      </c>
      <c r="T916">
        <f t="shared" si="372"/>
        <v>-41.5</v>
      </c>
      <c r="U916">
        <f t="shared" si="373"/>
        <v>41.5</v>
      </c>
      <c r="V916">
        <f t="shared" si="374"/>
        <v>0</v>
      </c>
      <c r="W916">
        <f t="shared" si="381"/>
        <v>47.178571428571431</v>
      </c>
      <c r="X916">
        <f t="shared" si="376"/>
        <v>16.657142857142908</v>
      </c>
      <c r="Y916">
        <f t="shared" si="382"/>
        <v>72.766332488707661</v>
      </c>
      <c r="Z916">
        <f t="shared" si="383"/>
        <v>0</v>
      </c>
      <c r="AA916">
        <f t="shared" si="384"/>
        <v>0</v>
      </c>
      <c r="AB916">
        <v>707.55</v>
      </c>
      <c r="AC916">
        <f t="shared" si="364"/>
        <v>11809338624</v>
      </c>
      <c r="AD916">
        <f t="shared" si="377"/>
        <v>1035445616.2213781</v>
      </c>
      <c r="AE916" t="str">
        <f t="shared" si="365"/>
        <v>Apr</v>
      </c>
      <c r="AF916">
        <f>_xlfn.IFNA(VLOOKUP(A916,Gold!$A$2:$E$1307,5, FALSE),AF915)</f>
        <v>31013</v>
      </c>
      <c r="AG916">
        <f>_xlfn.IFNA(VLOOKUP(A916,Gold!$A$2:$G$1307,7, FALSE),AG915)</f>
        <v>-1</v>
      </c>
      <c r="AH916">
        <f>_xlfn.IFNA(VLOOKUP(A916,Oil!$A$2:$E$1345,5, FALSE),AH915)</f>
        <v>4352</v>
      </c>
      <c r="AI916">
        <f>_xlfn.IFNA(VLOOKUP(A916,Oil!$A$2:$G$1345,7, FALSE),AI915)</f>
        <v>1</v>
      </c>
      <c r="AJ916">
        <f t="shared" si="368"/>
        <v>0</v>
      </c>
      <c r="AK916">
        <f>_xlfn.IFNA(VLOOKUP(A916,InterestRate!$A$2:$G$1334,3, FALSE),AK915)</f>
        <v>7.468</v>
      </c>
      <c r="AL916">
        <f>_xlfn.IFNA(VLOOKUP(A916,InterestRate!$A$2:$G$1334,4,FALSE),AL915)</f>
        <v>7.5119999999999996</v>
      </c>
      <c r="AM916">
        <f>_xlfn.IFNA(VLOOKUP(A916,InterestRate!$A$2:$G$1334,5, FALSE),AM915)</f>
        <v>7.5270000000000001</v>
      </c>
      <c r="AN916">
        <f>_xlfn.IFNA(VLOOKUP(A916,InterestRate!$A$2:$G$1334,6, FALSE),AN915)</f>
        <v>7.4429999999999996</v>
      </c>
      <c r="AO916">
        <f>_xlfn.IFNA(VLOOKUP(A916,InterestRate!$A$2:$G$1334,7, FALSE),AO915)</f>
        <v>-8.9999999999999993E-3</v>
      </c>
      <c r="AP916">
        <f t="shared" si="369"/>
        <v>-1</v>
      </c>
      <c r="AQ916">
        <f t="shared" si="370"/>
        <v>-1</v>
      </c>
    </row>
    <row r="917" spans="1:43" x14ac:dyDescent="0.2">
      <c r="A917" s="1">
        <v>43203</v>
      </c>
      <c r="B917">
        <v>10495.3</v>
      </c>
      <c r="C917">
        <v>10519.9</v>
      </c>
      <c r="D917">
        <v>10451.450000000001</v>
      </c>
      <c r="E917">
        <v>10480.6</v>
      </c>
      <c r="F917">
        <v>219724716</v>
      </c>
      <c r="G917">
        <v>12354.55</v>
      </c>
      <c r="H917">
        <f t="shared" si="386"/>
        <v>10277.320833333333</v>
      </c>
      <c r="I917">
        <f t="shared" si="378"/>
        <v>203.27916666666715</v>
      </c>
      <c r="J917">
        <f t="shared" si="385"/>
        <v>0</v>
      </c>
      <c r="K917">
        <f t="shared" si="366"/>
        <v>10614.35</v>
      </c>
      <c r="L917">
        <f t="shared" si="379"/>
        <v>240113848.57142857</v>
      </c>
      <c r="M917">
        <f t="shared" si="380"/>
        <v>-20389132.571428567</v>
      </c>
      <c r="N917" s="10">
        <f t="shared" si="367"/>
        <v>1.2761673949964696</v>
      </c>
      <c r="O917">
        <f t="shared" si="375"/>
        <v>352.20000000000073</v>
      </c>
      <c r="P917">
        <f t="shared" si="387"/>
        <v>338.55000000000109</v>
      </c>
      <c r="Q917">
        <f t="shared" si="388"/>
        <v>98.892589038141168</v>
      </c>
      <c r="R917">
        <f t="shared" si="389"/>
        <v>13.649999999999636</v>
      </c>
      <c r="S917">
        <f t="shared" si="371"/>
        <v>21.950000000000728</v>
      </c>
      <c r="T917">
        <f t="shared" si="372"/>
        <v>-21.950000000000728</v>
      </c>
      <c r="U917">
        <f t="shared" si="373"/>
        <v>21.950000000000728</v>
      </c>
      <c r="V917">
        <f t="shared" si="374"/>
        <v>0</v>
      </c>
      <c r="W917">
        <f t="shared" si="381"/>
        <v>50.314285714285816</v>
      </c>
      <c r="X917">
        <f t="shared" si="376"/>
        <v>0</v>
      </c>
      <c r="Y917">
        <f t="shared" si="382"/>
        <v>98.051224944320722</v>
      </c>
      <c r="Z917">
        <f t="shared" si="383"/>
        <v>0</v>
      </c>
      <c r="AA917">
        <f t="shared" si="384"/>
        <v>1</v>
      </c>
      <c r="AB917">
        <v>771.2</v>
      </c>
      <c r="AC917">
        <f t="shared" si="364"/>
        <v>-3229953325.19976</v>
      </c>
      <c r="AD917">
        <f t="shared" si="377"/>
        <v>5548644148.3642941</v>
      </c>
      <c r="AE917" t="str">
        <f t="shared" si="365"/>
        <v>Apr</v>
      </c>
      <c r="AF917">
        <f>_xlfn.IFNA(VLOOKUP(A917,Gold!$A$2:$E$1307,5, FALSE),AF916)</f>
        <v>30874</v>
      </c>
      <c r="AG917">
        <f>_xlfn.IFNA(VLOOKUP(A917,Gold!$A$2:$G$1307,7, FALSE),AG916)</f>
        <v>1</v>
      </c>
      <c r="AH917">
        <f>_xlfn.IFNA(VLOOKUP(A917,Oil!$A$2:$E$1345,5, FALSE),AH916)</f>
        <v>4383</v>
      </c>
      <c r="AI917">
        <f>_xlfn.IFNA(VLOOKUP(A917,Oil!$A$2:$G$1345,7, FALSE),AI916)</f>
        <v>1</v>
      </c>
      <c r="AJ917">
        <f t="shared" si="368"/>
        <v>2</v>
      </c>
      <c r="AK917">
        <f>_xlfn.IFNA(VLOOKUP(A917,InterestRate!$A$2:$G$1334,3, FALSE),AK916)</f>
        <v>7.431</v>
      </c>
      <c r="AL917">
        <f>_xlfn.IFNA(VLOOKUP(A917,InterestRate!$A$2:$G$1334,4,FALSE),AL916)</f>
        <v>7.5030000000000001</v>
      </c>
      <c r="AM917">
        <f>_xlfn.IFNA(VLOOKUP(A917,InterestRate!$A$2:$G$1334,5, FALSE),AM916)</f>
        <v>7.5220000000000002</v>
      </c>
      <c r="AN917">
        <f>_xlfn.IFNA(VLOOKUP(A917,InterestRate!$A$2:$G$1334,6, FALSE),AN916)</f>
        <v>7.423</v>
      </c>
      <c r="AO917">
        <f>_xlfn.IFNA(VLOOKUP(A917,InterestRate!$A$2:$G$1334,7, FALSE),AO916)</f>
        <v>-5.0000000000000001E-3</v>
      </c>
      <c r="AP917">
        <f t="shared" si="369"/>
        <v>-1</v>
      </c>
      <c r="AQ917">
        <f t="shared" si="370"/>
        <v>1</v>
      </c>
    </row>
    <row r="918" spans="1:43" x14ac:dyDescent="0.2">
      <c r="A918" s="1">
        <v>43206</v>
      </c>
      <c r="B918">
        <v>10398.299999999999</v>
      </c>
      <c r="C918">
        <v>10540.15</v>
      </c>
      <c r="D918">
        <v>10396.35</v>
      </c>
      <c r="E918">
        <v>10528.35</v>
      </c>
      <c r="F918">
        <v>200950876</v>
      </c>
      <c r="G918">
        <v>11242.05</v>
      </c>
      <c r="H918">
        <f t="shared" si="386"/>
        <v>10306.483333333334</v>
      </c>
      <c r="I918">
        <f t="shared" si="378"/>
        <v>221.86666666666679</v>
      </c>
      <c r="J918">
        <f t="shared" si="385"/>
        <v>0</v>
      </c>
      <c r="K918">
        <f t="shared" si="366"/>
        <v>10570.55</v>
      </c>
      <c r="L918">
        <f t="shared" si="379"/>
        <v>237476962.14285713</v>
      </c>
      <c r="M918">
        <f t="shared" si="380"/>
        <v>-36526086.142857134</v>
      </c>
      <c r="N918" s="10">
        <f t="shared" si="367"/>
        <v>0.40082254104393289</v>
      </c>
      <c r="O918">
        <f t="shared" si="375"/>
        <v>203.20000000000073</v>
      </c>
      <c r="P918">
        <f t="shared" si="387"/>
        <v>-123.89999999999964</v>
      </c>
      <c r="Q918">
        <f t="shared" si="388"/>
        <v>66.387333846435538</v>
      </c>
      <c r="R918">
        <f t="shared" si="389"/>
        <v>327.10000000000036</v>
      </c>
      <c r="S918">
        <f t="shared" si="371"/>
        <v>47.75</v>
      </c>
      <c r="T918">
        <f t="shared" si="372"/>
        <v>-47.75</v>
      </c>
      <c r="U918">
        <f t="shared" si="373"/>
        <v>47.75</v>
      </c>
      <c r="V918">
        <f t="shared" si="374"/>
        <v>0</v>
      </c>
      <c r="W918">
        <f t="shared" si="381"/>
        <v>29.028571428571531</v>
      </c>
      <c r="X918">
        <f t="shared" si="376"/>
        <v>0</v>
      </c>
      <c r="Y918">
        <f t="shared" si="382"/>
        <v>96.6698382492864</v>
      </c>
      <c r="Z918">
        <f t="shared" si="383"/>
        <v>0</v>
      </c>
      <c r="AA918">
        <f t="shared" si="384"/>
        <v>1</v>
      </c>
      <c r="AB918">
        <v>769.05</v>
      </c>
      <c r="AC918">
        <f t="shared" si="364"/>
        <v>26133661423.80022</v>
      </c>
      <c r="AD918">
        <f t="shared" si="377"/>
        <v>5909732933.9786482</v>
      </c>
      <c r="AE918" t="str">
        <f t="shared" si="365"/>
        <v>Apr</v>
      </c>
      <c r="AF918">
        <f>_xlfn.IFNA(VLOOKUP(A918,Gold!$A$2:$E$1307,5, FALSE),AF917)</f>
        <v>31049</v>
      </c>
      <c r="AG918">
        <f>_xlfn.IFNA(VLOOKUP(A918,Gold!$A$2:$G$1307,7, FALSE),AG917)</f>
        <v>-1</v>
      </c>
      <c r="AH918">
        <f>_xlfn.IFNA(VLOOKUP(A918,Oil!$A$2:$E$1345,5, FALSE),AH917)</f>
        <v>4395</v>
      </c>
      <c r="AI918">
        <f>_xlfn.IFNA(VLOOKUP(A918,Oil!$A$2:$G$1345,7, FALSE),AI917)</f>
        <v>1</v>
      </c>
      <c r="AJ918">
        <f t="shared" si="368"/>
        <v>0</v>
      </c>
      <c r="AK918">
        <f>_xlfn.IFNA(VLOOKUP(A918,InterestRate!$A$2:$G$1334,3, FALSE),AK917)</f>
        <v>7.4859999999999998</v>
      </c>
      <c r="AL918">
        <f>_xlfn.IFNA(VLOOKUP(A918,InterestRate!$A$2:$G$1334,4,FALSE),AL917)</f>
        <v>7.4039999999999999</v>
      </c>
      <c r="AM918">
        <f>_xlfn.IFNA(VLOOKUP(A918,InterestRate!$A$2:$G$1334,5, FALSE),AM917)</f>
        <v>7.49</v>
      </c>
      <c r="AN918">
        <f>_xlfn.IFNA(VLOOKUP(A918,InterestRate!$A$2:$G$1334,6, FALSE),AN917)</f>
        <v>7.4039999999999999</v>
      </c>
      <c r="AO918">
        <f>_xlfn.IFNA(VLOOKUP(A918,InterestRate!$A$2:$G$1334,7, FALSE),AO917)</f>
        <v>7.4000000000000003E-3</v>
      </c>
      <c r="AP918">
        <f t="shared" si="369"/>
        <v>1</v>
      </c>
      <c r="AQ918">
        <f t="shared" si="370"/>
        <v>1</v>
      </c>
    </row>
    <row r="919" spans="1:43" x14ac:dyDescent="0.2">
      <c r="A919" s="1">
        <v>43207</v>
      </c>
      <c r="B919">
        <v>10557.3</v>
      </c>
      <c r="C919">
        <v>10560.45</v>
      </c>
      <c r="D919">
        <v>10495.65</v>
      </c>
      <c r="E919">
        <v>10548.7</v>
      </c>
      <c r="F919">
        <v>212449535</v>
      </c>
      <c r="G919">
        <v>10501.71</v>
      </c>
      <c r="H919">
        <f t="shared" si="386"/>
        <v>10335.166666666666</v>
      </c>
      <c r="I919">
        <f t="shared" si="378"/>
        <v>213.53333333333467</v>
      </c>
      <c r="J919">
        <f t="shared" si="385"/>
        <v>0</v>
      </c>
      <c r="K919">
        <f t="shared" si="366"/>
        <v>10617.8</v>
      </c>
      <c r="L919">
        <f t="shared" si="379"/>
        <v>231310482.2857143</v>
      </c>
      <c r="M919">
        <f t="shared" si="380"/>
        <v>-18860947.285714298</v>
      </c>
      <c r="N919" s="10">
        <f t="shared" si="367"/>
        <v>0.65505702124431009</v>
      </c>
      <c r="O919">
        <f t="shared" si="375"/>
        <v>217.10000000000036</v>
      </c>
      <c r="P919">
        <f t="shared" si="387"/>
        <v>16.149999999999636</v>
      </c>
      <c r="Q919">
        <f t="shared" si="388"/>
        <v>60.08975033429649</v>
      </c>
      <c r="R919">
        <f t="shared" si="389"/>
        <v>200.95000000000073</v>
      </c>
      <c r="S919">
        <f t="shared" si="371"/>
        <v>20.350000000000364</v>
      </c>
      <c r="T919">
        <f t="shared" si="372"/>
        <v>-20.350000000000364</v>
      </c>
      <c r="U919">
        <f t="shared" si="373"/>
        <v>20.350000000000364</v>
      </c>
      <c r="V919">
        <f t="shared" si="374"/>
        <v>0</v>
      </c>
      <c r="W919">
        <f t="shared" si="381"/>
        <v>31.014285714285766</v>
      </c>
      <c r="X919">
        <f t="shared" si="376"/>
        <v>0</v>
      </c>
      <c r="Y919">
        <f t="shared" si="382"/>
        <v>96.876394466755912</v>
      </c>
      <c r="Z919">
        <f t="shared" si="383"/>
        <v>0</v>
      </c>
      <c r="AA919">
        <f t="shared" si="384"/>
        <v>1</v>
      </c>
      <c r="AB919">
        <v>772.5</v>
      </c>
      <c r="AC919">
        <f t="shared" si="364"/>
        <v>-1827066000.9996908</v>
      </c>
      <c r="AD919">
        <f t="shared" si="377"/>
        <v>5387830953.0715408</v>
      </c>
      <c r="AE919" t="str">
        <f t="shared" si="365"/>
        <v>Apr</v>
      </c>
      <c r="AF919">
        <f>_xlfn.IFNA(VLOOKUP(A919,Gold!$A$2:$E$1307,5, FALSE),AF918)</f>
        <v>31099</v>
      </c>
      <c r="AG919">
        <f>_xlfn.IFNA(VLOOKUP(A919,Gold!$A$2:$G$1307,7, FALSE),AG918)</f>
        <v>-1</v>
      </c>
      <c r="AH919">
        <f>_xlfn.IFNA(VLOOKUP(A919,Oil!$A$2:$E$1345,5, FALSE),AH918)</f>
        <v>4334</v>
      </c>
      <c r="AI919">
        <f>_xlfn.IFNA(VLOOKUP(A919,Oil!$A$2:$G$1345,7, FALSE),AI918)</f>
        <v>-1</v>
      </c>
      <c r="AJ919">
        <f t="shared" si="368"/>
        <v>-2</v>
      </c>
      <c r="AK919">
        <f>_xlfn.IFNA(VLOOKUP(A919,InterestRate!$A$2:$G$1334,3, FALSE),AK918)</f>
        <v>7.4889999999999999</v>
      </c>
      <c r="AL919">
        <f>_xlfn.IFNA(VLOOKUP(A919,InterestRate!$A$2:$G$1334,4,FALSE),AL918)</f>
        <v>7.4829999999999997</v>
      </c>
      <c r="AM919">
        <f>_xlfn.IFNA(VLOOKUP(A919,InterestRate!$A$2:$G$1334,5, FALSE),AM918)</f>
        <v>7.5090000000000003</v>
      </c>
      <c r="AN919">
        <f>_xlfn.IFNA(VLOOKUP(A919,InterestRate!$A$2:$G$1334,6, FALSE),AN918)</f>
        <v>7.4710000000000001</v>
      </c>
      <c r="AO919">
        <f>_xlfn.IFNA(VLOOKUP(A919,InterestRate!$A$2:$G$1334,7, FALSE),AO918)</f>
        <v>4.0000000000000002E-4</v>
      </c>
      <c r="AP919">
        <f t="shared" si="369"/>
        <v>1</v>
      </c>
      <c r="AQ919">
        <f t="shared" si="370"/>
        <v>-1</v>
      </c>
    </row>
    <row r="920" spans="1:43" x14ac:dyDescent="0.2">
      <c r="A920" s="1">
        <v>43208</v>
      </c>
      <c r="B920">
        <v>10578.9</v>
      </c>
      <c r="C920">
        <v>10594.2</v>
      </c>
      <c r="D920">
        <v>10509.7</v>
      </c>
      <c r="E920">
        <v>10526.2</v>
      </c>
      <c r="F920">
        <v>211823044</v>
      </c>
      <c r="G920">
        <v>9888.65</v>
      </c>
      <c r="H920">
        <f t="shared" si="386"/>
        <v>10371.416666666666</v>
      </c>
      <c r="I920">
        <f t="shared" si="378"/>
        <v>154.78333333333467</v>
      </c>
      <c r="J920">
        <f t="shared" si="385"/>
        <v>0</v>
      </c>
      <c r="K920">
        <f t="shared" si="366"/>
        <v>10692.3</v>
      </c>
      <c r="L920">
        <f t="shared" si="379"/>
        <v>232181031.42857143</v>
      </c>
      <c r="M920">
        <f t="shared" si="380"/>
        <v>-20357987.428571433</v>
      </c>
      <c r="N920" s="10">
        <f t="shared" si="367"/>
        <v>1.5779673576409201</v>
      </c>
      <c r="O920">
        <f t="shared" si="375"/>
        <v>146.85000000000036</v>
      </c>
      <c r="P920">
        <f t="shared" si="387"/>
        <v>-48.350000000000364</v>
      </c>
      <c r="Q920">
        <f t="shared" si="388"/>
        <v>58.769825428976468</v>
      </c>
      <c r="R920">
        <f t="shared" si="389"/>
        <v>195.20000000000073</v>
      </c>
      <c r="S920">
        <f t="shared" si="371"/>
        <v>-22.5</v>
      </c>
      <c r="T920">
        <f t="shared" si="372"/>
        <v>22.5</v>
      </c>
      <c r="U920">
        <f t="shared" si="373"/>
        <v>0</v>
      </c>
      <c r="V920">
        <f t="shared" si="374"/>
        <v>22.5</v>
      </c>
      <c r="W920">
        <f t="shared" si="381"/>
        <v>24.192857142857196</v>
      </c>
      <c r="X920">
        <f t="shared" si="376"/>
        <v>3.2142857142857144</v>
      </c>
      <c r="Y920">
        <f t="shared" si="382"/>
        <v>85.164697007794842</v>
      </c>
      <c r="Z920">
        <f t="shared" si="383"/>
        <v>0</v>
      </c>
      <c r="AA920">
        <f t="shared" si="384"/>
        <v>1</v>
      </c>
      <c r="AB920">
        <v>567.15</v>
      </c>
      <c r="AC920">
        <f t="shared" si="364"/>
        <v>-11163074418.799768</v>
      </c>
      <c r="AD920">
        <f t="shared" si="377"/>
        <v>2302875128.9430137</v>
      </c>
      <c r="AE920" t="str">
        <f t="shared" si="365"/>
        <v>Apr</v>
      </c>
      <c r="AF920">
        <f>_xlfn.IFNA(VLOOKUP(A920,Gold!$A$2:$E$1307,5, FALSE),AF919)</f>
        <v>31276</v>
      </c>
      <c r="AG920">
        <f>_xlfn.IFNA(VLOOKUP(A920,Gold!$A$2:$G$1307,7, FALSE),AG919)</f>
        <v>1</v>
      </c>
      <c r="AH920">
        <f>_xlfn.IFNA(VLOOKUP(A920,Oil!$A$2:$E$1345,5, FALSE),AH919)</f>
        <v>4365</v>
      </c>
      <c r="AI920">
        <f>_xlfn.IFNA(VLOOKUP(A920,Oil!$A$2:$G$1345,7, FALSE),AI919)</f>
        <v>1</v>
      </c>
      <c r="AJ920">
        <f t="shared" si="368"/>
        <v>2</v>
      </c>
      <c r="AK920">
        <f>_xlfn.IFNA(VLOOKUP(A920,InterestRate!$A$2:$G$1334,3, FALSE),AK919)</f>
        <v>7.5359999999999996</v>
      </c>
      <c r="AL920">
        <f>_xlfn.IFNA(VLOOKUP(A920,InterestRate!$A$2:$G$1334,4,FALSE),AL919)</f>
        <v>7.492</v>
      </c>
      <c r="AM920">
        <f>_xlfn.IFNA(VLOOKUP(A920,InterestRate!$A$2:$G$1334,5, FALSE),AM919)</f>
        <v>7.5359999999999996</v>
      </c>
      <c r="AN920">
        <f>_xlfn.IFNA(VLOOKUP(A920,InterestRate!$A$2:$G$1334,6, FALSE),AN919)</f>
        <v>7.4779999999999998</v>
      </c>
      <c r="AO920">
        <f>_xlfn.IFNA(VLOOKUP(A920,InterestRate!$A$2:$G$1334,7, FALSE),AO919)</f>
        <v>6.3E-3</v>
      </c>
      <c r="AP920">
        <f t="shared" si="369"/>
        <v>1</v>
      </c>
      <c r="AQ920">
        <f t="shared" si="370"/>
        <v>3</v>
      </c>
    </row>
    <row r="921" spans="1:43" x14ac:dyDescent="0.2">
      <c r="A921" s="1">
        <v>43209</v>
      </c>
      <c r="B921">
        <v>10563.65</v>
      </c>
      <c r="C921">
        <v>10572.2</v>
      </c>
      <c r="D921">
        <v>10546.2</v>
      </c>
      <c r="E921">
        <v>10565.3</v>
      </c>
      <c r="F921">
        <v>270740891</v>
      </c>
      <c r="G921">
        <v>12559.11</v>
      </c>
      <c r="H921">
        <f t="shared" si="386"/>
        <v>10397.616666666667</v>
      </c>
      <c r="I921">
        <f t="shared" si="378"/>
        <v>167.68333333333248</v>
      </c>
      <c r="J921">
        <f t="shared" si="385"/>
        <v>0</v>
      </c>
      <c r="K921">
        <f t="shared" si="366"/>
        <v>10739.35</v>
      </c>
      <c r="L921">
        <f t="shared" si="379"/>
        <v>229796758.57142857</v>
      </c>
      <c r="M921">
        <f t="shared" si="380"/>
        <v>40944132.428571433</v>
      </c>
      <c r="N921" s="10">
        <f t="shared" si="367"/>
        <v>1.6473739505740594</v>
      </c>
      <c r="O921">
        <f t="shared" si="375"/>
        <v>163.04999999999927</v>
      </c>
      <c r="P921">
        <f t="shared" si="387"/>
        <v>-125.5</v>
      </c>
      <c r="Q921">
        <f t="shared" si="388"/>
        <v>67.074161159406856</v>
      </c>
      <c r="R921">
        <f t="shared" si="389"/>
        <v>288.54999999999927</v>
      </c>
      <c r="S921">
        <f t="shared" si="371"/>
        <v>39.099999999998545</v>
      </c>
      <c r="T921">
        <f t="shared" si="372"/>
        <v>-39.099999999998545</v>
      </c>
      <c r="U921">
        <f t="shared" si="373"/>
        <v>39.099999999998545</v>
      </c>
      <c r="V921">
        <f t="shared" si="374"/>
        <v>0</v>
      </c>
      <c r="W921">
        <f t="shared" si="381"/>
        <v>26.507142857142753</v>
      </c>
      <c r="X921">
        <f t="shared" si="376"/>
        <v>3.2142857142857144</v>
      </c>
      <c r="Y921">
        <f t="shared" si="382"/>
        <v>86.282259939548894</v>
      </c>
      <c r="Z921">
        <f t="shared" si="383"/>
        <v>0</v>
      </c>
      <c r="AA921">
        <f t="shared" si="384"/>
        <v>1</v>
      </c>
      <c r="AB921">
        <v>527</v>
      </c>
      <c r="AC921">
        <f t="shared" si="364"/>
        <v>446722470.14990151</v>
      </c>
      <c r="AD921">
        <f t="shared" si="377"/>
        <v>2761539682.8501291</v>
      </c>
      <c r="AE921" t="str">
        <f t="shared" si="365"/>
        <v>Apr</v>
      </c>
      <c r="AF921">
        <f>_xlfn.IFNA(VLOOKUP(A921,Gold!$A$2:$E$1307,5, FALSE),AF920)</f>
        <v>31305</v>
      </c>
      <c r="AG921">
        <f>_xlfn.IFNA(VLOOKUP(A921,Gold!$A$2:$G$1307,7, FALSE),AG920)</f>
        <v>-1</v>
      </c>
      <c r="AH921">
        <f>_xlfn.IFNA(VLOOKUP(A921,Oil!$A$2:$E$1345,5, FALSE),AH920)</f>
        <v>4497</v>
      </c>
      <c r="AI921">
        <f>_xlfn.IFNA(VLOOKUP(A921,Oil!$A$2:$G$1345,7, FALSE),AI920)</f>
        <v>1</v>
      </c>
      <c r="AJ921">
        <f t="shared" si="368"/>
        <v>0</v>
      </c>
      <c r="AK921">
        <f>_xlfn.IFNA(VLOOKUP(A921,InterestRate!$A$2:$G$1334,3, FALSE),AK920)</f>
        <v>7.6310000000000002</v>
      </c>
      <c r="AL921">
        <f>_xlfn.IFNA(VLOOKUP(A921,InterestRate!$A$2:$G$1334,4,FALSE),AL920)</f>
        <v>7.6020000000000003</v>
      </c>
      <c r="AM921">
        <f>_xlfn.IFNA(VLOOKUP(A921,InterestRate!$A$2:$G$1334,5, FALSE),AM920)</f>
        <v>7.6509999999999998</v>
      </c>
      <c r="AN921">
        <f>_xlfn.IFNA(VLOOKUP(A921,InterestRate!$A$2:$G$1334,6, FALSE),AN920)</f>
        <v>7.5880000000000001</v>
      </c>
      <c r="AO921">
        <f>_xlfn.IFNA(VLOOKUP(A921,InterestRate!$A$2:$G$1334,7, FALSE),AO920)</f>
        <v>1.26E-2</v>
      </c>
      <c r="AP921">
        <f t="shared" si="369"/>
        <v>1</v>
      </c>
      <c r="AQ921">
        <f t="shared" si="370"/>
        <v>1</v>
      </c>
    </row>
    <row r="922" spans="1:43" x14ac:dyDescent="0.2">
      <c r="A922" s="1">
        <v>43210</v>
      </c>
      <c r="B922">
        <v>10560.35</v>
      </c>
      <c r="C922">
        <v>10582.35</v>
      </c>
      <c r="D922">
        <v>10527.45</v>
      </c>
      <c r="E922">
        <v>10564.05</v>
      </c>
      <c r="F922">
        <v>252227268</v>
      </c>
      <c r="G922">
        <v>15372.66</v>
      </c>
      <c r="H922">
        <f t="shared" si="386"/>
        <v>10424.308333333334</v>
      </c>
      <c r="I922">
        <f t="shared" si="378"/>
        <v>139.74166666666497</v>
      </c>
      <c r="J922">
        <f t="shared" si="385"/>
        <v>0</v>
      </c>
      <c r="K922">
        <f t="shared" si="366"/>
        <v>10718.05</v>
      </c>
      <c r="L922">
        <f t="shared" si="379"/>
        <v>231399187.57142857</v>
      </c>
      <c r="M922">
        <f t="shared" si="380"/>
        <v>20828080.428571433</v>
      </c>
      <c r="N922" s="10">
        <f t="shared" si="367"/>
        <v>1.4577742437796111</v>
      </c>
      <c r="O922">
        <f t="shared" si="375"/>
        <v>146.89999999999964</v>
      </c>
      <c r="P922">
        <f t="shared" si="387"/>
        <v>-58.450000000000728</v>
      </c>
      <c r="Q922">
        <f t="shared" si="388"/>
        <v>66.337280332440471</v>
      </c>
      <c r="R922">
        <f t="shared" si="389"/>
        <v>205.35000000000036</v>
      </c>
      <c r="S922">
        <f t="shared" si="371"/>
        <v>-1.25</v>
      </c>
      <c r="T922">
        <f t="shared" si="372"/>
        <v>1.25</v>
      </c>
      <c r="U922">
        <f t="shared" si="373"/>
        <v>0</v>
      </c>
      <c r="V922">
        <f t="shared" si="374"/>
        <v>1.25</v>
      </c>
      <c r="W922">
        <f t="shared" si="381"/>
        <v>24.378571428571377</v>
      </c>
      <c r="X922">
        <f t="shared" si="376"/>
        <v>3.3928571428571428</v>
      </c>
      <c r="Y922">
        <f t="shared" si="382"/>
        <v>84.731876861966214</v>
      </c>
      <c r="Z922">
        <f t="shared" si="383"/>
        <v>0</v>
      </c>
      <c r="AA922">
        <f t="shared" si="384"/>
        <v>1</v>
      </c>
      <c r="AB922">
        <v>456.8</v>
      </c>
      <c r="AC922">
        <f t="shared" si="364"/>
        <v>933240891.59972477</v>
      </c>
      <c r="AD922">
        <f t="shared" si="377"/>
        <v>3300409952.0786614</v>
      </c>
      <c r="AE922" t="str">
        <f t="shared" si="365"/>
        <v>Apr</v>
      </c>
      <c r="AF922">
        <f>_xlfn.IFNA(VLOOKUP(A922,Gold!$A$2:$E$1307,5, FALSE),AF921)</f>
        <v>31298</v>
      </c>
      <c r="AG922">
        <f>_xlfn.IFNA(VLOOKUP(A922,Gold!$A$2:$G$1307,7, FALSE),AG921)</f>
        <v>1</v>
      </c>
      <c r="AH922">
        <f>_xlfn.IFNA(VLOOKUP(A922,Oil!$A$2:$E$1345,5, FALSE),AH921)</f>
        <v>4492</v>
      </c>
      <c r="AI922">
        <f>_xlfn.IFNA(VLOOKUP(A922,Oil!$A$2:$G$1345,7, FALSE),AI921)</f>
        <v>-1</v>
      </c>
      <c r="AJ922">
        <f t="shared" si="368"/>
        <v>0</v>
      </c>
      <c r="AK922">
        <f>_xlfn.IFNA(VLOOKUP(A922,InterestRate!$A$2:$G$1334,3, FALSE),AK921)</f>
        <v>7.718</v>
      </c>
      <c r="AL922">
        <f>_xlfn.IFNA(VLOOKUP(A922,InterestRate!$A$2:$G$1334,4,FALSE),AL921)</f>
        <v>7.7850000000000001</v>
      </c>
      <c r="AM922">
        <f>_xlfn.IFNA(VLOOKUP(A922,InterestRate!$A$2:$G$1334,5, FALSE),AM921)</f>
        <v>7.7969999999999997</v>
      </c>
      <c r="AN922">
        <f>_xlfn.IFNA(VLOOKUP(A922,InterestRate!$A$2:$G$1334,6, FALSE),AN921)</f>
        <v>7.6550000000000002</v>
      </c>
      <c r="AO922">
        <f>_xlfn.IFNA(VLOOKUP(A922,InterestRate!$A$2:$G$1334,7, FALSE),AO921)</f>
        <v>1.14E-2</v>
      </c>
      <c r="AP922">
        <f t="shared" si="369"/>
        <v>1</v>
      </c>
      <c r="AQ922">
        <f t="shared" si="370"/>
        <v>1</v>
      </c>
    </row>
    <row r="923" spans="1:43" x14ac:dyDescent="0.2">
      <c r="A923" s="1">
        <v>43213</v>
      </c>
      <c r="B923">
        <v>10592.8</v>
      </c>
      <c r="C923">
        <v>10638.35</v>
      </c>
      <c r="D923">
        <v>10514.95</v>
      </c>
      <c r="E923">
        <v>10584.7</v>
      </c>
      <c r="F923">
        <v>200203196</v>
      </c>
      <c r="G923">
        <v>13642.67</v>
      </c>
      <c r="H923">
        <f t="shared" si="386"/>
        <v>10460.612500000001</v>
      </c>
      <c r="I923">
        <f t="shared" si="378"/>
        <v>124.08749999999964</v>
      </c>
      <c r="J923">
        <f t="shared" si="385"/>
        <v>0</v>
      </c>
      <c r="K923">
        <f t="shared" si="366"/>
        <v>10679.65</v>
      </c>
      <c r="L923">
        <f t="shared" si="379"/>
        <v>230563459.7142857</v>
      </c>
      <c r="M923">
        <f t="shared" si="380"/>
        <v>-30360263.714285702</v>
      </c>
      <c r="N923" s="10">
        <f t="shared" si="367"/>
        <v>0.89704951486578643</v>
      </c>
      <c r="O923">
        <f t="shared" si="375"/>
        <v>126.05000000000109</v>
      </c>
      <c r="P923">
        <f t="shared" si="387"/>
        <v>-87.599999999998545</v>
      </c>
      <c r="Q923">
        <f t="shared" si="388"/>
        <v>71.180660495470747</v>
      </c>
      <c r="R923">
        <f t="shared" si="389"/>
        <v>213.64999999999964</v>
      </c>
      <c r="S923">
        <f t="shared" si="371"/>
        <v>20.650000000001455</v>
      </c>
      <c r="T923">
        <f t="shared" si="372"/>
        <v>-20.650000000001455</v>
      </c>
      <c r="U923">
        <f t="shared" si="373"/>
        <v>20.650000000001455</v>
      </c>
      <c r="V923">
        <f t="shared" si="374"/>
        <v>0</v>
      </c>
      <c r="W923">
        <f t="shared" si="381"/>
        <v>21.400000000000155</v>
      </c>
      <c r="X923">
        <f t="shared" si="376"/>
        <v>3.3928571428571428</v>
      </c>
      <c r="Y923">
        <f t="shared" si="382"/>
        <v>82.96870672943794</v>
      </c>
      <c r="Z923">
        <f t="shared" si="383"/>
        <v>0</v>
      </c>
      <c r="AA923">
        <f t="shared" si="384"/>
        <v>1</v>
      </c>
      <c r="AB923">
        <v>436</v>
      </c>
      <c r="AC923">
        <f t="shared" si="364"/>
        <v>-1621645887.5997086</v>
      </c>
      <c r="AD923">
        <f t="shared" si="377"/>
        <v>1381697878.9929886</v>
      </c>
      <c r="AE923" t="str">
        <f t="shared" si="365"/>
        <v>Apr</v>
      </c>
      <c r="AF923">
        <f>_xlfn.IFNA(VLOOKUP(A923,Gold!$A$2:$E$1307,5, FALSE),AF922)</f>
        <v>31213</v>
      </c>
      <c r="AG923">
        <f>_xlfn.IFNA(VLOOKUP(A923,Gold!$A$2:$G$1307,7, FALSE),AG922)</f>
        <v>-1</v>
      </c>
      <c r="AH923">
        <f>_xlfn.IFNA(VLOOKUP(A923,Oil!$A$2:$E$1345,5, FALSE),AH922)</f>
        <v>4516</v>
      </c>
      <c r="AI923">
        <f>_xlfn.IFNA(VLOOKUP(A923,Oil!$A$2:$G$1345,7, FALSE),AI922)</f>
        <v>1</v>
      </c>
      <c r="AJ923">
        <f t="shared" si="368"/>
        <v>0</v>
      </c>
      <c r="AK923">
        <f>_xlfn.IFNA(VLOOKUP(A923,InterestRate!$A$2:$G$1334,3, FALSE),AK922)</f>
        <v>7.74</v>
      </c>
      <c r="AL923">
        <f>_xlfn.IFNA(VLOOKUP(A923,InterestRate!$A$2:$G$1334,4,FALSE),AL922)</f>
        <v>7.7309999999999999</v>
      </c>
      <c r="AM923">
        <f>_xlfn.IFNA(VLOOKUP(A923,InterestRate!$A$2:$G$1334,5, FALSE),AM922)</f>
        <v>7.7690000000000001</v>
      </c>
      <c r="AN923">
        <f>_xlfn.IFNA(VLOOKUP(A923,InterestRate!$A$2:$G$1334,6, FALSE),AN922)</f>
        <v>7.6719999999999997</v>
      </c>
      <c r="AO923">
        <f>_xlfn.IFNA(VLOOKUP(A923,InterestRate!$A$2:$G$1334,7, FALSE),AO922)</f>
        <v>2.8999999999999998E-3</v>
      </c>
      <c r="AP923">
        <f t="shared" si="369"/>
        <v>1</v>
      </c>
      <c r="AQ923">
        <f t="shared" si="370"/>
        <v>1</v>
      </c>
    </row>
    <row r="924" spans="1:43" x14ac:dyDescent="0.2">
      <c r="A924" s="1">
        <v>43214</v>
      </c>
      <c r="B924">
        <v>10578.1</v>
      </c>
      <c r="C924">
        <v>10636.8</v>
      </c>
      <c r="D924">
        <v>10569</v>
      </c>
      <c r="E924">
        <v>10614.35</v>
      </c>
      <c r="F924">
        <v>225972673</v>
      </c>
      <c r="G924">
        <v>12281.53</v>
      </c>
      <c r="H924">
        <f t="shared" si="386"/>
        <v>10482.241666666667</v>
      </c>
      <c r="I924">
        <f t="shared" si="378"/>
        <v>132.10833333333358</v>
      </c>
      <c r="J924">
        <f t="shared" si="385"/>
        <v>0</v>
      </c>
      <c r="K924">
        <f t="shared" si="366"/>
        <v>10618.25</v>
      </c>
      <c r="L924">
        <f t="shared" si="379"/>
        <v>224017075.14285713</v>
      </c>
      <c r="M924">
        <f t="shared" si="380"/>
        <v>1955597.8571428657</v>
      </c>
      <c r="N924" s="10">
        <f t="shared" si="367"/>
        <v>3.6742711517894509E-2</v>
      </c>
      <c r="O924">
        <f t="shared" si="375"/>
        <v>133.75</v>
      </c>
      <c r="P924">
        <f t="shared" si="387"/>
        <v>-218.45000000000073</v>
      </c>
      <c r="Q924">
        <f t="shared" si="388"/>
        <v>77.094232691464896</v>
      </c>
      <c r="R924">
        <f t="shared" si="389"/>
        <v>352.20000000000073</v>
      </c>
      <c r="S924">
        <f t="shared" si="371"/>
        <v>29.649999999999636</v>
      </c>
      <c r="T924">
        <f t="shared" si="372"/>
        <v>-29.649999999999636</v>
      </c>
      <c r="U924">
        <f t="shared" si="373"/>
        <v>29.649999999999636</v>
      </c>
      <c r="V924">
        <f t="shared" si="374"/>
        <v>0</v>
      </c>
      <c r="W924">
        <f t="shared" si="381"/>
        <v>22.5</v>
      </c>
      <c r="X924">
        <f t="shared" si="376"/>
        <v>3.3928571428571428</v>
      </c>
      <c r="Y924">
        <f t="shared" si="382"/>
        <v>83.665338645418331</v>
      </c>
      <c r="Z924">
        <f t="shared" si="383"/>
        <v>0</v>
      </c>
      <c r="AA924">
        <f t="shared" si="384"/>
        <v>1</v>
      </c>
      <c r="AB924">
        <v>406.7</v>
      </c>
      <c r="AC924">
        <f t="shared" si="364"/>
        <v>8191509396.25</v>
      </c>
      <c r="AD924">
        <f t="shared" si="377"/>
        <v>3013335410.6286688</v>
      </c>
      <c r="AE924" t="str">
        <f t="shared" si="365"/>
        <v>Apr</v>
      </c>
      <c r="AF924">
        <f>_xlfn.IFNA(VLOOKUP(A924,Gold!$A$2:$E$1307,5, FALSE),AF923)</f>
        <v>31131</v>
      </c>
      <c r="AG924">
        <f>_xlfn.IFNA(VLOOKUP(A924,Gold!$A$2:$G$1307,7, FALSE),AG923)</f>
        <v>-1</v>
      </c>
      <c r="AH924">
        <f>_xlfn.IFNA(VLOOKUP(A924,Oil!$A$2:$E$1345,5, FALSE),AH923)</f>
        <v>4545</v>
      </c>
      <c r="AI924">
        <f>_xlfn.IFNA(VLOOKUP(A924,Oil!$A$2:$G$1345,7, FALSE),AI923)</f>
        <v>1</v>
      </c>
      <c r="AJ924">
        <f t="shared" si="368"/>
        <v>0</v>
      </c>
      <c r="AK924">
        <f>_xlfn.IFNA(VLOOKUP(A924,InterestRate!$A$2:$G$1334,3, FALSE),AK923)</f>
        <v>7.6829999999999998</v>
      </c>
      <c r="AL924">
        <f>_xlfn.IFNA(VLOOKUP(A924,InterestRate!$A$2:$G$1334,4,FALSE),AL923)</f>
        <v>7.7380000000000004</v>
      </c>
      <c r="AM924">
        <f>_xlfn.IFNA(VLOOKUP(A924,InterestRate!$A$2:$G$1334,5, FALSE),AM923)</f>
        <v>7.7409999999999997</v>
      </c>
      <c r="AN924">
        <f>_xlfn.IFNA(VLOOKUP(A924,InterestRate!$A$2:$G$1334,6, FALSE),AN923)</f>
        <v>7.6420000000000003</v>
      </c>
      <c r="AO924">
        <f>_xlfn.IFNA(VLOOKUP(A924,InterestRate!$A$2:$G$1334,7, FALSE),AO923)</f>
        <v>-7.4000000000000003E-3</v>
      </c>
      <c r="AP924">
        <f t="shared" si="369"/>
        <v>-1</v>
      </c>
      <c r="AQ924">
        <f t="shared" si="370"/>
        <v>-1</v>
      </c>
    </row>
    <row r="925" spans="1:43" x14ac:dyDescent="0.2">
      <c r="A925" s="1">
        <v>43215</v>
      </c>
      <c r="B925">
        <v>10612.4</v>
      </c>
      <c r="C925">
        <v>10612.6</v>
      </c>
      <c r="D925">
        <v>10536.45</v>
      </c>
      <c r="E925">
        <v>10570.55</v>
      </c>
      <c r="F925">
        <v>195129613</v>
      </c>
      <c r="G925">
        <v>11125.11</v>
      </c>
      <c r="H925">
        <f t="shared" si="386"/>
        <v>10505.804166666667</v>
      </c>
      <c r="I925">
        <f t="shared" si="378"/>
        <v>64.745833333332484</v>
      </c>
      <c r="J925">
        <f t="shared" si="385"/>
        <v>0</v>
      </c>
      <c r="K925">
        <f t="shared" si="366"/>
        <v>10715.5</v>
      </c>
      <c r="L925">
        <f t="shared" si="379"/>
        <v>224909640.42857143</v>
      </c>
      <c r="M925">
        <f t="shared" si="380"/>
        <v>-29780027.428571433</v>
      </c>
      <c r="N925" s="10">
        <f t="shared" si="367"/>
        <v>1.3712626116900326</v>
      </c>
      <c r="O925">
        <f t="shared" si="375"/>
        <v>42.199999999998909</v>
      </c>
      <c r="P925">
        <f t="shared" si="387"/>
        <v>-161.00000000000182</v>
      </c>
      <c r="Q925">
        <f t="shared" si="388"/>
        <v>34.836160741937377</v>
      </c>
      <c r="R925">
        <f t="shared" si="389"/>
        <v>203.20000000000073</v>
      </c>
      <c r="S925">
        <f t="shared" si="371"/>
        <v>-43.800000000001091</v>
      </c>
      <c r="T925">
        <f t="shared" si="372"/>
        <v>43.800000000001091</v>
      </c>
      <c r="U925">
        <f t="shared" si="373"/>
        <v>0</v>
      </c>
      <c r="V925">
        <f t="shared" si="374"/>
        <v>43.800000000001091</v>
      </c>
      <c r="W925">
        <f t="shared" si="381"/>
        <v>15.678571428571429</v>
      </c>
      <c r="X925">
        <f t="shared" si="376"/>
        <v>9.6500000000001567</v>
      </c>
      <c r="Y925">
        <f t="shared" si="382"/>
        <v>59.549647314161341</v>
      </c>
      <c r="Z925">
        <f t="shared" si="383"/>
        <v>0</v>
      </c>
      <c r="AA925">
        <f t="shared" si="384"/>
        <v>0</v>
      </c>
      <c r="AB925">
        <v>302</v>
      </c>
      <c r="AC925">
        <f t="shared" si="364"/>
        <v>-8166174304.0500708</v>
      </c>
      <c r="AD925">
        <f t="shared" si="377"/>
        <v>-1886641121.9213731</v>
      </c>
      <c r="AE925" t="str">
        <f t="shared" si="365"/>
        <v>Apr</v>
      </c>
      <c r="AF925">
        <f>_xlfn.IFNA(VLOOKUP(A925,Gold!$A$2:$E$1307,5, FALSE),AF924)</f>
        <v>31304</v>
      </c>
      <c r="AG925">
        <f>_xlfn.IFNA(VLOOKUP(A925,Gold!$A$2:$G$1307,7, FALSE),AG924)</f>
        <v>1</v>
      </c>
      <c r="AH925">
        <f>_xlfn.IFNA(VLOOKUP(A925,Oil!$A$2:$E$1345,5, FALSE),AH924)</f>
        <v>4493</v>
      </c>
      <c r="AI925">
        <f>_xlfn.IFNA(VLOOKUP(A925,Oil!$A$2:$G$1345,7, FALSE),AI924)</f>
        <v>-1</v>
      </c>
      <c r="AJ925">
        <f t="shared" si="368"/>
        <v>0</v>
      </c>
      <c r="AK925">
        <f>_xlfn.IFNA(VLOOKUP(A925,InterestRate!$A$2:$G$1334,3, FALSE),AK924)</f>
        <v>7.7380000000000004</v>
      </c>
      <c r="AL925">
        <f>_xlfn.IFNA(VLOOKUP(A925,InterestRate!$A$2:$G$1334,4,FALSE),AL924)</f>
        <v>7.7140000000000004</v>
      </c>
      <c r="AM925">
        <f>_xlfn.IFNA(VLOOKUP(A925,InterestRate!$A$2:$G$1334,5, FALSE),AM924)</f>
        <v>7.7789999999999999</v>
      </c>
      <c r="AN925">
        <f>_xlfn.IFNA(VLOOKUP(A925,InterestRate!$A$2:$G$1334,6, FALSE),AN924)</f>
        <v>7.7009999999999996</v>
      </c>
      <c r="AO925">
        <f>_xlfn.IFNA(VLOOKUP(A925,InterestRate!$A$2:$G$1334,7, FALSE),AO924)</f>
        <v>7.1999999999999998E-3</v>
      </c>
      <c r="AP925">
        <f t="shared" si="369"/>
        <v>1</v>
      </c>
      <c r="AQ925">
        <f t="shared" si="370"/>
        <v>1</v>
      </c>
    </row>
    <row r="926" spans="1:43" x14ac:dyDescent="0.2">
      <c r="A926" s="1">
        <v>43216</v>
      </c>
      <c r="B926">
        <v>10586.5</v>
      </c>
      <c r="C926">
        <v>10628.4</v>
      </c>
      <c r="D926">
        <v>10559.65</v>
      </c>
      <c r="E926">
        <v>10617.8</v>
      </c>
      <c r="F926">
        <v>345536167</v>
      </c>
      <c r="G926">
        <v>19200.41</v>
      </c>
      <c r="H926">
        <f t="shared" si="386"/>
        <v>10521.737500000001</v>
      </c>
      <c r="I926">
        <f t="shared" si="378"/>
        <v>96.062499999998181</v>
      </c>
      <c r="J926">
        <f t="shared" si="385"/>
        <v>0</v>
      </c>
      <c r="K926">
        <f t="shared" si="366"/>
        <v>10717.8</v>
      </c>
      <c r="L926">
        <f t="shared" si="379"/>
        <v>224078031.42857143</v>
      </c>
      <c r="M926">
        <f t="shared" si="380"/>
        <v>121458135.57142857</v>
      </c>
      <c r="N926" s="10">
        <f t="shared" si="367"/>
        <v>0.94181468854188255</v>
      </c>
      <c r="O926">
        <f t="shared" si="375"/>
        <v>69.099999999998545</v>
      </c>
      <c r="P926">
        <f t="shared" si="387"/>
        <v>-148.00000000000182</v>
      </c>
      <c r="Q926">
        <f t="shared" si="388"/>
        <v>52.227624509494916</v>
      </c>
      <c r="R926">
        <f t="shared" si="389"/>
        <v>217.10000000000036</v>
      </c>
      <c r="S926">
        <f t="shared" si="371"/>
        <v>47.25</v>
      </c>
      <c r="T926">
        <f t="shared" si="372"/>
        <v>-47.25</v>
      </c>
      <c r="U926">
        <f t="shared" si="373"/>
        <v>47.25</v>
      </c>
      <c r="V926">
        <f t="shared" si="374"/>
        <v>0</v>
      </c>
      <c r="W926">
        <f t="shared" si="381"/>
        <v>19.521428571428519</v>
      </c>
      <c r="X926">
        <f t="shared" si="376"/>
        <v>9.6500000000001567</v>
      </c>
      <c r="Y926">
        <f t="shared" si="382"/>
        <v>64.701704545454149</v>
      </c>
      <c r="Z926">
        <f t="shared" si="383"/>
        <v>0</v>
      </c>
      <c r="AA926">
        <f t="shared" si="384"/>
        <v>0</v>
      </c>
      <c r="AB926">
        <v>245.05</v>
      </c>
      <c r="AC926">
        <f t="shared" si="364"/>
        <v>10815282027.099749</v>
      </c>
      <c r="AD926">
        <f t="shared" si="377"/>
        <v>-80591403.621453151</v>
      </c>
      <c r="AE926" t="str">
        <f t="shared" si="365"/>
        <v>Apr</v>
      </c>
      <c r="AF926">
        <f>_xlfn.IFNA(VLOOKUP(A926,Gold!$A$2:$E$1307,5, FALSE),AF925)</f>
        <v>31289</v>
      </c>
      <c r="AG926">
        <f>_xlfn.IFNA(VLOOKUP(A926,Gold!$A$2:$G$1307,7, FALSE),AG925)</f>
        <v>1</v>
      </c>
      <c r="AH926">
        <f>_xlfn.IFNA(VLOOKUP(A926,Oil!$A$2:$E$1345,5, FALSE),AH925)</f>
        <v>4539</v>
      </c>
      <c r="AI926">
        <f>_xlfn.IFNA(VLOOKUP(A926,Oil!$A$2:$G$1345,7, FALSE),AI925)</f>
        <v>1</v>
      </c>
      <c r="AJ926">
        <f t="shared" si="368"/>
        <v>2</v>
      </c>
      <c r="AK926">
        <f>_xlfn.IFNA(VLOOKUP(A926,InterestRate!$A$2:$G$1334,3, FALSE),AK925)</f>
        <v>7.7549999999999999</v>
      </c>
      <c r="AL926">
        <f>_xlfn.IFNA(VLOOKUP(A926,InterestRate!$A$2:$G$1334,4,FALSE),AL925)</f>
        <v>7.7489999999999997</v>
      </c>
      <c r="AM926">
        <f>_xlfn.IFNA(VLOOKUP(A926,InterestRate!$A$2:$G$1334,5, FALSE),AM925)</f>
        <v>7.7850000000000001</v>
      </c>
      <c r="AN926">
        <f>_xlfn.IFNA(VLOOKUP(A926,InterestRate!$A$2:$G$1334,6, FALSE),AN925)</f>
        <v>7.7229999999999999</v>
      </c>
      <c r="AO926">
        <f>_xlfn.IFNA(VLOOKUP(A926,InterestRate!$A$2:$G$1334,7, FALSE),AO925)</f>
        <v>2.2000000000000001E-3</v>
      </c>
      <c r="AP926">
        <f t="shared" si="369"/>
        <v>1</v>
      </c>
      <c r="AQ926">
        <f t="shared" si="370"/>
        <v>3</v>
      </c>
    </row>
    <row r="927" spans="1:43" x14ac:dyDescent="0.2">
      <c r="A927" s="1">
        <v>43217</v>
      </c>
      <c r="B927">
        <v>10651.65</v>
      </c>
      <c r="C927">
        <v>10719.8</v>
      </c>
      <c r="D927">
        <v>10647.55</v>
      </c>
      <c r="E927">
        <v>10692.3</v>
      </c>
      <c r="F927">
        <v>306671172</v>
      </c>
      <c r="G927">
        <v>16886.89</v>
      </c>
      <c r="H927">
        <f t="shared" si="386"/>
        <v>10539.7</v>
      </c>
      <c r="I927">
        <f t="shared" si="378"/>
        <v>152.59999999999854</v>
      </c>
      <c r="J927">
        <f t="shared" si="385"/>
        <v>0</v>
      </c>
      <c r="K927">
        <f t="shared" si="366"/>
        <v>10741.7</v>
      </c>
      <c r="L927">
        <f t="shared" si="379"/>
        <v>243090407.42857143</v>
      </c>
      <c r="M927">
        <f t="shared" si="380"/>
        <v>63580764.571428567</v>
      </c>
      <c r="N927" s="10">
        <f t="shared" si="367"/>
        <v>0.46201472087391354</v>
      </c>
      <c r="O927">
        <f t="shared" si="375"/>
        <v>166.09999999999854</v>
      </c>
      <c r="P927">
        <f t="shared" si="387"/>
        <v>19.249999999998181</v>
      </c>
      <c r="Q927">
        <f t="shared" si="388"/>
        <v>44.993025914606157</v>
      </c>
      <c r="R927">
        <f t="shared" si="389"/>
        <v>146.85000000000036</v>
      </c>
      <c r="S927">
        <f t="shared" si="371"/>
        <v>74.5</v>
      </c>
      <c r="T927">
        <f t="shared" si="372"/>
        <v>-74.5</v>
      </c>
      <c r="U927">
        <f t="shared" si="373"/>
        <v>74.5</v>
      </c>
      <c r="V927">
        <f t="shared" si="374"/>
        <v>0</v>
      </c>
      <c r="W927">
        <f t="shared" si="381"/>
        <v>30.164285714285661</v>
      </c>
      <c r="X927">
        <f t="shared" si="376"/>
        <v>6.4357142857144414</v>
      </c>
      <c r="Y927">
        <f t="shared" si="382"/>
        <v>80.224164133738242</v>
      </c>
      <c r="Z927">
        <f t="shared" si="383"/>
        <v>0</v>
      </c>
      <c r="AA927">
        <f t="shared" si="384"/>
        <v>1</v>
      </c>
      <c r="AB927">
        <v>277.39999999999998</v>
      </c>
      <c r="AC927">
        <f t="shared" si="364"/>
        <v>12466183141.799889</v>
      </c>
      <c r="AD927">
        <f t="shared" si="377"/>
        <v>3295016819.3213549</v>
      </c>
      <c r="AE927" t="str">
        <f t="shared" si="365"/>
        <v>Apr</v>
      </c>
      <c r="AF927">
        <f>_xlfn.IFNA(VLOOKUP(A927,Gold!$A$2:$E$1307,5, FALSE),AF926)</f>
        <v>31190</v>
      </c>
      <c r="AG927">
        <f>_xlfn.IFNA(VLOOKUP(A927,Gold!$A$2:$G$1307,7, FALSE),AG926)</f>
        <v>1</v>
      </c>
      <c r="AH927">
        <f>_xlfn.IFNA(VLOOKUP(A927,Oil!$A$2:$E$1345,5, FALSE),AH926)</f>
        <v>4557</v>
      </c>
      <c r="AI927">
        <f>_xlfn.IFNA(VLOOKUP(A927,Oil!$A$2:$G$1345,7, FALSE),AI926)</f>
        <v>1</v>
      </c>
      <c r="AJ927">
        <f t="shared" si="368"/>
        <v>2</v>
      </c>
      <c r="AK927">
        <f>_xlfn.IFNA(VLOOKUP(A927,InterestRate!$A$2:$G$1334,3, FALSE),AK926)</f>
        <v>7.7670000000000003</v>
      </c>
      <c r="AL927">
        <f>_xlfn.IFNA(VLOOKUP(A927,InterestRate!$A$2:$G$1334,4,FALSE),AL926)</f>
        <v>7.7460000000000004</v>
      </c>
      <c r="AM927">
        <f>_xlfn.IFNA(VLOOKUP(A927,InterestRate!$A$2:$G$1334,5, FALSE),AM926)</f>
        <v>7.7729999999999997</v>
      </c>
      <c r="AN927">
        <f>_xlfn.IFNA(VLOOKUP(A927,InterestRate!$A$2:$G$1334,6, FALSE),AN926)</f>
        <v>7.74</v>
      </c>
      <c r="AO927">
        <f>_xlfn.IFNA(VLOOKUP(A927,InterestRate!$A$2:$G$1334,7, FALSE),AO926)</f>
        <v>1.5E-3</v>
      </c>
      <c r="AP927">
        <f t="shared" si="369"/>
        <v>1</v>
      </c>
      <c r="AQ927">
        <f t="shared" si="370"/>
        <v>3</v>
      </c>
    </row>
    <row r="928" spans="1:43" x14ac:dyDescent="0.2">
      <c r="A928" s="1">
        <v>43220</v>
      </c>
      <c r="B928">
        <v>10705.75</v>
      </c>
      <c r="C928">
        <v>10759</v>
      </c>
      <c r="D928">
        <v>10704.6</v>
      </c>
      <c r="E928">
        <v>10739.35</v>
      </c>
      <c r="F928">
        <v>179163468</v>
      </c>
      <c r="G928">
        <v>10412.57</v>
      </c>
      <c r="H928">
        <f t="shared" si="386"/>
        <v>10562.629166666668</v>
      </c>
      <c r="I928">
        <f t="shared" si="378"/>
        <v>176.72083333333285</v>
      </c>
      <c r="J928">
        <f t="shared" si="385"/>
        <v>0</v>
      </c>
      <c r="K928">
        <f t="shared" si="366"/>
        <v>10716.55</v>
      </c>
      <c r="L928">
        <f t="shared" si="379"/>
        <v>256640140</v>
      </c>
      <c r="M928">
        <f t="shared" si="380"/>
        <v>-77476672</v>
      </c>
      <c r="N928" s="10">
        <f t="shared" si="367"/>
        <v>-0.21230335169261724</v>
      </c>
      <c r="O928">
        <f t="shared" si="375"/>
        <v>174.05000000000109</v>
      </c>
      <c r="P928">
        <f t="shared" si="387"/>
        <v>11.000000000001819</v>
      </c>
      <c r="Q928">
        <f t="shared" si="388"/>
        <v>47.546703856514256</v>
      </c>
      <c r="R928">
        <f t="shared" si="389"/>
        <v>163.04999999999927</v>
      </c>
      <c r="S928">
        <f t="shared" si="371"/>
        <v>47.050000000001091</v>
      </c>
      <c r="T928">
        <f t="shared" si="372"/>
        <v>-47.050000000001091</v>
      </c>
      <c r="U928">
        <f t="shared" si="373"/>
        <v>47.050000000001091</v>
      </c>
      <c r="V928">
        <f t="shared" si="374"/>
        <v>0</v>
      </c>
      <c r="W928">
        <f t="shared" si="381"/>
        <v>31.300000000000313</v>
      </c>
      <c r="X928">
        <f t="shared" si="376"/>
        <v>6.4357142857144414</v>
      </c>
      <c r="Y928">
        <f t="shared" si="382"/>
        <v>80.803983035220185</v>
      </c>
      <c r="Z928">
        <f t="shared" si="383"/>
        <v>0</v>
      </c>
      <c r="AA928">
        <f t="shared" si="384"/>
        <v>1</v>
      </c>
      <c r="AB928">
        <v>409.25</v>
      </c>
      <c r="AC928">
        <f t="shared" si="364"/>
        <v>6019892524.800065</v>
      </c>
      <c r="AD928">
        <f t="shared" si="377"/>
        <v>4091183969.9856639</v>
      </c>
      <c r="AE928" t="str">
        <f t="shared" si="365"/>
        <v>Apr</v>
      </c>
      <c r="AF928">
        <f>_xlfn.IFNA(VLOOKUP(A928,Gold!$A$2:$E$1307,5, FALSE),AF927)</f>
        <v>31033</v>
      </c>
      <c r="AG928">
        <f>_xlfn.IFNA(VLOOKUP(A928,Gold!$A$2:$G$1307,7, FALSE),AG927)</f>
        <v>1</v>
      </c>
      <c r="AH928">
        <f>_xlfn.IFNA(VLOOKUP(A928,Oil!$A$2:$E$1345,5, FALSE),AH927)</f>
        <v>4548</v>
      </c>
      <c r="AI928">
        <f>_xlfn.IFNA(VLOOKUP(A928,Oil!$A$2:$G$1345,7, FALSE),AI927)</f>
        <v>-1</v>
      </c>
      <c r="AJ928">
        <f t="shared" si="368"/>
        <v>0</v>
      </c>
      <c r="AK928">
        <f>_xlfn.IFNA(VLOOKUP(A928,InterestRate!$A$2:$G$1334,3, FALSE),AK927)</f>
        <v>7.7670000000000003</v>
      </c>
      <c r="AL928">
        <f>_xlfn.IFNA(VLOOKUP(A928,InterestRate!$A$2:$G$1334,4,FALSE),AL927)</f>
        <v>7.7460000000000004</v>
      </c>
      <c r="AM928">
        <f>_xlfn.IFNA(VLOOKUP(A928,InterestRate!$A$2:$G$1334,5, FALSE),AM927)</f>
        <v>7.7729999999999997</v>
      </c>
      <c r="AN928">
        <f>_xlfn.IFNA(VLOOKUP(A928,InterestRate!$A$2:$G$1334,6, FALSE),AN927)</f>
        <v>7.74</v>
      </c>
      <c r="AO928">
        <f>_xlfn.IFNA(VLOOKUP(A928,InterestRate!$A$2:$G$1334,7, FALSE),AO927)</f>
        <v>1.5E-3</v>
      </c>
      <c r="AP928">
        <f t="shared" si="369"/>
        <v>1</v>
      </c>
      <c r="AQ928">
        <f t="shared" si="370"/>
        <v>1</v>
      </c>
    </row>
    <row r="929" spans="1:43" x14ac:dyDescent="0.2">
      <c r="A929" s="1">
        <v>43222</v>
      </c>
      <c r="B929">
        <v>10783.85</v>
      </c>
      <c r="C929">
        <v>10784.65</v>
      </c>
      <c r="D929">
        <v>10689.8</v>
      </c>
      <c r="E929">
        <v>10718.05</v>
      </c>
      <c r="F929">
        <v>236757172</v>
      </c>
      <c r="G929">
        <v>14820.58</v>
      </c>
      <c r="H929">
        <f t="shared" si="386"/>
        <v>10586.020833333336</v>
      </c>
      <c r="I929">
        <f t="shared" si="378"/>
        <v>132.02916666666351</v>
      </c>
      <c r="J929">
        <f t="shared" si="385"/>
        <v>0</v>
      </c>
      <c r="K929">
        <f t="shared" si="366"/>
        <v>10806.5</v>
      </c>
      <c r="L929">
        <f t="shared" si="379"/>
        <v>243557651</v>
      </c>
      <c r="M929">
        <f t="shared" si="380"/>
        <v>-6800479</v>
      </c>
      <c r="N929" s="10">
        <f t="shared" si="367"/>
        <v>0.8252433978195729</v>
      </c>
      <c r="O929">
        <f t="shared" si="375"/>
        <v>154</v>
      </c>
      <c r="P929">
        <f t="shared" si="387"/>
        <v>7.1000000000003638</v>
      </c>
      <c r="Q929">
        <f t="shared" si="388"/>
        <v>49.316118296248483</v>
      </c>
      <c r="R929">
        <f t="shared" si="389"/>
        <v>146.89999999999964</v>
      </c>
      <c r="S929">
        <f t="shared" si="371"/>
        <v>-21.300000000001091</v>
      </c>
      <c r="T929">
        <f t="shared" si="372"/>
        <v>21.300000000001091</v>
      </c>
      <c r="U929">
        <f t="shared" si="373"/>
        <v>0</v>
      </c>
      <c r="V929">
        <f t="shared" si="374"/>
        <v>21.300000000001091</v>
      </c>
      <c r="W929">
        <f t="shared" si="381"/>
        <v>31.300000000000313</v>
      </c>
      <c r="X929">
        <f t="shared" si="376"/>
        <v>9.3000000000003116</v>
      </c>
      <c r="Y929">
        <f t="shared" si="382"/>
        <v>75.240384615384244</v>
      </c>
      <c r="Z929">
        <f t="shared" si="383"/>
        <v>0</v>
      </c>
      <c r="AA929">
        <f t="shared" si="384"/>
        <v>0</v>
      </c>
      <c r="AB929">
        <v>494.15</v>
      </c>
      <c r="AC929">
        <f t="shared" si="364"/>
        <v>-15578621917.600258</v>
      </c>
      <c r="AD929">
        <f t="shared" si="377"/>
        <v>1732346425.8142378</v>
      </c>
      <c r="AE929" t="str">
        <f t="shared" si="365"/>
        <v>May</v>
      </c>
      <c r="AF929">
        <f>_xlfn.IFNA(VLOOKUP(A929,Gold!$A$2:$E$1307,5, FALSE),AF928)</f>
        <v>30918</v>
      </c>
      <c r="AG929">
        <f>_xlfn.IFNA(VLOOKUP(A929,Gold!$A$2:$G$1307,7, FALSE),AG928)</f>
        <v>-1</v>
      </c>
      <c r="AH929">
        <f>_xlfn.IFNA(VLOOKUP(A929,Oil!$A$2:$E$1345,5, FALSE),AH928)</f>
        <v>4491</v>
      </c>
      <c r="AI929">
        <f>_xlfn.IFNA(VLOOKUP(A929,Oil!$A$2:$G$1345,7, FALSE),AI928)</f>
        <v>-1</v>
      </c>
      <c r="AJ929">
        <f t="shared" si="368"/>
        <v>-2</v>
      </c>
      <c r="AK929">
        <f>_xlfn.IFNA(VLOOKUP(A929,InterestRate!$A$2:$G$1334,3, FALSE),AK928)</f>
        <v>7.7329999999999997</v>
      </c>
      <c r="AL929">
        <f>_xlfn.IFNA(VLOOKUP(A929,InterestRate!$A$2:$G$1334,4,FALSE),AL928)</f>
        <v>7.7309999999999999</v>
      </c>
      <c r="AM929">
        <f>_xlfn.IFNA(VLOOKUP(A929,InterestRate!$A$2:$G$1334,5, FALSE),AM928)</f>
        <v>7.742</v>
      </c>
      <c r="AN929">
        <f>_xlfn.IFNA(VLOOKUP(A929,InterestRate!$A$2:$G$1334,6, FALSE),AN928)</f>
        <v>7.702</v>
      </c>
      <c r="AO929">
        <f>_xlfn.IFNA(VLOOKUP(A929,InterestRate!$A$2:$G$1334,7, FALSE),AO928)</f>
        <v>-4.4000000000000003E-3</v>
      </c>
      <c r="AP929">
        <f t="shared" si="369"/>
        <v>-1</v>
      </c>
      <c r="AQ929">
        <f t="shared" si="370"/>
        <v>-3</v>
      </c>
    </row>
    <row r="930" spans="1:43" x14ac:dyDescent="0.2">
      <c r="A930" s="1">
        <v>43223</v>
      </c>
      <c r="B930">
        <v>10720.15</v>
      </c>
      <c r="C930">
        <v>10720.6</v>
      </c>
      <c r="D930">
        <v>10647.45</v>
      </c>
      <c r="E930">
        <v>10679.65</v>
      </c>
      <c r="F930">
        <v>190869804</v>
      </c>
      <c r="G930">
        <v>11018.21</v>
      </c>
      <c r="H930">
        <f t="shared" si="386"/>
        <v>10605.808333333336</v>
      </c>
      <c r="I930">
        <f t="shared" si="378"/>
        <v>73.841666666663514</v>
      </c>
      <c r="J930">
        <f t="shared" si="385"/>
        <v>0</v>
      </c>
      <c r="K930">
        <f t="shared" si="366"/>
        <v>10806.6</v>
      </c>
      <c r="L930">
        <f t="shared" si="379"/>
        <v>241347637.2857143</v>
      </c>
      <c r="M930">
        <f t="shared" si="380"/>
        <v>-50477833.285714298</v>
      </c>
      <c r="N930" s="10">
        <f t="shared" si="367"/>
        <v>1.1887093678163678</v>
      </c>
      <c r="O930">
        <f t="shared" si="375"/>
        <v>94.949999999998909</v>
      </c>
      <c r="P930">
        <f t="shared" si="387"/>
        <v>-31.100000000002183</v>
      </c>
      <c r="Q930">
        <f t="shared" si="388"/>
        <v>49.968068375142458</v>
      </c>
      <c r="R930">
        <f t="shared" si="389"/>
        <v>126.05000000000109</v>
      </c>
      <c r="S930">
        <f t="shared" si="371"/>
        <v>-38.399999999999636</v>
      </c>
      <c r="T930">
        <f t="shared" si="372"/>
        <v>38.399999999999636</v>
      </c>
      <c r="U930">
        <f t="shared" si="373"/>
        <v>0</v>
      </c>
      <c r="V930">
        <f t="shared" si="374"/>
        <v>38.399999999999636</v>
      </c>
      <c r="W930">
        <f t="shared" si="381"/>
        <v>28.350000000000104</v>
      </c>
      <c r="X930">
        <f t="shared" si="376"/>
        <v>14.785714285714546</v>
      </c>
      <c r="Y930">
        <f t="shared" si="382"/>
        <v>64.23369477261663</v>
      </c>
      <c r="Z930">
        <f t="shared" si="383"/>
        <v>0</v>
      </c>
      <c r="AA930">
        <f t="shared" si="384"/>
        <v>0</v>
      </c>
      <c r="AB930">
        <v>423</v>
      </c>
      <c r="AC930">
        <f t="shared" si="364"/>
        <v>-7730227062</v>
      </c>
      <c r="AD930">
        <f t="shared" si="377"/>
        <v>859691972.32848191</v>
      </c>
      <c r="AE930" t="str">
        <f t="shared" si="365"/>
        <v>May</v>
      </c>
      <c r="AF930">
        <f>_xlfn.IFNA(VLOOKUP(A930,Gold!$A$2:$E$1307,5, FALSE),AF929)</f>
        <v>30905</v>
      </c>
      <c r="AG930">
        <f>_xlfn.IFNA(VLOOKUP(A930,Gold!$A$2:$G$1307,7, FALSE),AG929)</f>
        <v>1</v>
      </c>
      <c r="AH930">
        <f>_xlfn.IFNA(VLOOKUP(A930,Oil!$A$2:$E$1345,5, FALSE),AH929)</f>
        <v>4528</v>
      </c>
      <c r="AI930">
        <f>_xlfn.IFNA(VLOOKUP(A930,Oil!$A$2:$G$1345,7, FALSE),AI929)</f>
        <v>1</v>
      </c>
      <c r="AJ930">
        <f t="shared" si="368"/>
        <v>2</v>
      </c>
      <c r="AK930">
        <f>_xlfn.IFNA(VLOOKUP(A930,InterestRate!$A$2:$G$1334,3, FALSE),AK929)</f>
        <v>7.734</v>
      </c>
      <c r="AL930">
        <f>_xlfn.IFNA(VLOOKUP(A930,InterestRate!$A$2:$G$1334,4,FALSE),AL929)</f>
        <v>7.7359999999999998</v>
      </c>
      <c r="AM930">
        <f>_xlfn.IFNA(VLOOKUP(A930,InterestRate!$A$2:$G$1334,5, FALSE),AM929)</f>
        <v>7.7460000000000004</v>
      </c>
      <c r="AN930">
        <f>_xlfn.IFNA(VLOOKUP(A930,InterestRate!$A$2:$G$1334,6, FALSE),AN929)</f>
        <v>7.6829999999999998</v>
      </c>
      <c r="AO930">
        <f>_xlfn.IFNA(VLOOKUP(A930,InterestRate!$A$2:$G$1334,7, FALSE),AO929)</f>
        <v>1E-4</v>
      </c>
      <c r="AP930">
        <f t="shared" si="369"/>
        <v>1</v>
      </c>
      <c r="AQ930">
        <f t="shared" si="370"/>
        <v>3</v>
      </c>
    </row>
    <row r="931" spans="1:43" x14ac:dyDescent="0.2">
      <c r="A931" s="1">
        <v>43224</v>
      </c>
      <c r="B931">
        <v>10700.45</v>
      </c>
      <c r="C931">
        <v>10700.45</v>
      </c>
      <c r="D931">
        <v>10601.6</v>
      </c>
      <c r="E931">
        <v>10618.25</v>
      </c>
      <c r="F931">
        <v>192296041</v>
      </c>
      <c r="G931">
        <v>9721.56</v>
      </c>
      <c r="H931">
        <f t="shared" si="386"/>
        <v>10618.416666666666</v>
      </c>
      <c r="I931">
        <f t="shared" si="378"/>
        <v>-0.16666666666606034</v>
      </c>
      <c r="J931">
        <f t="shared" si="385"/>
        <v>-1</v>
      </c>
      <c r="K931">
        <f t="shared" si="366"/>
        <v>10801.85</v>
      </c>
      <c r="L931">
        <f t="shared" si="379"/>
        <v>240014295.57142857</v>
      </c>
      <c r="M931">
        <f t="shared" si="380"/>
        <v>-47718254.571428567</v>
      </c>
      <c r="N931" s="10">
        <f t="shared" si="367"/>
        <v>1.7290984860970533</v>
      </c>
      <c r="O931">
        <f t="shared" si="375"/>
        <v>3.8999999999996362</v>
      </c>
      <c r="P931">
        <f t="shared" si="387"/>
        <v>-129.85000000000036</v>
      </c>
      <c r="Q931">
        <f t="shared" si="388"/>
        <v>51.084796452285978</v>
      </c>
      <c r="R931">
        <f t="shared" si="389"/>
        <v>133.75</v>
      </c>
      <c r="S931">
        <f t="shared" si="371"/>
        <v>-61.399999999999636</v>
      </c>
      <c r="T931">
        <f t="shared" si="372"/>
        <v>61.399999999999636</v>
      </c>
      <c r="U931">
        <f t="shared" si="373"/>
        <v>0</v>
      </c>
      <c r="V931">
        <f t="shared" si="374"/>
        <v>61.399999999999636</v>
      </c>
      <c r="W931">
        <f t="shared" si="381"/>
        <v>24.11428571428587</v>
      </c>
      <c r="X931">
        <f t="shared" si="376"/>
        <v>23.557142857143067</v>
      </c>
      <c r="Y931">
        <f t="shared" si="382"/>
        <v>49.545054299970595</v>
      </c>
      <c r="Z931">
        <f t="shared" si="383"/>
        <v>0</v>
      </c>
      <c r="AA931">
        <f t="shared" si="384"/>
        <v>0</v>
      </c>
      <c r="AB931">
        <v>252.85</v>
      </c>
      <c r="AC931">
        <f t="shared" si="364"/>
        <v>-15806734570.20014</v>
      </c>
      <c r="AD931">
        <f t="shared" si="377"/>
        <v>-2568628594.3072519</v>
      </c>
      <c r="AE931" t="str">
        <f t="shared" si="365"/>
        <v>May</v>
      </c>
      <c r="AF931">
        <f>_xlfn.IFNA(VLOOKUP(A931,Gold!$A$2:$E$1307,5, FALSE),AF930)</f>
        <v>31003</v>
      </c>
      <c r="AG931">
        <f>_xlfn.IFNA(VLOOKUP(A931,Gold!$A$2:$G$1307,7, FALSE),AG930)</f>
        <v>1</v>
      </c>
      <c r="AH931">
        <f>_xlfn.IFNA(VLOOKUP(A931,Oil!$A$2:$E$1345,5, FALSE),AH930)</f>
        <v>4558</v>
      </c>
      <c r="AI931">
        <f>_xlfn.IFNA(VLOOKUP(A931,Oil!$A$2:$G$1345,7, FALSE),AI930)</f>
        <v>1</v>
      </c>
      <c r="AJ931">
        <f t="shared" si="368"/>
        <v>2</v>
      </c>
      <c r="AK931">
        <f>_xlfn.IFNA(VLOOKUP(A931,InterestRate!$A$2:$G$1334,3, FALSE),AK930)</f>
        <v>7.7279999999999998</v>
      </c>
      <c r="AL931">
        <f>_xlfn.IFNA(VLOOKUP(A931,InterestRate!$A$2:$G$1334,4,FALSE),AL930)</f>
        <v>7.7480000000000002</v>
      </c>
      <c r="AM931">
        <f>_xlfn.IFNA(VLOOKUP(A931,InterestRate!$A$2:$G$1334,5, FALSE),AM930)</f>
        <v>7.7590000000000003</v>
      </c>
      <c r="AN931">
        <f>_xlfn.IFNA(VLOOKUP(A931,InterestRate!$A$2:$G$1334,6, FALSE),AN930)</f>
        <v>7.7229999999999999</v>
      </c>
      <c r="AO931">
        <f>_xlfn.IFNA(VLOOKUP(A931,InterestRate!$A$2:$G$1334,7, FALSE),AO930)</f>
        <v>-8.0000000000000004E-4</v>
      </c>
      <c r="AP931">
        <f t="shared" si="369"/>
        <v>-1</v>
      </c>
      <c r="AQ931">
        <f t="shared" si="370"/>
        <v>1</v>
      </c>
    </row>
    <row r="932" spans="1:43" x14ac:dyDescent="0.2">
      <c r="A932" s="1">
        <v>43227</v>
      </c>
      <c r="B932">
        <v>10653.15</v>
      </c>
      <c r="C932">
        <v>10725.65</v>
      </c>
      <c r="D932">
        <v>10635.65</v>
      </c>
      <c r="E932">
        <v>10715.5</v>
      </c>
      <c r="F932">
        <v>173620240</v>
      </c>
      <c r="G932">
        <v>9239.44</v>
      </c>
      <c r="H932">
        <f t="shared" si="386"/>
        <v>10624.2125</v>
      </c>
      <c r="I932">
        <f t="shared" si="378"/>
        <v>91.287500000000364</v>
      </c>
      <c r="J932">
        <f t="shared" si="385"/>
        <v>1</v>
      </c>
      <c r="K932">
        <f t="shared" si="366"/>
        <v>10741.1</v>
      </c>
      <c r="L932">
        <f t="shared" si="379"/>
        <v>235203348.14285713</v>
      </c>
      <c r="M932">
        <f t="shared" si="380"/>
        <v>-61583108.142857134</v>
      </c>
      <c r="N932" s="10">
        <f t="shared" si="367"/>
        <v>0.23890625729084378</v>
      </c>
      <c r="O932">
        <f t="shared" si="375"/>
        <v>144.95000000000073</v>
      </c>
      <c r="P932">
        <f t="shared" si="387"/>
        <v>102.75000000000182</v>
      </c>
      <c r="Q932">
        <f t="shared" si="388"/>
        <v>66.234851817137326</v>
      </c>
      <c r="R932">
        <f t="shared" si="389"/>
        <v>42.199999999998909</v>
      </c>
      <c r="S932">
        <f t="shared" si="371"/>
        <v>97.25</v>
      </c>
      <c r="T932">
        <f t="shared" si="372"/>
        <v>-97.25</v>
      </c>
      <c r="U932">
        <f t="shared" si="373"/>
        <v>97.25</v>
      </c>
      <c r="V932">
        <f t="shared" si="374"/>
        <v>0</v>
      </c>
      <c r="W932">
        <f t="shared" si="381"/>
        <v>38.007142857143016</v>
      </c>
      <c r="X932">
        <f t="shared" si="376"/>
        <v>17.30000000000005</v>
      </c>
      <c r="Y932">
        <f t="shared" si="382"/>
        <v>67.499682861854666</v>
      </c>
      <c r="Z932">
        <f t="shared" si="383"/>
        <v>0</v>
      </c>
      <c r="AA932">
        <f t="shared" si="384"/>
        <v>0</v>
      </c>
      <c r="AB932">
        <v>243.8</v>
      </c>
      <c r="AC932">
        <f t="shared" si="364"/>
        <v>10825221964.000063</v>
      </c>
      <c r="AD932">
        <f t="shared" si="377"/>
        <v>144428015.41419491</v>
      </c>
      <c r="AE932" t="str">
        <f t="shared" si="365"/>
        <v>May</v>
      </c>
      <c r="AF932">
        <f>_xlfn.IFNA(VLOOKUP(A932,Gold!$A$2:$E$1307,5, FALSE),AF931)</f>
        <v>31191</v>
      </c>
      <c r="AG932">
        <f>_xlfn.IFNA(VLOOKUP(A932,Gold!$A$2:$G$1307,7, FALSE),AG931)</f>
        <v>1</v>
      </c>
      <c r="AH932">
        <f>_xlfn.IFNA(VLOOKUP(A932,Oil!$A$2:$E$1345,5, FALSE),AH931)</f>
        <v>4655</v>
      </c>
      <c r="AI932">
        <f>_xlfn.IFNA(VLOOKUP(A932,Oil!$A$2:$G$1345,7, FALSE),AI931)</f>
        <v>1</v>
      </c>
      <c r="AJ932">
        <f t="shared" si="368"/>
        <v>2</v>
      </c>
      <c r="AK932">
        <f>_xlfn.IFNA(VLOOKUP(A932,InterestRate!$A$2:$G$1334,3, FALSE),AK931)</f>
        <v>7.6219999999999999</v>
      </c>
      <c r="AL932">
        <f>_xlfn.IFNA(VLOOKUP(A932,InterestRate!$A$2:$G$1334,4,FALSE),AL931)</f>
        <v>7.601</v>
      </c>
      <c r="AM932">
        <f>_xlfn.IFNA(VLOOKUP(A932,InterestRate!$A$2:$G$1334,5, FALSE),AM931)</f>
        <v>7.6550000000000002</v>
      </c>
      <c r="AN932">
        <f>_xlfn.IFNA(VLOOKUP(A932,InterestRate!$A$2:$G$1334,6, FALSE),AN931)</f>
        <v>7.601</v>
      </c>
      <c r="AO932">
        <f>_xlfn.IFNA(VLOOKUP(A932,InterestRate!$A$2:$G$1334,7, FALSE),AO931)</f>
        <v>-1.37E-2</v>
      </c>
      <c r="AP932">
        <f t="shared" si="369"/>
        <v>-1</v>
      </c>
      <c r="AQ932">
        <f t="shared" si="370"/>
        <v>1</v>
      </c>
    </row>
    <row r="933" spans="1:43" x14ac:dyDescent="0.2">
      <c r="A933" s="1">
        <v>43228</v>
      </c>
      <c r="B933">
        <v>10757.9</v>
      </c>
      <c r="C933">
        <v>10758.55</v>
      </c>
      <c r="D933">
        <v>10689.4</v>
      </c>
      <c r="E933">
        <v>10717.8</v>
      </c>
      <c r="F933">
        <v>278118616</v>
      </c>
      <c r="G933">
        <v>12783.49</v>
      </c>
      <c r="H933">
        <f t="shared" si="386"/>
        <v>10639.987500000001</v>
      </c>
      <c r="I933">
        <f t="shared" si="378"/>
        <v>77.812499999998181</v>
      </c>
      <c r="J933">
        <f t="shared" si="385"/>
        <v>0</v>
      </c>
      <c r="K933">
        <f t="shared" si="366"/>
        <v>10682.7</v>
      </c>
      <c r="L933">
        <f t="shared" si="379"/>
        <v>232130580.57142857</v>
      </c>
      <c r="M933">
        <f t="shared" si="380"/>
        <v>45988035.428571433</v>
      </c>
      <c r="N933" s="10">
        <f t="shared" si="367"/>
        <v>-0.32749258243294843</v>
      </c>
      <c r="O933">
        <f t="shared" si="375"/>
        <v>100</v>
      </c>
      <c r="P933">
        <f t="shared" si="387"/>
        <v>30.900000000001455</v>
      </c>
      <c r="Q933">
        <f t="shared" si="388"/>
        <v>62.406646471426178</v>
      </c>
      <c r="R933">
        <f t="shared" si="389"/>
        <v>69.099999999998545</v>
      </c>
      <c r="S933">
        <f t="shared" si="371"/>
        <v>2.2999999999992724</v>
      </c>
      <c r="T933">
        <f t="shared" si="372"/>
        <v>-2.2999999999992724</v>
      </c>
      <c r="U933">
        <f t="shared" si="373"/>
        <v>2.2999999999992724</v>
      </c>
      <c r="V933">
        <f t="shared" si="374"/>
        <v>0</v>
      </c>
      <c r="W933">
        <f t="shared" si="381"/>
        <v>31.585714285714339</v>
      </c>
      <c r="X933">
        <f t="shared" si="376"/>
        <v>17.30000000000005</v>
      </c>
      <c r="Y933">
        <f t="shared" si="382"/>
        <v>63.316151202749118</v>
      </c>
      <c r="Z933">
        <f t="shared" si="383"/>
        <v>0</v>
      </c>
      <c r="AA933">
        <f t="shared" si="384"/>
        <v>0</v>
      </c>
      <c r="AB933">
        <v>248.85</v>
      </c>
      <c r="AC933">
        <f t="shared" si="364"/>
        <v>-11152556501.600101</v>
      </c>
      <c r="AD933">
        <f t="shared" si="377"/>
        <v>-2993834631.5429263</v>
      </c>
      <c r="AE933" t="str">
        <f t="shared" si="365"/>
        <v>May</v>
      </c>
      <c r="AF933">
        <f>_xlfn.IFNA(VLOOKUP(A933,Gold!$A$2:$E$1307,5, FALSE),AF932)</f>
        <v>31082</v>
      </c>
      <c r="AG933">
        <f>_xlfn.IFNA(VLOOKUP(A933,Gold!$A$2:$G$1307,7, FALSE),AG932)</f>
        <v>-1</v>
      </c>
      <c r="AH933">
        <f>_xlfn.IFNA(VLOOKUP(A933,Oil!$A$2:$E$1345,5, FALSE),AH932)</f>
        <v>4746</v>
      </c>
      <c r="AI933">
        <f>_xlfn.IFNA(VLOOKUP(A933,Oil!$A$2:$G$1345,7, FALSE),AI932)</f>
        <v>1</v>
      </c>
      <c r="AJ933">
        <f t="shared" si="368"/>
        <v>0</v>
      </c>
      <c r="AK933">
        <f>_xlfn.IFNA(VLOOKUP(A933,InterestRate!$A$2:$G$1334,3, FALSE),AK932)</f>
        <v>7.58</v>
      </c>
      <c r="AL933">
        <f>_xlfn.IFNA(VLOOKUP(A933,InterestRate!$A$2:$G$1334,4,FALSE),AL932)</f>
        <v>7.6360000000000001</v>
      </c>
      <c r="AM933">
        <f>_xlfn.IFNA(VLOOKUP(A933,InterestRate!$A$2:$G$1334,5, FALSE),AM932)</f>
        <v>7.6550000000000002</v>
      </c>
      <c r="AN933">
        <f>_xlfn.IFNA(VLOOKUP(A933,InterestRate!$A$2:$G$1334,6, FALSE),AN932)</f>
        <v>7.5529999999999999</v>
      </c>
      <c r="AO933">
        <f>_xlfn.IFNA(VLOOKUP(A933,InterestRate!$A$2:$G$1334,7, FALSE),AO932)</f>
        <v>-5.4999999999999997E-3</v>
      </c>
      <c r="AP933">
        <f t="shared" si="369"/>
        <v>-1</v>
      </c>
      <c r="AQ933">
        <f t="shared" si="370"/>
        <v>-1</v>
      </c>
    </row>
    <row r="934" spans="1:43" x14ac:dyDescent="0.2">
      <c r="A934" s="1">
        <v>43229</v>
      </c>
      <c r="B934">
        <v>10693.35</v>
      </c>
      <c r="C934">
        <v>10766.25</v>
      </c>
      <c r="D934">
        <v>10689.85</v>
      </c>
      <c r="E934">
        <v>10741.7</v>
      </c>
      <c r="F934">
        <v>222115640</v>
      </c>
      <c r="G934">
        <v>10390.92</v>
      </c>
      <c r="H934">
        <f t="shared" si="386"/>
        <v>10652.695833333333</v>
      </c>
      <c r="I934">
        <f t="shared" si="378"/>
        <v>89.004166666667516</v>
      </c>
      <c r="J934">
        <f t="shared" si="385"/>
        <v>0</v>
      </c>
      <c r="K934">
        <f t="shared" si="366"/>
        <v>10596.4</v>
      </c>
      <c r="L934">
        <f t="shared" si="379"/>
        <v>222499501.85714287</v>
      </c>
      <c r="M934">
        <f t="shared" si="380"/>
        <v>-383861.85714286566</v>
      </c>
      <c r="N934" s="10">
        <f t="shared" si="367"/>
        <v>-1.3526722958191075</v>
      </c>
      <c r="O934">
        <f t="shared" si="375"/>
        <v>49.400000000001455</v>
      </c>
      <c r="P934">
        <f t="shared" si="387"/>
        <v>-116.69999999999709</v>
      </c>
      <c r="Q934">
        <f t="shared" si="388"/>
        <v>59.625535836666074</v>
      </c>
      <c r="R934">
        <f t="shared" si="389"/>
        <v>166.09999999999854</v>
      </c>
      <c r="S934">
        <f t="shared" si="371"/>
        <v>23.900000000001455</v>
      </c>
      <c r="T934">
        <f t="shared" si="372"/>
        <v>-23.900000000001455</v>
      </c>
      <c r="U934">
        <f t="shared" si="373"/>
        <v>23.900000000001455</v>
      </c>
      <c r="V934">
        <f t="shared" si="374"/>
        <v>0</v>
      </c>
      <c r="W934">
        <f t="shared" si="381"/>
        <v>24.357142857143117</v>
      </c>
      <c r="X934">
        <f t="shared" si="376"/>
        <v>17.30000000000005</v>
      </c>
      <c r="Y934">
        <f t="shared" si="382"/>
        <v>57.099799062290884</v>
      </c>
      <c r="Z934">
        <f t="shared" si="383"/>
        <v>0</v>
      </c>
      <c r="AA934">
        <f t="shared" si="384"/>
        <v>0</v>
      </c>
      <c r="AB934">
        <v>294.35000000000002</v>
      </c>
      <c r="AC934">
        <f t="shared" si="364"/>
        <v>10739291194.00008</v>
      </c>
      <c r="AD934">
        <f t="shared" si="377"/>
        <v>-3240533481.2286139</v>
      </c>
      <c r="AE934" t="str">
        <f t="shared" si="365"/>
        <v>May</v>
      </c>
      <c r="AF934">
        <f>_xlfn.IFNA(VLOOKUP(A934,Gold!$A$2:$E$1307,5, FALSE),AF933)</f>
        <v>31143</v>
      </c>
      <c r="AG934">
        <f>_xlfn.IFNA(VLOOKUP(A934,Gold!$A$2:$G$1307,7, FALSE),AG933)</f>
        <v>-1</v>
      </c>
      <c r="AH934">
        <f>_xlfn.IFNA(VLOOKUP(A934,Oil!$A$2:$E$1345,5, FALSE),AH933)</f>
        <v>4633</v>
      </c>
      <c r="AI934">
        <f>_xlfn.IFNA(VLOOKUP(A934,Oil!$A$2:$G$1345,7, FALSE),AI933)</f>
        <v>-1</v>
      </c>
      <c r="AJ934">
        <f t="shared" si="368"/>
        <v>-2</v>
      </c>
      <c r="AK934">
        <f>_xlfn.IFNA(VLOOKUP(A934,InterestRate!$A$2:$G$1334,3, FALSE),AK933)</f>
        <v>7.7089999999999996</v>
      </c>
      <c r="AL934">
        <f>_xlfn.IFNA(VLOOKUP(A934,InterestRate!$A$2:$G$1334,4,FALSE),AL933)</f>
        <v>7.6520000000000001</v>
      </c>
      <c r="AM934">
        <f>_xlfn.IFNA(VLOOKUP(A934,InterestRate!$A$2:$G$1334,5, FALSE),AM933)</f>
        <v>7.7210000000000001</v>
      </c>
      <c r="AN934">
        <f>_xlfn.IFNA(VLOOKUP(A934,InterestRate!$A$2:$G$1334,6, FALSE),AN933)</f>
        <v>7.6479999999999997</v>
      </c>
      <c r="AO934">
        <f>_xlfn.IFNA(VLOOKUP(A934,InterestRate!$A$2:$G$1334,7, FALSE),AO933)</f>
        <v>1.7000000000000001E-2</v>
      </c>
      <c r="AP934">
        <f t="shared" si="369"/>
        <v>1</v>
      </c>
      <c r="AQ934">
        <f t="shared" si="370"/>
        <v>-1</v>
      </c>
    </row>
    <row r="935" spans="1:43" x14ac:dyDescent="0.2">
      <c r="A935" s="1">
        <v>43230</v>
      </c>
      <c r="B935">
        <v>10779.65</v>
      </c>
      <c r="C935">
        <v>10785.55</v>
      </c>
      <c r="D935">
        <v>10705</v>
      </c>
      <c r="E935">
        <v>10716.55</v>
      </c>
      <c r="F935">
        <v>197988475</v>
      </c>
      <c r="G935">
        <v>10526.38</v>
      </c>
      <c r="H935">
        <f t="shared" si="386"/>
        <v>10667.499999999998</v>
      </c>
      <c r="I935">
        <f t="shared" si="378"/>
        <v>49.050000000001091</v>
      </c>
      <c r="J935">
        <f t="shared" si="385"/>
        <v>0</v>
      </c>
      <c r="K935">
        <f t="shared" si="366"/>
        <v>10516.7</v>
      </c>
      <c r="L935">
        <f t="shared" si="379"/>
        <v>210420140.14285713</v>
      </c>
      <c r="M935">
        <f t="shared" si="380"/>
        <v>-12431665.142857134</v>
      </c>
      <c r="N935" s="10">
        <f t="shared" si="367"/>
        <v>-1.8648725569329547</v>
      </c>
      <c r="O935">
        <f t="shared" si="375"/>
        <v>-22.800000000001091</v>
      </c>
      <c r="P935">
        <f t="shared" si="387"/>
        <v>-196.85000000000218</v>
      </c>
      <c r="Q935">
        <f t="shared" si="388"/>
        <v>60.795378897068481</v>
      </c>
      <c r="R935">
        <f t="shared" si="389"/>
        <v>174.05000000000109</v>
      </c>
      <c r="S935">
        <f t="shared" si="371"/>
        <v>-25.150000000001455</v>
      </c>
      <c r="T935">
        <f t="shared" si="372"/>
        <v>25.150000000001455</v>
      </c>
      <c r="U935">
        <f t="shared" si="373"/>
        <v>0</v>
      </c>
      <c r="V935">
        <f t="shared" si="374"/>
        <v>25.150000000001455</v>
      </c>
      <c r="W935">
        <f t="shared" si="381"/>
        <v>17.635714285714389</v>
      </c>
      <c r="X935">
        <f t="shared" si="376"/>
        <v>20.892857142857402</v>
      </c>
      <c r="Y935">
        <f t="shared" si="382"/>
        <v>44.615106613660856</v>
      </c>
      <c r="Z935">
        <f t="shared" si="383"/>
        <v>0</v>
      </c>
      <c r="AA935">
        <f t="shared" si="384"/>
        <v>0</v>
      </c>
      <c r="AB935">
        <v>126.6</v>
      </c>
      <c r="AC935">
        <f t="shared" si="364"/>
        <v>-12493072772.500072</v>
      </c>
      <c r="AD935">
        <f t="shared" si="377"/>
        <v>-5885242809.4143467</v>
      </c>
      <c r="AE935" t="str">
        <f t="shared" si="365"/>
        <v>May</v>
      </c>
      <c r="AF935">
        <f>_xlfn.IFNA(VLOOKUP(A935,Gold!$A$2:$E$1307,5, FALSE),AF934)</f>
        <v>31261</v>
      </c>
      <c r="AG935">
        <f>_xlfn.IFNA(VLOOKUP(A935,Gold!$A$2:$G$1307,7, FALSE),AG934)</f>
        <v>1</v>
      </c>
      <c r="AH935">
        <f>_xlfn.IFNA(VLOOKUP(A935,Oil!$A$2:$E$1345,5, FALSE),AH934)</f>
        <v>4794</v>
      </c>
      <c r="AI935">
        <f>_xlfn.IFNA(VLOOKUP(A935,Oil!$A$2:$G$1345,7, FALSE),AI934)</f>
        <v>1</v>
      </c>
      <c r="AJ935">
        <f t="shared" si="368"/>
        <v>2</v>
      </c>
      <c r="AK935">
        <f>_xlfn.IFNA(VLOOKUP(A935,InterestRate!$A$2:$G$1334,3, FALSE),AK934)</f>
        <v>7.7149999999999999</v>
      </c>
      <c r="AL935">
        <f>_xlfn.IFNA(VLOOKUP(A935,InterestRate!$A$2:$G$1334,4,FALSE),AL934)</f>
        <v>7.7149999999999999</v>
      </c>
      <c r="AM935">
        <f>_xlfn.IFNA(VLOOKUP(A935,InterestRate!$A$2:$G$1334,5, FALSE),AM934)</f>
        <v>7.7610000000000001</v>
      </c>
      <c r="AN935">
        <f>_xlfn.IFNA(VLOOKUP(A935,InterestRate!$A$2:$G$1334,6, FALSE),AN934)</f>
        <v>7.7149999999999999</v>
      </c>
      <c r="AO935">
        <f>_xlfn.IFNA(VLOOKUP(A935,InterestRate!$A$2:$G$1334,7, FALSE),AO934)</f>
        <v>8.0000000000000004E-4</v>
      </c>
      <c r="AP935">
        <f t="shared" si="369"/>
        <v>1</v>
      </c>
      <c r="AQ935">
        <f t="shared" si="370"/>
        <v>3</v>
      </c>
    </row>
    <row r="936" spans="1:43" x14ac:dyDescent="0.2">
      <c r="A936" s="1">
        <v>43231</v>
      </c>
      <c r="B936">
        <v>10741.95</v>
      </c>
      <c r="C936">
        <v>10812.05</v>
      </c>
      <c r="D936">
        <v>10724.45</v>
      </c>
      <c r="E936">
        <v>10806.5</v>
      </c>
      <c r="F936">
        <v>209392114</v>
      </c>
      <c r="G936">
        <v>10432.43</v>
      </c>
      <c r="H936">
        <f t="shared" si="386"/>
        <v>10678.487499999999</v>
      </c>
      <c r="I936">
        <f t="shared" si="378"/>
        <v>128.01250000000073</v>
      </c>
      <c r="J936">
        <f t="shared" si="385"/>
        <v>0</v>
      </c>
      <c r="K936">
        <f t="shared" si="366"/>
        <v>10536.7</v>
      </c>
      <c r="L936">
        <f t="shared" si="379"/>
        <v>213109426.85714287</v>
      </c>
      <c r="M936">
        <f t="shared" si="380"/>
        <v>-3717312.8571428657</v>
      </c>
      <c r="N936" s="10">
        <f t="shared" si="367"/>
        <v>-2.4966455374080345</v>
      </c>
      <c r="O936">
        <f t="shared" si="375"/>
        <v>88.450000000000728</v>
      </c>
      <c r="P936">
        <f t="shared" si="387"/>
        <v>-65.549999999999272</v>
      </c>
      <c r="Q936">
        <f t="shared" si="388"/>
        <v>67.617014095848219</v>
      </c>
      <c r="R936">
        <f t="shared" si="389"/>
        <v>154</v>
      </c>
      <c r="S936">
        <f t="shared" si="371"/>
        <v>89.950000000000728</v>
      </c>
      <c r="T936">
        <f t="shared" si="372"/>
        <v>-89.950000000000728</v>
      </c>
      <c r="U936">
        <f t="shared" si="373"/>
        <v>89.950000000000728</v>
      </c>
      <c r="V936">
        <f t="shared" si="374"/>
        <v>0</v>
      </c>
      <c r="W936">
        <f t="shared" si="381"/>
        <v>30.485714285714494</v>
      </c>
      <c r="X936">
        <f t="shared" si="376"/>
        <v>17.850000000000104</v>
      </c>
      <c r="Y936">
        <f t="shared" si="382"/>
        <v>61.792384537425832</v>
      </c>
      <c r="Z936">
        <f t="shared" si="383"/>
        <v>0</v>
      </c>
      <c r="AA936">
        <f t="shared" si="384"/>
        <v>0</v>
      </c>
      <c r="AB936">
        <v>115.05</v>
      </c>
      <c r="AC936">
        <f t="shared" si="364"/>
        <v>13516260958.699848</v>
      </c>
      <c r="AD936">
        <f t="shared" si="377"/>
        <v>-1728830969.9429033</v>
      </c>
      <c r="AE936" t="str">
        <f t="shared" si="365"/>
        <v>May</v>
      </c>
      <c r="AF936">
        <f>_xlfn.IFNA(VLOOKUP(A936,Gold!$A$2:$E$1307,5, FALSE),AF935)</f>
        <v>31379</v>
      </c>
      <c r="AG936">
        <f>_xlfn.IFNA(VLOOKUP(A936,Gold!$A$2:$G$1307,7, FALSE),AG935)</f>
        <v>1</v>
      </c>
      <c r="AH936">
        <f>_xlfn.IFNA(VLOOKUP(A936,Oil!$A$2:$E$1345,5, FALSE),AH935)</f>
        <v>4808</v>
      </c>
      <c r="AI936">
        <f>_xlfn.IFNA(VLOOKUP(A936,Oil!$A$2:$G$1345,7, FALSE),AI935)</f>
        <v>1</v>
      </c>
      <c r="AJ936">
        <f t="shared" si="368"/>
        <v>2</v>
      </c>
      <c r="AK936">
        <f>_xlfn.IFNA(VLOOKUP(A936,InterestRate!$A$2:$G$1334,3, FALSE),AK935)</f>
        <v>7.726</v>
      </c>
      <c r="AL936">
        <f>_xlfn.IFNA(VLOOKUP(A936,InterestRate!$A$2:$G$1334,4,FALSE),AL935)</f>
        <v>7.7110000000000003</v>
      </c>
      <c r="AM936">
        <f>_xlfn.IFNA(VLOOKUP(A936,InterestRate!$A$2:$G$1334,5, FALSE),AM935)</f>
        <v>7.7569999999999997</v>
      </c>
      <c r="AN936">
        <f>_xlfn.IFNA(VLOOKUP(A936,InterestRate!$A$2:$G$1334,6, FALSE),AN935)</f>
        <v>7.7009999999999996</v>
      </c>
      <c r="AO936">
        <f>_xlfn.IFNA(VLOOKUP(A936,InterestRate!$A$2:$G$1334,7, FALSE),AO935)</f>
        <v>1.4E-3</v>
      </c>
      <c r="AP936">
        <f t="shared" si="369"/>
        <v>1</v>
      </c>
      <c r="AQ936">
        <f t="shared" si="370"/>
        <v>3</v>
      </c>
    </row>
    <row r="937" spans="1:43" x14ac:dyDescent="0.2">
      <c r="A937" s="1">
        <v>43234</v>
      </c>
      <c r="B937">
        <v>10815.15</v>
      </c>
      <c r="C937">
        <v>10834.85</v>
      </c>
      <c r="D937">
        <v>10774.75</v>
      </c>
      <c r="E937">
        <v>10806.6</v>
      </c>
      <c r="F937">
        <v>176697512</v>
      </c>
      <c r="G937">
        <v>9075.44</v>
      </c>
      <c r="H937">
        <f t="shared" si="386"/>
        <v>10694.500000000002</v>
      </c>
      <c r="I937">
        <f t="shared" si="378"/>
        <v>112.09999999999854</v>
      </c>
      <c r="J937">
        <f t="shared" si="385"/>
        <v>0</v>
      </c>
      <c r="K937">
        <f t="shared" si="366"/>
        <v>10430.35</v>
      </c>
      <c r="L937">
        <f t="shared" si="379"/>
        <v>209200132.85714287</v>
      </c>
      <c r="M937">
        <f t="shared" si="380"/>
        <v>-32502620.857142866</v>
      </c>
      <c r="N937" s="10">
        <f t="shared" si="367"/>
        <v>-3.481668609923565</v>
      </c>
      <c r="O937">
        <f t="shared" si="375"/>
        <v>126.95000000000073</v>
      </c>
      <c r="P937">
        <f t="shared" si="387"/>
        <v>32.000000000001819</v>
      </c>
      <c r="Q937">
        <f t="shared" si="388"/>
        <v>58.803628005988813</v>
      </c>
      <c r="R937">
        <f t="shared" si="389"/>
        <v>94.949999999998909</v>
      </c>
      <c r="S937">
        <f t="shared" si="371"/>
        <v>0.1000000000003638</v>
      </c>
      <c r="T937">
        <f t="shared" si="372"/>
        <v>-0.1000000000003638</v>
      </c>
      <c r="U937">
        <f t="shared" si="373"/>
        <v>0.1000000000003638</v>
      </c>
      <c r="V937">
        <f t="shared" si="374"/>
        <v>0</v>
      </c>
      <c r="W937">
        <f t="shared" si="381"/>
        <v>30.500000000000259</v>
      </c>
      <c r="X937">
        <f t="shared" si="376"/>
        <v>12.36428571428587</v>
      </c>
      <c r="Y937">
        <f t="shared" si="382"/>
        <v>69.532649405634203</v>
      </c>
      <c r="Z937">
        <f t="shared" si="383"/>
        <v>0</v>
      </c>
      <c r="AA937">
        <f t="shared" si="384"/>
        <v>0</v>
      </c>
      <c r="AB937">
        <v>192.6</v>
      </c>
      <c r="AC937">
        <f t="shared" si="364"/>
        <v>-1510763727.5998714</v>
      </c>
      <c r="AD937">
        <f t="shared" si="377"/>
        <v>-840336207.88574207</v>
      </c>
      <c r="AE937" t="str">
        <f t="shared" si="365"/>
        <v>May</v>
      </c>
      <c r="AF937">
        <f>_xlfn.IFNA(VLOOKUP(A937,Gold!$A$2:$E$1307,5, FALSE),AF936)</f>
        <v>31427</v>
      </c>
      <c r="AG937">
        <f>_xlfn.IFNA(VLOOKUP(A937,Gold!$A$2:$G$1307,7, FALSE),AG936)</f>
        <v>1</v>
      </c>
      <c r="AH937">
        <f>_xlfn.IFNA(VLOOKUP(A937,Oil!$A$2:$E$1345,5, FALSE),AH936)</f>
        <v>4752</v>
      </c>
      <c r="AI937">
        <f>_xlfn.IFNA(VLOOKUP(A937,Oil!$A$2:$G$1345,7, FALSE),AI936)</f>
        <v>-1</v>
      </c>
      <c r="AJ937">
        <f t="shared" si="368"/>
        <v>0</v>
      </c>
      <c r="AK937">
        <f>_xlfn.IFNA(VLOOKUP(A937,InterestRate!$A$2:$G$1334,3, FALSE),AK936)</f>
        <v>7.8259999999999996</v>
      </c>
      <c r="AL937">
        <f>_xlfn.IFNA(VLOOKUP(A937,InterestRate!$A$2:$G$1334,4,FALSE),AL936)</f>
        <v>7.72</v>
      </c>
      <c r="AM937">
        <f>_xlfn.IFNA(VLOOKUP(A937,InterestRate!$A$2:$G$1334,5, FALSE),AM936)</f>
        <v>7.8289999999999997</v>
      </c>
      <c r="AN937">
        <f>_xlfn.IFNA(VLOOKUP(A937,InterestRate!$A$2:$G$1334,6, FALSE),AN936)</f>
        <v>7.7080000000000002</v>
      </c>
      <c r="AO937">
        <f>_xlfn.IFNA(VLOOKUP(A937,InterestRate!$A$2:$G$1334,7, FALSE),AO936)</f>
        <v>1.29E-2</v>
      </c>
      <c r="AP937">
        <f t="shared" si="369"/>
        <v>1</v>
      </c>
      <c r="AQ937">
        <f t="shared" si="370"/>
        <v>1</v>
      </c>
    </row>
    <row r="938" spans="1:43" x14ac:dyDescent="0.2">
      <c r="A938" s="1">
        <v>43235</v>
      </c>
      <c r="B938">
        <v>10812.6</v>
      </c>
      <c r="C938">
        <v>10929.2</v>
      </c>
      <c r="D938">
        <v>10781.4</v>
      </c>
      <c r="E938">
        <v>10801.85</v>
      </c>
      <c r="F938">
        <v>262202312</v>
      </c>
      <c r="G938">
        <v>13582.7</v>
      </c>
      <c r="H938">
        <f t="shared" si="386"/>
        <v>10714.170833333334</v>
      </c>
      <c r="I938">
        <f t="shared" si="378"/>
        <v>87.679166666666788</v>
      </c>
      <c r="J938">
        <f t="shared" si="385"/>
        <v>0</v>
      </c>
      <c r="K938">
        <f t="shared" si="366"/>
        <v>10513.85</v>
      </c>
      <c r="L938">
        <f t="shared" si="379"/>
        <v>207175519.7142857</v>
      </c>
      <c r="M938">
        <f t="shared" si="380"/>
        <v>55026792.285714298</v>
      </c>
      <c r="N938" s="10">
        <f t="shared" si="367"/>
        <v>-2.666209954776265</v>
      </c>
      <c r="O938">
        <f t="shared" si="375"/>
        <v>183.60000000000036</v>
      </c>
      <c r="P938">
        <f t="shared" si="387"/>
        <v>179.70000000000073</v>
      </c>
      <c r="Q938">
        <f t="shared" si="388"/>
        <v>62.591951407129407</v>
      </c>
      <c r="R938">
        <f t="shared" si="389"/>
        <v>3.8999999999996362</v>
      </c>
      <c r="S938">
        <f t="shared" si="371"/>
        <v>-4.75</v>
      </c>
      <c r="T938">
        <f t="shared" si="372"/>
        <v>4.75</v>
      </c>
      <c r="U938">
        <f t="shared" si="373"/>
        <v>0</v>
      </c>
      <c r="V938">
        <f t="shared" si="374"/>
        <v>4.75</v>
      </c>
      <c r="W938">
        <f t="shared" si="381"/>
        <v>30.500000000000259</v>
      </c>
      <c r="X938">
        <f t="shared" si="376"/>
        <v>4.2714285714287792</v>
      </c>
      <c r="Y938">
        <f t="shared" si="382"/>
        <v>85.263578274759993</v>
      </c>
      <c r="Z938">
        <f t="shared" si="383"/>
        <v>0</v>
      </c>
      <c r="AA938">
        <f t="shared" si="384"/>
        <v>1</v>
      </c>
      <c r="AB938">
        <v>399</v>
      </c>
      <c r="AC938">
        <f t="shared" si="364"/>
        <v>-2818674854</v>
      </c>
      <c r="AD938">
        <f t="shared" si="377"/>
        <v>1015100894.4285638</v>
      </c>
      <c r="AE938" t="str">
        <f t="shared" si="365"/>
        <v>May</v>
      </c>
      <c r="AF938">
        <f>_xlfn.IFNA(VLOOKUP(A938,Gold!$A$2:$E$1307,5, FALSE),AF937)</f>
        <v>31342</v>
      </c>
      <c r="AG938">
        <f>_xlfn.IFNA(VLOOKUP(A938,Gold!$A$2:$G$1307,7, FALSE),AG937)</f>
        <v>1</v>
      </c>
      <c r="AH938">
        <f>_xlfn.IFNA(VLOOKUP(A938,Oil!$A$2:$E$1345,5, FALSE),AH937)</f>
        <v>4777</v>
      </c>
      <c r="AI938">
        <f>_xlfn.IFNA(VLOOKUP(A938,Oil!$A$2:$G$1345,7, FALSE),AI937)</f>
        <v>1</v>
      </c>
      <c r="AJ938">
        <f t="shared" si="368"/>
        <v>2</v>
      </c>
      <c r="AK938">
        <f>_xlfn.IFNA(VLOOKUP(A938,InterestRate!$A$2:$G$1334,3, FALSE),AK937)</f>
        <v>7.9029999999999996</v>
      </c>
      <c r="AL938">
        <f>_xlfn.IFNA(VLOOKUP(A938,InterestRate!$A$2:$G$1334,4,FALSE),AL937)</f>
        <v>7.9059999999999997</v>
      </c>
      <c r="AM938">
        <f>_xlfn.IFNA(VLOOKUP(A938,InterestRate!$A$2:$G$1334,5, FALSE),AM937)</f>
        <v>7.9130000000000003</v>
      </c>
      <c r="AN938">
        <f>_xlfn.IFNA(VLOOKUP(A938,InterestRate!$A$2:$G$1334,6, FALSE),AN937)</f>
        <v>7.8140000000000001</v>
      </c>
      <c r="AO938">
        <f>_xlfn.IFNA(VLOOKUP(A938,InterestRate!$A$2:$G$1334,7, FALSE),AO937)</f>
        <v>9.7999999999999997E-3</v>
      </c>
      <c r="AP938">
        <f t="shared" si="369"/>
        <v>1</v>
      </c>
      <c r="AQ938">
        <f t="shared" si="370"/>
        <v>3</v>
      </c>
    </row>
    <row r="939" spans="1:43" x14ac:dyDescent="0.2">
      <c r="A939" s="1">
        <v>43236</v>
      </c>
      <c r="B939">
        <v>10751.95</v>
      </c>
      <c r="C939">
        <v>10790.45</v>
      </c>
      <c r="D939">
        <v>10699.7</v>
      </c>
      <c r="E939">
        <v>10741.1</v>
      </c>
      <c r="F939">
        <v>238221884</v>
      </c>
      <c r="G939">
        <v>11359.48</v>
      </c>
      <c r="H939">
        <f t="shared" si="386"/>
        <v>10729.508333333333</v>
      </c>
      <c r="I939">
        <f t="shared" si="378"/>
        <v>11.591666666667152</v>
      </c>
      <c r="J939">
        <f t="shared" si="385"/>
        <v>0</v>
      </c>
      <c r="K939">
        <f t="shared" si="366"/>
        <v>10605.15</v>
      </c>
      <c r="L939">
        <f t="shared" si="379"/>
        <v>217162129.85714287</v>
      </c>
      <c r="M939">
        <f t="shared" si="380"/>
        <v>21059754.142857134</v>
      </c>
      <c r="N939" s="10">
        <f t="shared" si="367"/>
        <v>-1.2656990438595741</v>
      </c>
      <c r="O939">
        <f t="shared" si="375"/>
        <v>25.600000000000364</v>
      </c>
      <c r="P939">
        <f t="shared" si="387"/>
        <v>-119.35000000000036</v>
      </c>
      <c r="Q939">
        <f t="shared" si="388"/>
        <v>67.559192740955467</v>
      </c>
      <c r="R939">
        <f t="shared" si="389"/>
        <v>144.95000000000073</v>
      </c>
      <c r="S939">
        <f t="shared" si="371"/>
        <v>-60.75</v>
      </c>
      <c r="T939">
        <f t="shared" si="372"/>
        <v>60.75</v>
      </c>
      <c r="U939">
        <f t="shared" si="373"/>
        <v>0</v>
      </c>
      <c r="V939">
        <f t="shared" si="374"/>
        <v>60.75</v>
      </c>
      <c r="W939">
        <f t="shared" si="381"/>
        <v>16.607142857143117</v>
      </c>
      <c r="X939">
        <f t="shared" si="376"/>
        <v>12.950000000000207</v>
      </c>
      <c r="Y939">
        <f t="shared" si="382"/>
        <v>54.347826086956545</v>
      </c>
      <c r="Z939">
        <f t="shared" si="383"/>
        <v>0</v>
      </c>
      <c r="AA939">
        <f t="shared" si="384"/>
        <v>0</v>
      </c>
      <c r="AB939">
        <v>336.15</v>
      </c>
      <c r="AC939">
        <f t="shared" si="364"/>
        <v>-2584707441.4000869</v>
      </c>
      <c r="AD939">
        <f t="shared" si="377"/>
        <v>-900603306.34288621</v>
      </c>
      <c r="AE939" t="str">
        <f t="shared" si="365"/>
        <v>May</v>
      </c>
      <c r="AF939">
        <f>_xlfn.IFNA(VLOOKUP(A939,Gold!$A$2:$E$1307,5, FALSE),AF938)</f>
        <v>30954</v>
      </c>
      <c r="AG939">
        <f>_xlfn.IFNA(VLOOKUP(A939,Gold!$A$2:$G$1307,7, FALSE),AG938)</f>
        <v>-1</v>
      </c>
      <c r="AH939">
        <f>_xlfn.IFNA(VLOOKUP(A939,Oil!$A$2:$E$1345,5, FALSE),AH938)</f>
        <v>4815</v>
      </c>
      <c r="AI939">
        <f>_xlfn.IFNA(VLOOKUP(A939,Oil!$A$2:$G$1345,7, FALSE),AI938)</f>
        <v>1</v>
      </c>
      <c r="AJ939">
        <f t="shared" si="368"/>
        <v>0</v>
      </c>
      <c r="AK939">
        <f>_xlfn.IFNA(VLOOKUP(A939,InterestRate!$A$2:$G$1334,3, FALSE),AK938)</f>
        <v>7.9020000000000001</v>
      </c>
      <c r="AL939">
        <f>_xlfn.IFNA(VLOOKUP(A939,InterestRate!$A$2:$G$1334,4,FALSE),AL938)</f>
        <v>7.9189999999999996</v>
      </c>
      <c r="AM939">
        <f>_xlfn.IFNA(VLOOKUP(A939,InterestRate!$A$2:$G$1334,5, FALSE),AM938)</f>
        <v>7.9450000000000003</v>
      </c>
      <c r="AN939">
        <f>_xlfn.IFNA(VLOOKUP(A939,InterestRate!$A$2:$G$1334,6, FALSE),AN938)</f>
        <v>7.8710000000000004</v>
      </c>
      <c r="AO939">
        <f>_xlfn.IFNA(VLOOKUP(A939,InterestRate!$A$2:$G$1334,7, FALSE),AO938)</f>
        <v>-1E-4</v>
      </c>
      <c r="AP939">
        <f t="shared" si="369"/>
        <v>-1</v>
      </c>
      <c r="AQ939">
        <f t="shared" si="370"/>
        <v>-1</v>
      </c>
    </row>
    <row r="940" spans="1:43" x14ac:dyDescent="0.2">
      <c r="A940" s="1">
        <v>43237</v>
      </c>
      <c r="B940">
        <v>10775.6</v>
      </c>
      <c r="C940">
        <v>10777.25</v>
      </c>
      <c r="D940">
        <v>10664.5</v>
      </c>
      <c r="E940">
        <v>10682.7</v>
      </c>
      <c r="F940">
        <v>220738923</v>
      </c>
      <c r="G940">
        <v>12506.3</v>
      </c>
      <c r="H940">
        <f t="shared" si="386"/>
        <v>10733.575000000003</v>
      </c>
      <c r="I940">
        <f t="shared" si="378"/>
        <v>-50.875000000001819</v>
      </c>
      <c r="J940">
        <f t="shared" si="385"/>
        <v>-1</v>
      </c>
      <c r="K940">
        <f t="shared" si="366"/>
        <v>10688.65</v>
      </c>
      <c r="L940">
        <f t="shared" si="379"/>
        <v>226390936.14285713</v>
      </c>
      <c r="M940">
        <f t="shared" si="380"/>
        <v>-5652013.1428571343</v>
      </c>
      <c r="N940" s="10">
        <f t="shared" si="367"/>
        <v>5.5697529650733504E-2</v>
      </c>
      <c r="O940">
        <f t="shared" si="375"/>
        <v>-35.099999999998545</v>
      </c>
      <c r="P940">
        <f t="shared" si="387"/>
        <v>-135.09999999999854</v>
      </c>
      <c r="Q940">
        <f t="shared" si="388"/>
        <v>68.143429791943731</v>
      </c>
      <c r="R940">
        <f t="shared" si="389"/>
        <v>100</v>
      </c>
      <c r="S940">
        <f t="shared" si="371"/>
        <v>-58.399999999999636</v>
      </c>
      <c r="T940">
        <f t="shared" si="372"/>
        <v>58.399999999999636</v>
      </c>
      <c r="U940">
        <f t="shared" si="373"/>
        <v>0</v>
      </c>
      <c r="V940">
        <f t="shared" si="374"/>
        <v>58.399999999999636</v>
      </c>
      <c r="W940">
        <f t="shared" si="381"/>
        <v>16.278571428571791</v>
      </c>
      <c r="X940">
        <f t="shared" si="376"/>
        <v>21.292857142857297</v>
      </c>
      <c r="Y940">
        <f t="shared" si="382"/>
        <v>42.203703703704079</v>
      </c>
      <c r="Z940">
        <f t="shared" si="383"/>
        <v>0</v>
      </c>
      <c r="AA940">
        <f t="shared" si="384"/>
        <v>0</v>
      </c>
      <c r="AB940">
        <v>174.1</v>
      </c>
      <c r="AC940">
        <f t="shared" si="364"/>
        <v>-20506645946.699921</v>
      </c>
      <c r="AD940">
        <f t="shared" si="377"/>
        <v>-2236901798.5000033</v>
      </c>
      <c r="AE940" t="str">
        <f t="shared" si="365"/>
        <v>May</v>
      </c>
      <c r="AF940">
        <f>_xlfn.IFNA(VLOOKUP(A940,Gold!$A$2:$E$1307,5, FALSE),AF939)</f>
        <v>30826</v>
      </c>
      <c r="AG940">
        <f>_xlfn.IFNA(VLOOKUP(A940,Gold!$A$2:$G$1307,7, FALSE),AG939)</f>
        <v>-1</v>
      </c>
      <c r="AH940">
        <f>_xlfn.IFNA(VLOOKUP(A940,Oil!$A$2:$E$1345,5, FALSE),AH939)</f>
        <v>4849</v>
      </c>
      <c r="AI940">
        <f>_xlfn.IFNA(VLOOKUP(A940,Oil!$A$2:$G$1345,7, FALSE),AI939)</f>
        <v>1</v>
      </c>
      <c r="AJ940">
        <f t="shared" si="368"/>
        <v>0</v>
      </c>
      <c r="AK940">
        <f>_xlfn.IFNA(VLOOKUP(A940,InterestRate!$A$2:$G$1334,3, FALSE),AK939)</f>
        <v>7.88</v>
      </c>
      <c r="AL940">
        <f>_xlfn.IFNA(VLOOKUP(A940,InterestRate!$A$2:$G$1334,4,FALSE),AL939)</f>
        <v>7.9219999999999997</v>
      </c>
      <c r="AM940">
        <f>_xlfn.IFNA(VLOOKUP(A940,InterestRate!$A$2:$G$1334,5, FALSE),AM939)</f>
        <v>7.944</v>
      </c>
      <c r="AN940">
        <f>_xlfn.IFNA(VLOOKUP(A940,InterestRate!$A$2:$G$1334,6, FALSE),AN939)</f>
        <v>7.8789999999999996</v>
      </c>
      <c r="AO940">
        <f>_xlfn.IFNA(VLOOKUP(A940,InterestRate!$A$2:$G$1334,7, FALSE),AO939)</f>
        <v>-2.8E-3</v>
      </c>
      <c r="AP940">
        <f t="shared" si="369"/>
        <v>-1</v>
      </c>
      <c r="AQ940">
        <f t="shared" si="370"/>
        <v>-1</v>
      </c>
    </row>
    <row r="941" spans="1:43" x14ac:dyDescent="0.2">
      <c r="A941" s="1">
        <v>43238</v>
      </c>
      <c r="B941">
        <v>10671.85</v>
      </c>
      <c r="C941">
        <v>10674.95</v>
      </c>
      <c r="D941">
        <v>10589.1</v>
      </c>
      <c r="E941">
        <v>10596.4</v>
      </c>
      <c r="F941">
        <v>229908939</v>
      </c>
      <c r="G941">
        <v>13908.47</v>
      </c>
      <c r="H941">
        <f t="shared" si="386"/>
        <v>10728.854166666668</v>
      </c>
      <c r="I941">
        <f t="shared" si="378"/>
        <v>-132.45416666666824</v>
      </c>
      <c r="J941">
        <f t="shared" si="385"/>
        <v>0</v>
      </c>
      <c r="K941">
        <f t="shared" si="366"/>
        <v>10633.3</v>
      </c>
      <c r="L941">
        <f t="shared" si="379"/>
        <v>218193837.14285713</v>
      </c>
      <c r="M941">
        <f t="shared" si="380"/>
        <v>11715101.857142866</v>
      </c>
      <c r="N941" s="10">
        <f t="shared" si="367"/>
        <v>0.34823147484050843</v>
      </c>
      <c r="O941">
        <f t="shared" si="375"/>
        <v>-145.30000000000109</v>
      </c>
      <c r="P941">
        <f t="shared" si="387"/>
        <v>-194.70000000000255</v>
      </c>
      <c r="Q941">
        <f t="shared" si="388"/>
        <v>79.332698326790435</v>
      </c>
      <c r="R941">
        <f t="shared" si="389"/>
        <v>49.400000000001455</v>
      </c>
      <c r="S941">
        <f t="shared" si="371"/>
        <v>-86.300000000001091</v>
      </c>
      <c r="T941">
        <f t="shared" si="372"/>
        <v>86.300000000001091</v>
      </c>
      <c r="U941">
        <f t="shared" si="373"/>
        <v>0</v>
      </c>
      <c r="V941">
        <f t="shared" si="374"/>
        <v>86.300000000001091</v>
      </c>
      <c r="W941">
        <f t="shared" si="381"/>
        <v>12.86428571428587</v>
      </c>
      <c r="X941">
        <f t="shared" si="376"/>
        <v>33.621428571428886</v>
      </c>
      <c r="Y941">
        <f t="shared" si="382"/>
        <v>27.090854392298496</v>
      </c>
      <c r="Z941">
        <f t="shared" si="383"/>
        <v>0</v>
      </c>
      <c r="AA941">
        <f t="shared" si="384"/>
        <v>0</v>
      </c>
      <c r="AB941">
        <v>-154.80000000000001</v>
      </c>
      <c r="AC941">
        <f t="shared" si="364"/>
        <v>-17346629447.550167</v>
      </c>
      <c r="AD941">
        <f t="shared" si="377"/>
        <v>-6249176175.8643246</v>
      </c>
      <c r="AE941" t="str">
        <f t="shared" si="365"/>
        <v>May</v>
      </c>
      <c r="AF941">
        <f>_xlfn.IFNA(VLOOKUP(A941,Gold!$A$2:$E$1307,5, FALSE),AF940)</f>
        <v>30921</v>
      </c>
      <c r="AG941">
        <f>_xlfn.IFNA(VLOOKUP(A941,Gold!$A$2:$G$1307,7, FALSE),AG940)</f>
        <v>-1</v>
      </c>
      <c r="AH941">
        <f>_xlfn.IFNA(VLOOKUP(A941,Oil!$A$2:$E$1345,5, FALSE),AH940)</f>
        <v>4841</v>
      </c>
      <c r="AI941">
        <f>_xlfn.IFNA(VLOOKUP(A941,Oil!$A$2:$G$1345,7, FALSE),AI940)</f>
        <v>-1</v>
      </c>
      <c r="AJ941">
        <f t="shared" si="368"/>
        <v>-2</v>
      </c>
      <c r="AK941">
        <f>_xlfn.IFNA(VLOOKUP(A941,InterestRate!$A$2:$G$1334,3, FALSE),AK940)</f>
        <v>7.835</v>
      </c>
      <c r="AL941">
        <f>_xlfn.IFNA(VLOOKUP(A941,InterestRate!$A$2:$G$1334,4,FALSE),AL940)</f>
        <v>7.9029999999999996</v>
      </c>
      <c r="AM941">
        <f>_xlfn.IFNA(VLOOKUP(A941,InterestRate!$A$2:$G$1334,5, FALSE),AM940)</f>
        <v>7.9269999999999996</v>
      </c>
      <c r="AN941">
        <f>_xlfn.IFNA(VLOOKUP(A941,InterestRate!$A$2:$G$1334,6, FALSE),AN940)</f>
        <v>7.76</v>
      </c>
      <c r="AO941">
        <f>_xlfn.IFNA(VLOOKUP(A941,InterestRate!$A$2:$G$1334,7, FALSE),AO940)</f>
        <v>-5.7000000000000002E-3</v>
      </c>
      <c r="AP941">
        <f t="shared" si="369"/>
        <v>-1</v>
      </c>
      <c r="AQ941">
        <f t="shared" si="370"/>
        <v>-3</v>
      </c>
    </row>
    <row r="942" spans="1:43" x14ac:dyDescent="0.2">
      <c r="A942" s="1">
        <v>43241</v>
      </c>
      <c r="B942">
        <v>10616.7</v>
      </c>
      <c r="C942">
        <v>10621.7</v>
      </c>
      <c r="D942">
        <v>10505.8</v>
      </c>
      <c r="E942">
        <v>10516.7</v>
      </c>
      <c r="F942">
        <v>197294184</v>
      </c>
      <c r="G942">
        <v>11346.13</v>
      </c>
      <c r="H942">
        <f t="shared" si="386"/>
        <v>10718.716666666667</v>
      </c>
      <c r="I942">
        <f t="shared" si="378"/>
        <v>-202.01666666666642</v>
      </c>
      <c r="J942">
        <f t="shared" si="385"/>
        <v>0</v>
      </c>
      <c r="K942">
        <f t="shared" si="366"/>
        <v>10614.35</v>
      </c>
      <c r="L942">
        <f t="shared" si="379"/>
        <v>219307165.57142857</v>
      </c>
      <c r="M942">
        <f t="shared" si="380"/>
        <v>-22012981.571428567</v>
      </c>
      <c r="N942" s="10">
        <f t="shared" si="367"/>
        <v>0.92852320594863058</v>
      </c>
      <c r="O942">
        <f t="shared" si="375"/>
        <v>-199.84999999999854</v>
      </c>
      <c r="P942">
        <f t="shared" si="387"/>
        <v>-177.04999999999745</v>
      </c>
      <c r="Q942">
        <f t="shared" si="388"/>
        <v>111.17958392147582</v>
      </c>
      <c r="R942">
        <f t="shared" si="389"/>
        <v>-22.800000000001091</v>
      </c>
      <c r="S942">
        <f t="shared" si="371"/>
        <v>-79.699999999998909</v>
      </c>
      <c r="T942">
        <f t="shared" si="372"/>
        <v>79.699999999998909</v>
      </c>
      <c r="U942">
        <f t="shared" si="373"/>
        <v>0</v>
      </c>
      <c r="V942">
        <f t="shared" si="374"/>
        <v>79.699999999998909</v>
      </c>
      <c r="W942">
        <f t="shared" si="381"/>
        <v>12.86428571428587</v>
      </c>
      <c r="X942">
        <f t="shared" si="376"/>
        <v>41.414285714285661</v>
      </c>
      <c r="Y942">
        <f t="shared" si="382"/>
        <v>23.271740534953068</v>
      </c>
      <c r="Z942">
        <f t="shared" si="383"/>
        <v>0</v>
      </c>
      <c r="AA942">
        <f t="shared" si="384"/>
        <v>0</v>
      </c>
      <c r="AB942">
        <v>-380.25</v>
      </c>
      <c r="AC942">
        <f t="shared" si="364"/>
        <v>-19729418400</v>
      </c>
      <c r="AD942">
        <f t="shared" si="377"/>
        <v>-7282939836.9357433</v>
      </c>
      <c r="AE942" t="str">
        <f t="shared" si="365"/>
        <v>May</v>
      </c>
      <c r="AF942">
        <f>_xlfn.IFNA(VLOOKUP(A942,Gold!$A$2:$E$1307,5, FALSE),AF941)</f>
        <v>30881</v>
      </c>
      <c r="AG942">
        <f>_xlfn.IFNA(VLOOKUP(A942,Gold!$A$2:$G$1307,7, FALSE),AG941)</f>
        <v>1</v>
      </c>
      <c r="AH942">
        <f>_xlfn.IFNA(VLOOKUP(A942,Oil!$A$2:$E$1345,5, FALSE),AH941)</f>
        <v>4844</v>
      </c>
      <c r="AI942">
        <f>_xlfn.IFNA(VLOOKUP(A942,Oil!$A$2:$G$1345,7, FALSE),AI941)</f>
        <v>1</v>
      </c>
      <c r="AJ942">
        <f t="shared" si="368"/>
        <v>2</v>
      </c>
      <c r="AK942">
        <f>_xlfn.IFNA(VLOOKUP(A942,InterestRate!$A$2:$G$1334,3, FALSE),AK941)</f>
        <v>7.8090000000000002</v>
      </c>
      <c r="AL942">
        <f>_xlfn.IFNA(VLOOKUP(A942,InterestRate!$A$2:$G$1334,4,FALSE),AL941)</f>
        <v>7.9009999999999998</v>
      </c>
      <c r="AM942">
        <f>_xlfn.IFNA(VLOOKUP(A942,InterestRate!$A$2:$G$1334,5, FALSE),AM941)</f>
        <v>7.9009999999999998</v>
      </c>
      <c r="AN942">
        <f>_xlfn.IFNA(VLOOKUP(A942,InterestRate!$A$2:$G$1334,6, FALSE),AN941)</f>
        <v>7.8019999999999996</v>
      </c>
      <c r="AO942">
        <f>_xlfn.IFNA(VLOOKUP(A942,InterestRate!$A$2:$G$1334,7, FALSE),AO941)</f>
        <v>-3.3E-3</v>
      </c>
      <c r="AP942">
        <f t="shared" si="369"/>
        <v>-1</v>
      </c>
      <c r="AQ942">
        <f t="shared" si="370"/>
        <v>1</v>
      </c>
    </row>
    <row r="943" spans="1:43" x14ac:dyDescent="0.2">
      <c r="A943" s="1">
        <v>43242</v>
      </c>
      <c r="B943">
        <v>10518.45</v>
      </c>
      <c r="C943">
        <v>10558.6</v>
      </c>
      <c r="D943">
        <v>10490.55</v>
      </c>
      <c r="E943">
        <v>10536.7</v>
      </c>
      <c r="F943">
        <v>249236637</v>
      </c>
      <c r="G943">
        <v>12017.36</v>
      </c>
      <c r="H943">
        <f t="shared" si="386"/>
        <v>10705.137500000001</v>
      </c>
      <c r="I943">
        <f t="shared" si="378"/>
        <v>-168.4375</v>
      </c>
      <c r="J943">
        <f t="shared" si="385"/>
        <v>0</v>
      </c>
      <c r="K943">
        <f t="shared" si="366"/>
        <v>10736.15</v>
      </c>
      <c r="L943">
        <f t="shared" si="379"/>
        <v>219207981.14285713</v>
      </c>
      <c r="M943">
        <f t="shared" si="380"/>
        <v>30028655.857142866</v>
      </c>
      <c r="N943" s="10">
        <f t="shared" si="367"/>
        <v>1.8929076466066121</v>
      </c>
      <c r="O943">
        <f t="shared" si="375"/>
        <v>-269.79999999999927</v>
      </c>
      <c r="P943">
        <f t="shared" si="387"/>
        <v>-358.25</v>
      </c>
      <c r="Q943">
        <f t="shared" si="388"/>
        <v>141.60223548813804</v>
      </c>
      <c r="R943">
        <f t="shared" si="389"/>
        <v>88.450000000000728</v>
      </c>
      <c r="S943">
        <f t="shared" si="371"/>
        <v>20</v>
      </c>
      <c r="T943">
        <f t="shared" si="372"/>
        <v>-20</v>
      </c>
      <c r="U943">
        <f t="shared" si="373"/>
        <v>20</v>
      </c>
      <c r="V943">
        <f t="shared" si="374"/>
        <v>0</v>
      </c>
      <c r="W943">
        <f t="shared" si="381"/>
        <v>2.8714285714286234</v>
      </c>
      <c r="X943">
        <f t="shared" si="376"/>
        <v>41.414285714285661</v>
      </c>
      <c r="Y943">
        <f t="shared" si="382"/>
        <v>6.3406940063092776</v>
      </c>
      <c r="Z943">
        <f t="shared" si="383"/>
        <v>1</v>
      </c>
      <c r="AA943">
        <f t="shared" si="384"/>
        <v>0</v>
      </c>
      <c r="AB943">
        <v>-614.95000000000005</v>
      </c>
      <c r="AC943">
        <f t="shared" si="364"/>
        <v>4548568625.25</v>
      </c>
      <c r="AD943">
        <f t="shared" si="377"/>
        <v>-8564038741.7142925</v>
      </c>
      <c r="AE943" t="str">
        <f t="shared" si="365"/>
        <v>May</v>
      </c>
      <c r="AF943">
        <f>_xlfn.IFNA(VLOOKUP(A943,Gold!$A$2:$E$1307,5, FALSE),AF942)</f>
        <v>31065</v>
      </c>
      <c r="AG943">
        <f>_xlfn.IFNA(VLOOKUP(A943,Gold!$A$2:$G$1307,7, FALSE),AG942)</f>
        <v>1</v>
      </c>
      <c r="AH943">
        <f>_xlfn.IFNA(VLOOKUP(A943,Oil!$A$2:$E$1345,5, FALSE),AH942)</f>
        <v>4919</v>
      </c>
      <c r="AI943">
        <f>_xlfn.IFNA(VLOOKUP(A943,Oil!$A$2:$G$1345,7, FALSE),AI942)</f>
        <v>1</v>
      </c>
      <c r="AJ943">
        <f t="shared" si="368"/>
        <v>2</v>
      </c>
      <c r="AK943">
        <f>_xlfn.IFNA(VLOOKUP(A943,InterestRate!$A$2:$G$1334,3, FALSE),AK942)</f>
        <v>7.8090000000000002</v>
      </c>
      <c r="AL943">
        <f>_xlfn.IFNA(VLOOKUP(A943,InterestRate!$A$2:$G$1334,4,FALSE),AL942)</f>
        <v>7.8179999999999996</v>
      </c>
      <c r="AM943">
        <f>_xlfn.IFNA(VLOOKUP(A943,InterestRate!$A$2:$G$1334,5, FALSE),AM942)</f>
        <v>7.8470000000000004</v>
      </c>
      <c r="AN943">
        <f>_xlfn.IFNA(VLOOKUP(A943,InterestRate!$A$2:$G$1334,6, FALSE),AN942)</f>
        <v>7.7869999999999999</v>
      </c>
      <c r="AO943">
        <f>_xlfn.IFNA(VLOOKUP(A943,InterestRate!$A$2:$G$1334,7, FALSE),AO942)</f>
        <v>0</v>
      </c>
      <c r="AP943">
        <f t="shared" si="369"/>
        <v>-1</v>
      </c>
      <c r="AQ943">
        <f t="shared" si="370"/>
        <v>1</v>
      </c>
    </row>
    <row r="944" spans="1:43" x14ac:dyDescent="0.2">
      <c r="A944" s="1">
        <v>43243</v>
      </c>
      <c r="B944">
        <v>10521.1</v>
      </c>
      <c r="C944">
        <v>10533.55</v>
      </c>
      <c r="D944">
        <v>10417.799999999999</v>
      </c>
      <c r="E944">
        <v>10430.35</v>
      </c>
      <c r="F944">
        <v>299919120</v>
      </c>
      <c r="G944">
        <v>13456.6</v>
      </c>
      <c r="H944">
        <f t="shared" si="386"/>
        <v>10698.341666666665</v>
      </c>
      <c r="I944">
        <f t="shared" si="378"/>
        <v>-267.99166666666497</v>
      </c>
      <c r="J944">
        <f t="shared" si="385"/>
        <v>0</v>
      </c>
      <c r="K944">
        <f t="shared" si="366"/>
        <v>10696.2</v>
      </c>
      <c r="L944">
        <f t="shared" si="379"/>
        <v>224900055.85714287</v>
      </c>
      <c r="M944">
        <f t="shared" si="380"/>
        <v>75019064.142857134</v>
      </c>
      <c r="N944" s="10">
        <f t="shared" si="367"/>
        <v>2.5488118807134983</v>
      </c>
      <c r="O944">
        <f t="shared" si="375"/>
        <v>-376.25</v>
      </c>
      <c r="P944">
        <f t="shared" si="387"/>
        <v>-503.20000000000073</v>
      </c>
      <c r="Q944">
        <f t="shared" si="388"/>
        <v>169.05650541700402</v>
      </c>
      <c r="R944">
        <f t="shared" si="389"/>
        <v>126.95000000000073</v>
      </c>
      <c r="S944">
        <f t="shared" si="371"/>
        <v>-106.35000000000036</v>
      </c>
      <c r="T944">
        <f t="shared" si="372"/>
        <v>106.35000000000036</v>
      </c>
      <c r="U944">
        <f t="shared" si="373"/>
        <v>0</v>
      </c>
      <c r="V944">
        <f t="shared" si="374"/>
        <v>106.35000000000036</v>
      </c>
      <c r="W944">
        <f t="shared" si="381"/>
        <v>2.8571428571428572</v>
      </c>
      <c r="X944">
        <f t="shared" si="376"/>
        <v>56.607142857142854</v>
      </c>
      <c r="Y944">
        <f t="shared" si="382"/>
        <v>4.7253396337861773</v>
      </c>
      <c r="Z944">
        <f t="shared" si="383"/>
        <v>1</v>
      </c>
      <c r="AA944">
        <f t="shared" si="384"/>
        <v>0</v>
      </c>
      <c r="AB944">
        <v>-845.9</v>
      </c>
      <c r="AC944">
        <f t="shared" si="364"/>
        <v>-27217660140</v>
      </c>
      <c r="AD944">
        <f t="shared" si="377"/>
        <v>-12236452514.91431</v>
      </c>
      <c r="AE944" t="str">
        <f t="shared" si="365"/>
        <v>May</v>
      </c>
      <c r="AF944">
        <f>_xlfn.IFNA(VLOOKUP(A944,Gold!$A$2:$E$1307,5, FALSE),AF943)</f>
        <v>31176</v>
      </c>
      <c r="AG944">
        <f>_xlfn.IFNA(VLOOKUP(A944,Gold!$A$2:$G$1307,7, FALSE),AG943)</f>
        <v>1</v>
      </c>
      <c r="AH944">
        <f>_xlfn.IFNA(VLOOKUP(A944,Oil!$A$2:$E$1345,5, FALSE),AH943)</f>
        <v>4911</v>
      </c>
      <c r="AI944">
        <f>_xlfn.IFNA(VLOOKUP(A944,Oil!$A$2:$G$1345,7, FALSE),AI943)</f>
        <v>-1</v>
      </c>
      <c r="AJ944">
        <f t="shared" si="368"/>
        <v>0</v>
      </c>
      <c r="AK944">
        <f>_xlfn.IFNA(VLOOKUP(A944,InterestRate!$A$2:$G$1334,3, FALSE),AK943)</f>
        <v>7.8490000000000002</v>
      </c>
      <c r="AL944">
        <f>_xlfn.IFNA(VLOOKUP(A944,InterestRate!$A$2:$G$1334,4,FALSE),AL943)</f>
        <v>7.835</v>
      </c>
      <c r="AM944">
        <f>_xlfn.IFNA(VLOOKUP(A944,InterestRate!$A$2:$G$1334,5, FALSE),AM943)</f>
        <v>7.8680000000000003</v>
      </c>
      <c r="AN944">
        <f>_xlfn.IFNA(VLOOKUP(A944,InterestRate!$A$2:$G$1334,6, FALSE),AN943)</f>
        <v>7.827</v>
      </c>
      <c r="AO944">
        <f>_xlfn.IFNA(VLOOKUP(A944,InterestRate!$A$2:$G$1334,7, FALSE),AO943)</f>
        <v>5.1000000000000004E-3</v>
      </c>
      <c r="AP944">
        <f t="shared" si="369"/>
        <v>1</v>
      </c>
      <c r="AQ944">
        <f t="shared" si="370"/>
        <v>1</v>
      </c>
    </row>
    <row r="945" spans="1:43" x14ac:dyDescent="0.2">
      <c r="A945" s="1">
        <v>43244</v>
      </c>
      <c r="B945">
        <v>10464.85</v>
      </c>
      <c r="C945">
        <v>10535.15</v>
      </c>
      <c r="D945">
        <v>10419.799999999999</v>
      </c>
      <c r="E945">
        <v>10513.85</v>
      </c>
      <c r="F945">
        <v>306792497</v>
      </c>
      <c r="G945">
        <v>12914.16</v>
      </c>
      <c r="H945">
        <f t="shared" si="386"/>
        <v>10674.579166666666</v>
      </c>
      <c r="I945">
        <f t="shared" si="378"/>
        <v>-160.72916666666606</v>
      </c>
      <c r="J945">
        <f t="shared" si="385"/>
        <v>0</v>
      </c>
      <c r="K945">
        <f t="shared" si="366"/>
        <v>10628.5</v>
      </c>
      <c r="L945">
        <f t="shared" si="379"/>
        <v>242503142.7142857</v>
      </c>
      <c r="M945">
        <f t="shared" si="380"/>
        <v>64289354.285714298</v>
      </c>
      <c r="N945" s="10">
        <f t="shared" si="367"/>
        <v>1.0904663848162151</v>
      </c>
      <c r="O945">
        <f t="shared" si="375"/>
        <v>-288</v>
      </c>
      <c r="P945">
        <f t="shared" si="387"/>
        <v>-471.60000000000036</v>
      </c>
      <c r="Q945">
        <f t="shared" si="388"/>
        <v>189.5721627268951</v>
      </c>
      <c r="R945">
        <f t="shared" si="389"/>
        <v>183.60000000000036</v>
      </c>
      <c r="S945">
        <f t="shared" si="371"/>
        <v>83.5</v>
      </c>
      <c r="T945">
        <f t="shared" si="372"/>
        <v>-83.5</v>
      </c>
      <c r="U945">
        <f t="shared" si="373"/>
        <v>83.5</v>
      </c>
      <c r="V945">
        <f t="shared" si="374"/>
        <v>0</v>
      </c>
      <c r="W945">
        <f t="shared" si="381"/>
        <v>14.785714285714286</v>
      </c>
      <c r="X945">
        <f t="shared" si="376"/>
        <v>55.928571428571431</v>
      </c>
      <c r="Y945">
        <f t="shared" si="382"/>
        <v>20.617529880478088</v>
      </c>
      <c r="Z945">
        <f t="shared" si="383"/>
        <v>0</v>
      </c>
      <c r="AA945">
        <f t="shared" si="384"/>
        <v>0</v>
      </c>
      <c r="AB945">
        <v>-934.05</v>
      </c>
      <c r="AC945">
        <f t="shared" si="364"/>
        <v>15032832353</v>
      </c>
      <c r="AD945">
        <f t="shared" si="377"/>
        <v>-9686237199.6285973</v>
      </c>
      <c r="AE945" t="str">
        <f t="shared" si="365"/>
        <v>May</v>
      </c>
      <c r="AF945">
        <f>_xlfn.IFNA(VLOOKUP(A945,Gold!$A$2:$E$1307,5, FALSE),AF944)</f>
        <v>31164</v>
      </c>
      <c r="AG945">
        <f>_xlfn.IFNA(VLOOKUP(A945,Gold!$A$2:$G$1307,7, FALSE),AG944)</f>
        <v>-1</v>
      </c>
      <c r="AH945">
        <f>_xlfn.IFNA(VLOOKUP(A945,Oil!$A$2:$E$1345,5, FALSE),AH944)</f>
        <v>4900</v>
      </c>
      <c r="AI945">
        <f>_xlfn.IFNA(VLOOKUP(A945,Oil!$A$2:$G$1345,7, FALSE),AI944)</f>
        <v>-1</v>
      </c>
      <c r="AJ945">
        <f t="shared" si="368"/>
        <v>-2</v>
      </c>
      <c r="AK945">
        <f>_xlfn.IFNA(VLOOKUP(A945,InterestRate!$A$2:$G$1334,3, FALSE),AK944)</f>
        <v>7.8710000000000004</v>
      </c>
      <c r="AL945">
        <f>_xlfn.IFNA(VLOOKUP(A945,InterestRate!$A$2:$G$1334,4,FALSE),AL944)</f>
        <v>7.8449999999999998</v>
      </c>
      <c r="AM945">
        <f>_xlfn.IFNA(VLOOKUP(A945,InterestRate!$A$2:$G$1334,5, FALSE),AM944)</f>
        <v>7.8840000000000003</v>
      </c>
      <c r="AN945">
        <f>_xlfn.IFNA(VLOOKUP(A945,InterestRate!$A$2:$G$1334,6, FALSE),AN944)</f>
        <v>7.8380000000000001</v>
      </c>
      <c r="AO945">
        <f>_xlfn.IFNA(VLOOKUP(A945,InterestRate!$A$2:$G$1334,7, FALSE),AO944)</f>
        <v>2.8E-3</v>
      </c>
      <c r="AP945">
        <f t="shared" si="369"/>
        <v>1</v>
      </c>
      <c r="AQ945">
        <f t="shared" si="370"/>
        <v>-1</v>
      </c>
    </row>
    <row r="946" spans="1:43" x14ac:dyDescent="0.2">
      <c r="A946" s="1">
        <v>43245</v>
      </c>
      <c r="B946">
        <v>10533.05</v>
      </c>
      <c r="C946">
        <v>10628.05</v>
      </c>
      <c r="D946">
        <v>10524</v>
      </c>
      <c r="E946">
        <v>10605.15</v>
      </c>
      <c r="F946">
        <v>268914888</v>
      </c>
      <c r="G946">
        <v>12431.16</v>
      </c>
      <c r="H946">
        <f t="shared" si="386"/>
        <v>10657.583333333334</v>
      </c>
      <c r="I946">
        <f t="shared" si="378"/>
        <v>-52.433333333334303</v>
      </c>
      <c r="J946">
        <f t="shared" si="385"/>
        <v>0</v>
      </c>
      <c r="K946">
        <f t="shared" si="366"/>
        <v>10593.15</v>
      </c>
      <c r="L946">
        <f t="shared" si="379"/>
        <v>248873169.14285713</v>
      </c>
      <c r="M946">
        <f t="shared" si="380"/>
        <v>20041718.857142866</v>
      </c>
      <c r="N946" s="10">
        <f t="shared" si="367"/>
        <v>-0.11315257209940453</v>
      </c>
      <c r="O946">
        <f t="shared" si="375"/>
        <v>-135.95000000000073</v>
      </c>
      <c r="P946">
        <f t="shared" si="387"/>
        <v>-161.55000000000109</v>
      </c>
      <c r="Q946">
        <f t="shared" si="388"/>
        <v>143.17234078783068</v>
      </c>
      <c r="R946">
        <f t="shared" si="389"/>
        <v>25.600000000000364</v>
      </c>
      <c r="S946">
        <f t="shared" si="371"/>
        <v>91.299999999999272</v>
      </c>
      <c r="T946">
        <f t="shared" si="372"/>
        <v>-91.299999999999272</v>
      </c>
      <c r="U946">
        <f t="shared" si="373"/>
        <v>91.299999999999272</v>
      </c>
      <c r="V946">
        <f t="shared" si="374"/>
        <v>0</v>
      </c>
      <c r="W946">
        <f t="shared" si="381"/>
        <v>27.828571428571326</v>
      </c>
      <c r="X946">
        <f t="shared" si="376"/>
        <v>47.25</v>
      </c>
      <c r="Y946">
        <f t="shared" si="382"/>
        <v>36.57872500234712</v>
      </c>
      <c r="Z946">
        <f t="shared" si="383"/>
        <v>0</v>
      </c>
      <c r="AA946">
        <f t="shared" si="384"/>
        <v>0</v>
      </c>
      <c r="AB946">
        <v>-800.2</v>
      </c>
      <c r="AC946">
        <f t="shared" si="364"/>
        <v>19388763424.800098</v>
      </c>
      <c r="AD946">
        <f t="shared" si="377"/>
        <v>-6547169933.0285711</v>
      </c>
      <c r="AE946" t="str">
        <f t="shared" si="365"/>
        <v>May</v>
      </c>
      <c r="AF946">
        <f>_xlfn.IFNA(VLOOKUP(A946,Gold!$A$2:$E$1307,5, FALSE),AF945)</f>
        <v>31171</v>
      </c>
      <c r="AG946">
        <f>_xlfn.IFNA(VLOOKUP(A946,Gold!$A$2:$G$1307,7, FALSE),AG945)</f>
        <v>-1</v>
      </c>
      <c r="AH946">
        <f>_xlfn.IFNA(VLOOKUP(A946,Oil!$A$2:$E$1345,5, FALSE),AH945)</f>
        <v>4836</v>
      </c>
      <c r="AI946">
        <f>_xlfn.IFNA(VLOOKUP(A946,Oil!$A$2:$G$1345,7, FALSE),AI945)</f>
        <v>-1</v>
      </c>
      <c r="AJ946">
        <f t="shared" si="368"/>
        <v>-2</v>
      </c>
      <c r="AK946">
        <f>_xlfn.IFNA(VLOOKUP(A946,InterestRate!$A$2:$G$1334,3, FALSE),AK945)</f>
        <v>7.7939999999999996</v>
      </c>
      <c r="AL946">
        <f>_xlfn.IFNA(VLOOKUP(A946,InterestRate!$A$2:$G$1334,4,FALSE),AL945)</f>
        <v>7.8639999999999999</v>
      </c>
      <c r="AM946">
        <f>_xlfn.IFNA(VLOOKUP(A946,InterestRate!$A$2:$G$1334,5, FALSE),AM945)</f>
        <v>7.8879999999999999</v>
      </c>
      <c r="AN946">
        <f>_xlfn.IFNA(VLOOKUP(A946,InterestRate!$A$2:$G$1334,6, FALSE),AN945)</f>
        <v>7.7930000000000001</v>
      </c>
      <c r="AO946">
        <f>_xlfn.IFNA(VLOOKUP(A946,InterestRate!$A$2:$G$1334,7, FALSE),AO945)</f>
        <v>-9.7999999999999997E-3</v>
      </c>
      <c r="AP946">
        <f t="shared" si="369"/>
        <v>-1</v>
      </c>
      <c r="AQ946">
        <f t="shared" si="370"/>
        <v>-3</v>
      </c>
    </row>
    <row r="947" spans="1:43" x14ac:dyDescent="0.2">
      <c r="A947" s="1">
        <v>43248</v>
      </c>
      <c r="B947">
        <v>10648.35</v>
      </c>
      <c r="C947">
        <v>10709.8</v>
      </c>
      <c r="D947">
        <v>10640.55</v>
      </c>
      <c r="E947">
        <v>10688.65</v>
      </c>
      <c r="F947">
        <v>239786001</v>
      </c>
      <c r="G947">
        <v>11764.35</v>
      </c>
      <c r="H947">
        <f t="shared" si="386"/>
        <v>10646.204166666666</v>
      </c>
      <c r="I947">
        <f t="shared" si="378"/>
        <v>42.445833333333212</v>
      </c>
      <c r="J947">
        <f t="shared" si="385"/>
        <v>1</v>
      </c>
      <c r="K947">
        <f t="shared" si="366"/>
        <v>10684.65</v>
      </c>
      <c r="L947">
        <f t="shared" si="379"/>
        <v>253257884</v>
      </c>
      <c r="M947">
        <f t="shared" si="380"/>
        <v>-13471883</v>
      </c>
      <c r="N947" s="10">
        <f t="shared" si="367"/>
        <v>-3.7422873796035983E-2</v>
      </c>
      <c r="O947">
        <f t="shared" si="375"/>
        <v>5.9499999999989086</v>
      </c>
      <c r="P947">
        <f t="shared" si="387"/>
        <v>41.049999999997453</v>
      </c>
      <c r="Q947">
        <f t="shared" si="388"/>
        <v>113.72914042123244</v>
      </c>
      <c r="R947">
        <f t="shared" si="389"/>
        <v>-35.099999999998545</v>
      </c>
      <c r="S947">
        <f t="shared" si="371"/>
        <v>83.5</v>
      </c>
      <c r="T947">
        <f t="shared" si="372"/>
        <v>-83.5</v>
      </c>
      <c r="U947">
        <f t="shared" si="373"/>
        <v>83.5</v>
      </c>
      <c r="V947">
        <f t="shared" si="374"/>
        <v>0</v>
      </c>
      <c r="W947">
        <f t="shared" si="381"/>
        <v>39.757142857142753</v>
      </c>
      <c r="X947">
        <f t="shared" si="376"/>
        <v>38.907142857142908</v>
      </c>
      <c r="Y947">
        <f t="shared" si="382"/>
        <v>49.905854926925393</v>
      </c>
      <c r="Z947">
        <f t="shared" si="383"/>
        <v>0</v>
      </c>
      <c r="AA947">
        <f t="shared" si="384"/>
        <v>0</v>
      </c>
      <c r="AB947">
        <v>-418</v>
      </c>
      <c r="AC947">
        <f t="shared" si="364"/>
        <v>9663375840.2998257</v>
      </c>
      <c r="AD947">
        <f t="shared" si="377"/>
        <v>-2237166820.6000352</v>
      </c>
      <c r="AE947" t="str">
        <f t="shared" si="365"/>
        <v>May</v>
      </c>
      <c r="AF947">
        <f>_xlfn.IFNA(VLOOKUP(A947,Gold!$A$2:$E$1307,5, FALSE),AF946)</f>
        <v>30901</v>
      </c>
      <c r="AG947">
        <f>_xlfn.IFNA(VLOOKUP(A947,Gold!$A$2:$G$1307,7, FALSE),AG946)</f>
        <v>1</v>
      </c>
      <c r="AH947">
        <f>_xlfn.IFNA(VLOOKUP(A947,Oil!$A$2:$E$1345,5, FALSE),AH946)</f>
        <v>4633</v>
      </c>
      <c r="AI947">
        <f>_xlfn.IFNA(VLOOKUP(A947,Oil!$A$2:$G$1345,7, FALSE),AI946)</f>
        <v>-1</v>
      </c>
      <c r="AJ947">
        <f t="shared" si="368"/>
        <v>0</v>
      </c>
      <c r="AK947">
        <f>_xlfn.IFNA(VLOOKUP(A947,InterestRate!$A$2:$G$1334,3, FALSE),AK946)</f>
        <v>7.7389999999999999</v>
      </c>
      <c r="AL947">
        <f>_xlfn.IFNA(VLOOKUP(A947,InterestRate!$A$2:$G$1334,4,FALSE),AL946)</f>
        <v>7.7329999999999997</v>
      </c>
      <c r="AM947">
        <f>_xlfn.IFNA(VLOOKUP(A947,InterestRate!$A$2:$G$1334,5, FALSE),AM946)</f>
        <v>7.774</v>
      </c>
      <c r="AN947">
        <f>_xlfn.IFNA(VLOOKUP(A947,InterestRate!$A$2:$G$1334,6, FALSE),AN946)</f>
        <v>7.7210000000000001</v>
      </c>
      <c r="AO947">
        <f>_xlfn.IFNA(VLOOKUP(A947,InterestRate!$A$2:$G$1334,7, FALSE),AO946)</f>
        <v>-7.1000000000000004E-3</v>
      </c>
      <c r="AP947">
        <f t="shared" si="369"/>
        <v>-1</v>
      </c>
      <c r="AQ947">
        <f t="shared" si="370"/>
        <v>-1</v>
      </c>
    </row>
    <row r="948" spans="1:43" x14ac:dyDescent="0.2">
      <c r="A948" s="1">
        <v>43249</v>
      </c>
      <c r="B948">
        <v>10689.4</v>
      </c>
      <c r="C948">
        <v>10717.25</v>
      </c>
      <c r="D948">
        <v>10616.1</v>
      </c>
      <c r="E948">
        <v>10633.3</v>
      </c>
      <c r="F948">
        <v>232761575</v>
      </c>
      <c r="G948">
        <v>11817.39</v>
      </c>
      <c r="H948">
        <f t="shared" si="386"/>
        <v>10643.879166666668</v>
      </c>
      <c r="I948">
        <f t="shared" si="378"/>
        <v>-10.579166666668243</v>
      </c>
      <c r="J948">
        <f t="shared" si="385"/>
        <v>-1</v>
      </c>
      <c r="K948">
        <f t="shared" si="366"/>
        <v>10768.35</v>
      </c>
      <c r="L948">
        <f t="shared" si="379"/>
        <v>255978895.14285713</v>
      </c>
      <c r="M948">
        <f t="shared" si="380"/>
        <v>-23217320.142857134</v>
      </c>
      <c r="N948" s="10">
        <f t="shared" si="367"/>
        <v>1.2700666773250175</v>
      </c>
      <c r="O948">
        <f t="shared" si="375"/>
        <v>36.899999999999636</v>
      </c>
      <c r="P948">
        <f t="shared" si="387"/>
        <v>182.20000000000073</v>
      </c>
      <c r="Q948">
        <f t="shared" si="388"/>
        <v>124.61803545997917</v>
      </c>
      <c r="R948">
        <f t="shared" si="389"/>
        <v>-145.30000000000109</v>
      </c>
      <c r="S948">
        <f t="shared" si="371"/>
        <v>-55.350000000000364</v>
      </c>
      <c r="T948">
        <f t="shared" si="372"/>
        <v>55.350000000000364</v>
      </c>
      <c r="U948">
        <f t="shared" si="373"/>
        <v>0</v>
      </c>
      <c r="V948">
        <f t="shared" si="374"/>
        <v>55.350000000000364</v>
      </c>
      <c r="W948">
        <f t="shared" si="381"/>
        <v>39.757142857142753</v>
      </c>
      <c r="X948">
        <f t="shared" si="376"/>
        <v>34.485714285714231</v>
      </c>
      <c r="Y948">
        <f t="shared" si="382"/>
        <v>52.838427947598234</v>
      </c>
      <c r="Z948">
        <f t="shared" si="383"/>
        <v>0</v>
      </c>
      <c r="AA948">
        <f t="shared" si="384"/>
        <v>0</v>
      </c>
      <c r="AB948">
        <v>-93.1</v>
      </c>
      <c r="AC948">
        <f t="shared" si="364"/>
        <v>-13057924357.500084</v>
      </c>
      <c r="AD948">
        <f t="shared" si="377"/>
        <v>-1624494664.8785942</v>
      </c>
      <c r="AE948" t="str">
        <f t="shared" si="365"/>
        <v>May</v>
      </c>
      <c r="AF948">
        <f>_xlfn.IFNA(VLOOKUP(A948,Gold!$A$2:$E$1307,5, FALSE),AF947)</f>
        <v>31185</v>
      </c>
      <c r="AG948">
        <f>_xlfn.IFNA(VLOOKUP(A948,Gold!$A$2:$G$1307,7, FALSE),AG947)</f>
        <v>1</v>
      </c>
      <c r="AH948">
        <f>_xlfn.IFNA(VLOOKUP(A948,Oil!$A$2:$E$1345,5, FALSE),AH947)</f>
        <v>4633</v>
      </c>
      <c r="AI948">
        <f>_xlfn.IFNA(VLOOKUP(A948,Oil!$A$2:$G$1345,7, FALSE),AI947)</f>
        <v>1</v>
      </c>
      <c r="AJ948">
        <f t="shared" si="368"/>
        <v>2</v>
      </c>
      <c r="AK948">
        <f>_xlfn.IFNA(VLOOKUP(A948,InterestRate!$A$2:$G$1334,3, FALSE),AK947)</f>
        <v>7.7560000000000002</v>
      </c>
      <c r="AL948">
        <f>_xlfn.IFNA(VLOOKUP(A948,InterestRate!$A$2:$G$1334,4,FALSE),AL947)</f>
        <v>7.7610000000000001</v>
      </c>
      <c r="AM948">
        <f>_xlfn.IFNA(VLOOKUP(A948,InterestRate!$A$2:$G$1334,5, FALSE),AM947)</f>
        <v>7.7919999999999998</v>
      </c>
      <c r="AN948">
        <f>_xlfn.IFNA(VLOOKUP(A948,InterestRate!$A$2:$G$1334,6, FALSE),AN947)</f>
        <v>7.7530000000000001</v>
      </c>
      <c r="AO948">
        <f>_xlfn.IFNA(VLOOKUP(A948,InterestRate!$A$2:$G$1334,7, FALSE),AO947)</f>
        <v>2.2000000000000001E-3</v>
      </c>
      <c r="AP948">
        <f t="shared" si="369"/>
        <v>1</v>
      </c>
      <c r="AQ948">
        <f t="shared" si="370"/>
        <v>3</v>
      </c>
    </row>
    <row r="949" spans="1:43" x14ac:dyDescent="0.2">
      <c r="A949" s="1">
        <v>43250</v>
      </c>
      <c r="B949">
        <v>10579</v>
      </c>
      <c r="C949">
        <v>10648.7</v>
      </c>
      <c r="D949">
        <v>10558.45</v>
      </c>
      <c r="E949">
        <v>10614.35</v>
      </c>
      <c r="F949">
        <v>246124259</v>
      </c>
      <c r="G949">
        <v>12224.76</v>
      </c>
      <c r="H949">
        <f t="shared" si="386"/>
        <v>10629.445833333333</v>
      </c>
      <c r="I949">
        <f t="shared" si="378"/>
        <v>-15.095833333332848</v>
      </c>
      <c r="J949">
        <f t="shared" si="385"/>
        <v>0</v>
      </c>
      <c r="K949">
        <f t="shared" si="366"/>
        <v>10767.65</v>
      </c>
      <c r="L949">
        <f t="shared" si="379"/>
        <v>256386414.57142857</v>
      </c>
      <c r="M949">
        <f t="shared" si="380"/>
        <v>-10262155.571428567</v>
      </c>
      <c r="N949" s="10">
        <f t="shared" si="367"/>
        <v>1.4442711988958274</v>
      </c>
      <c r="O949">
        <f t="shared" si="375"/>
        <v>97.649999999999636</v>
      </c>
      <c r="P949">
        <f t="shared" si="387"/>
        <v>297.49999999999818</v>
      </c>
      <c r="Q949">
        <f t="shared" si="388"/>
        <v>153.86355891472363</v>
      </c>
      <c r="R949">
        <f t="shared" si="389"/>
        <v>-199.84999999999854</v>
      </c>
      <c r="S949">
        <f t="shared" si="371"/>
        <v>-18.949999999998909</v>
      </c>
      <c r="T949">
        <f t="shared" si="372"/>
        <v>18.949999999998909</v>
      </c>
      <c r="U949">
        <f t="shared" si="373"/>
        <v>0</v>
      </c>
      <c r="V949">
        <f t="shared" si="374"/>
        <v>18.949999999998909</v>
      </c>
      <c r="W949">
        <f t="shared" si="381"/>
        <v>39.757142857142753</v>
      </c>
      <c r="X949">
        <f t="shared" si="376"/>
        <v>25.807142857142804</v>
      </c>
      <c r="Y949">
        <f t="shared" si="382"/>
        <v>59.72743856636977</v>
      </c>
      <c r="Z949">
        <f t="shared" si="383"/>
        <v>0</v>
      </c>
      <c r="AA949">
        <f t="shared" si="384"/>
        <v>0</v>
      </c>
      <c r="AB949">
        <v>140.5</v>
      </c>
      <c r="AC949">
        <f t="shared" si="364"/>
        <v>8700492555.6500893</v>
      </c>
      <c r="AD949">
        <f t="shared" si="377"/>
        <v>2436921185.9285612</v>
      </c>
      <c r="AE949" t="str">
        <f t="shared" si="365"/>
        <v>May</v>
      </c>
      <c r="AF949">
        <f>_xlfn.IFNA(VLOOKUP(A949,Gold!$A$2:$E$1307,5, FALSE),AF948)</f>
        <v>30924</v>
      </c>
      <c r="AG949">
        <f>_xlfn.IFNA(VLOOKUP(A949,Gold!$A$2:$G$1307,7, FALSE),AG948)</f>
        <v>-1</v>
      </c>
      <c r="AH949">
        <f>_xlfn.IFNA(VLOOKUP(A949,Oil!$A$2:$E$1345,5, FALSE),AH948)</f>
        <v>4526</v>
      </c>
      <c r="AI949">
        <f>_xlfn.IFNA(VLOOKUP(A949,Oil!$A$2:$G$1345,7, FALSE),AI948)</f>
        <v>-1</v>
      </c>
      <c r="AJ949">
        <f t="shared" si="368"/>
        <v>-2</v>
      </c>
      <c r="AK949">
        <f>_xlfn.IFNA(VLOOKUP(A949,InterestRate!$A$2:$G$1334,3, FALSE),AK948)</f>
        <v>7.782</v>
      </c>
      <c r="AL949">
        <f>_xlfn.IFNA(VLOOKUP(A949,InterestRate!$A$2:$G$1334,4,FALSE),AL948)</f>
        <v>7.742</v>
      </c>
      <c r="AM949">
        <f>_xlfn.IFNA(VLOOKUP(A949,InterestRate!$A$2:$G$1334,5, FALSE),AM948)</f>
        <v>7.7850000000000001</v>
      </c>
      <c r="AN949">
        <f>_xlfn.IFNA(VLOOKUP(A949,InterestRate!$A$2:$G$1334,6, FALSE),AN948)</f>
        <v>7.7210000000000001</v>
      </c>
      <c r="AO949">
        <f>_xlfn.IFNA(VLOOKUP(A949,InterestRate!$A$2:$G$1334,7, FALSE),AO948)</f>
        <v>3.3999999999999998E-3</v>
      </c>
      <c r="AP949">
        <f t="shared" si="369"/>
        <v>1</v>
      </c>
      <c r="AQ949">
        <f t="shared" si="370"/>
        <v>-1</v>
      </c>
    </row>
    <row r="950" spans="1:43" x14ac:dyDescent="0.2">
      <c r="A950" s="1">
        <v>43251</v>
      </c>
      <c r="B950">
        <v>10670.1</v>
      </c>
      <c r="C950">
        <v>10763.8</v>
      </c>
      <c r="D950">
        <v>10620.4</v>
      </c>
      <c r="E950">
        <v>10736.15</v>
      </c>
      <c r="F950">
        <v>629198569</v>
      </c>
      <c r="G950">
        <v>29479.77</v>
      </c>
      <c r="H950">
        <f t="shared" si="386"/>
        <v>10613.425000000001</v>
      </c>
      <c r="I950">
        <f t="shared" si="378"/>
        <v>122.72499999999854</v>
      </c>
      <c r="J950">
        <f t="shared" si="385"/>
        <v>1</v>
      </c>
      <c r="K950">
        <f t="shared" si="366"/>
        <v>10786.95</v>
      </c>
      <c r="L950">
        <f t="shared" si="379"/>
        <v>263362139.57142857</v>
      </c>
      <c r="M950">
        <f t="shared" si="380"/>
        <v>365836429.42857146</v>
      </c>
      <c r="N950" s="10">
        <f t="shared" si="367"/>
        <v>0.47316775566661318</v>
      </c>
      <c r="O950">
        <f t="shared" si="375"/>
        <v>199.44999999999891</v>
      </c>
      <c r="P950">
        <f t="shared" si="387"/>
        <v>469.24999999999818</v>
      </c>
      <c r="Q950">
        <f t="shared" si="388"/>
        <v>184.07005847929557</v>
      </c>
      <c r="R950">
        <f t="shared" si="389"/>
        <v>-269.79999999999927</v>
      </c>
      <c r="S950">
        <f t="shared" si="371"/>
        <v>121.79999999999927</v>
      </c>
      <c r="T950">
        <f t="shared" si="372"/>
        <v>-121.79999999999927</v>
      </c>
      <c r="U950">
        <f t="shared" si="373"/>
        <v>121.79999999999927</v>
      </c>
      <c r="V950">
        <f t="shared" si="374"/>
        <v>0</v>
      </c>
      <c r="W950">
        <f t="shared" si="381"/>
        <v>54.299999999999791</v>
      </c>
      <c r="X950">
        <f t="shared" si="376"/>
        <v>25.807142857142804</v>
      </c>
      <c r="Y950">
        <f t="shared" si="382"/>
        <v>66.948480845442504</v>
      </c>
      <c r="Z950">
        <f t="shared" si="383"/>
        <v>0</v>
      </c>
      <c r="AA950">
        <f t="shared" si="384"/>
        <v>0</v>
      </c>
      <c r="AB950">
        <v>334</v>
      </c>
      <c r="AC950">
        <f t="shared" si="364"/>
        <v>41558565482.449539</v>
      </c>
      <c r="AD950">
        <f t="shared" si="377"/>
        <v>7724063594.0999241</v>
      </c>
      <c r="AE950" t="str">
        <f t="shared" si="365"/>
        <v>May</v>
      </c>
      <c r="AF950">
        <f>_xlfn.IFNA(VLOOKUP(A950,Gold!$A$2:$E$1307,5, FALSE),AF949)</f>
        <v>31026</v>
      </c>
      <c r="AG950">
        <f>_xlfn.IFNA(VLOOKUP(A950,Gold!$A$2:$G$1307,7, FALSE),AG949)</f>
        <v>-1</v>
      </c>
      <c r="AH950">
        <f>_xlfn.IFNA(VLOOKUP(A950,Oil!$A$2:$E$1345,5, FALSE),AH949)</f>
        <v>4613</v>
      </c>
      <c r="AI950">
        <f>_xlfn.IFNA(VLOOKUP(A950,Oil!$A$2:$G$1345,7, FALSE),AI949)</f>
        <v>1</v>
      </c>
      <c r="AJ950">
        <f t="shared" si="368"/>
        <v>0</v>
      </c>
      <c r="AK950">
        <f>_xlfn.IFNA(VLOOKUP(A950,InterestRate!$A$2:$G$1334,3, FALSE),AK949)</f>
        <v>7.8259999999999996</v>
      </c>
      <c r="AL950">
        <f>_xlfn.IFNA(VLOOKUP(A950,InterestRate!$A$2:$G$1334,4,FALSE),AL949)</f>
        <v>7.8230000000000004</v>
      </c>
      <c r="AM950">
        <f>_xlfn.IFNA(VLOOKUP(A950,InterestRate!$A$2:$G$1334,5, FALSE),AM949)</f>
        <v>7.851</v>
      </c>
      <c r="AN950">
        <f>_xlfn.IFNA(VLOOKUP(A950,InterestRate!$A$2:$G$1334,6, FALSE),AN949)</f>
        <v>7.8159999999999998</v>
      </c>
      <c r="AO950">
        <f>_xlfn.IFNA(VLOOKUP(A950,InterestRate!$A$2:$G$1334,7, FALSE),AO949)</f>
        <v>5.7000000000000002E-3</v>
      </c>
      <c r="AP950">
        <f t="shared" si="369"/>
        <v>1</v>
      </c>
      <c r="AQ950">
        <f t="shared" si="370"/>
        <v>1</v>
      </c>
    </row>
    <row r="951" spans="1:43" x14ac:dyDescent="0.2">
      <c r="A951" s="1">
        <v>43252</v>
      </c>
      <c r="B951">
        <v>10738.45</v>
      </c>
      <c r="C951">
        <v>10764.75</v>
      </c>
      <c r="D951">
        <v>10681.5</v>
      </c>
      <c r="E951">
        <v>10696.2</v>
      </c>
      <c r="F951">
        <v>227355567</v>
      </c>
      <c r="G951">
        <v>12965.01</v>
      </c>
      <c r="H951">
        <f t="shared" si="386"/>
        <v>10607.949999999999</v>
      </c>
      <c r="I951">
        <f t="shared" si="378"/>
        <v>88.250000000001819</v>
      </c>
      <c r="J951">
        <f t="shared" si="385"/>
        <v>0</v>
      </c>
      <c r="K951">
        <f t="shared" si="366"/>
        <v>10842.85</v>
      </c>
      <c r="L951">
        <f t="shared" si="379"/>
        <v>317642415.5714286</v>
      </c>
      <c r="M951">
        <f t="shared" si="380"/>
        <v>-90286848.571428597</v>
      </c>
      <c r="N951" s="10">
        <f t="shared" si="367"/>
        <v>1.3710476617864253</v>
      </c>
      <c r="O951">
        <f t="shared" si="375"/>
        <v>265.85000000000036</v>
      </c>
      <c r="P951">
        <f t="shared" si="387"/>
        <v>642.10000000000036</v>
      </c>
      <c r="Q951">
        <f t="shared" si="388"/>
        <v>209.53991863127146</v>
      </c>
      <c r="R951">
        <f t="shared" si="389"/>
        <v>-376.25</v>
      </c>
      <c r="S951">
        <f t="shared" si="371"/>
        <v>-39.949999999998909</v>
      </c>
      <c r="T951">
        <f t="shared" si="372"/>
        <v>39.949999999998909</v>
      </c>
      <c r="U951">
        <f t="shared" si="373"/>
        <v>0</v>
      </c>
      <c r="V951">
        <f t="shared" si="374"/>
        <v>39.949999999998909</v>
      </c>
      <c r="W951">
        <f t="shared" si="381"/>
        <v>54.299999999999791</v>
      </c>
      <c r="X951">
        <f t="shared" si="376"/>
        <v>16.32142857142831</v>
      </c>
      <c r="Y951">
        <f t="shared" si="382"/>
        <v>75.81529869352768</v>
      </c>
      <c r="Z951">
        <f t="shared" si="383"/>
        <v>0</v>
      </c>
      <c r="AA951">
        <f t="shared" si="384"/>
        <v>0</v>
      </c>
      <c r="AB951">
        <v>562.95000000000005</v>
      </c>
      <c r="AC951">
        <f t="shared" si="364"/>
        <v>-9605772705.75</v>
      </c>
      <c r="AD951">
        <f t="shared" si="377"/>
        <v>10240047513.278494</v>
      </c>
      <c r="AE951" t="str">
        <f t="shared" si="365"/>
        <v>Jun</v>
      </c>
      <c r="AF951">
        <f>_xlfn.IFNA(VLOOKUP(A951,Gold!$A$2:$E$1307,5, FALSE),AF950)</f>
        <v>30764</v>
      </c>
      <c r="AG951">
        <f>_xlfn.IFNA(VLOOKUP(A951,Gold!$A$2:$G$1307,7, FALSE),AG950)</f>
        <v>-1</v>
      </c>
      <c r="AH951">
        <f>_xlfn.IFNA(VLOOKUP(A951,Oil!$A$2:$E$1345,5, FALSE),AH950)</f>
        <v>4522</v>
      </c>
      <c r="AI951">
        <f>_xlfn.IFNA(VLOOKUP(A951,Oil!$A$2:$G$1345,7, FALSE),AI950)</f>
        <v>-1</v>
      </c>
      <c r="AJ951">
        <f t="shared" si="368"/>
        <v>-2</v>
      </c>
      <c r="AK951">
        <f>_xlfn.IFNA(VLOOKUP(A951,InterestRate!$A$2:$G$1334,3, FALSE),AK950)</f>
        <v>7.8479999999999999</v>
      </c>
      <c r="AL951">
        <f>_xlfn.IFNA(VLOOKUP(A951,InterestRate!$A$2:$G$1334,4,FALSE),AL950)</f>
        <v>7.86</v>
      </c>
      <c r="AM951">
        <f>_xlfn.IFNA(VLOOKUP(A951,InterestRate!$A$2:$G$1334,5, FALSE),AM950)</f>
        <v>7.8769999999999998</v>
      </c>
      <c r="AN951">
        <f>_xlfn.IFNA(VLOOKUP(A951,InterestRate!$A$2:$G$1334,6, FALSE),AN950)</f>
        <v>7.8479999999999999</v>
      </c>
      <c r="AO951">
        <f>_xlfn.IFNA(VLOOKUP(A951,InterestRate!$A$2:$G$1334,7, FALSE),AO950)</f>
        <v>2.8E-3</v>
      </c>
      <c r="AP951">
        <f t="shared" si="369"/>
        <v>1</v>
      </c>
      <c r="AQ951">
        <f t="shared" si="370"/>
        <v>-1</v>
      </c>
    </row>
    <row r="952" spans="1:43" x14ac:dyDescent="0.2">
      <c r="A952" s="1">
        <v>43255</v>
      </c>
      <c r="B952">
        <v>10765.95</v>
      </c>
      <c r="C952">
        <v>10770.3</v>
      </c>
      <c r="D952">
        <v>10618.35</v>
      </c>
      <c r="E952">
        <v>10628.5</v>
      </c>
      <c r="F952">
        <v>210148313</v>
      </c>
      <c r="G952">
        <v>14120.49</v>
      </c>
      <c r="H952">
        <f t="shared" si="386"/>
        <v>10604.208333333332</v>
      </c>
      <c r="I952">
        <f t="shared" si="378"/>
        <v>24.291666666667879</v>
      </c>
      <c r="J952">
        <f t="shared" si="385"/>
        <v>0</v>
      </c>
      <c r="K952">
        <f t="shared" si="366"/>
        <v>10856.7</v>
      </c>
      <c r="L952">
        <f t="shared" si="379"/>
        <v>307276193.71428573</v>
      </c>
      <c r="M952">
        <f t="shared" si="380"/>
        <v>-97127880.714285731</v>
      </c>
      <c r="N952" s="10">
        <f t="shared" si="367"/>
        <v>2.1470574399021567</v>
      </c>
      <c r="O952">
        <f t="shared" si="375"/>
        <v>114.64999999999964</v>
      </c>
      <c r="P952">
        <f t="shared" si="387"/>
        <v>402.64999999999964</v>
      </c>
      <c r="Q952">
        <f t="shared" si="388"/>
        <v>190.65293917033043</v>
      </c>
      <c r="R952">
        <f t="shared" si="389"/>
        <v>-288</v>
      </c>
      <c r="S952">
        <f t="shared" si="371"/>
        <v>-67.700000000000728</v>
      </c>
      <c r="T952">
        <f t="shared" si="372"/>
        <v>67.700000000000728</v>
      </c>
      <c r="U952">
        <f t="shared" si="373"/>
        <v>0</v>
      </c>
      <c r="V952">
        <f t="shared" si="374"/>
        <v>67.700000000000728</v>
      </c>
      <c r="W952">
        <f t="shared" si="381"/>
        <v>42.37142857142836</v>
      </c>
      <c r="X952">
        <f t="shared" si="376"/>
        <v>25.992857142856987</v>
      </c>
      <c r="Y952">
        <f t="shared" si="382"/>
        <v>61.085367109463512</v>
      </c>
      <c r="Z952">
        <f t="shared" si="383"/>
        <v>0</v>
      </c>
      <c r="AA952">
        <f t="shared" si="384"/>
        <v>0</v>
      </c>
      <c r="AB952">
        <v>579.95000000000005</v>
      </c>
      <c r="AC952">
        <f t="shared" si="364"/>
        <v>-28884885621.850151</v>
      </c>
      <c r="AD952">
        <f t="shared" si="377"/>
        <v>3966087802.5856161</v>
      </c>
      <c r="AE952" t="str">
        <f t="shared" si="365"/>
        <v>Jun</v>
      </c>
      <c r="AF952">
        <f>_xlfn.IFNA(VLOOKUP(A952,Gold!$A$2:$E$1307,5, FALSE),AF951)</f>
        <v>30716</v>
      </c>
      <c r="AG952">
        <f>_xlfn.IFNA(VLOOKUP(A952,Gold!$A$2:$G$1307,7, FALSE),AG951)</f>
        <v>1</v>
      </c>
      <c r="AH952">
        <f>_xlfn.IFNA(VLOOKUP(A952,Oil!$A$2:$E$1345,5, FALSE),AH951)</f>
        <v>4421</v>
      </c>
      <c r="AI952">
        <f>_xlfn.IFNA(VLOOKUP(A952,Oil!$A$2:$G$1345,7, FALSE),AI951)</f>
        <v>-1</v>
      </c>
      <c r="AJ952">
        <f t="shared" si="368"/>
        <v>0</v>
      </c>
      <c r="AK952">
        <f>_xlfn.IFNA(VLOOKUP(A952,InterestRate!$A$2:$G$1334,3, FALSE),AK951)</f>
        <v>7.8760000000000003</v>
      </c>
      <c r="AL952">
        <f>_xlfn.IFNA(VLOOKUP(A952,InterestRate!$A$2:$G$1334,4,FALSE),AL951)</f>
        <v>7.8680000000000003</v>
      </c>
      <c r="AM952">
        <f>_xlfn.IFNA(VLOOKUP(A952,InterestRate!$A$2:$G$1334,5, FALSE),AM951)</f>
        <v>7.9020000000000001</v>
      </c>
      <c r="AN952">
        <f>_xlfn.IFNA(VLOOKUP(A952,InterestRate!$A$2:$G$1334,6, FALSE),AN951)</f>
        <v>7.8520000000000003</v>
      </c>
      <c r="AO952">
        <f>_xlfn.IFNA(VLOOKUP(A952,InterestRate!$A$2:$G$1334,7, FALSE),AO951)</f>
        <v>3.5999999999999999E-3</v>
      </c>
      <c r="AP952">
        <f t="shared" si="369"/>
        <v>1</v>
      </c>
      <c r="AQ952">
        <f t="shared" si="370"/>
        <v>1</v>
      </c>
    </row>
    <row r="953" spans="1:43" x14ac:dyDescent="0.2">
      <c r="A953" s="1">
        <v>43256</v>
      </c>
      <c r="B953">
        <v>10630.7</v>
      </c>
      <c r="C953">
        <v>10633.15</v>
      </c>
      <c r="D953">
        <v>10550.9</v>
      </c>
      <c r="E953">
        <v>10593.15</v>
      </c>
      <c r="F953">
        <v>172898027</v>
      </c>
      <c r="G953">
        <v>10027.540000000001</v>
      </c>
      <c r="H953">
        <f t="shared" si="386"/>
        <v>10599.691666666668</v>
      </c>
      <c r="I953">
        <f t="shared" si="378"/>
        <v>-6.5416666666678793</v>
      </c>
      <c r="J953">
        <f t="shared" si="385"/>
        <v>-1</v>
      </c>
      <c r="K953">
        <f t="shared" si="366"/>
        <v>10808.05</v>
      </c>
      <c r="L953">
        <f t="shared" si="379"/>
        <v>293469881.71428573</v>
      </c>
      <c r="M953">
        <f t="shared" si="380"/>
        <v>-120571854.71428573</v>
      </c>
      <c r="N953" s="10">
        <f t="shared" si="367"/>
        <v>2.0286694703652799</v>
      </c>
      <c r="O953">
        <f t="shared" si="375"/>
        <v>-12</v>
      </c>
      <c r="P953">
        <f t="shared" si="387"/>
        <v>123.95000000000073</v>
      </c>
      <c r="Q953">
        <f t="shared" si="388"/>
        <v>131.78918455877451</v>
      </c>
      <c r="R953">
        <f t="shared" si="389"/>
        <v>-135.95000000000073</v>
      </c>
      <c r="S953">
        <f t="shared" si="371"/>
        <v>-35.350000000000364</v>
      </c>
      <c r="T953">
        <f t="shared" si="372"/>
        <v>35.350000000000364</v>
      </c>
      <c r="U953">
        <f t="shared" si="373"/>
        <v>0</v>
      </c>
      <c r="V953">
        <f t="shared" si="374"/>
        <v>35.350000000000364</v>
      </c>
      <c r="W953">
        <f t="shared" si="381"/>
        <v>29.328571428571326</v>
      </c>
      <c r="X953">
        <f t="shared" si="376"/>
        <v>31.042857142857038</v>
      </c>
      <c r="Y953">
        <f t="shared" si="382"/>
        <v>47.788640595903161</v>
      </c>
      <c r="Z953">
        <f t="shared" si="383"/>
        <v>0</v>
      </c>
      <c r="AA953">
        <f t="shared" si="384"/>
        <v>0</v>
      </c>
      <c r="AB953">
        <v>368.5</v>
      </c>
      <c r="AC953">
        <f t="shared" si="364"/>
        <v>-6492320913.8501883</v>
      </c>
      <c r="AD953">
        <f t="shared" si="377"/>
        <v>268790039.92128986</v>
      </c>
      <c r="AE953" t="str">
        <f t="shared" si="365"/>
        <v>Jun</v>
      </c>
      <c r="AF953">
        <f>_xlfn.IFNA(VLOOKUP(A953,Gold!$A$2:$E$1307,5, FALSE),AF952)</f>
        <v>30623</v>
      </c>
      <c r="AG953">
        <f>_xlfn.IFNA(VLOOKUP(A953,Gold!$A$2:$G$1307,7, FALSE),AG952)</f>
        <v>-1</v>
      </c>
      <c r="AH953">
        <f>_xlfn.IFNA(VLOOKUP(A953,Oil!$A$2:$E$1345,5, FALSE),AH952)</f>
        <v>4342</v>
      </c>
      <c r="AI953">
        <f>_xlfn.IFNA(VLOOKUP(A953,Oil!$A$2:$G$1345,7, FALSE),AI952)</f>
        <v>-1</v>
      </c>
      <c r="AJ953">
        <f t="shared" si="368"/>
        <v>-2</v>
      </c>
      <c r="AK953">
        <f>_xlfn.IFNA(VLOOKUP(A953,InterestRate!$A$2:$G$1334,3, FALSE),AK952)</f>
        <v>7.8339999999999996</v>
      </c>
      <c r="AL953">
        <f>_xlfn.IFNA(VLOOKUP(A953,InterestRate!$A$2:$G$1334,4,FALSE),AL952)</f>
        <v>7.86</v>
      </c>
      <c r="AM953">
        <f>_xlfn.IFNA(VLOOKUP(A953,InterestRate!$A$2:$G$1334,5, FALSE),AM952)</f>
        <v>7.8739999999999997</v>
      </c>
      <c r="AN953">
        <f>_xlfn.IFNA(VLOOKUP(A953,InterestRate!$A$2:$G$1334,6, FALSE),AN952)</f>
        <v>7.8230000000000004</v>
      </c>
      <c r="AO953">
        <f>_xlfn.IFNA(VLOOKUP(A953,InterestRate!$A$2:$G$1334,7, FALSE),AO952)</f>
        <v>-5.3E-3</v>
      </c>
      <c r="AP953">
        <f t="shared" si="369"/>
        <v>-1</v>
      </c>
      <c r="AQ953">
        <f t="shared" si="370"/>
        <v>-3</v>
      </c>
    </row>
    <row r="954" spans="1:43" x14ac:dyDescent="0.2">
      <c r="A954" s="1">
        <v>43257</v>
      </c>
      <c r="B954">
        <v>10603.45</v>
      </c>
      <c r="C954">
        <v>10698.35</v>
      </c>
      <c r="D954">
        <v>10587.5</v>
      </c>
      <c r="E954">
        <v>10684.65</v>
      </c>
      <c r="F954">
        <v>195761429</v>
      </c>
      <c r="G954">
        <v>9920.75</v>
      </c>
      <c r="H954">
        <f t="shared" si="386"/>
        <v>10599.420833333332</v>
      </c>
      <c r="I954">
        <f t="shared" si="378"/>
        <v>85.229166666667879</v>
      </c>
      <c r="J954">
        <f t="shared" si="385"/>
        <v>1</v>
      </c>
      <c r="K954">
        <f t="shared" si="366"/>
        <v>10817.7</v>
      </c>
      <c r="L954">
        <f t="shared" si="379"/>
        <v>279753187.28571427</v>
      </c>
      <c r="M954">
        <f t="shared" si="380"/>
        <v>-83991758.285714269</v>
      </c>
      <c r="N954" s="10">
        <f t="shared" si="367"/>
        <v>1.2452443458606608</v>
      </c>
      <c r="O954">
        <f t="shared" si="375"/>
        <v>-4</v>
      </c>
      <c r="P954">
        <f t="shared" si="387"/>
        <v>-9.9499999999989086</v>
      </c>
      <c r="Q954">
        <f t="shared" si="388"/>
        <v>102.45119337425771</v>
      </c>
      <c r="R954">
        <f t="shared" si="389"/>
        <v>5.9499999999989086</v>
      </c>
      <c r="S954">
        <f t="shared" si="371"/>
        <v>91.5</v>
      </c>
      <c r="T954">
        <f t="shared" si="372"/>
        <v>-91.5</v>
      </c>
      <c r="U954">
        <f t="shared" si="373"/>
        <v>91.5</v>
      </c>
      <c r="V954">
        <f t="shared" si="374"/>
        <v>0</v>
      </c>
      <c r="W954">
        <f t="shared" si="381"/>
        <v>30.471428571428469</v>
      </c>
      <c r="X954">
        <f t="shared" si="376"/>
        <v>31.042857142857038</v>
      </c>
      <c r="Y954">
        <f t="shared" si="382"/>
        <v>48.743144424131629</v>
      </c>
      <c r="Z954">
        <f t="shared" si="383"/>
        <v>0</v>
      </c>
      <c r="AA954">
        <f t="shared" si="384"/>
        <v>0</v>
      </c>
      <c r="AB954">
        <v>98.65</v>
      </c>
      <c r="AC954">
        <f t="shared" si="364"/>
        <v>15895828034.799786</v>
      </c>
      <c r="AD954">
        <f t="shared" si="377"/>
        <v>1159140353.4212849</v>
      </c>
      <c r="AE954" t="str">
        <f t="shared" si="365"/>
        <v>Jun</v>
      </c>
      <c r="AF954">
        <f>_xlfn.IFNA(VLOOKUP(A954,Gold!$A$2:$E$1307,5, FALSE),AF953)</f>
        <v>30660</v>
      </c>
      <c r="AG954">
        <f>_xlfn.IFNA(VLOOKUP(A954,Gold!$A$2:$G$1307,7, FALSE),AG953)</f>
        <v>-1</v>
      </c>
      <c r="AH954">
        <f>_xlfn.IFNA(VLOOKUP(A954,Oil!$A$2:$E$1345,5, FALSE),AH953)</f>
        <v>4402</v>
      </c>
      <c r="AI954">
        <f>_xlfn.IFNA(VLOOKUP(A954,Oil!$A$2:$G$1345,7, FALSE),AI953)</f>
        <v>1</v>
      </c>
      <c r="AJ954">
        <f t="shared" si="368"/>
        <v>0</v>
      </c>
      <c r="AK954">
        <f>_xlfn.IFNA(VLOOKUP(A954,InterestRate!$A$2:$G$1334,3, FALSE),AK953)</f>
        <v>7.9169999999999998</v>
      </c>
      <c r="AL954">
        <f>_xlfn.IFNA(VLOOKUP(A954,InterestRate!$A$2:$G$1334,4,FALSE),AL953)</f>
        <v>7.8520000000000003</v>
      </c>
      <c r="AM954">
        <f>_xlfn.IFNA(VLOOKUP(A954,InterestRate!$A$2:$G$1334,5, FALSE),AM953)</f>
        <v>7.9340000000000002</v>
      </c>
      <c r="AN954">
        <f>_xlfn.IFNA(VLOOKUP(A954,InterestRate!$A$2:$G$1334,6, FALSE),AN953)</f>
        <v>7.827</v>
      </c>
      <c r="AO954">
        <f>_xlfn.IFNA(VLOOKUP(A954,InterestRate!$A$2:$G$1334,7, FALSE),AO953)</f>
        <v>1.06E-2</v>
      </c>
      <c r="AP954">
        <f t="shared" si="369"/>
        <v>1</v>
      </c>
      <c r="AQ954">
        <f t="shared" si="370"/>
        <v>1</v>
      </c>
    </row>
    <row r="955" spans="1:43" x14ac:dyDescent="0.2">
      <c r="A955" s="1">
        <v>43258</v>
      </c>
      <c r="B955">
        <v>10722.6</v>
      </c>
      <c r="C955">
        <v>10818</v>
      </c>
      <c r="D955">
        <v>10722.6</v>
      </c>
      <c r="E955">
        <v>10768.35</v>
      </c>
      <c r="F955">
        <v>227663151</v>
      </c>
      <c r="G955">
        <v>11315.24</v>
      </c>
      <c r="H955">
        <f t="shared" si="386"/>
        <v>10613.416666666666</v>
      </c>
      <c r="I955">
        <f t="shared" si="378"/>
        <v>154.9333333333343</v>
      </c>
      <c r="J955">
        <f t="shared" si="385"/>
        <v>0</v>
      </c>
      <c r="K955">
        <f t="shared" si="366"/>
        <v>10799.85</v>
      </c>
      <c r="L955">
        <f t="shared" si="379"/>
        <v>273463962.71428573</v>
      </c>
      <c r="M955">
        <f t="shared" si="380"/>
        <v>-45800811.714285731</v>
      </c>
      <c r="N955" s="10">
        <f t="shared" si="367"/>
        <v>0.29252392427809276</v>
      </c>
      <c r="O955">
        <f t="shared" si="375"/>
        <v>135.05000000000109</v>
      </c>
      <c r="P955">
        <f t="shared" si="387"/>
        <v>98.150000000001455</v>
      </c>
      <c r="Q955">
        <f t="shared" si="388"/>
        <v>104.04963444708211</v>
      </c>
      <c r="R955">
        <f t="shared" si="389"/>
        <v>36.899999999999636</v>
      </c>
      <c r="S955">
        <f t="shared" si="371"/>
        <v>83.700000000000728</v>
      </c>
      <c r="T955">
        <f t="shared" si="372"/>
        <v>-83.700000000000728</v>
      </c>
      <c r="U955">
        <f t="shared" si="373"/>
        <v>83.700000000000728</v>
      </c>
      <c r="V955">
        <f t="shared" si="374"/>
        <v>0</v>
      </c>
      <c r="W955">
        <f t="shared" si="381"/>
        <v>42.428571428571431</v>
      </c>
      <c r="X955">
        <f t="shared" si="376"/>
        <v>23.13571428571413</v>
      </c>
      <c r="Y955">
        <f t="shared" si="382"/>
        <v>63.740744715098337</v>
      </c>
      <c r="Z955">
        <f t="shared" si="383"/>
        <v>0</v>
      </c>
      <c r="AA955">
        <f t="shared" si="384"/>
        <v>0</v>
      </c>
      <c r="AB955">
        <v>119.05</v>
      </c>
      <c r="AC955">
        <f t="shared" si="364"/>
        <v>10415589158.25</v>
      </c>
      <c r="AD955">
        <f t="shared" si="377"/>
        <v>4512499427.0998669</v>
      </c>
      <c r="AE955" t="str">
        <f t="shared" si="365"/>
        <v>Jun</v>
      </c>
      <c r="AF955">
        <f>_xlfn.IFNA(VLOOKUP(A955,Gold!$A$2:$E$1307,5, FALSE),AF954)</f>
        <v>30690</v>
      </c>
      <c r="AG955">
        <f>_xlfn.IFNA(VLOOKUP(A955,Gold!$A$2:$G$1307,7, FALSE),AG954)</f>
        <v>-1</v>
      </c>
      <c r="AH955">
        <f>_xlfn.IFNA(VLOOKUP(A955,Oil!$A$2:$E$1345,5, FALSE),AH954)</f>
        <v>4339</v>
      </c>
      <c r="AI955">
        <f>_xlfn.IFNA(VLOOKUP(A955,Oil!$A$2:$G$1345,7, FALSE),AI954)</f>
        <v>-1</v>
      </c>
      <c r="AJ955">
        <f t="shared" si="368"/>
        <v>-2</v>
      </c>
      <c r="AK955">
        <f>_xlfn.IFNA(VLOOKUP(A955,InterestRate!$A$2:$G$1334,3, FALSE),AK954)</f>
        <v>7.9930000000000003</v>
      </c>
      <c r="AL955">
        <f>_xlfn.IFNA(VLOOKUP(A955,InterestRate!$A$2:$G$1334,4,FALSE),AL954)</f>
        <v>7.9390000000000001</v>
      </c>
      <c r="AM955">
        <f>_xlfn.IFNA(VLOOKUP(A955,InterestRate!$A$2:$G$1334,5, FALSE),AM954)</f>
        <v>7.9930000000000003</v>
      </c>
      <c r="AN955">
        <f>_xlfn.IFNA(VLOOKUP(A955,InterestRate!$A$2:$G$1334,6, FALSE),AN954)</f>
        <v>7.9370000000000003</v>
      </c>
      <c r="AO955">
        <f>_xlfn.IFNA(VLOOKUP(A955,InterestRate!$A$2:$G$1334,7, FALSE),AO954)</f>
        <v>9.5999999999999992E-3</v>
      </c>
      <c r="AP955">
        <f t="shared" si="369"/>
        <v>1</v>
      </c>
      <c r="AQ955">
        <f t="shared" si="370"/>
        <v>-1</v>
      </c>
    </row>
    <row r="956" spans="1:43" x14ac:dyDescent="0.2">
      <c r="A956" s="1">
        <v>43259</v>
      </c>
      <c r="B956">
        <v>10736.4</v>
      </c>
      <c r="C956">
        <v>10779.45</v>
      </c>
      <c r="D956">
        <v>10709.05</v>
      </c>
      <c r="E956">
        <v>10767.65</v>
      </c>
      <c r="F956">
        <v>215942528</v>
      </c>
      <c r="G956">
        <v>12360.88</v>
      </c>
      <c r="H956">
        <f t="shared" si="386"/>
        <v>10632.720833333333</v>
      </c>
      <c r="I956">
        <f t="shared" si="378"/>
        <v>134.92916666666679</v>
      </c>
      <c r="J956">
        <f t="shared" si="385"/>
        <v>0</v>
      </c>
      <c r="K956">
        <f t="shared" si="366"/>
        <v>10710.45</v>
      </c>
      <c r="L956">
        <f t="shared" si="379"/>
        <v>272735616.4285714</v>
      </c>
      <c r="M956">
        <f t="shared" si="380"/>
        <v>-56793088.428571403</v>
      </c>
      <c r="N956" s="10">
        <f t="shared" si="367"/>
        <v>-0.53122083277222898</v>
      </c>
      <c r="O956">
        <f t="shared" si="375"/>
        <v>153.29999999999927</v>
      </c>
      <c r="P956">
        <f t="shared" si="387"/>
        <v>55.649999999999636</v>
      </c>
      <c r="Q956">
        <f t="shared" si="388"/>
        <v>100.72297995232363</v>
      </c>
      <c r="R956">
        <f t="shared" si="389"/>
        <v>97.649999999999636</v>
      </c>
      <c r="S956">
        <f t="shared" si="371"/>
        <v>-0.7000000000007276</v>
      </c>
      <c r="T956">
        <f t="shared" si="372"/>
        <v>0.7000000000007276</v>
      </c>
      <c r="U956">
        <f t="shared" si="373"/>
        <v>0</v>
      </c>
      <c r="V956">
        <f t="shared" si="374"/>
        <v>0.7000000000007276</v>
      </c>
      <c r="W956">
        <f t="shared" si="381"/>
        <v>42.428571428571431</v>
      </c>
      <c r="X956">
        <f t="shared" si="376"/>
        <v>20.528571428571531</v>
      </c>
      <c r="Y956">
        <f t="shared" si="382"/>
        <v>66.339066339066235</v>
      </c>
      <c r="Z956">
        <f t="shared" si="383"/>
        <v>0</v>
      </c>
      <c r="AA956">
        <f t="shared" si="384"/>
        <v>0</v>
      </c>
      <c r="AB956">
        <v>284.35000000000002</v>
      </c>
      <c r="AC956">
        <f t="shared" si="364"/>
        <v>6748204000</v>
      </c>
      <c r="AD956">
        <f t="shared" si="377"/>
        <v>4233601062.0069976</v>
      </c>
      <c r="AE956" t="str">
        <f t="shared" si="365"/>
        <v>Jun</v>
      </c>
      <c r="AF956">
        <f>_xlfn.IFNA(VLOOKUP(A956,Gold!$A$2:$E$1307,5, FALSE),AF955)</f>
        <v>31027</v>
      </c>
      <c r="AG956">
        <f>_xlfn.IFNA(VLOOKUP(A956,Gold!$A$2:$G$1307,7, FALSE),AG955)</f>
        <v>1</v>
      </c>
      <c r="AH956">
        <f>_xlfn.IFNA(VLOOKUP(A956,Oil!$A$2:$E$1345,5, FALSE),AH955)</f>
        <v>4420</v>
      </c>
      <c r="AI956">
        <f>_xlfn.IFNA(VLOOKUP(A956,Oil!$A$2:$G$1345,7, FALSE),AI955)</f>
        <v>1</v>
      </c>
      <c r="AJ956">
        <f t="shared" si="368"/>
        <v>2</v>
      </c>
      <c r="AK956">
        <f>_xlfn.IFNA(VLOOKUP(A956,InterestRate!$A$2:$G$1334,3, FALSE),AK955)</f>
        <v>7.9470000000000001</v>
      </c>
      <c r="AL956">
        <f>_xlfn.IFNA(VLOOKUP(A956,InterestRate!$A$2:$G$1334,4,FALSE),AL955)</f>
        <v>7.9969999999999999</v>
      </c>
      <c r="AM956">
        <f>_xlfn.IFNA(VLOOKUP(A956,InterestRate!$A$2:$G$1334,5, FALSE),AM955)</f>
        <v>7.9969999999999999</v>
      </c>
      <c r="AN956">
        <f>_xlfn.IFNA(VLOOKUP(A956,InterestRate!$A$2:$G$1334,6, FALSE),AN955)</f>
        <v>7.9180000000000001</v>
      </c>
      <c r="AO956">
        <f>_xlfn.IFNA(VLOOKUP(A956,InterestRate!$A$2:$G$1334,7, FALSE),AO955)</f>
        <v>-5.7999999999999996E-3</v>
      </c>
      <c r="AP956">
        <f t="shared" si="369"/>
        <v>-1</v>
      </c>
      <c r="AQ956">
        <f t="shared" si="370"/>
        <v>1</v>
      </c>
    </row>
    <row r="957" spans="1:43" x14ac:dyDescent="0.2">
      <c r="A957" s="1">
        <v>43262</v>
      </c>
      <c r="B957">
        <v>10781.85</v>
      </c>
      <c r="C957">
        <v>10850.55</v>
      </c>
      <c r="D957">
        <v>10777.05</v>
      </c>
      <c r="E957">
        <v>10786.95</v>
      </c>
      <c r="F957">
        <v>217849903</v>
      </c>
      <c r="G957">
        <v>11384.97</v>
      </c>
      <c r="H957">
        <f t="shared" si="386"/>
        <v>10660.829166666665</v>
      </c>
      <c r="I957">
        <f t="shared" si="378"/>
        <v>126.12083333333612</v>
      </c>
      <c r="J957">
        <f t="shared" si="385"/>
        <v>0</v>
      </c>
      <c r="K957">
        <f t="shared" si="366"/>
        <v>10772.05</v>
      </c>
      <c r="L957">
        <f t="shared" si="379"/>
        <v>268423940.57142857</v>
      </c>
      <c r="M957">
        <f t="shared" si="380"/>
        <v>-50574037.571428567</v>
      </c>
      <c r="N957" s="10">
        <f t="shared" si="367"/>
        <v>-0.13812986988909243</v>
      </c>
      <c r="O957">
        <f t="shared" si="375"/>
        <v>50.800000000001091</v>
      </c>
      <c r="P957">
        <f t="shared" si="387"/>
        <v>-148.64999999999782</v>
      </c>
      <c r="Q957">
        <f t="shared" si="388"/>
        <v>101.42889721610986</v>
      </c>
      <c r="R957">
        <f t="shared" si="389"/>
        <v>199.44999999999891</v>
      </c>
      <c r="S957">
        <f t="shared" si="371"/>
        <v>19.300000000001091</v>
      </c>
      <c r="T957">
        <f t="shared" si="372"/>
        <v>-19.300000000001091</v>
      </c>
      <c r="U957">
        <f t="shared" si="373"/>
        <v>19.300000000001091</v>
      </c>
      <c r="V957">
        <f t="shared" si="374"/>
        <v>0</v>
      </c>
      <c r="W957">
        <f t="shared" si="381"/>
        <v>27.785714285714544</v>
      </c>
      <c r="X957">
        <f t="shared" si="376"/>
        <v>20.528571428571531</v>
      </c>
      <c r="Y957">
        <f t="shared" si="382"/>
        <v>56.344148319814707</v>
      </c>
      <c r="Z957">
        <f t="shared" si="383"/>
        <v>0</v>
      </c>
      <c r="AA957">
        <f t="shared" si="384"/>
        <v>0</v>
      </c>
      <c r="AB957">
        <v>339.15</v>
      </c>
      <c r="AC957">
        <f t="shared" si="364"/>
        <v>1111034505.3000793</v>
      </c>
      <c r="AD957">
        <f t="shared" si="377"/>
        <v>-1544617649.0143535</v>
      </c>
      <c r="AE957" t="str">
        <f t="shared" si="365"/>
        <v>Jun</v>
      </c>
      <c r="AF957">
        <f>_xlfn.IFNA(VLOOKUP(A957,Gold!$A$2:$E$1307,5, FALSE),AF956)</f>
        <v>30781</v>
      </c>
      <c r="AG957">
        <f>_xlfn.IFNA(VLOOKUP(A957,Gold!$A$2:$G$1307,7, FALSE),AG956)</f>
        <v>-1</v>
      </c>
      <c r="AH957">
        <f>_xlfn.IFNA(VLOOKUP(A957,Oil!$A$2:$E$1345,5, FALSE),AH956)</f>
        <v>4439</v>
      </c>
      <c r="AI957">
        <f>_xlfn.IFNA(VLOOKUP(A957,Oil!$A$2:$G$1345,7, FALSE),AI956)</f>
        <v>1</v>
      </c>
      <c r="AJ957">
        <f t="shared" si="368"/>
        <v>0</v>
      </c>
      <c r="AK957">
        <f>_xlfn.IFNA(VLOOKUP(A957,InterestRate!$A$2:$G$1334,3, FALSE),AK956)</f>
        <v>7.9630000000000001</v>
      </c>
      <c r="AL957">
        <f>_xlfn.IFNA(VLOOKUP(A957,InterestRate!$A$2:$G$1334,4,FALSE),AL956)</f>
        <v>7.9770000000000003</v>
      </c>
      <c r="AM957">
        <f>_xlfn.IFNA(VLOOKUP(A957,InterestRate!$A$2:$G$1334,5, FALSE),AM956)</f>
        <v>8</v>
      </c>
      <c r="AN957">
        <f>_xlfn.IFNA(VLOOKUP(A957,InterestRate!$A$2:$G$1334,6, FALSE),AN956)</f>
        <v>7.9459999999999997</v>
      </c>
      <c r="AO957">
        <f>_xlfn.IFNA(VLOOKUP(A957,InterestRate!$A$2:$G$1334,7, FALSE),AO956)</f>
        <v>2E-3</v>
      </c>
      <c r="AP957">
        <f t="shared" si="369"/>
        <v>1</v>
      </c>
      <c r="AQ957">
        <f t="shared" si="370"/>
        <v>1</v>
      </c>
    </row>
    <row r="958" spans="1:43" x14ac:dyDescent="0.2">
      <c r="A958" s="1">
        <v>43263</v>
      </c>
      <c r="B958">
        <v>10816.15</v>
      </c>
      <c r="C958">
        <v>10856.55</v>
      </c>
      <c r="D958">
        <v>10789.4</v>
      </c>
      <c r="E958">
        <v>10842.85</v>
      </c>
      <c r="F958">
        <v>204419184</v>
      </c>
      <c r="G958">
        <v>11989.07</v>
      </c>
      <c r="H958">
        <f t="shared" si="386"/>
        <v>10683.5875</v>
      </c>
      <c r="I958">
        <f t="shared" si="378"/>
        <v>159.26250000000073</v>
      </c>
      <c r="J958">
        <f t="shared" si="385"/>
        <v>0</v>
      </c>
      <c r="K958">
        <f t="shared" si="366"/>
        <v>10741.1</v>
      </c>
      <c r="L958">
        <f t="shared" si="379"/>
        <v>209659845.42857143</v>
      </c>
      <c r="M958">
        <f t="shared" si="380"/>
        <v>-5240661.4285714328</v>
      </c>
      <c r="N958" s="10">
        <f t="shared" si="367"/>
        <v>-0.93840641528749358</v>
      </c>
      <c r="O958">
        <f t="shared" si="375"/>
        <v>146.64999999999964</v>
      </c>
      <c r="P958">
        <f t="shared" si="387"/>
        <v>-119.20000000000073</v>
      </c>
      <c r="Q958">
        <f t="shared" si="388"/>
        <v>97.953198251098712</v>
      </c>
      <c r="R958">
        <f t="shared" si="389"/>
        <v>265.85000000000036</v>
      </c>
      <c r="S958">
        <f t="shared" si="371"/>
        <v>55.899999999999636</v>
      </c>
      <c r="T958">
        <f t="shared" si="372"/>
        <v>-55.899999999999636</v>
      </c>
      <c r="U958">
        <f t="shared" si="373"/>
        <v>55.899999999999636</v>
      </c>
      <c r="V958">
        <f t="shared" si="374"/>
        <v>0</v>
      </c>
      <c r="W958">
        <f t="shared" si="381"/>
        <v>35.771428571428778</v>
      </c>
      <c r="X958">
        <f t="shared" si="376"/>
        <v>14.821428571428831</v>
      </c>
      <c r="Y958">
        <f t="shared" si="382"/>
        <v>69.334071715353502</v>
      </c>
      <c r="Z958">
        <f t="shared" si="383"/>
        <v>0</v>
      </c>
      <c r="AA958">
        <f t="shared" si="384"/>
        <v>0</v>
      </c>
      <c r="AB958">
        <v>350.75</v>
      </c>
      <c r="AC958">
        <f t="shared" si="364"/>
        <v>5457992212.800149</v>
      </c>
      <c r="AD958">
        <f t="shared" si="377"/>
        <v>607348767.92138195</v>
      </c>
      <c r="AE958" t="str">
        <f t="shared" si="365"/>
        <v>Jun</v>
      </c>
      <c r="AF958">
        <f>_xlfn.IFNA(VLOOKUP(A958,Gold!$A$2:$E$1307,5, FALSE),AF957)</f>
        <v>30858</v>
      </c>
      <c r="AG958">
        <f>_xlfn.IFNA(VLOOKUP(A958,Gold!$A$2:$G$1307,7, FALSE),AG957)</f>
        <v>1</v>
      </c>
      <c r="AH958">
        <f>_xlfn.IFNA(VLOOKUP(A958,Oil!$A$2:$E$1345,5, FALSE),AH957)</f>
        <v>4451</v>
      </c>
      <c r="AI958">
        <f>_xlfn.IFNA(VLOOKUP(A958,Oil!$A$2:$G$1345,7, FALSE),AI957)</f>
        <v>1</v>
      </c>
      <c r="AJ958">
        <f t="shared" si="368"/>
        <v>2</v>
      </c>
      <c r="AK958">
        <f>_xlfn.IFNA(VLOOKUP(A958,InterestRate!$A$2:$G$1334,3, FALSE),AK957)</f>
        <v>7.9660000000000002</v>
      </c>
      <c r="AL958">
        <f>_xlfn.IFNA(VLOOKUP(A958,InterestRate!$A$2:$G$1334,4,FALSE),AL957)</f>
        <v>7.9720000000000004</v>
      </c>
      <c r="AM958">
        <f>_xlfn.IFNA(VLOOKUP(A958,InterestRate!$A$2:$G$1334,5, FALSE),AM957)</f>
        <v>7.992</v>
      </c>
      <c r="AN958">
        <f>_xlfn.IFNA(VLOOKUP(A958,InterestRate!$A$2:$G$1334,6, FALSE),AN957)</f>
        <v>7.9649999999999999</v>
      </c>
      <c r="AO958">
        <f>_xlfn.IFNA(VLOOKUP(A958,InterestRate!$A$2:$G$1334,7, FALSE),AO957)</f>
        <v>4.0000000000000002E-4</v>
      </c>
      <c r="AP958">
        <f t="shared" si="369"/>
        <v>1</v>
      </c>
      <c r="AQ958">
        <f t="shared" si="370"/>
        <v>3</v>
      </c>
    </row>
    <row r="959" spans="1:43" x14ac:dyDescent="0.2">
      <c r="A959" s="1">
        <v>43264</v>
      </c>
      <c r="B959">
        <v>10887.5</v>
      </c>
      <c r="C959">
        <v>10893.25</v>
      </c>
      <c r="D959">
        <v>10842.65</v>
      </c>
      <c r="E959">
        <v>10856.7</v>
      </c>
      <c r="F959">
        <v>220003032</v>
      </c>
      <c r="G959">
        <v>12982.8</v>
      </c>
      <c r="H959">
        <f t="shared" si="386"/>
        <v>10703.395833333332</v>
      </c>
      <c r="I959">
        <f t="shared" si="378"/>
        <v>153.30416666666861</v>
      </c>
      <c r="J959">
        <f t="shared" si="385"/>
        <v>0</v>
      </c>
      <c r="K959">
        <f t="shared" si="366"/>
        <v>10821.85</v>
      </c>
      <c r="L959">
        <f t="shared" si="379"/>
        <v>206383219.2857143</v>
      </c>
      <c r="M959">
        <f t="shared" si="380"/>
        <v>13619812.714285702</v>
      </c>
      <c r="N959" s="10">
        <f t="shared" si="367"/>
        <v>-0.32099993552368916</v>
      </c>
      <c r="O959">
        <f t="shared" si="375"/>
        <v>228.20000000000073</v>
      </c>
      <c r="P959">
        <f t="shared" si="387"/>
        <v>113.55000000000109</v>
      </c>
      <c r="Q959">
        <f t="shared" si="388"/>
        <v>71.102598572833486</v>
      </c>
      <c r="R959">
        <f t="shared" si="389"/>
        <v>114.64999999999964</v>
      </c>
      <c r="S959">
        <f t="shared" si="371"/>
        <v>13.850000000000364</v>
      </c>
      <c r="T959">
        <f t="shared" si="372"/>
        <v>-13.850000000000364</v>
      </c>
      <c r="U959">
        <f t="shared" si="373"/>
        <v>13.850000000000364</v>
      </c>
      <c r="V959">
        <f t="shared" si="374"/>
        <v>0</v>
      </c>
      <c r="W959">
        <f t="shared" si="381"/>
        <v>37.750000000000263</v>
      </c>
      <c r="X959">
        <f t="shared" si="376"/>
        <v>5.1500000000001558</v>
      </c>
      <c r="Y959">
        <f t="shared" si="382"/>
        <v>85.9908883826877</v>
      </c>
      <c r="Z959">
        <f t="shared" si="383"/>
        <v>0</v>
      </c>
      <c r="AA959">
        <f t="shared" si="384"/>
        <v>1</v>
      </c>
      <c r="AB959">
        <v>425.65</v>
      </c>
      <c r="AC959">
        <f t="shared" si="364"/>
        <v>-6776093385.5998402</v>
      </c>
      <c r="AD959">
        <f t="shared" si="377"/>
        <v>3765747658.8142829</v>
      </c>
      <c r="AE959" t="str">
        <f t="shared" si="365"/>
        <v>Jun</v>
      </c>
      <c r="AF959">
        <f>_xlfn.IFNA(VLOOKUP(A959,Gold!$A$2:$E$1307,5, FALSE),AF958)</f>
        <v>30385</v>
      </c>
      <c r="AG959">
        <f>_xlfn.IFNA(VLOOKUP(A959,Gold!$A$2:$G$1307,7, FALSE),AG958)</f>
        <v>-1</v>
      </c>
      <c r="AH959">
        <f>_xlfn.IFNA(VLOOKUP(A959,Oil!$A$2:$E$1345,5, FALSE),AH958)</f>
        <v>4476</v>
      </c>
      <c r="AI959">
        <f>_xlfn.IFNA(VLOOKUP(A959,Oil!$A$2:$G$1345,7, FALSE),AI958)</f>
        <v>1</v>
      </c>
      <c r="AJ959">
        <f t="shared" si="368"/>
        <v>0</v>
      </c>
      <c r="AK959">
        <f>_xlfn.IFNA(VLOOKUP(A959,InterestRate!$A$2:$G$1334,3, FALSE),AK958)</f>
        <v>7.93</v>
      </c>
      <c r="AL959">
        <f>_xlfn.IFNA(VLOOKUP(A959,InterestRate!$A$2:$G$1334,4,FALSE),AL958)</f>
        <v>7.9660000000000002</v>
      </c>
      <c r="AM959">
        <f>_xlfn.IFNA(VLOOKUP(A959,InterestRate!$A$2:$G$1334,5, FALSE),AM958)</f>
        <v>7.968</v>
      </c>
      <c r="AN959">
        <f>_xlfn.IFNA(VLOOKUP(A959,InterestRate!$A$2:$G$1334,6, FALSE),AN958)</f>
        <v>7.9189999999999996</v>
      </c>
      <c r="AO959">
        <f>_xlfn.IFNA(VLOOKUP(A959,InterestRate!$A$2:$G$1334,7, FALSE),AO958)</f>
        <v>-4.4999999999999997E-3</v>
      </c>
      <c r="AP959">
        <f t="shared" si="369"/>
        <v>-1</v>
      </c>
      <c r="AQ959">
        <f t="shared" si="370"/>
        <v>-1</v>
      </c>
    </row>
    <row r="960" spans="1:43" x14ac:dyDescent="0.2">
      <c r="A960" s="1">
        <v>43265</v>
      </c>
      <c r="B960">
        <v>10832.9</v>
      </c>
      <c r="C960">
        <v>10833.7</v>
      </c>
      <c r="D960">
        <v>10773.55</v>
      </c>
      <c r="E960">
        <v>10808.05</v>
      </c>
      <c r="F960">
        <v>190031664</v>
      </c>
      <c r="G960">
        <v>11659.79</v>
      </c>
      <c r="H960">
        <f t="shared" si="386"/>
        <v>10717.4</v>
      </c>
      <c r="I960">
        <f t="shared" si="378"/>
        <v>90.649999999999636</v>
      </c>
      <c r="J960">
        <f t="shared" si="385"/>
        <v>0</v>
      </c>
      <c r="K960">
        <f t="shared" si="366"/>
        <v>10762.45</v>
      </c>
      <c r="L960">
        <f t="shared" si="379"/>
        <v>207791036.2857143</v>
      </c>
      <c r="M960">
        <f t="shared" si="380"/>
        <v>-17759372.285714298</v>
      </c>
      <c r="N960" s="10">
        <f t="shared" si="367"/>
        <v>-0.42190774469028686</v>
      </c>
      <c r="O960">
        <f t="shared" si="375"/>
        <v>214.89999999999964</v>
      </c>
      <c r="P960">
        <f t="shared" si="387"/>
        <v>226.89999999999964</v>
      </c>
      <c r="Q960">
        <f t="shared" si="388"/>
        <v>89.871133270022256</v>
      </c>
      <c r="R960">
        <f t="shared" si="389"/>
        <v>-12</v>
      </c>
      <c r="S960">
        <f t="shared" si="371"/>
        <v>-48.650000000001455</v>
      </c>
      <c r="T960">
        <f t="shared" si="372"/>
        <v>48.650000000001455</v>
      </c>
      <c r="U960">
        <f t="shared" si="373"/>
        <v>0</v>
      </c>
      <c r="V960">
        <f t="shared" si="374"/>
        <v>48.650000000001455</v>
      </c>
      <c r="W960">
        <f t="shared" si="381"/>
        <v>37.750000000000263</v>
      </c>
      <c r="X960">
        <f t="shared" si="376"/>
        <v>7.0500000000003116</v>
      </c>
      <c r="Y960">
        <f t="shared" si="382"/>
        <v>82.423580786025738</v>
      </c>
      <c r="Z960">
        <f t="shared" si="383"/>
        <v>0</v>
      </c>
      <c r="AA960">
        <f t="shared" si="384"/>
        <v>1</v>
      </c>
      <c r="AB960">
        <v>589.75</v>
      </c>
      <c r="AC960">
        <f t="shared" si="364"/>
        <v>-4722286850.4000692</v>
      </c>
      <c r="AD960">
        <f t="shared" si="377"/>
        <v>4018609667.8785868</v>
      </c>
      <c r="AE960" t="str">
        <f t="shared" si="365"/>
        <v>Jun</v>
      </c>
      <c r="AF960">
        <f>_xlfn.IFNA(VLOOKUP(A960,Gold!$A$2:$E$1307,5, FALSE),AF959)</f>
        <v>31049</v>
      </c>
      <c r="AG960">
        <f>_xlfn.IFNA(VLOOKUP(A960,Gold!$A$2:$G$1307,7, FALSE),AG959)</f>
        <v>1</v>
      </c>
      <c r="AH960">
        <f>_xlfn.IFNA(VLOOKUP(A960,Oil!$A$2:$E$1345,5, FALSE),AH959)</f>
        <v>4507</v>
      </c>
      <c r="AI960">
        <f>_xlfn.IFNA(VLOOKUP(A960,Oil!$A$2:$G$1345,7, FALSE),AI959)</f>
        <v>1</v>
      </c>
      <c r="AJ960">
        <f t="shared" si="368"/>
        <v>2</v>
      </c>
      <c r="AK960">
        <f>_xlfn.IFNA(VLOOKUP(A960,InterestRate!$A$2:$G$1334,3, FALSE),AK959)</f>
        <v>7.9450000000000003</v>
      </c>
      <c r="AL960">
        <f>_xlfn.IFNA(VLOOKUP(A960,InterestRate!$A$2:$G$1334,4,FALSE),AL959)</f>
        <v>7.9459999999999997</v>
      </c>
      <c r="AM960">
        <f>_xlfn.IFNA(VLOOKUP(A960,InterestRate!$A$2:$G$1334,5, FALSE),AM959)</f>
        <v>7.9550000000000001</v>
      </c>
      <c r="AN960">
        <f>_xlfn.IFNA(VLOOKUP(A960,InterestRate!$A$2:$G$1334,6, FALSE),AN959)</f>
        <v>7.9</v>
      </c>
      <c r="AO960">
        <f>_xlfn.IFNA(VLOOKUP(A960,InterestRate!$A$2:$G$1334,7, FALSE),AO959)</f>
        <v>1.9E-3</v>
      </c>
      <c r="AP960">
        <f t="shared" si="369"/>
        <v>1</v>
      </c>
      <c r="AQ960">
        <f t="shared" si="370"/>
        <v>3</v>
      </c>
    </row>
    <row r="961" spans="1:43" x14ac:dyDescent="0.2">
      <c r="A961" s="1">
        <v>43266</v>
      </c>
      <c r="B961">
        <v>10808.65</v>
      </c>
      <c r="C961">
        <v>10834</v>
      </c>
      <c r="D961">
        <v>10755.4</v>
      </c>
      <c r="E961">
        <v>10817.7</v>
      </c>
      <c r="F961">
        <v>314764425</v>
      </c>
      <c r="G961">
        <v>19271.43</v>
      </c>
      <c r="H961">
        <f t="shared" si="386"/>
        <v>10731.9625</v>
      </c>
      <c r="I961">
        <f t="shared" si="378"/>
        <v>85.737500000001091</v>
      </c>
      <c r="J961">
        <f t="shared" si="385"/>
        <v>0</v>
      </c>
      <c r="K961">
        <f t="shared" si="366"/>
        <v>10769.15</v>
      </c>
      <c r="L961">
        <f t="shared" si="379"/>
        <v>210238698.7142857</v>
      </c>
      <c r="M961">
        <f t="shared" si="380"/>
        <v>104525726.2857143</v>
      </c>
      <c r="N961" s="10">
        <f t="shared" si="367"/>
        <v>-0.44880150124334273</v>
      </c>
      <c r="O961">
        <f t="shared" si="375"/>
        <v>133.05000000000109</v>
      </c>
      <c r="P961">
        <f t="shared" si="387"/>
        <v>137.05000000000109</v>
      </c>
      <c r="Q961">
        <f t="shared" si="388"/>
        <v>83.560147284968863</v>
      </c>
      <c r="R961">
        <f t="shared" si="389"/>
        <v>-4</v>
      </c>
      <c r="S961">
        <f t="shared" si="371"/>
        <v>9.6500000000014552</v>
      </c>
      <c r="T961">
        <f t="shared" si="372"/>
        <v>-9.6500000000014552</v>
      </c>
      <c r="U961">
        <f t="shared" si="373"/>
        <v>9.6500000000014552</v>
      </c>
      <c r="V961">
        <f t="shared" si="374"/>
        <v>0</v>
      </c>
      <c r="W961">
        <f t="shared" si="381"/>
        <v>26.057142857143326</v>
      </c>
      <c r="X961">
        <f t="shared" si="376"/>
        <v>7.0500000000003116</v>
      </c>
      <c r="Y961">
        <f t="shared" si="382"/>
        <v>76.397905759161929</v>
      </c>
      <c r="Z961">
        <f t="shared" si="383"/>
        <v>0</v>
      </c>
      <c r="AA961">
        <f t="shared" si="384"/>
        <v>0</v>
      </c>
      <c r="AB961">
        <v>576.15</v>
      </c>
      <c r="AC961">
        <f t="shared" si="364"/>
        <v>2848618046.2503433</v>
      </c>
      <c r="AD961">
        <f t="shared" si="377"/>
        <v>2154722526.6572375</v>
      </c>
      <c r="AE961" t="str">
        <f t="shared" si="365"/>
        <v>Jun</v>
      </c>
      <c r="AF961">
        <f>_xlfn.IFNA(VLOOKUP(A961,Gold!$A$2:$E$1307,5, FALSE),AF960)</f>
        <v>31068</v>
      </c>
      <c r="AG961">
        <f>_xlfn.IFNA(VLOOKUP(A961,Gold!$A$2:$G$1307,7, FALSE),AG960)</f>
        <v>-1</v>
      </c>
      <c r="AH961">
        <f>_xlfn.IFNA(VLOOKUP(A961,Oil!$A$2:$E$1345,5, FALSE),AH960)</f>
        <v>4528</v>
      </c>
      <c r="AI961">
        <f>_xlfn.IFNA(VLOOKUP(A961,Oil!$A$2:$G$1345,7, FALSE),AI960)</f>
        <v>1</v>
      </c>
      <c r="AJ961">
        <f t="shared" si="368"/>
        <v>0</v>
      </c>
      <c r="AK961">
        <f>_xlfn.IFNA(VLOOKUP(A961,InterestRate!$A$2:$G$1334,3, FALSE),AK960)</f>
        <v>7.8890000000000002</v>
      </c>
      <c r="AL961">
        <f>_xlfn.IFNA(VLOOKUP(A961,InterestRate!$A$2:$G$1334,4,FALSE),AL960)</f>
        <v>7.93</v>
      </c>
      <c r="AM961">
        <f>_xlfn.IFNA(VLOOKUP(A961,InterestRate!$A$2:$G$1334,5, FALSE),AM960)</f>
        <v>7.9429999999999996</v>
      </c>
      <c r="AN961">
        <f>_xlfn.IFNA(VLOOKUP(A961,InterestRate!$A$2:$G$1334,6, FALSE),AN960)</f>
        <v>7.88</v>
      </c>
      <c r="AO961">
        <f>_xlfn.IFNA(VLOOKUP(A961,InterestRate!$A$2:$G$1334,7, FALSE),AO960)</f>
        <v>-7.0000000000000001E-3</v>
      </c>
      <c r="AP961">
        <f t="shared" si="369"/>
        <v>-1</v>
      </c>
      <c r="AQ961">
        <f t="shared" si="370"/>
        <v>-1</v>
      </c>
    </row>
    <row r="962" spans="1:43" x14ac:dyDescent="0.2">
      <c r="A962" s="1">
        <v>43269</v>
      </c>
      <c r="B962">
        <v>10830.2</v>
      </c>
      <c r="C962">
        <v>10830.2</v>
      </c>
      <c r="D962">
        <v>10787.35</v>
      </c>
      <c r="E962">
        <v>10799.85</v>
      </c>
      <c r="F962">
        <v>202727202</v>
      </c>
      <c r="G962">
        <v>11182.48</v>
      </c>
      <c r="H962">
        <f t="shared" si="386"/>
        <v>10748.908333333333</v>
      </c>
      <c r="I962">
        <f t="shared" si="378"/>
        <v>50.941666666667516</v>
      </c>
      <c r="J962">
        <f t="shared" si="385"/>
        <v>0</v>
      </c>
      <c r="K962">
        <f t="shared" si="366"/>
        <v>10671.4</v>
      </c>
      <c r="L962">
        <f t="shared" si="379"/>
        <v>227239126.7142857</v>
      </c>
      <c r="M962">
        <f t="shared" si="380"/>
        <v>-24511924.714285702</v>
      </c>
      <c r="N962" s="10">
        <f t="shared" si="367"/>
        <v>-1.1893683708570093</v>
      </c>
      <c r="O962">
        <f t="shared" si="375"/>
        <v>31.5</v>
      </c>
      <c r="P962">
        <f t="shared" si="387"/>
        <v>-103.55000000000109</v>
      </c>
      <c r="Q962">
        <f t="shared" si="388"/>
        <v>58.708896462201373</v>
      </c>
      <c r="R962">
        <f t="shared" si="389"/>
        <v>135.05000000000109</v>
      </c>
      <c r="S962">
        <f t="shared" si="371"/>
        <v>-17.850000000000364</v>
      </c>
      <c r="T962">
        <f t="shared" si="372"/>
        <v>17.850000000000364</v>
      </c>
      <c r="U962">
        <f t="shared" si="373"/>
        <v>0</v>
      </c>
      <c r="V962">
        <f t="shared" si="374"/>
        <v>17.850000000000364</v>
      </c>
      <c r="W962">
        <f t="shared" si="381"/>
        <v>14.100000000000364</v>
      </c>
      <c r="X962">
        <f t="shared" si="376"/>
        <v>9.6000000000003638</v>
      </c>
      <c r="Y962">
        <f t="shared" si="382"/>
        <v>57.085020242914773</v>
      </c>
      <c r="Z962">
        <f t="shared" si="383"/>
        <v>0</v>
      </c>
      <c r="AA962">
        <f t="shared" si="384"/>
        <v>0</v>
      </c>
      <c r="AB962">
        <v>379.45</v>
      </c>
      <c r="AC962">
        <f t="shared" ref="AC962:AC1025" si="390">(E962-B962)*F962</f>
        <v>-6152770580.7000742</v>
      </c>
      <c r="AD962">
        <f t="shared" si="377"/>
        <v>-212186007.47848755</v>
      </c>
      <c r="AE962" t="str">
        <f t="shared" ref="AE962:AE1025" si="391">TEXT(A962, "mmm")</f>
        <v>Jun</v>
      </c>
      <c r="AF962">
        <f>_xlfn.IFNA(VLOOKUP(A962,Gold!$A$2:$E$1307,5, FALSE),AF961)</f>
        <v>30693</v>
      </c>
      <c r="AG962">
        <f>_xlfn.IFNA(VLOOKUP(A962,Gold!$A$2:$G$1307,7, FALSE),AG961)</f>
        <v>-1</v>
      </c>
      <c r="AH962">
        <f>_xlfn.IFNA(VLOOKUP(A962,Oil!$A$2:$E$1345,5, FALSE),AH961)</f>
        <v>4422</v>
      </c>
      <c r="AI962">
        <f>_xlfn.IFNA(VLOOKUP(A962,Oil!$A$2:$G$1345,7, FALSE),AI961)</f>
        <v>-1</v>
      </c>
      <c r="AJ962">
        <f t="shared" si="368"/>
        <v>-2</v>
      </c>
      <c r="AK962">
        <f>_xlfn.IFNA(VLOOKUP(A962,InterestRate!$A$2:$G$1334,3, FALSE),AK961)</f>
        <v>7.8769999999999998</v>
      </c>
      <c r="AL962">
        <f>_xlfn.IFNA(VLOOKUP(A962,InterestRate!$A$2:$G$1334,4,FALSE),AL961)</f>
        <v>7.8319999999999999</v>
      </c>
      <c r="AM962">
        <f>_xlfn.IFNA(VLOOKUP(A962,InterestRate!$A$2:$G$1334,5, FALSE),AM961)</f>
        <v>7.8819999999999997</v>
      </c>
      <c r="AN962">
        <f>_xlfn.IFNA(VLOOKUP(A962,InterestRate!$A$2:$G$1334,6, FALSE),AN961)</f>
        <v>7.8179999999999996</v>
      </c>
      <c r="AO962">
        <f>_xlfn.IFNA(VLOOKUP(A962,InterestRate!$A$2:$G$1334,7, FALSE),AO961)</f>
        <v>-1.5E-3</v>
      </c>
      <c r="AP962">
        <f t="shared" si="369"/>
        <v>-1</v>
      </c>
      <c r="AQ962">
        <f t="shared" si="370"/>
        <v>-3</v>
      </c>
    </row>
    <row r="963" spans="1:43" x14ac:dyDescent="0.2">
      <c r="A963" s="1">
        <v>43270</v>
      </c>
      <c r="B963">
        <v>10789.45</v>
      </c>
      <c r="C963">
        <v>10789.45</v>
      </c>
      <c r="D963">
        <v>10701.2</v>
      </c>
      <c r="E963">
        <v>10710.45</v>
      </c>
      <c r="F963">
        <v>231382790</v>
      </c>
      <c r="G963">
        <v>12290.16</v>
      </c>
      <c r="H963">
        <f t="shared" si="386"/>
        <v>10754.216666666667</v>
      </c>
      <c r="I963">
        <f t="shared" si="378"/>
        <v>-43.766666666666424</v>
      </c>
      <c r="J963">
        <f t="shared" si="385"/>
        <v>-1</v>
      </c>
      <c r="K963">
        <f t="shared" ref="K963:K1026" si="392">E970</f>
        <v>10589.1</v>
      </c>
      <c r="L963">
        <f t="shared" si="379"/>
        <v>223676848.2857143</v>
      </c>
      <c r="M963">
        <f t="shared" si="380"/>
        <v>7705941.7142857015</v>
      </c>
      <c r="N963" s="10">
        <f t="shared" ref="N963:N1026" si="393">(K963-E963)*100/E963</f>
        <v>-1.1330056160105351</v>
      </c>
      <c r="O963">
        <f t="shared" si="375"/>
        <v>-57.199999999998909</v>
      </c>
      <c r="P963">
        <f t="shared" si="387"/>
        <v>-210.49999999999818</v>
      </c>
      <c r="Q963">
        <f t="shared" si="388"/>
        <v>74.521701057956278</v>
      </c>
      <c r="R963">
        <f t="shared" si="389"/>
        <v>153.29999999999927</v>
      </c>
      <c r="S963">
        <f t="shared" si="371"/>
        <v>-89.399999999999636</v>
      </c>
      <c r="T963">
        <f t="shared" si="372"/>
        <v>89.399999999999636</v>
      </c>
      <c r="U963">
        <f t="shared" si="373"/>
        <v>0</v>
      </c>
      <c r="V963">
        <f t="shared" si="374"/>
        <v>89.399999999999636</v>
      </c>
      <c r="W963">
        <f t="shared" si="381"/>
        <v>14.100000000000364</v>
      </c>
      <c r="X963">
        <f t="shared" si="376"/>
        <v>22.271428571428778</v>
      </c>
      <c r="Y963">
        <f t="shared" si="382"/>
        <v>37.72935779816553</v>
      </c>
      <c r="Z963">
        <f t="shared" si="383"/>
        <v>0</v>
      </c>
      <c r="AA963">
        <f t="shared" si="384"/>
        <v>0</v>
      </c>
      <c r="AB963">
        <v>107.35</v>
      </c>
      <c r="AC963">
        <f t="shared" si="390"/>
        <v>-18279240410</v>
      </c>
      <c r="AD963">
        <f t="shared" si="377"/>
        <v>-3787535208.9070587</v>
      </c>
      <c r="AE963" t="str">
        <f t="shared" si="391"/>
        <v>Jun</v>
      </c>
      <c r="AF963">
        <f>_xlfn.IFNA(VLOOKUP(A963,Gold!$A$2:$E$1307,5, FALSE),AF962)</f>
        <v>30757</v>
      </c>
      <c r="AG963">
        <f>_xlfn.IFNA(VLOOKUP(A963,Gold!$A$2:$G$1307,7, FALSE),AG962)</f>
        <v>-1</v>
      </c>
      <c r="AH963">
        <f>_xlfn.IFNA(VLOOKUP(A963,Oil!$A$2:$E$1345,5, FALSE),AH962)</f>
        <v>4479</v>
      </c>
      <c r="AI963">
        <f>_xlfn.IFNA(VLOOKUP(A963,Oil!$A$2:$G$1345,7, FALSE),AI962)</f>
        <v>1</v>
      </c>
      <c r="AJ963">
        <f t="shared" ref="AJ963:AJ1026" si="394">AG963+AI963</f>
        <v>0</v>
      </c>
      <c r="AK963">
        <f>_xlfn.IFNA(VLOOKUP(A963,InterestRate!$A$2:$G$1334,3, FALSE),AK962)</f>
        <v>7.8630000000000004</v>
      </c>
      <c r="AL963">
        <f>_xlfn.IFNA(VLOOKUP(A963,InterestRate!$A$2:$G$1334,4,FALSE),AL962)</f>
        <v>7.9210000000000003</v>
      </c>
      <c r="AM963">
        <f>_xlfn.IFNA(VLOOKUP(A963,InterestRate!$A$2:$G$1334,5, FALSE),AM962)</f>
        <v>7.9210000000000003</v>
      </c>
      <c r="AN963">
        <f>_xlfn.IFNA(VLOOKUP(A963,InterestRate!$A$2:$G$1334,6, FALSE),AN962)</f>
        <v>7.8550000000000004</v>
      </c>
      <c r="AO963">
        <f>_xlfn.IFNA(VLOOKUP(A963,InterestRate!$A$2:$G$1334,7, FALSE),AO962)</f>
        <v>-1.8E-3</v>
      </c>
      <c r="AP963">
        <f t="shared" ref="AP963:AP1026" si="395">IF(AO963&gt;0,1,-1)</f>
        <v>-1</v>
      </c>
      <c r="AQ963">
        <f t="shared" ref="AQ963:AQ1026" si="396">AG963+AI963+AP963</f>
        <v>-1</v>
      </c>
    </row>
    <row r="964" spans="1:43" x14ac:dyDescent="0.2">
      <c r="A964" s="1">
        <v>43271</v>
      </c>
      <c r="B964">
        <v>10734.65</v>
      </c>
      <c r="C964">
        <v>10781.8</v>
      </c>
      <c r="D964">
        <v>10724.05</v>
      </c>
      <c r="E964">
        <v>10772.05</v>
      </c>
      <c r="F964">
        <v>199467082</v>
      </c>
      <c r="G964">
        <v>10858.35</v>
      </c>
      <c r="H964">
        <f t="shared" si="386"/>
        <v>10755.404166666667</v>
      </c>
      <c r="I964">
        <f t="shared" si="378"/>
        <v>16.645833333332121</v>
      </c>
      <c r="J964">
        <f t="shared" si="385"/>
        <v>1</v>
      </c>
      <c r="K964">
        <f t="shared" si="392"/>
        <v>10714.3</v>
      </c>
      <c r="L964">
        <f t="shared" si="379"/>
        <v>225882600</v>
      </c>
      <c r="M964">
        <f t="shared" si="380"/>
        <v>-26415518</v>
      </c>
      <c r="N964" s="10">
        <f t="shared" si="393"/>
        <v>-0.53610965415125256</v>
      </c>
      <c r="O964">
        <f t="shared" si="375"/>
        <v>-14.900000000001455</v>
      </c>
      <c r="P964">
        <f t="shared" si="387"/>
        <v>-65.700000000002547</v>
      </c>
      <c r="Q964">
        <f t="shared" si="388"/>
        <v>103.60399939421322</v>
      </c>
      <c r="R964">
        <f t="shared" si="389"/>
        <v>50.800000000001091</v>
      </c>
      <c r="S964">
        <f t="shared" ref="S964:S1027" si="397">E964-E963</f>
        <v>61.599999999998545</v>
      </c>
      <c r="T964">
        <f t="shared" ref="T964:T1027" si="398">E963-E964</f>
        <v>-61.599999999998545</v>
      </c>
      <c r="U964">
        <f t="shared" ref="U964:U1027" si="399">IF(S964&gt;0,S964,0)</f>
        <v>61.599999999998545</v>
      </c>
      <c r="V964">
        <f t="shared" ref="V964:V1027" si="400">IF(T964&gt;0,T964,0)</f>
        <v>0</v>
      </c>
      <c r="W964">
        <f t="shared" si="381"/>
        <v>20.142857142857142</v>
      </c>
      <c r="X964">
        <f t="shared" si="376"/>
        <v>22.271428571428778</v>
      </c>
      <c r="Y964">
        <f t="shared" si="382"/>
        <v>46.396841066139956</v>
      </c>
      <c r="Z964">
        <f t="shared" si="383"/>
        <v>0</v>
      </c>
      <c r="AA964">
        <f t="shared" si="384"/>
        <v>0</v>
      </c>
      <c r="AB964">
        <v>-40.6</v>
      </c>
      <c r="AC964">
        <f t="shared" si="390"/>
        <v>7460068866.7999277</v>
      </c>
      <c r="AD964">
        <f t="shared" si="377"/>
        <v>-2880530300.121366</v>
      </c>
      <c r="AE964" t="str">
        <f t="shared" si="391"/>
        <v>Jun</v>
      </c>
      <c r="AF964">
        <f>_xlfn.IFNA(VLOOKUP(A964,Gold!$A$2:$E$1307,5, FALSE),AF963)</f>
        <v>30589</v>
      </c>
      <c r="AG964">
        <f>_xlfn.IFNA(VLOOKUP(A964,Gold!$A$2:$G$1307,7, FALSE),AG963)</f>
        <v>-1</v>
      </c>
      <c r="AH964">
        <f>_xlfn.IFNA(VLOOKUP(A964,Oil!$A$2:$E$1345,5, FALSE),AH963)</f>
        <v>4435</v>
      </c>
      <c r="AI964">
        <f>_xlfn.IFNA(VLOOKUP(A964,Oil!$A$2:$G$1345,7, FALSE),AI963)</f>
        <v>-1</v>
      </c>
      <c r="AJ964">
        <f t="shared" si="394"/>
        <v>-2</v>
      </c>
      <c r="AK964">
        <f>_xlfn.IFNA(VLOOKUP(A964,InterestRate!$A$2:$G$1334,3, FALSE),AK963)</f>
        <v>7.827</v>
      </c>
      <c r="AL964">
        <f>_xlfn.IFNA(VLOOKUP(A964,InterestRate!$A$2:$G$1334,4,FALSE),AL963)</f>
        <v>7.8049999999999997</v>
      </c>
      <c r="AM964">
        <f>_xlfn.IFNA(VLOOKUP(A964,InterestRate!$A$2:$G$1334,5, FALSE),AM963)</f>
        <v>7.85</v>
      </c>
      <c r="AN964">
        <f>_xlfn.IFNA(VLOOKUP(A964,InterestRate!$A$2:$G$1334,6, FALSE),AN963)</f>
        <v>7.8040000000000003</v>
      </c>
      <c r="AO964">
        <f>_xlfn.IFNA(VLOOKUP(A964,InterestRate!$A$2:$G$1334,7, FALSE),AO963)</f>
        <v>-4.5999999999999999E-3</v>
      </c>
      <c r="AP964">
        <f t="shared" si="395"/>
        <v>-1</v>
      </c>
      <c r="AQ964">
        <f t="shared" si="396"/>
        <v>-3</v>
      </c>
    </row>
    <row r="965" spans="1:43" x14ac:dyDescent="0.2">
      <c r="A965" s="1">
        <v>43272</v>
      </c>
      <c r="B965">
        <v>10808.45</v>
      </c>
      <c r="C965">
        <v>10809.6</v>
      </c>
      <c r="D965">
        <v>10725.9</v>
      </c>
      <c r="E965">
        <v>10741.1</v>
      </c>
      <c r="F965">
        <v>230507383</v>
      </c>
      <c r="G965">
        <v>12211.18</v>
      </c>
      <c r="H965">
        <f t="shared" si="386"/>
        <v>10767.366666666667</v>
      </c>
      <c r="I965">
        <f t="shared" si="378"/>
        <v>-26.266666666666424</v>
      </c>
      <c r="J965">
        <f t="shared" si="385"/>
        <v>-1</v>
      </c>
      <c r="K965">
        <f t="shared" si="392"/>
        <v>10657.3</v>
      </c>
      <c r="L965">
        <f t="shared" si="379"/>
        <v>223256482.7142857</v>
      </c>
      <c r="M965">
        <f t="shared" si="380"/>
        <v>7250900.2857142985</v>
      </c>
      <c r="N965" s="10">
        <f t="shared" si="393"/>
        <v>-0.78018080084908514</v>
      </c>
      <c r="O965">
        <f t="shared" si="375"/>
        <v>-101.75</v>
      </c>
      <c r="P965">
        <f t="shared" si="387"/>
        <v>-248.39999999999964</v>
      </c>
      <c r="Q965">
        <f t="shared" si="388"/>
        <v>112.15065176126356</v>
      </c>
      <c r="R965">
        <f t="shared" si="389"/>
        <v>146.64999999999964</v>
      </c>
      <c r="S965">
        <f t="shared" si="397"/>
        <v>-30.949999999998909</v>
      </c>
      <c r="T965">
        <f t="shared" si="398"/>
        <v>30.949999999998909</v>
      </c>
      <c r="U965">
        <f t="shared" si="399"/>
        <v>0</v>
      </c>
      <c r="V965">
        <f t="shared" si="400"/>
        <v>30.949999999998909</v>
      </c>
      <c r="W965">
        <f t="shared" si="381"/>
        <v>12.15714285714291</v>
      </c>
      <c r="X965">
        <f t="shared" si="376"/>
        <v>26.692857142857196</v>
      </c>
      <c r="Y965">
        <f t="shared" si="382"/>
        <v>30.507259365477736</v>
      </c>
      <c r="Z965">
        <f t="shared" si="383"/>
        <v>0</v>
      </c>
      <c r="AA965">
        <f t="shared" si="384"/>
        <v>0</v>
      </c>
      <c r="AB965">
        <v>-173.85</v>
      </c>
      <c r="AC965">
        <f t="shared" si="390"/>
        <v>-15524672245.050083</v>
      </c>
      <c r="AD965">
        <f t="shared" si="377"/>
        <v>-5878053794.0999708</v>
      </c>
      <c r="AE965" t="str">
        <f t="shared" si="391"/>
        <v>Jun</v>
      </c>
      <c r="AF965">
        <f>_xlfn.IFNA(VLOOKUP(A965,Gold!$A$2:$E$1307,5, FALSE),AF964)</f>
        <v>30437</v>
      </c>
      <c r="AG965">
        <f>_xlfn.IFNA(VLOOKUP(A965,Gold!$A$2:$G$1307,7, FALSE),AG964)</f>
        <v>-1</v>
      </c>
      <c r="AH965">
        <f>_xlfn.IFNA(VLOOKUP(A965,Oil!$A$2:$E$1345,5, FALSE),AH964)</f>
        <v>4474</v>
      </c>
      <c r="AI965">
        <f>_xlfn.IFNA(VLOOKUP(A965,Oil!$A$2:$G$1345,7, FALSE),AI964)</f>
        <v>1</v>
      </c>
      <c r="AJ965">
        <f t="shared" si="394"/>
        <v>0</v>
      </c>
      <c r="AK965">
        <f>_xlfn.IFNA(VLOOKUP(A965,InterestRate!$A$2:$G$1334,3, FALSE),AK964)</f>
        <v>7.7720000000000002</v>
      </c>
      <c r="AL965">
        <f>_xlfn.IFNA(VLOOKUP(A965,InterestRate!$A$2:$G$1334,4,FALSE),AL964)</f>
        <v>7.798</v>
      </c>
      <c r="AM965">
        <f>_xlfn.IFNA(VLOOKUP(A965,InterestRate!$A$2:$G$1334,5, FALSE),AM964)</f>
        <v>7.8120000000000003</v>
      </c>
      <c r="AN965">
        <f>_xlfn.IFNA(VLOOKUP(A965,InterestRate!$A$2:$G$1334,6, FALSE),AN964)</f>
        <v>7.7690000000000001</v>
      </c>
      <c r="AO965">
        <f>_xlfn.IFNA(VLOOKUP(A965,InterestRate!$A$2:$G$1334,7, FALSE),AO964)</f>
        <v>-7.0000000000000001E-3</v>
      </c>
      <c r="AP965">
        <f t="shared" si="395"/>
        <v>-1</v>
      </c>
      <c r="AQ965">
        <f t="shared" si="396"/>
        <v>-1</v>
      </c>
    </row>
    <row r="966" spans="1:43" x14ac:dyDescent="0.2">
      <c r="A966" s="1">
        <v>43273</v>
      </c>
      <c r="B966">
        <v>10742.7</v>
      </c>
      <c r="C966">
        <v>10837</v>
      </c>
      <c r="D966">
        <v>10710.45</v>
      </c>
      <c r="E966">
        <v>10821.85</v>
      </c>
      <c r="F966">
        <v>236898415</v>
      </c>
      <c r="G966">
        <v>13520.01</v>
      </c>
      <c r="H966">
        <f t="shared" si="386"/>
        <v>10779.695833333335</v>
      </c>
      <c r="I966">
        <f t="shared" si="378"/>
        <v>42.154166666665333</v>
      </c>
      <c r="J966">
        <f t="shared" si="385"/>
        <v>1</v>
      </c>
      <c r="K966">
        <f t="shared" si="392"/>
        <v>10699.9</v>
      </c>
      <c r="L966">
        <f t="shared" si="379"/>
        <v>226983368.2857143</v>
      </c>
      <c r="M966">
        <f t="shared" si="380"/>
        <v>9915046.7142857015</v>
      </c>
      <c r="N966" s="10">
        <f t="shared" si="393"/>
        <v>-1.1268868077084853</v>
      </c>
      <c r="O966">
        <f t="shared" si="375"/>
        <v>-34.850000000000364</v>
      </c>
      <c r="P966">
        <f t="shared" si="387"/>
        <v>-263.05000000000109</v>
      </c>
      <c r="Q966">
        <f t="shared" si="388"/>
        <v>131.60262743433009</v>
      </c>
      <c r="R966">
        <f t="shared" si="389"/>
        <v>228.20000000000073</v>
      </c>
      <c r="S966">
        <f t="shared" si="397"/>
        <v>80.75</v>
      </c>
      <c r="T966">
        <f t="shared" si="398"/>
        <v>-80.75</v>
      </c>
      <c r="U966">
        <f t="shared" si="399"/>
        <v>80.75</v>
      </c>
      <c r="V966">
        <f t="shared" si="400"/>
        <v>0</v>
      </c>
      <c r="W966">
        <f t="shared" si="381"/>
        <v>21.714285714285715</v>
      </c>
      <c r="X966">
        <f t="shared" si="376"/>
        <v>26.692857142857196</v>
      </c>
      <c r="Y966">
        <f t="shared" si="382"/>
        <v>43.949689171606138</v>
      </c>
      <c r="Z966">
        <f t="shared" si="383"/>
        <v>0</v>
      </c>
      <c r="AA966">
        <f t="shared" si="384"/>
        <v>0</v>
      </c>
      <c r="AB966">
        <v>-151.5</v>
      </c>
      <c r="AC966">
        <f t="shared" si="390"/>
        <v>18750509547.249912</v>
      </c>
      <c r="AD966">
        <f t="shared" si="377"/>
        <v>-2231396232.2642927</v>
      </c>
      <c r="AE966" t="str">
        <f t="shared" si="391"/>
        <v>Jun</v>
      </c>
      <c r="AF966">
        <f>_xlfn.IFNA(VLOOKUP(A966,Gold!$A$2:$E$1307,5, FALSE),AF965)</f>
        <v>30484</v>
      </c>
      <c r="AG966">
        <f>_xlfn.IFNA(VLOOKUP(A966,Gold!$A$2:$G$1307,7, FALSE),AG965)</f>
        <v>1</v>
      </c>
      <c r="AH966">
        <f>_xlfn.IFNA(VLOOKUP(A966,Oil!$A$2:$E$1345,5, FALSE),AH965)</f>
        <v>4470</v>
      </c>
      <c r="AI966">
        <f>_xlfn.IFNA(VLOOKUP(A966,Oil!$A$2:$G$1345,7, FALSE),AI965)</f>
        <v>-1</v>
      </c>
      <c r="AJ966">
        <f t="shared" si="394"/>
        <v>0</v>
      </c>
      <c r="AK966">
        <f>_xlfn.IFNA(VLOOKUP(A966,InterestRate!$A$2:$G$1334,3, FALSE),AK965)</f>
        <v>7.819</v>
      </c>
      <c r="AL966">
        <f>_xlfn.IFNA(VLOOKUP(A966,InterestRate!$A$2:$G$1334,4,FALSE),AL965)</f>
        <v>7.7889999999999997</v>
      </c>
      <c r="AM966">
        <f>_xlfn.IFNA(VLOOKUP(A966,InterestRate!$A$2:$G$1334,5, FALSE),AM965)</f>
        <v>7.8410000000000002</v>
      </c>
      <c r="AN966">
        <f>_xlfn.IFNA(VLOOKUP(A966,InterestRate!$A$2:$G$1334,6, FALSE),AN965)</f>
        <v>7.7709999999999999</v>
      </c>
      <c r="AO966">
        <f>_xlfn.IFNA(VLOOKUP(A966,InterestRate!$A$2:$G$1334,7, FALSE),AO965)</f>
        <v>6.0000000000000001E-3</v>
      </c>
      <c r="AP966">
        <f t="shared" si="395"/>
        <v>1</v>
      </c>
      <c r="AQ966">
        <f t="shared" si="396"/>
        <v>1</v>
      </c>
    </row>
    <row r="967" spans="1:43" x14ac:dyDescent="0.2">
      <c r="A967" s="1">
        <v>43276</v>
      </c>
      <c r="B967">
        <v>10822.9</v>
      </c>
      <c r="C967">
        <v>10831.05</v>
      </c>
      <c r="D967">
        <v>10753.05</v>
      </c>
      <c r="E967">
        <v>10762.45</v>
      </c>
      <c r="F967">
        <v>236693278</v>
      </c>
      <c r="G967">
        <v>12012.41</v>
      </c>
      <c r="H967">
        <f t="shared" si="386"/>
        <v>10791.129166666668</v>
      </c>
      <c r="I967">
        <f t="shared" si="378"/>
        <v>-28.679166666666788</v>
      </c>
      <c r="J967">
        <f t="shared" si="385"/>
        <v>-1</v>
      </c>
      <c r="K967">
        <f t="shared" si="392"/>
        <v>10769.9</v>
      </c>
      <c r="L967">
        <f t="shared" si="379"/>
        <v>229396994.42857143</v>
      </c>
      <c r="M967">
        <f t="shared" si="380"/>
        <v>7296283.5714285672</v>
      </c>
      <c r="N967" s="10">
        <f t="shared" si="393"/>
        <v>6.9222156665061471E-2</v>
      </c>
      <c r="O967">
        <f t="shared" si="375"/>
        <v>-45.599999999998545</v>
      </c>
      <c r="P967">
        <f t="shared" si="387"/>
        <v>-260.49999999999818</v>
      </c>
      <c r="Q967">
        <f t="shared" si="388"/>
        <v>112.37802064376083</v>
      </c>
      <c r="R967">
        <f t="shared" si="389"/>
        <v>214.89999999999964</v>
      </c>
      <c r="S967">
        <f t="shared" si="397"/>
        <v>-59.399999999999636</v>
      </c>
      <c r="T967">
        <f t="shared" si="398"/>
        <v>59.399999999999636</v>
      </c>
      <c r="U967">
        <f t="shared" si="399"/>
        <v>0</v>
      </c>
      <c r="V967">
        <f t="shared" si="400"/>
        <v>59.399999999999636</v>
      </c>
      <c r="W967">
        <f t="shared" si="381"/>
        <v>21.714285714285715</v>
      </c>
      <c r="X967">
        <f t="shared" si="376"/>
        <v>28.228571428571222</v>
      </c>
      <c r="Y967">
        <f t="shared" si="382"/>
        <v>42.624789680314251</v>
      </c>
      <c r="Z967">
        <f t="shared" si="383"/>
        <v>0</v>
      </c>
      <c r="AA967">
        <f t="shared" si="384"/>
        <v>0</v>
      </c>
      <c r="AB967">
        <v>-182.2</v>
      </c>
      <c r="AC967">
        <f t="shared" si="390"/>
        <v>-14308108655.099741</v>
      </c>
      <c r="AD967">
        <f t="shared" si="377"/>
        <v>-3600799347.2213874</v>
      </c>
      <c r="AE967" t="str">
        <f t="shared" si="391"/>
        <v>Jun</v>
      </c>
      <c r="AF967">
        <f>_xlfn.IFNA(VLOOKUP(A967,Gold!$A$2:$E$1307,5, FALSE),AF966)</f>
        <v>30540</v>
      </c>
      <c r="AG967">
        <f>_xlfn.IFNA(VLOOKUP(A967,Gold!$A$2:$G$1307,7, FALSE),AG966)</f>
        <v>1</v>
      </c>
      <c r="AH967">
        <f>_xlfn.IFNA(VLOOKUP(A967,Oil!$A$2:$E$1345,5, FALSE),AH966)</f>
        <v>4648</v>
      </c>
      <c r="AI967">
        <f>_xlfn.IFNA(VLOOKUP(A967,Oil!$A$2:$G$1345,7, FALSE),AI966)</f>
        <v>1</v>
      </c>
      <c r="AJ967">
        <f t="shared" si="394"/>
        <v>2</v>
      </c>
      <c r="AK967">
        <f>_xlfn.IFNA(VLOOKUP(A967,InterestRate!$A$2:$G$1334,3, FALSE),AK966)</f>
        <v>7.8239999999999998</v>
      </c>
      <c r="AL967">
        <f>_xlfn.IFNA(VLOOKUP(A967,InterestRate!$A$2:$G$1334,4,FALSE),AL966)</f>
        <v>7.8140000000000001</v>
      </c>
      <c r="AM967">
        <f>_xlfn.IFNA(VLOOKUP(A967,InterestRate!$A$2:$G$1334,5, FALSE),AM966)</f>
        <v>7.859</v>
      </c>
      <c r="AN967">
        <f>_xlfn.IFNA(VLOOKUP(A967,InterestRate!$A$2:$G$1334,6, FALSE),AN966)</f>
        <v>7.8049999999999997</v>
      </c>
      <c r="AO967">
        <f>_xlfn.IFNA(VLOOKUP(A967,InterestRate!$A$2:$G$1334,7, FALSE),AO966)</f>
        <v>5.9999999999999995E-4</v>
      </c>
      <c r="AP967">
        <f t="shared" si="395"/>
        <v>1</v>
      </c>
      <c r="AQ967">
        <f t="shared" si="396"/>
        <v>3</v>
      </c>
    </row>
    <row r="968" spans="1:43" x14ac:dyDescent="0.2">
      <c r="A968" s="1">
        <v>43277</v>
      </c>
      <c r="B968">
        <v>10742.7</v>
      </c>
      <c r="C968">
        <v>10805.25</v>
      </c>
      <c r="D968">
        <v>10732.55</v>
      </c>
      <c r="E968">
        <v>10769.15</v>
      </c>
      <c r="F968">
        <v>226846382</v>
      </c>
      <c r="G968">
        <v>12113.53</v>
      </c>
      <c r="H968">
        <f t="shared" si="386"/>
        <v>10790.637500000001</v>
      </c>
      <c r="I968">
        <f t="shared" si="378"/>
        <v>-21.487500000001091</v>
      </c>
      <c r="J968">
        <f t="shared" si="385"/>
        <v>0</v>
      </c>
      <c r="K968">
        <f t="shared" si="392"/>
        <v>10749.75</v>
      </c>
      <c r="L968">
        <f t="shared" si="379"/>
        <v>236062939.2857143</v>
      </c>
      <c r="M968">
        <f t="shared" si="380"/>
        <v>-9216557.2857142985</v>
      </c>
      <c r="N968" s="10">
        <f t="shared" si="393"/>
        <v>-0.18014420822441546</v>
      </c>
      <c r="O968">
        <f t="shared" si="375"/>
        <v>-48.550000000001091</v>
      </c>
      <c r="P968">
        <f t="shared" si="387"/>
        <v>-181.60000000000218</v>
      </c>
      <c r="Q968">
        <f t="shared" si="388"/>
        <v>76.031379799959836</v>
      </c>
      <c r="R968">
        <f t="shared" si="389"/>
        <v>133.05000000000109</v>
      </c>
      <c r="S968">
        <f t="shared" si="397"/>
        <v>6.6999999999989086</v>
      </c>
      <c r="T968">
        <f t="shared" si="398"/>
        <v>-6.6999999999989086</v>
      </c>
      <c r="U968">
        <f t="shared" si="399"/>
        <v>6.6999999999989086</v>
      </c>
      <c r="V968">
        <f t="shared" si="400"/>
        <v>0</v>
      </c>
      <c r="W968">
        <f t="shared" si="381"/>
        <v>21.292857142856779</v>
      </c>
      <c r="X968">
        <f t="shared" si="376"/>
        <v>28.228571428571222</v>
      </c>
      <c r="Y968">
        <f t="shared" si="382"/>
        <v>42.146189735614065</v>
      </c>
      <c r="Z968">
        <f t="shared" si="383"/>
        <v>0</v>
      </c>
      <c r="AA968">
        <f t="shared" si="384"/>
        <v>0</v>
      </c>
      <c r="AB968">
        <v>-129</v>
      </c>
      <c r="AC968">
        <f t="shared" si="390"/>
        <v>6000086803.8997526</v>
      </c>
      <c r="AD968">
        <f t="shared" si="377"/>
        <v>-3150589524.7000432</v>
      </c>
      <c r="AE968" t="str">
        <f t="shared" si="391"/>
        <v>Jun</v>
      </c>
      <c r="AF968">
        <f>_xlfn.IFNA(VLOOKUP(A968,Gold!$A$2:$E$1307,5, FALSE),AF967)</f>
        <v>30394</v>
      </c>
      <c r="AG968">
        <f>_xlfn.IFNA(VLOOKUP(A968,Gold!$A$2:$G$1307,7, FALSE),AG967)</f>
        <v>-1</v>
      </c>
      <c r="AH968">
        <f>_xlfn.IFNA(VLOOKUP(A968,Oil!$A$2:$E$1345,5, FALSE),AH967)</f>
        <v>4639</v>
      </c>
      <c r="AI968">
        <f>_xlfn.IFNA(VLOOKUP(A968,Oil!$A$2:$G$1345,7, FALSE),AI967)</f>
        <v>-1</v>
      </c>
      <c r="AJ968">
        <f t="shared" si="394"/>
        <v>-2</v>
      </c>
      <c r="AK968">
        <f>_xlfn.IFNA(VLOOKUP(A968,InterestRate!$A$2:$G$1334,3, FALSE),AK967)</f>
        <v>7.8289999999999997</v>
      </c>
      <c r="AL968">
        <f>_xlfn.IFNA(VLOOKUP(A968,InterestRate!$A$2:$G$1334,4,FALSE),AL967)</f>
        <v>7.8390000000000004</v>
      </c>
      <c r="AM968">
        <f>_xlfn.IFNA(VLOOKUP(A968,InterestRate!$A$2:$G$1334,5, FALSE),AM967)</f>
        <v>7.8490000000000002</v>
      </c>
      <c r="AN968">
        <f>_xlfn.IFNA(VLOOKUP(A968,InterestRate!$A$2:$G$1334,6, FALSE),AN967)</f>
        <v>7.8070000000000004</v>
      </c>
      <c r="AO968">
        <f>_xlfn.IFNA(VLOOKUP(A968,InterestRate!$A$2:$G$1334,7, FALSE),AO967)</f>
        <v>5.9999999999999995E-4</v>
      </c>
      <c r="AP968">
        <f t="shared" si="395"/>
        <v>1</v>
      </c>
      <c r="AQ968">
        <f t="shared" si="396"/>
        <v>-1</v>
      </c>
    </row>
    <row r="969" spans="1:43" x14ac:dyDescent="0.2">
      <c r="A969" s="1">
        <v>43278</v>
      </c>
      <c r="B969">
        <v>10785.5</v>
      </c>
      <c r="C969">
        <v>10785.5</v>
      </c>
      <c r="D969">
        <v>10652.4</v>
      </c>
      <c r="E969">
        <v>10671.4</v>
      </c>
      <c r="F969">
        <v>253620792</v>
      </c>
      <c r="G969">
        <v>13837.03</v>
      </c>
      <c r="H969">
        <f t="shared" si="386"/>
        <v>10790.762500000001</v>
      </c>
      <c r="I969">
        <f t="shared" si="378"/>
        <v>-119.36250000000109</v>
      </c>
      <c r="J969">
        <f t="shared" si="385"/>
        <v>0</v>
      </c>
      <c r="K969">
        <f t="shared" si="392"/>
        <v>10772.65</v>
      </c>
      <c r="L969">
        <f t="shared" si="379"/>
        <v>223503218.85714287</v>
      </c>
      <c r="M969">
        <f t="shared" si="380"/>
        <v>30117573.142857134</v>
      </c>
      <c r="N969" s="10">
        <f t="shared" si="393"/>
        <v>0.94879772101130122</v>
      </c>
      <c r="O969">
        <f t="shared" ref="O969:O1032" si="401">E969-E962</f>
        <v>-128.45000000000073</v>
      </c>
      <c r="P969">
        <f t="shared" si="387"/>
        <v>-159.95000000000073</v>
      </c>
      <c r="Q969">
        <f t="shared" si="388"/>
        <v>40.766527469294502</v>
      </c>
      <c r="R969">
        <f t="shared" si="389"/>
        <v>31.5</v>
      </c>
      <c r="S969">
        <f t="shared" si="397"/>
        <v>-97.75</v>
      </c>
      <c r="T969">
        <f t="shared" si="398"/>
        <v>97.75</v>
      </c>
      <c r="U969">
        <f t="shared" si="399"/>
        <v>0</v>
      </c>
      <c r="V969">
        <f t="shared" si="400"/>
        <v>97.75</v>
      </c>
      <c r="W969">
        <f t="shared" si="381"/>
        <v>21.292857142856779</v>
      </c>
      <c r="X969">
        <f t="shared" ref="X969:X1032" si="402">AVERAGE(V963:V969)</f>
        <v>39.642857142856883</v>
      </c>
      <c r="Y969">
        <f t="shared" si="382"/>
        <v>34.378964363971619</v>
      </c>
      <c r="Z969">
        <f t="shared" si="383"/>
        <v>0</v>
      </c>
      <c r="AA969">
        <f t="shared" si="384"/>
        <v>0</v>
      </c>
      <c r="AB969">
        <v>-222.6</v>
      </c>
      <c r="AC969">
        <f t="shared" si="390"/>
        <v>-28938132367.200092</v>
      </c>
      <c r="AD969">
        <f t="shared" ref="AD969:AD1032" si="403">AVERAGE(AC963:AC969)</f>
        <v>-6405641208.4857607</v>
      </c>
      <c r="AE969" t="str">
        <f t="shared" si="391"/>
        <v>Jun</v>
      </c>
      <c r="AF969">
        <f>_xlfn.IFNA(VLOOKUP(A969,Gold!$A$2:$E$1307,5, FALSE),AF968)</f>
        <v>30536</v>
      </c>
      <c r="AG969">
        <f>_xlfn.IFNA(VLOOKUP(A969,Gold!$A$2:$G$1307,7, FALSE),AG968)</f>
        <v>1</v>
      </c>
      <c r="AH969">
        <f>_xlfn.IFNA(VLOOKUP(A969,Oil!$A$2:$E$1345,5, FALSE),AH968)</f>
        <v>4808</v>
      </c>
      <c r="AI969">
        <f>_xlfn.IFNA(VLOOKUP(A969,Oil!$A$2:$G$1345,7, FALSE),AI968)</f>
        <v>1</v>
      </c>
      <c r="AJ969">
        <f t="shared" si="394"/>
        <v>2</v>
      </c>
      <c r="AK969">
        <f>_xlfn.IFNA(VLOOKUP(A969,InterestRate!$A$2:$G$1334,3, FALSE),AK968)</f>
        <v>7.8710000000000004</v>
      </c>
      <c r="AL969">
        <f>_xlfn.IFNA(VLOOKUP(A969,InterestRate!$A$2:$G$1334,4,FALSE),AL968)</f>
        <v>7.87</v>
      </c>
      <c r="AM969">
        <f>_xlfn.IFNA(VLOOKUP(A969,InterestRate!$A$2:$G$1334,5, FALSE),AM968)</f>
        <v>7.8780000000000001</v>
      </c>
      <c r="AN969">
        <f>_xlfn.IFNA(VLOOKUP(A969,InterestRate!$A$2:$G$1334,6, FALSE),AN968)</f>
        <v>7.8570000000000002</v>
      </c>
      <c r="AO969">
        <f>_xlfn.IFNA(VLOOKUP(A969,InterestRate!$A$2:$G$1334,7, FALSE),AO968)</f>
        <v>5.4000000000000003E-3</v>
      </c>
      <c r="AP969">
        <f t="shared" si="395"/>
        <v>1</v>
      </c>
      <c r="AQ969">
        <f t="shared" si="396"/>
        <v>3</v>
      </c>
    </row>
    <row r="970" spans="1:43" x14ac:dyDescent="0.2">
      <c r="A970" s="1">
        <v>43279</v>
      </c>
      <c r="B970">
        <v>10660.8</v>
      </c>
      <c r="C970">
        <v>10674.2</v>
      </c>
      <c r="D970">
        <v>10557.7</v>
      </c>
      <c r="E970">
        <v>10589.1</v>
      </c>
      <c r="F970">
        <v>363157327</v>
      </c>
      <c r="G970">
        <v>20187.98</v>
      </c>
      <c r="H970">
        <f t="shared" si="386"/>
        <v>10781.133333333333</v>
      </c>
      <c r="I970">
        <f t="shared" ref="I970:I1033" si="404">E970-H970</f>
        <v>-192.03333333333285</v>
      </c>
      <c r="J970">
        <f t="shared" si="385"/>
        <v>0</v>
      </c>
      <c r="K970">
        <f t="shared" si="392"/>
        <v>10852.9</v>
      </c>
      <c r="L970">
        <f t="shared" ref="L970:L1033" si="405">AVERAGE(F963:F969)</f>
        <v>230773731.7142857</v>
      </c>
      <c r="M970">
        <f t="shared" ref="M970:M1033" si="406">F970-L970</f>
        <v>132383595.2857143</v>
      </c>
      <c r="N970" s="10">
        <f t="shared" si="393"/>
        <v>2.4912409930966679</v>
      </c>
      <c r="O970">
        <f t="shared" si="401"/>
        <v>-121.35000000000036</v>
      </c>
      <c r="P970">
        <f t="shared" si="387"/>
        <v>-64.150000000001455</v>
      </c>
      <c r="Q970">
        <f t="shared" si="388"/>
        <v>39.629657605192065</v>
      </c>
      <c r="R970">
        <f t="shared" si="389"/>
        <v>-57.199999999998909</v>
      </c>
      <c r="S970">
        <f t="shared" si="397"/>
        <v>-82.299999999999272</v>
      </c>
      <c r="T970">
        <f t="shared" si="398"/>
        <v>82.299999999999272</v>
      </c>
      <c r="U970">
        <f t="shared" si="399"/>
        <v>0</v>
      </c>
      <c r="V970">
        <f t="shared" si="400"/>
        <v>82.299999999999272</v>
      </c>
      <c r="W970">
        <f t="shared" si="381"/>
        <v>21.292857142856779</v>
      </c>
      <c r="X970">
        <f t="shared" si="402"/>
        <v>38.628571428571114</v>
      </c>
      <c r="Y970">
        <f t="shared" si="382"/>
        <v>34.9513424786022</v>
      </c>
      <c r="Z970">
        <f t="shared" si="383"/>
        <v>0</v>
      </c>
      <c r="AA970">
        <f t="shared" si="384"/>
        <v>0</v>
      </c>
      <c r="AB970">
        <v>-298.35000000000002</v>
      </c>
      <c r="AC970">
        <f t="shared" si="390"/>
        <v>-26038380345.899605</v>
      </c>
      <c r="AD970">
        <f t="shared" si="403"/>
        <v>-7514089770.7571325</v>
      </c>
      <c r="AE970" t="str">
        <f t="shared" si="391"/>
        <v>Jun</v>
      </c>
      <c r="AF970">
        <f>_xlfn.IFNA(VLOOKUP(A970,Gold!$A$2:$E$1307,5, FALSE),AF969)</f>
        <v>30488</v>
      </c>
      <c r="AG970">
        <f>_xlfn.IFNA(VLOOKUP(A970,Gold!$A$2:$G$1307,7, FALSE),AG969)</f>
        <v>-1</v>
      </c>
      <c r="AH970">
        <f>_xlfn.IFNA(VLOOKUP(A970,Oil!$A$2:$E$1345,5, FALSE),AH969)</f>
        <v>4986</v>
      </c>
      <c r="AI970">
        <f>_xlfn.IFNA(VLOOKUP(A970,Oil!$A$2:$G$1345,7, FALSE),AI969)</f>
        <v>1</v>
      </c>
      <c r="AJ970">
        <f t="shared" si="394"/>
        <v>0</v>
      </c>
      <c r="AK970">
        <f>_xlfn.IFNA(VLOOKUP(A970,InterestRate!$A$2:$G$1334,3, FALSE),AK969)</f>
        <v>7.9349999999999996</v>
      </c>
      <c r="AL970">
        <f>_xlfn.IFNA(VLOOKUP(A970,InterestRate!$A$2:$G$1334,4,FALSE),AL969)</f>
        <v>7.9039999999999999</v>
      </c>
      <c r="AM970">
        <f>_xlfn.IFNA(VLOOKUP(A970,InterestRate!$A$2:$G$1334,5, FALSE),AM969)</f>
        <v>7.9420000000000002</v>
      </c>
      <c r="AN970">
        <f>_xlfn.IFNA(VLOOKUP(A970,InterestRate!$A$2:$G$1334,6, FALSE),AN969)</f>
        <v>7.9</v>
      </c>
      <c r="AO970">
        <f>_xlfn.IFNA(VLOOKUP(A970,InterestRate!$A$2:$G$1334,7, FALSE),AO969)</f>
        <v>8.0999999999999996E-3</v>
      </c>
      <c r="AP970">
        <f t="shared" si="395"/>
        <v>1</v>
      </c>
      <c r="AQ970">
        <f t="shared" si="396"/>
        <v>1</v>
      </c>
    </row>
    <row r="971" spans="1:43" x14ac:dyDescent="0.2">
      <c r="A971" s="1">
        <v>43280</v>
      </c>
      <c r="B971">
        <v>10612.85</v>
      </c>
      <c r="C971">
        <v>10723.05</v>
      </c>
      <c r="D971">
        <v>10612.35</v>
      </c>
      <c r="E971">
        <v>10714.3</v>
      </c>
      <c r="F971">
        <v>250327878</v>
      </c>
      <c r="G971">
        <v>14440.17</v>
      </c>
      <c r="H971">
        <f t="shared" si="386"/>
        <v>10759.987500000001</v>
      </c>
      <c r="I971">
        <f t="shared" si="404"/>
        <v>-45.687500000001819</v>
      </c>
      <c r="J971">
        <f t="shared" si="385"/>
        <v>0</v>
      </c>
      <c r="K971">
        <f t="shared" si="392"/>
        <v>10947.25</v>
      </c>
      <c r="L971">
        <f t="shared" si="405"/>
        <v>249598665.57142857</v>
      </c>
      <c r="M971">
        <f t="shared" si="406"/>
        <v>729212.42857143283</v>
      </c>
      <c r="N971" s="10">
        <f t="shared" si="393"/>
        <v>2.174197101070539</v>
      </c>
      <c r="O971">
        <f t="shared" si="401"/>
        <v>-57.75</v>
      </c>
      <c r="P971">
        <f t="shared" si="387"/>
        <v>-42.849999999998545</v>
      </c>
      <c r="Q971">
        <f t="shared" si="388"/>
        <v>45.431338827059022</v>
      </c>
      <c r="R971">
        <f t="shared" si="389"/>
        <v>-14.900000000001455</v>
      </c>
      <c r="S971">
        <f t="shared" si="397"/>
        <v>125.19999999999891</v>
      </c>
      <c r="T971">
        <f t="shared" si="398"/>
        <v>-125.19999999999891</v>
      </c>
      <c r="U971">
        <f t="shared" si="399"/>
        <v>125.19999999999891</v>
      </c>
      <c r="V971">
        <f t="shared" si="400"/>
        <v>0</v>
      </c>
      <c r="W971">
        <f t="shared" ref="W971:W1034" si="407">AVERAGE(U965:U971)</f>
        <v>30.378571428571117</v>
      </c>
      <c r="X971">
        <f t="shared" si="402"/>
        <v>38.628571428571114</v>
      </c>
      <c r="Y971">
        <f t="shared" ref="Y971:Y1034" si="408">100-(100/(1+(W971/(X971+1))))</f>
        <v>43.393531272319095</v>
      </c>
      <c r="Z971">
        <f t="shared" ref="Z971:Z1034" si="409">IF(Y971&lt;20,1,0)</f>
        <v>0</v>
      </c>
      <c r="AA971">
        <f t="shared" ref="AA971:AA1034" si="410">IF(Y971&gt;80,1,0)</f>
        <v>0</v>
      </c>
      <c r="AB971">
        <v>-307.55</v>
      </c>
      <c r="AC971">
        <f t="shared" si="390"/>
        <v>25395763223.099728</v>
      </c>
      <c r="AD971">
        <f t="shared" si="403"/>
        <v>-4951847719.8571606</v>
      </c>
      <c r="AE971" t="str">
        <f t="shared" si="391"/>
        <v>Jun</v>
      </c>
      <c r="AF971">
        <f>_xlfn.IFNA(VLOOKUP(A971,Gold!$A$2:$E$1307,5, FALSE),AF970)</f>
        <v>30341</v>
      </c>
      <c r="AG971">
        <f>_xlfn.IFNA(VLOOKUP(A971,Gold!$A$2:$G$1307,7, FALSE),AG970)</f>
        <v>-1</v>
      </c>
      <c r="AH971">
        <f>_xlfn.IFNA(VLOOKUP(A971,Oil!$A$2:$E$1345,5, FALSE),AH970)</f>
        <v>5064</v>
      </c>
      <c r="AI971">
        <f>_xlfn.IFNA(VLOOKUP(A971,Oil!$A$2:$G$1345,7, FALSE),AI970)</f>
        <v>1</v>
      </c>
      <c r="AJ971">
        <f t="shared" si="394"/>
        <v>0</v>
      </c>
      <c r="AK971">
        <f>_xlfn.IFNA(VLOOKUP(A971,InterestRate!$A$2:$G$1334,3, FALSE),AK970)</f>
        <v>7.9029999999999996</v>
      </c>
      <c r="AL971">
        <f>_xlfn.IFNA(VLOOKUP(A971,InterestRate!$A$2:$G$1334,4,FALSE),AL970)</f>
        <v>7.9219999999999997</v>
      </c>
      <c r="AM971">
        <f>_xlfn.IFNA(VLOOKUP(A971,InterestRate!$A$2:$G$1334,5, FALSE),AM970)</f>
        <v>7.9219999999999997</v>
      </c>
      <c r="AN971">
        <f>_xlfn.IFNA(VLOOKUP(A971,InterestRate!$A$2:$G$1334,6, FALSE),AN970)</f>
        <v>7.8689999999999998</v>
      </c>
      <c r="AO971">
        <f>_xlfn.IFNA(VLOOKUP(A971,InterestRate!$A$2:$G$1334,7, FALSE),AO970)</f>
        <v>-4.0000000000000001E-3</v>
      </c>
      <c r="AP971">
        <f t="shared" si="395"/>
        <v>-1</v>
      </c>
      <c r="AQ971">
        <f t="shared" si="396"/>
        <v>-1</v>
      </c>
    </row>
    <row r="972" spans="1:43" x14ac:dyDescent="0.2">
      <c r="A972" s="1">
        <v>43283</v>
      </c>
      <c r="B972">
        <v>10732.35</v>
      </c>
      <c r="C972">
        <v>10736.15</v>
      </c>
      <c r="D972">
        <v>10604.65</v>
      </c>
      <c r="E972">
        <v>10657.3</v>
      </c>
      <c r="F972">
        <v>304536687</v>
      </c>
      <c r="G972">
        <v>13591.3</v>
      </c>
      <c r="H972">
        <f t="shared" si="386"/>
        <v>10748.120833333332</v>
      </c>
      <c r="I972">
        <f t="shared" si="404"/>
        <v>-90.820833333333212</v>
      </c>
      <c r="J972">
        <f t="shared" si="385"/>
        <v>0</v>
      </c>
      <c r="K972">
        <f t="shared" si="392"/>
        <v>10948.3</v>
      </c>
      <c r="L972">
        <f t="shared" si="405"/>
        <v>256864493.57142857</v>
      </c>
      <c r="M972">
        <f t="shared" si="406"/>
        <v>47672193.428571433</v>
      </c>
      <c r="N972" s="10">
        <f t="shared" si="393"/>
        <v>2.7305227402813097</v>
      </c>
      <c r="O972">
        <f t="shared" si="401"/>
        <v>-83.800000000001091</v>
      </c>
      <c r="P972">
        <f t="shared" si="387"/>
        <v>17.949999999998909</v>
      </c>
      <c r="Q972">
        <f t="shared" si="388"/>
        <v>39.09191092796587</v>
      </c>
      <c r="R972">
        <f t="shared" si="389"/>
        <v>-101.75</v>
      </c>
      <c r="S972">
        <f t="shared" si="397"/>
        <v>-57</v>
      </c>
      <c r="T972">
        <f t="shared" si="398"/>
        <v>57</v>
      </c>
      <c r="U972">
        <f t="shared" si="399"/>
        <v>0</v>
      </c>
      <c r="V972">
        <f t="shared" si="400"/>
        <v>57</v>
      </c>
      <c r="W972">
        <f t="shared" si="407"/>
        <v>30.378571428571117</v>
      </c>
      <c r="X972">
        <f t="shared" si="402"/>
        <v>42.349999999999845</v>
      </c>
      <c r="Y972">
        <f t="shared" si="408"/>
        <v>41.203255183103892</v>
      </c>
      <c r="Z972">
        <f t="shared" si="409"/>
        <v>0</v>
      </c>
      <c r="AA972">
        <f t="shared" si="410"/>
        <v>0</v>
      </c>
      <c r="AB972">
        <v>-262.89999999999998</v>
      </c>
      <c r="AC972">
        <f t="shared" si="390"/>
        <v>-22855478359.350334</v>
      </c>
      <c r="AD972">
        <f t="shared" si="403"/>
        <v>-5999105736.1857691</v>
      </c>
      <c r="AE972" t="str">
        <f t="shared" si="391"/>
        <v>Jul</v>
      </c>
      <c r="AF972">
        <f>_xlfn.IFNA(VLOOKUP(A972,Gold!$A$2:$E$1307,5, FALSE),AF971)</f>
        <v>30348</v>
      </c>
      <c r="AG972">
        <f>_xlfn.IFNA(VLOOKUP(A972,Gold!$A$2:$G$1307,7, FALSE),AG971)</f>
        <v>1</v>
      </c>
      <c r="AH972">
        <f>_xlfn.IFNA(VLOOKUP(A972,Oil!$A$2:$E$1345,5, FALSE),AH971)</f>
        <v>5085</v>
      </c>
      <c r="AI972">
        <f>_xlfn.IFNA(VLOOKUP(A972,Oil!$A$2:$G$1345,7, FALSE),AI971)</f>
        <v>1</v>
      </c>
      <c r="AJ972">
        <f t="shared" si="394"/>
        <v>2</v>
      </c>
      <c r="AK972">
        <f>_xlfn.IFNA(VLOOKUP(A972,InterestRate!$A$2:$G$1334,3, FALSE),AK971)</f>
        <v>7.9119999999999999</v>
      </c>
      <c r="AL972">
        <f>_xlfn.IFNA(VLOOKUP(A972,InterestRate!$A$2:$G$1334,4,FALSE),AL971)</f>
        <v>7.8890000000000002</v>
      </c>
      <c r="AM972">
        <f>_xlfn.IFNA(VLOOKUP(A972,InterestRate!$A$2:$G$1334,5, FALSE),AM971)</f>
        <v>7.9169999999999998</v>
      </c>
      <c r="AN972">
        <f>_xlfn.IFNA(VLOOKUP(A972,InterestRate!$A$2:$G$1334,6, FALSE),AN971)</f>
        <v>7.867</v>
      </c>
      <c r="AO972">
        <f>_xlfn.IFNA(VLOOKUP(A972,InterestRate!$A$2:$G$1334,7, FALSE),AO971)</f>
        <v>1.1000000000000001E-3</v>
      </c>
      <c r="AP972">
        <f t="shared" si="395"/>
        <v>1</v>
      </c>
      <c r="AQ972">
        <f t="shared" si="396"/>
        <v>3</v>
      </c>
    </row>
    <row r="973" spans="1:43" x14ac:dyDescent="0.2">
      <c r="A973" s="1">
        <v>43284</v>
      </c>
      <c r="B973">
        <v>10668.6</v>
      </c>
      <c r="C973">
        <v>10713.3</v>
      </c>
      <c r="D973">
        <v>10630.25</v>
      </c>
      <c r="E973">
        <v>10699.9</v>
      </c>
      <c r="F973">
        <v>208371545</v>
      </c>
      <c r="G973">
        <v>10896.89</v>
      </c>
      <c r="H973">
        <f t="shared" si="386"/>
        <v>10735.558333333332</v>
      </c>
      <c r="I973">
        <f t="shared" si="404"/>
        <v>-35.658333333332848</v>
      </c>
      <c r="J973">
        <f t="shared" si="385"/>
        <v>0</v>
      </c>
      <c r="K973">
        <f t="shared" si="392"/>
        <v>11023.2</v>
      </c>
      <c r="L973">
        <f t="shared" si="405"/>
        <v>267440108.42857143</v>
      </c>
      <c r="M973">
        <f t="shared" si="406"/>
        <v>-59068563.428571433</v>
      </c>
      <c r="N973" s="10">
        <f t="shared" si="393"/>
        <v>3.0215235656408108</v>
      </c>
      <c r="O973">
        <f t="shared" si="401"/>
        <v>-121.95000000000073</v>
      </c>
      <c r="P973">
        <f t="shared" si="387"/>
        <v>-87.100000000000364</v>
      </c>
      <c r="Q973">
        <f t="shared" si="388"/>
        <v>37.756066999068089</v>
      </c>
      <c r="R973">
        <f t="shared" si="389"/>
        <v>-34.850000000000364</v>
      </c>
      <c r="S973">
        <f t="shared" si="397"/>
        <v>42.600000000000364</v>
      </c>
      <c r="T973">
        <f t="shared" si="398"/>
        <v>-42.600000000000364</v>
      </c>
      <c r="U973">
        <f t="shared" si="399"/>
        <v>42.600000000000364</v>
      </c>
      <c r="V973">
        <f t="shared" si="400"/>
        <v>0</v>
      </c>
      <c r="W973">
        <f t="shared" si="407"/>
        <v>24.928571428571168</v>
      </c>
      <c r="X973">
        <f t="shared" si="402"/>
        <v>42.349999999999845</v>
      </c>
      <c r="Y973">
        <f t="shared" si="408"/>
        <v>36.510095198242333</v>
      </c>
      <c r="Z973">
        <f t="shared" si="409"/>
        <v>0</v>
      </c>
      <c r="AA973">
        <f t="shared" si="410"/>
        <v>0</v>
      </c>
      <c r="AB973">
        <v>-263.5</v>
      </c>
      <c r="AC973">
        <f t="shared" si="390"/>
        <v>6522029358.4998484</v>
      </c>
      <c r="AD973">
        <f t="shared" si="403"/>
        <v>-7746031477.4357767</v>
      </c>
      <c r="AE973" t="str">
        <f t="shared" si="391"/>
        <v>Jul</v>
      </c>
      <c r="AF973">
        <f>_xlfn.IFNA(VLOOKUP(A973,Gold!$A$2:$E$1307,5, FALSE),AF972)</f>
        <v>30282</v>
      </c>
      <c r="AG973">
        <f>_xlfn.IFNA(VLOOKUP(A973,Gold!$A$2:$G$1307,7, FALSE),AG972)</f>
        <v>1</v>
      </c>
      <c r="AH973">
        <f>_xlfn.IFNA(VLOOKUP(A973,Oil!$A$2:$E$1345,5, FALSE),AH972)</f>
        <v>5074</v>
      </c>
      <c r="AI973">
        <f>_xlfn.IFNA(VLOOKUP(A973,Oil!$A$2:$G$1345,7, FALSE),AI972)</f>
        <v>-1</v>
      </c>
      <c r="AJ973">
        <f t="shared" si="394"/>
        <v>0</v>
      </c>
      <c r="AK973">
        <f>_xlfn.IFNA(VLOOKUP(A973,InterestRate!$A$2:$G$1334,3, FALSE),AK972)</f>
        <v>7.883</v>
      </c>
      <c r="AL973">
        <f>_xlfn.IFNA(VLOOKUP(A973,InterestRate!$A$2:$G$1334,4,FALSE),AL972)</f>
        <v>7.9050000000000002</v>
      </c>
      <c r="AM973">
        <f>_xlfn.IFNA(VLOOKUP(A973,InterestRate!$A$2:$G$1334,5, FALSE),AM972)</f>
        <v>7.9059999999999997</v>
      </c>
      <c r="AN973">
        <f>_xlfn.IFNA(VLOOKUP(A973,InterestRate!$A$2:$G$1334,6, FALSE),AN972)</f>
        <v>7.8769999999999998</v>
      </c>
      <c r="AO973">
        <f>_xlfn.IFNA(VLOOKUP(A973,InterestRate!$A$2:$G$1334,7, FALSE),AO972)</f>
        <v>-3.7000000000000002E-3</v>
      </c>
      <c r="AP973">
        <f t="shared" si="395"/>
        <v>-1</v>
      </c>
      <c r="AQ973">
        <f t="shared" si="396"/>
        <v>-1</v>
      </c>
    </row>
    <row r="974" spans="1:43" x14ac:dyDescent="0.2">
      <c r="A974" s="1">
        <v>43285</v>
      </c>
      <c r="B974">
        <v>10715</v>
      </c>
      <c r="C974">
        <v>10777.15</v>
      </c>
      <c r="D974">
        <v>10677.75</v>
      </c>
      <c r="E974">
        <v>10769.9</v>
      </c>
      <c r="F974">
        <v>179268271</v>
      </c>
      <c r="G974">
        <v>10388.69</v>
      </c>
      <c r="H974">
        <f t="shared" si="386"/>
        <v>10725.741666666667</v>
      </c>
      <c r="I974">
        <f t="shared" si="404"/>
        <v>44.158333333332848</v>
      </c>
      <c r="J974">
        <f t="shared" si="385"/>
        <v>1</v>
      </c>
      <c r="K974">
        <f t="shared" si="392"/>
        <v>11018.9</v>
      </c>
      <c r="L974">
        <f t="shared" si="405"/>
        <v>263364841.2857143</v>
      </c>
      <c r="M974">
        <f t="shared" si="406"/>
        <v>-84096570.285714298</v>
      </c>
      <c r="N974" s="10">
        <f t="shared" si="393"/>
        <v>2.3119991829079192</v>
      </c>
      <c r="O974">
        <f t="shared" si="401"/>
        <v>7.4499999999989086</v>
      </c>
      <c r="P974">
        <f t="shared" si="387"/>
        <v>53.049999999997453</v>
      </c>
      <c r="Q974">
        <f t="shared" si="388"/>
        <v>36.917361059792405</v>
      </c>
      <c r="R974">
        <f t="shared" si="389"/>
        <v>-45.599999999998545</v>
      </c>
      <c r="S974">
        <f t="shared" si="397"/>
        <v>70</v>
      </c>
      <c r="T974">
        <f t="shared" si="398"/>
        <v>-70</v>
      </c>
      <c r="U974">
        <f t="shared" si="399"/>
        <v>70</v>
      </c>
      <c r="V974">
        <f t="shared" si="400"/>
        <v>0</v>
      </c>
      <c r="W974">
        <f t="shared" si="407"/>
        <v>34.928571428571168</v>
      </c>
      <c r="X974">
        <f t="shared" si="402"/>
        <v>33.864285714285607</v>
      </c>
      <c r="Y974">
        <f t="shared" si="408"/>
        <v>50.046054651519697</v>
      </c>
      <c r="Z974">
        <f t="shared" si="409"/>
        <v>0</v>
      </c>
      <c r="AA974">
        <f t="shared" si="410"/>
        <v>0</v>
      </c>
      <c r="AB974">
        <v>-198.3</v>
      </c>
      <c r="AC974">
        <f t="shared" si="390"/>
        <v>9841828077.8999348</v>
      </c>
      <c r="AD974">
        <f t="shared" si="403"/>
        <v>-4296040515.578681</v>
      </c>
      <c r="AE974" t="str">
        <f t="shared" si="391"/>
        <v>Jul</v>
      </c>
      <c r="AF974">
        <f>_xlfn.IFNA(VLOOKUP(A974,Gold!$A$2:$E$1307,5, FALSE),AF973)</f>
        <v>30510</v>
      </c>
      <c r="AG974">
        <f>_xlfn.IFNA(VLOOKUP(A974,Gold!$A$2:$G$1307,7, FALSE),AG973)</f>
        <v>1</v>
      </c>
      <c r="AH974">
        <f>_xlfn.IFNA(VLOOKUP(A974,Oil!$A$2:$E$1345,5, FALSE),AH973)</f>
        <v>5093</v>
      </c>
      <c r="AI974">
        <f>_xlfn.IFNA(VLOOKUP(A974,Oil!$A$2:$G$1345,7, FALSE),AI973)</f>
        <v>1</v>
      </c>
      <c r="AJ974">
        <f t="shared" si="394"/>
        <v>2</v>
      </c>
      <c r="AK974">
        <f>_xlfn.IFNA(VLOOKUP(A974,InterestRate!$A$2:$G$1334,3, FALSE),AK973)</f>
        <v>7.8520000000000003</v>
      </c>
      <c r="AL974">
        <f>_xlfn.IFNA(VLOOKUP(A974,InterestRate!$A$2:$G$1334,4,FALSE),AL973)</f>
        <v>7.8780000000000001</v>
      </c>
      <c r="AM974">
        <f>_xlfn.IFNA(VLOOKUP(A974,InterestRate!$A$2:$G$1334,5, FALSE),AM973)</f>
        <v>7.9160000000000004</v>
      </c>
      <c r="AN974">
        <f>_xlfn.IFNA(VLOOKUP(A974,InterestRate!$A$2:$G$1334,6, FALSE),AN973)</f>
        <v>7.8360000000000003</v>
      </c>
      <c r="AO974">
        <f>_xlfn.IFNA(VLOOKUP(A974,InterestRate!$A$2:$G$1334,7, FALSE),AO973)</f>
        <v>-3.8999999999999998E-3</v>
      </c>
      <c r="AP974">
        <f t="shared" si="395"/>
        <v>-1</v>
      </c>
      <c r="AQ974">
        <f t="shared" si="396"/>
        <v>1</v>
      </c>
    </row>
    <row r="975" spans="1:43" x14ac:dyDescent="0.2">
      <c r="A975" s="1">
        <v>43286</v>
      </c>
      <c r="B975">
        <v>10786.05</v>
      </c>
      <c r="C975">
        <v>10786.05</v>
      </c>
      <c r="D975">
        <v>10726.25</v>
      </c>
      <c r="E975">
        <v>10749.75</v>
      </c>
      <c r="F975">
        <v>227267176</v>
      </c>
      <c r="G975">
        <v>13676.58</v>
      </c>
      <c r="H975">
        <f t="shared" si="386"/>
        <v>10723.245833333332</v>
      </c>
      <c r="I975">
        <f t="shared" si="404"/>
        <v>26.504166666667516</v>
      </c>
      <c r="J975">
        <f t="shared" ref="J975:J1038" si="411">IF(I975*I974&lt;0,IF(I975&lt;0,-1,1),0)</f>
        <v>0</v>
      </c>
      <c r="K975">
        <f t="shared" si="392"/>
        <v>10936.85</v>
      </c>
      <c r="L975">
        <f t="shared" si="405"/>
        <v>255161268.85714287</v>
      </c>
      <c r="M975">
        <f t="shared" si="406"/>
        <v>-27894092.857142866</v>
      </c>
      <c r="N975" s="10">
        <f t="shared" si="393"/>
        <v>1.7405055931533326</v>
      </c>
      <c r="O975">
        <f t="shared" si="401"/>
        <v>-19.399999999999636</v>
      </c>
      <c r="P975">
        <f t="shared" si="387"/>
        <v>29.150000000001455</v>
      </c>
      <c r="Q975">
        <f t="shared" si="388"/>
        <v>49.931044117529254</v>
      </c>
      <c r="R975">
        <f t="shared" si="389"/>
        <v>-48.550000000001091</v>
      </c>
      <c r="S975">
        <f t="shared" si="397"/>
        <v>-20.149999999999636</v>
      </c>
      <c r="T975">
        <f t="shared" si="398"/>
        <v>20.149999999999636</v>
      </c>
      <c r="U975">
        <f t="shared" si="399"/>
        <v>0</v>
      </c>
      <c r="V975">
        <f t="shared" si="400"/>
        <v>20.149999999999636</v>
      </c>
      <c r="W975">
        <f t="shared" si="407"/>
        <v>33.971428571428469</v>
      </c>
      <c r="X975">
        <f t="shared" si="402"/>
        <v>36.742857142856984</v>
      </c>
      <c r="Y975">
        <f t="shared" si="408"/>
        <v>47.370517928286887</v>
      </c>
      <c r="Z975">
        <f t="shared" si="409"/>
        <v>0</v>
      </c>
      <c r="AA975">
        <f t="shared" si="410"/>
        <v>0</v>
      </c>
      <c r="AB975">
        <v>-133.9</v>
      </c>
      <c r="AC975">
        <f t="shared" si="390"/>
        <v>-8249798488.7998343</v>
      </c>
      <c r="AD975">
        <f t="shared" si="403"/>
        <v>-6331738414.5357666</v>
      </c>
      <c r="AE975" t="str">
        <f t="shared" si="391"/>
        <v>Jul</v>
      </c>
      <c r="AF975">
        <f>_xlfn.IFNA(VLOOKUP(A975,Gold!$A$2:$E$1307,5, FALSE),AF974)</f>
        <v>30467</v>
      </c>
      <c r="AG975">
        <f>_xlfn.IFNA(VLOOKUP(A975,Gold!$A$2:$G$1307,7, FALSE),AG974)</f>
        <v>-1</v>
      </c>
      <c r="AH975">
        <f>_xlfn.IFNA(VLOOKUP(A975,Oil!$A$2:$E$1345,5, FALSE),AH974)</f>
        <v>5093</v>
      </c>
      <c r="AI975">
        <f>_xlfn.IFNA(VLOOKUP(A975,Oil!$A$2:$G$1345,7, FALSE),AI974)</f>
        <v>1</v>
      </c>
      <c r="AJ975">
        <f t="shared" si="394"/>
        <v>0</v>
      </c>
      <c r="AK975">
        <f>_xlfn.IFNA(VLOOKUP(A975,InterestRate!$A$2:$G$1334,3, FALSE),AK974)</f>
        <v>7.8970000000000002</v>
      </c>
      <c r="AL975">
        <f>_xlfn.IFNA(VLOOKUP(A975,InterestRate!$A$2:$G$1334,4,FALSE),AL974)</f>
        <v>7.8490000000000002</v>
      </c>
      <c r="AM975">
        <f>_xlfn.IFNA(VLOOKUP(A975,InterestRate!$A$2:$G$1334,5, FALSE),AM974)</f>
        <v>7.9</v>
      </c>
      <c r="AN975">
        <f>_xlfn.IFNA(VLOOKUP(A975,InterestRate!$A$2:$G$1334,6, FALSE),AN974)</f>
        <v>7.8410000000000002</v>
      </c>
      <c r="AO975">
        <f>_xlfn.IFNA(VLOOKUP(A975,InterestRate!$A$2:$G$1334,7, FALSE),AO974)</f>
        <v>5.7000000000000002E-3</v>
      </c>
      <c r="AP975">
        <f t="shared" si="395"/>
        <v>1</v>
      </c>
      <c r="AQ975">
        <f t="shared" si="396"/>
        <v>1</v>
      </c>
    </row>
    <row r="976" spans="1:43" x14ac:dyDescent="0.2">
      <c r="A976" s="1">
        <v>43287</v>
      </c>
      <c r="B976">
        <v>10744.15</v>
      </c>
      <c r="C976">
        <v>10816.35</v>
      </c>
      <c r="D976">
        <v>10735.05</v>
      </c>
      <c r="E976">
        <v>10772.65</v>
      </c>
      <c r="F976">
        <v>256547706</v>
      </c>
      <c r="G976">
        <v>14006.48</v>
      </c>
      <c r="H976">
        <f t="shared" ref="H976:H1039" si="412">AVERAGE(E964:E975)</f>
        <v>10726.520833333334</v>
      </c>
      <c r="I976">
        <f t="shared" si="404"/>
        <v>46.129166666665697</v>
      </c>
      <c r="J976">
        <f t="shared" si="411"/>
        <v>0</v>
      </c>
      <c r="K976">
        <f t="shared" si="392"/>
        <v>11008.05</v>
      </c>
      <c r="L976">
        <f t="shared" si="405"/>
        <v>255221382.2857143</v>
      </c>
      <c r="M976">
        <f t="shared" si="406"/>
        <v>1326323.7142857015</v>
      </c>
      <c r="N976" s="10">
        <f t="shared" si="393"/>
        <v>2.1851633534924058</v>
      </c>
      <c r="O976">
        <f t="shared" si="401"/>
        <v>101.25</v>
      </c>
      <c r="P976">
        <f t="shared" si="387"/>
        <v>229.70000000000073</v>
      </c>
      <c r="Q976">
        <f t="shared" si="388"/>
        <v>53.965858916276289</v>
      </c>
      <c r="R976">
        <f t="shared" si="389"/>
        <v>-128.45000000000073</v>
      </c>
      <c r="S976">
        <f t="shared" si="397"/>
        <v>22.899999999999636</v>
      </c>
      <c r="T976">
        <f t="shared" si="398"/>
        <v>-22.899999999999636</v>
      </c>
      <c r="U976">
        <f t="shared" si="399"/>
        <v>22.899999999999636</v>
      </c>
      <c r="V976">
        <f t="shared" si="400"/>
        <v>0</v>
      </c>
      <c r="W976">
        <f t="shared" si="407"/>
        <v>37.242857142856984</v>
      </c>
      <c r="X976">
        <f t="shared" si="402"/>
        <v>22.778571428571272</v>
      </c>
      <c r="Y976">
        <f t="shared" si="408"/>
        <v>61.032424206953117</v>
      </c>
      <c r="Z976">
        <f t="shared" si="409"/>
        <v>0</v>
      </c>
      <c r="AA976">
        <f t="shared" si="410"/>
        <v>0</v>
      </c>
      <c r="AB976">
        <v>89.3</v>
      </c>
      <c r="AC976">
        <f t="shared" si="390"/>
        <v>7311609621</v>
      </c>
      <c r="AD976">
        <f t="shared" si="403"/>
        <v>-1153203844.7928946</v>
      </c>
      <c r="AE976" t="str">
        <f t="shared" si="391"/>
        <v>Jul</v>
      </c>
      <c r="AF976">
        <f>_xlfn.IFNA(VLOOKUP(A976,Gold!$A$2:$E$1307,5, FALSE),AF975)</f>
        <v>30540</v>
      </c>
      <c r="AG976">
        <f>_xlfn.IFNA(VLOOKUP(A976,Gold!$A$2:$G$1307,7, FALSE),AG975)</f>
        <v>1</v>
      </c>
      <c r="AH976">
        <f>_xlfn.IFNA(VLOOKUP(A976,Oil!$A$2:$E$1345,5, FALSE),AH975)</f>
        <v>5015</v>
      </c>
      <c r="AI976">
        <f>_xlfn.IFNA(VLOOKUP(A976,Oil!$A$2:$G$1345,7, FALSE),AI975)</f>
        <v>-1</v>
      </c>
      <c r="AJ976">
        <f t="shared" si="394"/>
        <v>0</v>
      </c>
      <c r="AK976">
        <f>_xlfn.IFNA(VLOOKUP(A976,InterestRate!$A$2:$G$1334,3, FALSE),AK975)</f>
        <v>7.87</v>
      </c>
      <c r="AL976">
        <f>_xlfn.IFNA(VLOOKUP(A976,InterestRate!$A$2:$G$1334,4,FALSE),AL975)</f>
        <v>7.89</v>
      </c>
      <c r="AM976">
        <f>_xlfn.IFNA(VLOOKUP(A976,InterestRate!$A$2:$G$1334,5, FALSE),AM975)</f>
        <v>7.9009999999999998</v>
      </c>
      <c r="AN976">
        <f>_xlfn.IFNA(VLOOKUP(A976,InterestRate!$A$2:$G$1334,6, FALSE),AN975)</f>
        <v>7.8689999999999998</v>
      </c>
      <c r="AO976">
        <f>_xlfn.IFNA(VLOOKUP(A976,InterestRate!$A$2:$G$1334,7, FALSE),AO975)</f>
        <v>-3.3999999999999998E-3</v>
      </c>
      <c r="AP976">
        <f t="shared" si="395"/>
        <v>-1</v>
      </c>
      <c r="AQ976">
        <f t="shared" si="396"/>
        <v>-1</v>
      </c>
    </row>
    <row r="977" spans="1:43" x14ac:dyDescent="0.2">
      <c r="A977" s="1">
        <v>43290</v>
      </c>
      <c r="B977">
        <v>10838.3</v>
      </c>
      <c r="C977">
        <v>10860.35</v>
      </c>
      <c r="D977">
        <v>10807.15</v>
      </c>
      <c r="E977">
        <v>10852.9</v>
      </c>
      <c r="F977">
        <v>189331016</v>
      </c>
      <c r="G977">
        <v>10843.92</v>
      </c>
      <c r="H977">
        <f t="shared" si="412"/>
        <v>10726.570833333333</v>
      </c>
      <c r="I977">
        <f t="shared" si="404"/>
        <v>126.32916666666642</v>
      </c>
      <c r="J977">
        <f t="shared" si="411"/>
        <v>0</v>
      </c>
      <c r="K977">
        <f t="shared" si="392"/>
        <v>10980.45</v>
      </c>
      <c r="L977">
        <f t="shared" si="405"/>
        <v>255639512.85714287</v>
      </c>
      <c r="M977">
        <f t="shared" si="406"/>
        <v>-66308496.857142866</v>
      </c>
      <c r="N977" s="10">
        <f t="shared" si="393"/>
        <v>1.1752619115628182</v>
      </c>
      <c r="O977">
        <f t="shared" si="401"/>
        <v>263.79999999999927</v>
      </c>
      <c r="P977">
        <f t="shared" ref="P977:P1040" si="413">O977-O970</f>
        <v>385.14999999999964</v>
      </c>
      <c r="Q977">
        <f t="shared" ref="Q977:Q1040" si="414">STDEV(O970:O976)</f>
        <v>79.749617852495547</v>
      </c>
      <c r="R977">
        <f t="shared" ref="R977:R1040" si="415">O970</f>
        <v>-121.35000000000036</v>
      </c>
      <c r="S977">
        <f t="shared" si="397"/>
        <v>80.25</v>
      </c>
      <c r="T977">
        <f t="shared" si="398"/>
        <v>-80.25</v>
      </c>
      <c r="U977">
        <f t="shared" si="399"/>
        <v>80.25</v>
      </c>
      <c r="V977">
        <f t="shared" si="400"/>
        <v>0</v>
      </c>
      <c r="W977">
        <f t="shared" si="407"/>
        <v>48.707142857142699</v>
      </c>
      <c r="X977">
        <f t="shared" si="402"/>
        <v>11.021428571428519</v>
      </c>
      <c r="Y977">
        <f t="shared" si="408"/>
        <v>80.204657727593528</v>
      </c>
      <c r="Z977">
        <f t="shared" si="409"/>
        <v>0</v>
      </c>
      <c r="AA977">
        <f t="shared" si="410"/>
        <v>1</v>
      </c>
      <c r="AB977">
        <v>345.65</v>
      </c>
      <c r="AC977">
        <f t="shared" si="390"/>
        <v>2764232833.600069</v>
      </c>
      <c r="AD977">
        <f t="shared" si="403"/>
        <v>2961455180.8499155</v>
      </c>
      <c r="AE977" t="str">
        <f t="shared" si="391"/>
        <v>Jul</v>
      </c>
      <c r="AF977">
        <f>_xlfn.IFNA(VLOOKUP(A977,Gold!$A$2:$E$1307,5, FALSE),AF976)</f>
        <v>30622</v>
      </c>
      <c r="AG977">
        <f>_xlfn.IFNA(VLOOKUP(A977,Gold!$A$2:$G$1307,7, FALSE),AG976)</f>
        <v>1</v>
      </c>
      <c r="AH977">
        <f>_xlfn.IFNA(VLOOKUP(A977,Oil!$A$2:$E$1345,5, FALSE),AH976)</f>
        <v>5083</v>
      </c>
      <c r="AI977">
        <f>_xlfn.IFNA(VLOOKUP(A977,Oil!$A$2:$G$1345,7, FALSE),AI976)</f>
        <v>1</v>
      </c>
      <c r="AJ977">
        <f t="shared" si="394"/>
        <v>2</v>
      </c>
      <c r="AK977">
        <f>_xlfn.IFNA(VLOOKUP(A977,InterestRate!$A$2:$G$1334,3, FALSE),AK976)</f>
        <v>7.89</v>
      </c>
      <c r="AL977">
        <f>_xlfn.IFNA(VLOOKUP(A977,InterestRate!$A$2:$G$1334,4,FALSE),AL976)</f>
        <v>7.8710000000000004</v>
      </c>
      <c r="AM977">
        <f>_xlfn.IFNA(VLOOKUP(A977,InterestRate!$A$2:$G$1334,5, FALSE),AM976)</f>
        <v>7.8920000000000003</v>
      </c>
      <c r="AN977">
        <f>_xlfn.IFNA(VLOOKUP(A977,InterestRate!$A$2:$G$1334,6, FALSE),AN976)</f>
        <v>7.8659999999999997</v>
      </c>
      <c r="AO977">
        <f>_xlfn.IFNA(VLOOKUP(A977,InterestRate!$A$2:$G$1334,7, FALSE),AO976)</f>
        <v>2.5000000000000001E-3</v>
      </c>
      <c r="AP977">
        <f t="shared" si="395"/>
        <v>1</v>
      </c>
      <c r="AQ977">
        <f t="shared" si="396"/>
        <v>3</v>
      </c>
    </row>
    <row r="978" spans="1:43" x14ac:dyDescent="0.2">
      <c r="A978" s="1">
        <v>43291</v>
      </c>
      <c r="B978">
        <v>10902.75</v>
      </c>
      <c r="C978">
        <v>10956.9</v>
      </c>
      <c r="D978">
        <v>10876.65</v>
      </c>
      <c r="E978">
        <v>10947.25</v>
      </c>
      <c r="F978">
        <v>203061980</v>
      </c>
      <c r="G978">
        <v>12834.85</v>
      </c>
      <c r="H978">
        <f t="shared" si="412"/>
        <v>10735.887499999999</v>
      </c>
      <c r="I978">
        <f t="shared" si="404"/>
        <v>211.36250000000109</v>
      </c>
      <c r="J978">
        <f t="shared" si="411"/>
        <v>0</v>
      </c>
      <c r="K978">
        <f t="shared" si="392"/>
        <v>10957.1</v>
      </c>
      <c r="L978">
        <f t="shared" si="405"/>
        <v>230807182.7142857</v>
      </c>
      <c r="M978">
        <f t="shared" si="406"/>
        <v>-27745202.714285702</v>
      </c>
      <c r="N978" s="10">
        <f t="shared" si="393"/>
        <v>8.9976934846654311E-2</v>
      </c>
      <c r="O978">
        <f t="shared" si="401"/>
        <v>232.95000000000073</v>
      </c>
      <c r="P978">
        <f t="shared" si="413"/>
        <v>290.70000000000073</v>
      </c>
      <c r="Q978">
        <f t="shared" si="414"/>
        <v>131.88144297057113</v>
      </c>
      <c r="R978">
        <f t="shared" si="415"/>
        <v>-57.75</v>
      </c>
      <c r="S978">
        <f t="shared" si="397"/>
        <v>94.350000000000364</v>
      </c>
      <c r="T978">
        <f t="shared" si="398"/>
        <v>-94.350000000000364</v>
      </c>
      <c r="U978">
        <f t="shared" si="399"/>
        <v>94.350000000000364</v>
      </c>
      <c r="V978">
        <f t="shared" si="400"/>
        <v>0</v>
      </c>
      <c r="W978">
        <f t="shared" si="407"/>
        <v>44.300000000000054</v>
      </c>
      <c r="X978">
        <f t="shared" si="402"/>
        <v>11.021428571428519</v>
      </c>
      <c r="Y978">
        <f t="shared" si="408"/>
        <v>78.65567533291069</v>
      </c>
      <c r="Z978">
        <f t="shared" si="409"/>
        <v>0</v>
      </c>
      <c r="AA978">
        <f t="shared" si="410"/>
        <v>0</v>
      </c>
      <c r="AB978">
        <v>598</v>
      </c>
      <c r="AC978">
        <f t="shared" si="390"/>
        <v>9036258110</v>
      </c>
      <c r="AD978">
        <f t="shared" si="403"/>
        <v>624383021.83566916</v>
      </c>
      <c r="AE978" t="str">
        <f t="shared" si="391"/>
        <v>Jul</v>
      </c>
      <c r="AF978">
        <f>_xlfn.IFNA(VLOOKUP(A978,Gold!$A$2:$E$1307,5, FALSE),AF977)</f>
        <v>30399</v>
      </c>
      <c r="AG978">
        <f>_xlfn.IFNA(VLOOKUP(A978,Gold!$A$2:$G$1307,7, FALSE),AG977)</f>
        <v>-1</v>
      </c>
      <c r="AH978">
        <f>_xlfn.IFNA(VLOOKUP(A978,Oil!$A$2:$E$1345,5, FALSE),AH977)</f>
        <v>5070</v>
      </c>
      <c r="AI978">
        <f>_xlfn.IFNA(VLOOKUP(A978,Oil!$A$2:$G$1345,7, FALSE),AI977)</f>
        <v>-1</v>
      </c>
      <c r="AJ978">
        <f t="shared" si="394"/>
        <v>-2</v>
      </c>
      <c r="AK978">
        <f>_xlfn.IFNA(VLOOKUP(A978,InterestRate!$A$2:$G$1334,3, FALSE),AK977)</f>
        <v>7.9</v>
      </c>
      <c r="AL978">
        <f>_xlfn.IFNA(VLOOKUP(A978,InterestRate!$A$2:$G$1334,4,FALSE),AL977)</f>
        <v>7.907</v>
      </c>
      <c r="AM978">
        <f>_xlfn.IFNA(VLOOKUP(A978,InterestRate!$A$2:$G$1334,5, FALSE),AM977)</f>
        <v>7.9119999999999999</v>
      </c>
      <c r="AN978">
        <f>_xlfn.IFNA(VLOOKUP(A978,InterestRate!$A$2:$G$1334,6, FALSE),AN977)</f>
        <v>7.8929999999999998</v>
      </c>
      <c r="AO978">
        <f>_xlfn.IFNA(VLOOKUP(A978,InterestRate!$A$2:$G$1334,7, FALSE),AO977)</f>
        <v>1.2999999999999999E-3</v>
      </c>
      <c r="AP978">
        <f t="shared" si="395"/>
        <v>1</v>
      </c>
      <c r="AQ978">
        <f t="shared" si="396"/>
        <v>-1</v>
      </c>
    </row>
    <row r="979" spans="1:43" x14ac:dyDescent="0.2">
      <c r="A979" s="1">
        <v>43292</v>
      </c>
      <c r="B979">
        <v>10956.4</v>
      </c>
      <c r="C979">
        <v>10976.65</v>
      </c>
      <c r="D979">
        <v>10923</v>
      </c>
      <c r="E979">
        <v>10948.3</v>
      </c>
      <c r="F979">
        <v>229211999</v>
      </c>
      <c r="G979">
        <v>15944.45</v>
      </c>
      <c r="H979">
        <f t="shared" si="412"/>
        <v>10746.337499999998</v>
      </c>
      <c r="I979">
        <f t="shared" si="404"/>
        <v>201.96250000000146</v>
      </c>
      <c r="J979">
        <f t="shared" si="411"/>
        <v>0</v>
      </c>
      <c r="K979">
        <f t="shared" si="392"/>
        <v>11010.2</v>
      </c>
      <c r="L979">
        <f t="shared" si="405"/>
        <v>224054911.57142857</v>
      </c>
      <c r="M979">
        <f t="shared" si="406"/>
        <v>5157087.4285714328</v>
      </c>
      <c r="N979" s="10">
        <f t="shared" si="393"/>
        <v>0.56538458025448202</v>
      </c>
      <c r="O979">
        <f t="shared" si="401"/>
        <v>291</v>
      </c>
      <c r="P979">
        <f t="shared" si="413"/>
        <v>374.80000000000109</v>
      </c>
      <c r="Q979">
        <f t="shared" si="414"/>
        <v>150.4286399402913</v>
      </c>
      <c r="R979">
        <f t="shared" si="415"/>
        <v>-83.800000000001091</v>
      </c>
      <c r="S979">
        <f t="shared" si="397"/>
        <v>1.0499999999992724</v>
      </c>
      <c r="T979">
        <f t="shared" si="398"/>
        <v>-1.0499999999992724</v>
      </c>
      <c r="U979">
        <f t="shared" si="399"/>
        <v>1.0499999999992724</v>
      </c>
      <c r="V979">
        <f t="shared" si="400"/>
        <v>0</v>
      </c>
      <c r="W979">
        <f t="shared" si="407"/>
        <v>44.449999999999946</v>
      </c>
      <c r="X979">
        <f t="shared" si="402"/>
        <v>2.8785714285713766</v>
      </c>
      <c r="Y979">
        <f t="shared" si="408"/>
        <v>91.974578776234196</v>
      </c>
      <c r="Z979">
        <f t="shared" si="409"/>
        <v>0</v>
      </c>
      <c r="AA979">
        <f t="shared" si="410"/>
        <v>1</v>
      </c>
      <c r="AB979">
        <v>787.75</v>
      </c>
      <c r="AC979">
        <f t="shared" si="390"/>
        <v>-1856617191.9000833</v>
      </c>
      <c r="AD979">
        <f t="shared" si="403"/>
        <v>3624220331.4714198</v>
      </c>
      <c r="AE979" t="str">
        <f t="shared" si="391"/>
        <v>Jul</v>
      </c>
      <c r="AF979">
        <f>_xlfn.IFNA(VLOOKUP(A979,Gold!$A$2:$E$1307,5, FALSE),AF978)</f>
        <v>30403</v>
      </c>
      <c r="AG979">
        <f>_xlfn.IFNA(VLOOKUP(A979,Gold!$A$2:$G$1307,7, FALSE),AG978)</f>
        <v>-1</v>
      </c>
      <c r="AH979">
        <f>_xlfn.IFNA(VLOOKUP(A979,Oil!$A$2:$E$1345,5, FALSE),AH978)</f>
        <v>5098</v>
      </c>
      <c r="AI979">
        <f>_xlfn.IFNA(VLOOKUP(A979,Oil!$A$2:$G$1345,7, FALSE),AI978)</f>
        <v>1</v>
      </c>
      <c r="AJ979">
        <f t="shared" si="394"/>
        <v>0</v>
      </c>
      <c r="AK979">
        <f>_xlfn.IFNA(VLOOKUP(A979,InterestRate!$A$2:$G$1334,3, FALSE),AK978)</f>
        <v>7.8719999999999999</v>
      </c>
      <c r="AL979">
        <f>_xlfn.IFNA(VLOOKUP(A979,InterestRate!$A$2:$G$1334,4,FALSE),AL978)</f>
        <v>7.8970000000000002</v>
      </c>
      <c r="AM979">
        <f>_xlfn.IFNA(VLOOKUP(A979,InterestRate!$A$2:$G$1334,5, FALSE),AM978)</f>
        <v>7.9139999999999997</v>
      </c>
      <c r="AN979">
        <f>_xlfn.IFNA(VLOOKUP(A979,InterestRate!$A$2:$G$1334,6, FALSE),AN978)</f>
        <v>7.8639999999999999</v>
      </c>
      <c r="AO979">
        <f>_xlfn.IFNA(VLOOKUP(A979,InterestRate!$A$2:$G$1334,7, FALSE),AO978)</f>
        <v>-3.5000000000000001E-3</v>
      </c>
      <c r="AP979">
        <f t="shared" si="395"/>
        <v>-1</v>
      </c>
      <c r="AQ979">
        <f t="shared" si="396"/>
        <v>-1</v>
      </c>
    </row>
    <row r="980" spans="1:43" x14ac:dyDescent="0.2">
      <c r="A980" s="1">
        <v>43293</v>
      </c>
      <c r="B980">
        <v>11006.95</v>
      </c>
      <c r="C980">
        <v>11078.3</v>
      </c>
      <c r="D980">
        <v>10999.65</v>
      </c>
      <c r="E980">
        <v>11023.2</v>
      </c>
      <c r="F980">
        <v>256034815</v>
      </c>
      <c r="G980">
        <v>15787.28</v>
      </c>
      <c r="H980">
        <f t="shared" si="412"/>
        <v>10761.824999999999</v>
      </c>
      <c r="I980">
        <f t="shared" si="404"/>
        <v>261.37500000000182</v>
      </c>
      <c r="J980">
        <f t="shared" si="411"/>
        <v>0</v>
      </c>
      <c r="K980">
        <f t="shared" si="392"/>
        <v>11084.75</v>
      </c>
      <c r="L980">
        <f t="shared" si="405"/>
        <v>213294241.85714287</v>
      </c>
      <c r="M980">
        <f t="shared" si="406"/>
        <v>42740573.142857134</v>
      </c>
      <c r="N980" s="10">
        <f t="shared" si="393"/>
        <v>0.55836780608171188</v>
      </c>
      <c r="O980">
        <f t="shared" si="401"/>
        <v>323.30000000000109</v>
      </c>
      <c r="P980">
        <f t="shared" si="413"/>
        <v>445.25000000000182</v>
      </c>
      <c r="Q980">
        <f t="shared" si="414"/>
        <v>159.49851320399753</v>
      </c>
      <c r="R980">
        <f t="shared" si="415"/>
        <v>-121.95000000000073</v>
      </c>
      <c r="S980">
        <f t="shared" si="397"/>
        <v>74.900000000001455</v>
      </c>
      <c r="T980">
        <f t="shared" si="398"/>
        <v>-74.900000000001455</v>
      </c>
      <c r="U980">
        <f t="shared" si="399"/>
        <v>74.900000000001455</v>
      </c>
      <c r="V980">
        <f t="shared" si="400"/>
        <v>0</v>
      </c>
      <c r="W980">
        <f t="shared" si="407"/>
        <v>49.064285714285816</v>
      </c>
      <c r="X980">
        <f t="shared" si="402"/>
        <v>2.8785714285713766</v>
      </c>
      <c r="Y980">
        <f t="shared" si="408"/>
        <v>92.674042093901889</v>
      </c>
      <c r="Z980">
        <f t="shared" si="409"/>
        <v>0</v>
      </c>
      <c r="AA980">
        <f t="shared" si="410"/>
        <v>1</v>
      </c>
      <c r="AB980">
        <v>847.25</v>
      </c>
      <c r="AC980">
        <f t="shared" si="390"/>
        <v>4160565743.75</v>
      </c>
      <c r="AD980">
        <f t="shared" si="403"/>
        <v>3286868386.5071559</v>
      </c>
      <c r="AE980" t="str">
        <f t="shared" si="391"/>
        <v>Jul</v>
      </c>
      <c r="AF980">
        <f>_xlfn.IFNA(VLOOKUP(A980,Gold!$A$2:$E$1307,5, FALSE),AF979)</f>
        <v>30147</v>
      </c>
      <c r="AG980">
        <f>_xlfn.IFNA(VLOOKUP(A980,Gold!$A$2:$G$1307,7, FALSE),AG979)</f>
        <v>-1</v>
      </c>
      <c r="AH980">
        <f>_xlfn.IFNA(VLOOKUP(A980,Oil!$A$2:$E$1345,5, FALSE),AH979)</f>
        <v>4844</v>
      </c>
      <c r="AI980">
        <f>_xlfn.IFNA(VLOOKUP(A980,Oil!$A$2:$G$1345,7, FALSE),AI979)</f>
        <v>-1</v>
      </c>
      <c r="AJ980">
        <f t="shared" si="394"/>
        <v>-2</v>
      </c>
      <c r="AK980">
        <f>_xlfn.IFNA(VLOOKUP(A980,InterestRate!$A$2:$G$1334,3, FALSE),AK979)</f>
        <v>7.78</v>
      </c>
      <c r="AL980">
        <f>_xlfn.IFNA(VLOOKUP(A980,InterestRate!$A$2:$G$1334,4,FALSE),AL979)</f>
        <v>7.8259999999999996</v>
      </c>
      <c r="AM980">
        <f>_xlfn.IFNA(VLOOKUP(A980,InterestRate!$A$2:$G$1334,5, FALSE),AM979)</f>
        <v>7.8419999999999996</v>
      </c>
      <c r="AN980">
        <f>_xlfn.IFNA(VLOOKUP(A980,InterestRate!$A$2:$G$1334,6, FALSE),AN979)</f>
        <v>7.7779999999999996</v>
      </c>
      <c r="AO980">
        <f>_xlfn.IFNA(VLOOKUP(A980,InterestRate!$A$2:$G$1334,7, FALSE),AO979)</f>
        <v>-1.17E-2</v>
      </c>
      <c r="AP980">
        <f t="shared" si="395"/>
        <v>-1</v>
      </c>
      <c r="AQ980">
        <f t="shared" si="396"/>
        <v>-3</v>
      </c>
    </row>
    <row r="981" spans="1:43" x14ac:dyDescent="0.2">
      <c r="A981" s="1">
        <v>43294</v>
      </c>
      <c r="B981">
        <v>11056.9</v>
      </c>
      <c r="C981">
        <v>11071.35</v>
      </c>
      <c r="D981">
        <v>10999.75</v>
      </c>
      <c r="E981">
        <v>11018.9</v>
      </c>
      <c r="F981">
        <v>241670818</v>
      </c>
      <c r="G981">
        <v>14744.56</v>
      </c>
      <c r="H981">
        <f t="shared" si="412"/>
        <v>10782.995833333332</v>
      </c>
      <c r="I981">
        <f t="shared" si="404"/>
        <v>235.90416666666715</v>
      </c>
      <c r="J981">
        <f t="shared" si="411"/>
        <v>0</v>
      </c>
      <c r="K981">
        <f t="shared" si="392"/>
        <v>11134.3</v>
      </c>
      <c r="L981">
        <f t="shared" si="405"/>
        <v>220103280.42857143</v>
      </c>
      <c r="M981">
        <f t="shared" si="406"/>
        <v>21567537.571428567</v>
      </c>
      <c r="N981" s="10">
        <f t="shared" si="393"/>
        <v>1.0472914719255066</v>
      </c>
      <c r="O981">
        <f t="shared" si="401"/>
        <v>249</v>
      </c>
      <c r="P981">
        <f t="shared" si="413"/>
        <v>241.55000000000109</v>
      </c>
      <c r="Q981">
        <f t="shared" si="414"/>
        <v>140.18389962576228</v>
      </c>
      <c r="R981">
        <f t="shared" si="415"/>
        <v>7.4499999999989086</v>
      </c>
      <c r="S981">
        <f t="shared" si="397"/>
        <v>-4.3000000000010914</v>
      </c>
      <c r="T981">
        <f t="shared" si="398"/>
        <v>4.3000000000010914</v>
      </c>
      <c r="U981">
        <f t="shared" si="399"/>
        <v>0</v>
      </c>
      <c r="V981">
        <f t="shared" si="400"/>
        <v>4.3000000000010914</v>
      </c>
      <c r="W981">
        <f t="shared" si="407"/>
        <v>39.064285714285816</v>
      </c>
      <c r="X981">
        <f t="shared" si="402"/>
        <v>3.4928571428572468</v>
      </c>
      <c r="Y981">
        <f t="shared" si="408"/>
        <v>89.685142669727583</v>
      </c>
      <c r="Z981">
        <f t="shared" si="409"/>
        <v>0</v>
      </c>
      <c r="AA981">
        <f t="shared" si="410"/>
        <v>1</v>
      </c>
      <c r="AB981">
        <v>863.3</v>
      </c>
      <c r="AC981">
        <f t="shared" si="390"/>
        <v>-9183491084</v>
      </c>
      <c r="AD981">
        <f t="shared" si="403"/>
        <v>568965649.09287894</v>
      </c>
      <c r="AE981" t="str">
        <f t="shared" si="391"/>
        <v>Jul</v>
      </c>
      <c r="AF981">
        <f>_xlfn.IFNA(VLOOKUP(A981,Gold!$A$2:$E$1307,5, FALSE),AF980)</f>
        <v>30080</v>
      </c>
      <c r="AG981">
        <f>_xlfn.IFNA(VLOOKUP(A981,Gold!$A$2:$G$1307,7, FALSE),AG980)</f>
        <v>-1</v>
      </c>
      <c r="AH981">
        <f>_xlfn.IFNA(VLOOKUP(A981,Oil!$A$2:$E$1345,5, FALSE),AH980)</f>
        <v>4827</v>
      </c>
      <c r="AI981">
        <f>_xlfn.IFNA(VLOOKUP(A981,Oil!$A$2:$G$1345,7, FALSE),AI980)</f>
        <v>-1</v>
      </c>
      <c r="AJ981">
        <f t="shared" si="394"/>
        <v>-2</v>
      </c>
      <c r="AK981">
        <f>_xlfn.IFNA(VLOOKUP(A981,InterestRate!$A$2:$G$1334,3, FALSE),AK980)</f>
        <v>7.7910000000000004</v>
      </c>
      <c r="AL981">
        <f>_xlfn.IFNA(VLOOKUP(A981,InterestRate!$A$2:$G$1334,4,FALSE),AL980)</f>
        <v>7.7910000000000004</v>
      </c>
      <c r="AM981">
        <f>_xlfn.IFNA(VLOOKUP(A981,InterestRate!$A$2:$G$1334,5, FALSE),AM980)</f>
        <v>7.8019999999999996</v>
      </c>
      <c r="AN981">
        <f>_xlfn.IFNA(VLOOKUP(A981,InterestRate!$A$2:$G$1334,6, FALSE),AN980)</f>
        <v>7.77</v>
      </c>
      <c r="AO981">
        <f>_xlfn.IFNA(VLOOKUP(A981,InterestRate!$A$2:$G$1334,7, FALSE),AO980)</f>
        <v>1.4E-3</v>
      </c>
      <c r="AP981">
        <f t="shared" si="395"/>
        <v>1</v>
      </c>
      <c r="AQ981">
        <f t="shared" si="396"/>
        <v>-1</v>
      </c>
    </row>
    <row r="982" spans="1:43" x14ac:dyDescent="0.2">
      <c r="A982" s="1">
        <v>43297</v>
      </c>
      <c r="B982">
        <v>11018.95</v>
      </c>
      <c r="C982">
        <v>11019.5</v>
      </c>
      <c r="D982">
        <v>10926.25</v>
      </c>
      <c r="E982">
        <v>10936.85</v>
      </c>
      <c r="F982">
        <v>216971413</v>
      </c>
      <c r="G982">
        <v>13709.57</v>
      </c>
      <c r="H982">
        <f t="shared" si="412"/>
        <v>10811.954166666665</v>
      </c>
      <c r="I982">
        <f t="shared" si="404"/>
        <v>124.89583333333576</v>
      </c>
      <c r="J982">
        <f t="shared" si="411"/>
        <v>0</v>
      </c>
      <c r="K982">
        <f t="shared" si="392"/>
        <v>11132</v>
      </c>
      <c r="L982">
        <f t="shared" si="405"/>
        <v>229017930</v>
      </c>
      <c r="M982">
        <f t="shared" si="406"/>
        <v>-12046517</v>
      </c>
      <c r="N982" s="10">
        <f t="shared" si="393"/>
        <v>1.784334611885503</v>
      </c>
      <c r="O982">
        <f t="shared" si="401"/>
        <v>187.10000000000036</v>
      </c>
      <c r="P982">
        <f t="shared" si="413"/>
        <v>206.5</v>
      </c>
      <c r="Q982">
        <f t="shared" si="414"/>
        <v>121.57175766560574</v>
      </c>
      <c r="R982">
        <f t="shared" si="415"/>
        <v>-19.399999999999636</v>
      </c>
      <c r="S982">
        <f t="shared" si="397"/>
        <v>-82.049999999999272</v>
      </c>
      <c r="T982">
        <f t="shared" si="398"/>
        <v>82.049999999999272</v>
      </c>
      <c r="U982">
        <f t="shared" si="399"/>
        <v>0</v>
      </c>
      <c r="V982">
        <f t="shared" si="400"/>
        <v>82.049999999999272</v>
      </c>
      <c r="W982">
        <f t="shared" si="407"/>
        <v>39.064285714285816</v>
      </c>
      <c r="X982">
        <f t="shared" si="402"/>
        <v>12.335714285714337</v>
      </c>
      <c r="Y982">
        <f t="shared" si="408"/>
        <v>74.550163576881104</v>
      </c>
      <c r="Z982">
        <f t="shared" si="409"/>
        <v>0</v>
      </c>
      <c r="AA982">
        <f t="shared" si="410"/>
        <v>0</v>
      </c>
      <c r="AB982">
        <v>759.4</v>
      </c>
      <c r="AC982">
        <f t="shared" si="390"/>
        <v>-17813353007.300079</v>
      </c>
      <c r="AD982">
        <f t="shared" si="403"/>
        <v>-797256424.97858489</v>
      </c>
      <c r="AE982" t="str">
        <f t="shared" si="391"/>
        <v>Jul</v>
      </c>
      <c r="AF982">
        <f>_xlfn.IFNA(VLOOKUP(A982,Gold!$A$2:$E$1307,5, FALSE),AF981)</f>
        <v>30172</v>
      </c>
      <c r="AG982">
        <f>_xlfn.IFNA(VLOOKUP(A982,Gold!$A$2:$G$1307,7, FALSE),AG981)</f>
        <v>-1</v>
      </c>
      <c r="AH982">
        <f>_xlfn.IFNA(VLOOKUP(A982,Oil!$A$2:$E$1345,5, FALSE),AH981)</f>
        <v>4858</v>
      </c>
      <c r="AI982">
        <f>_xlfn.IFNA(VLOOKUP(A982,Oil!$A$2:$G$1345,7, FALSE),AI981)</f>
        <v>1</v>
      </c>
      <c r="AJ982">
        <f t="shared" si="394"/>
        <v>0</v>
      </c>
      <c r="AK982">
        <f>_xlfn.IFNA(VLOOKUP(A982,InterestRate!$A$2:$G$1334,3, FALSE),AK981)</f>
        <v>7.8</v>
      </c>
      <c r="AL982">
        <f>_xlfn.IFNA(VLOOKUP(A982,InterestRate!$A$2:$G$1334,4,FALSE),AL981)</f>
        <v>7.82</v>
      </c>
      <c r="AM982">
        <f>_xlfn.IFNA(VLOOKUP(A982,InterestRate!$A$2:$G$1334,5, FALSE),AM981)</f>
        <v>7.8479999999999999</v>
      </c>
      <c r="AN982">
        <f>_xlfn.IFNA(VLOOKUP(A982,InterestRate!$A$2:$G$1334,6, FALSE),AN981)</f>
        <v>7.7969999999999997</v>
      </c>
      <c r="AO982">
        <f>_xlfn.IFNA(VLOOKUP(A982,InterestRate!$A$2:$G$1334,7, FALSE),AO981)</f>
        <v>1.1999999999999999E-3</v>
      </c>
      <c r="AP982">
        <f t="shared" si="395"/>
        <v>1</v>
      </c>
      <c r="AQ982">
        <f t="shared" si="396"/>
        <v>1</v>
      </c>
    </row>
    <row r="983" spans="1:43" x14ac:dyDescent="0.2">
      <c r="A983" s="1">
        <v>43298</v>
      </c>
      <c r="B983">
        <v>10939.65</v>
      </c>
      <c r="C983">
        <v>11018.5</v>
      </c>
      <c r="D983">
        <v>10925.6</v>
      </c>
      <c r="E983">
        <v>11008.05</v>
      </c>
      <c r="F983">
        <v>217107580</v>
      </c>
      <c r="G983">
        <v>12649.4</v>
      </c>
      <c r="H983">
        <f t="shared" si="412"/>
        <v>10840.933333333332</v>
      </c>
      <c r="I983">
        <f t="shared" si="404"/>
        <v>167.11666666666679</v>
      </c>
      <c r="J983">
        <f t="shared" si="411"/>
        <v>0</v>
      </c>
      <c r="K983">
        <f t="shared" si="392"/>
        <v>11167.3</v>
      </c>
      <c r="L983">
        <f t="shared" si="405"/>
        <v>227547106.7142857</v>
      </c>
      <c r="M983">
        <f t="shared" si="406"/>
        <v>-10439526.714285702</v>
      </c>
      <c r="N983" s="10">
        <f t="shared" si="393"/>
        <v>1.44666857436149</v>
      </c>
      <c r="O983">
        <f t="shared" si="401"/>
        <v>235.39999999999964</v>
      </c>
      <c r="P983">
        <f t="shared" si="413"/>
        <v>134.14999999999964</v>
      </c>
      <c r="Q983">
        <f t="shared" si="414"/>
        <v>73.194209210188149</v>
      </c>
      <c r="R983">
        <f t="shared" si="415"/>
        <v>101.25</v>
      </c>
      <c r="S983">
        <f t="shared" si="397"/>
        <v>71.199999999998909</v>
      </c>
      <c r="T983">
        <f t="shared" si="398"/>
        <v>-71.199999999998909</v>
      </c>
      <c r="U983">
        <f t="shared" si="399"/>
        <v>71.199999999998909</v>
      </c>
      <c r="V983">
        <f t="shared" si="400"/>
        <v>0</v>
      </c>
      <c r="W983">
        <f t="shared" si="407"/>
        <v>45.964285714285715</v>
      </c>
      <c r="X983">
        <f t="shared" si="402"/>
        <v>12.335714285714337</v>
      </c>
      <c r="Y983">
        <f t="shared" si="408"/>
        <v>77.511443025776856</v>
      </c>
      <c r="Z983">
        <f t="shared" si="409"/>
        <v>0</v>
      </c>
      <c r="AA983">
        <f t="shared" si="410"/>
        <v>0</v>
      </c>
      <c r="AB983">
        <v>671.5</v>
      </c>
      <c r="AC983">
        <f t="shared" si="390"/>
        <v>14850158471.999922</v>
      </c>
      <c r="AD983">
        <f t="shared" si="403"/>
        <v>279679125.16426116</v>
      </c>
      <c r="AE983" t="str">
        <f t="shared" si="391"/>
        <v>Jul</v>
      </c>
      <c r="AF983">
        <f>_xlfn.IFNA(VLOOKUP(A983,Gold!$A$2:$E$1307,5, FALSE),AF982)</f>
        <v>30044</v>
      </c>
      <c r="AG983">
        <f>_xlfn.IFNA(VLOOKUP(A983,Gold!$A$2:$G$1307,7, FALSE),AG982)</f>
        <v>1</v>
      </c>
      <c r="AH983">
        <f>_xlfn.IFNA(VLOOKUP(A983,Oil!$A$2:$E$1345,5, FALSE),AH982)</f>
        <v>4668</v>
      </c>
      <c r="AI983">
        <f>_xlfn.IFNA(VLOOKUP(A983,Oil!$A$2:$G$1345,7, FALSE),AI982)</f>
        <v>-1</v>
      </c>
      <c r="AJ983">
        <f t="shared" si="394"/>
        <v>0</v>
      </c>
      <c r="AK983">
        <f>_xlfn.IFNA(VLOOKUP(A983,InterestRate!$A$2:$G$1334,3, FALSE),AK982)</f>
        <v>7.7460000000000004</v>
      </c>
      <c r="AL983">
        <f>_xlfn.IFNA(VLOOKUP(A983,InterestRate!$A$2:$G$1334,4,FALSE),AL982)</f>
        <v>7.7629999999999999</v>
      </c>
      <c r="AM983">
        <f>_xlfn.IFNA(VLOOKUP(A983,InterestRate!$A$2:$G$1334,5, FALSE),AM982)</f>
        <v>7.7640000000000002</v>
      </c>
      <c r="AN983">
        <f>_xlfn.IFNA(VLOOKUP(A983,InterestRate!$A$2:$G$1334,6, FALSE),AN982)</f>
        <v>7.7290000000000001</v>
      </c>
      <c r="AO983">
        <f>_xlfn.IFNA(VLOOKUP(A983,InterestRate!$A$2:$G$1334,7, FALSE),AO982)</f>
        <v>-6.8999999999999999E-3</v>
      </c>
      <c r="AP983">
        <f t="shared" si="395"/>
        <v>-1</v>
      </c>
      <c r="AQ983">
        <f t="shared" si="396"/>
        <v>-1</v>
      </c>
    </row>
    <row r="984" spans="1:43" x14ac:dyDescent="0.2">
      <c r="A984" s="1">
        <v>43299</v>
      </c>
      <c r="B984">
        <v>11060.2</v>
      </c>
      <c r="C984">
        <v>11076.2</v>
      </c>
      <c r="D984">
        <v>10956.3</v>
      </c>
      <c r="E984">
        <v>10980.45</v>
      </c>
      <c r="F984">
        <v>232502459</v>
      </c>
      <c r="G984">
        <v>13320.2</v>
      </c>
      <c r="H984">
        <f t="shared" si="412"/>
        <v>10865.4125</v>
      </c>
      <c r="I984">
        <f t="shared" si="404"/>
        <v>115.03750000000036</v>
      </c>
      <c r="J984">
        <f t="shared" si="411"/>
        <v>0</v>
      </c>
      <c r="K984">
        <f t="shared" si="392"/>
        <v>11278.35</v>
      </c>
      <c r="L984">
        <f t="shared" si="405"/>
        <v>221912803</v>
      </c>
      <c r="M984">
        <f t="shared" si="406"/>
        <v>10589656</v>
      </c>
      <c r="N984" s="10">
        <f t="shared" si="393"/>
        <v>2.713003565427643</v>
      </c>
      <c r="O984">
        <f t="shared" si="401"/>
        <v>127.55000000000109</v>
      </c>
      <c r="P984">
        <f t="shared" si="413"/>
        <v>-136.24999999999818</v>
      </c>
      <c r="Q984">
        <f t="shared" si="414"/>
        <v>43.882883907054449</v>
      </c>
      <c r="R984">
        <f t="shared" si="415"/>
        <v>263.79999999999927</v>
      </c>
      <c r="S984">
        <f t="shared" si="397"/>
        <v>-27.599999999998545</v>
      </c>
      <c r="T984">
        <f t="shared" si="398"/>
        <v>27.599999999998545</v>
      </c>
      <c r="U984">
        <f t="shared" si="399"/>
        <v>0</v>
      </c>
      <c r="V984">
        <f t="shared" si="400"/>
        <v>27.599999999998545</v>
      </c>
      <c r="W984">
        <f t="shared" si="407"/>
        <v>34.5</v>
      </c>
      <c r="X984">
        <f t="shared" si="402"/>
        <v>16.278571428571272</v>
      </c>
      <c r="Y984">
        <f t="shared" si="408"/>
        <v>66.629879983446187</v>
      </c>
      <c r="Z984">
        <f t="shared" si="409"/>
        <v>0</v>
      </c>
      <c r="AA984">
        <f t="shared" si="410"/>
        <v>0</v>
      </c>
      <c r="AB984">
        <v>550.04999999999995</v>
      </c>
      <c r="AC984">
        <f t="shared" si="390"/>
        <v>-18542071105.25</v>
      </c>
      <c r="AD984">
        <f t="shared" si="403"/>
        <v>-2764078580.3857489</v>
      </c>
      <c r="AE984" t="str">
        <f t="shared" si="391"/>
        <v>Jul</v>
      </c>
      <c r="AF984">
        <f>_xlfn.IFNA(VLOOKUP(A984,Gold!$A$2:$E$1307,5, FALSE),AF983)</f>
        <v>29729</v>
      </c>
      <c r="AG984">
        <f>_xlfn.IFNA(VLOOKUP(A984,Gold!$A$2:$G$1307,7, FALSE),AG983)</f>
        <v>-1</v>
      </c>
      <c r="AH984">
        <f>_xlfn.IFNA(VLOOKUP(A984,Oil!$A$2:$E$1345,5, FALSE),AH983)</f>
        <v>4650</v>
      </c>
      <c r="AI984">
        <f>_xlfn.IFNA(VLOOKUP(A984,Oil!$A$2:$G$1345,7, FALSE),AI983)</f>
        <v>-1</v>
      </c>
      <c r="AJ984">
        <f t="shared" si="394"/>
        <v>-2</v>
      </c>
      <c r="AK984">
        <f>_xlfn.IFNA(VLOOKUP(A984,InterestRate!$A$2:$G$1334,3, FALSE),AK983)</f>
        <v>7.7519999999999998</v>
      </c>
      <c r="AL984">
        <f>_xlfn.IFNA(VLOOKUP(A984,InterestRate!$A$2:$G$1334,4,FALSE),AL983)</f>
        <v>7.7249999999999996</v>
      </c>
      <c r="AM984">
        <f>_xlfn.IFNA(VLOOKUP(A984,InterestRate!$A$2:$G$1334,5, FALSE),AM983)</f>
        <v>7.7590000000000003</v>
      </c>
      <c r="AN984">
        <f>_xlfn.IFNA(VLOOKUP(A984,InterestRate!$A$2:$G$1334,6, FALSE),AN983)</f>
        <v>7.7229999999999999</v>
      </c>
      <c r="AO984">
        <f>_xlfn.IFNA(VLOOKUP(A984,InterestRate!$A$2:$G$1334,7, FALSE),AO983)</f>
        <v>8.0000000000000004E-4</v>
      </c>
      <c r="AP984">
        <f t="shared" si="395"/>
        <v>1</v>
      </c>
      <c r="AQ984">
        <f t="shared" si="396"/>
        <v>-1</v>
      </c>
    </row>
    <row r="985" spans="1:43" x14ac:dyDescent="0.2">
      <c r="A985" s="1">
        <v>43300</v>
      </c>
      <c r="B985">
        <v>10999.5</v>
      </c>
      <c r="C985">
        <v>11006.5</v>
      </c>
      <c r="D985">
        <v>10935.45</v>
      </c>
      <c r="E985">
        <v>10957.1</v>
      </c>
      <c r="F985">
        <v>222056399</v>
      </c>
      <c r="G985">
        <v>12199.98</v>
      </c>
      <c r="H985">
        <f t="shared" si="412"/>
        <v>10892.341666666665</v>
      </c>
      <c r="I985">
        <f t="shared" si="404"/>
        <v>64.758333333335031</v>
      </c>
      <c r="J985">
        <f t="shared" si="411"/>
        <v>0</v>
      </c>
      <c r="K985">
        <f t="shared" si="392"/>
        <v>11319.55</v>
      </c>
      <c r="L985">
        <f t="shared" si="405"/>
        <v>228080152</v>
      </c>
      <c r="M985">
        <f t="shared" si="406"/>
        <v>-6023753</v>
      </c>
      <c r="N985" s="10">
        <f t="shared" si="393"/>
        <v>3.3079008131713583</v>
      </c>
      <c r="O985">
        <f t="shared" si="401"/>
        <v>9.8500000000003638</v>
      </c>
      <c r="P985">
        <f t="shared" si="413"/>
        <v>-223.10000000000036</v>
      </c>
      <c r="Q985">
        <f t="shared" si="414"/>
        <v>64.5147574479779</v>
      </c>
      <c r="R985">
        <f t="shared" si="415"/>
        <v>232.95000000000073</v>
      </c>
      <c r="S985">
        <f t="shared" si="397"/>
        <v>-23.350000000000364</v>
      </c>
      <c r="T985">
        <f t="shared" si="398"/>
        <v>23.350000000000364</v>
      </c>
      <c r="U985">
        <f t="shared" si="399"/>
        <v>0</v>
      </c>
      <c r="V985">
        <f t="shared" si="400"/>
        <v>23.350000000000364</v>
      </c>
      <c r="W985">
        <f t="shared" si="407"/>
        <v>21.021428571428519</v>
      </c>
      <c r="X985">
        <f t="shared" si="402"/>
        <v>19.614285714285611</v>
      </c>
      <c r="Y985">
        <f t="shared" si="408"/>
        <v>50.488934637159097</v>
      </c>
      <c r="Z985">
        <f t="shared" si="409"/>
        <v>0</v>
      </c>
      <c r="AA985">
        <f t="shared" si="410"/>
        <v>0</v>
      </c>
      <c r="AB985">
        <v>372.8</v>
      </c>
      <c r="AC985">
        <f t="shared" si="390"/>
        <v>-9415191317.5999184</v>
      </c>
      <c r="AD985">
        <f t="shared" si="403"/>
        <v>-5399999927.1857367</v>
      </c>
      <c r="AE985" t="str">
        <f t="shared" si="391"/>
        <v>Jul</v>
      </c>
      <c r="AF985">
        <f>_xlfn.IFNA(VLOOKUP(A985,Gold!$A$2:$E$1307,5, FALSE),AF984)</f>
        <v>29742</v>
      </c>
      <c r="AG985">
        <f>_xlfn.IFNA(VLOOKUP(A985,Gold!$A$2:$G$1307,7, FALSE),AG984)</f>
        <v>-1</v>
      </c>
      <c r="AH985">
        <f>_xlfn.IFNA(VLOOKUP(A985,Oil!$A$2:$E$1345,5, FALSE),AH984)</f>
        <v>4715</v>
      </c>
      <c r="AI985">
        <f>_xlfn.IFNA(VLOOKUP(A985,Oil!$A$2:$G$1345,7, FALSE),AI984)</f>
        <v>1</v>
      </c>
      <c r="AJ985">
        <f t="shared" si="394"/>
        <v>0</v>
      </c>
      <c r="AK985">
        <f>_xlfn.IFNA(VLOOKUP(A985,InterestRate!$A$2:$G$1334,3, FALSE),AK984)</f>
        <v>7.7850000000000001</v>
      </c>
      <c r="AL985">
        <f>_xlfn.IFNA(VLOOKUP(A985,InterestRate!$A$2:$G$1334,4,FALSE),AL984)</f>
        <v>7.782</v>
      </c>
      <c r="AM985">
        <f>_xlfn.IFNA(VLOOKUP(A985,InterestRate!$A$2:$G$1334,5, FALSE),AM984)</f>
        <v>7.7850000000000001</v>
      </c>
      <c r="AN985">
        <f>_xlfn.IFNA(VLOOKUP(A985,InterestRate!$A$2:$G$1334,6, FALSE),AN984)</f>
        <v>7.7640000000000002</v>
      </c>
      <c r="AO985">
        <f>_xlfn.IFNA(VLOOKUP(A985,InterestRate!$A$2:$G$1334,7, FALSE),AO984)</f>
        <v>4.3E-3</v>
      </c>
      <c r="AP985">
        <f t="shared" si="395"/>
        <v>1</v>
      </c>
      <c r="AQ985">
        <f t="shared" si="396"/>
        <v>1</v>
      </c>
    </row>
    <row r="986" spans="1:43" x14ac:dyDescent="0.2">
      <c r="A986" s="1">
        <v>43301</v>
      </c>
      <c r="B986">
        <v>10963.5</v>
      </c>
      <c r="C986">
        <v>11030.25</v>
      </c>
      <c r="D986">
        <v>10946.2</v>
      </c>
      <c r="E986">
        <v>11010.2</v>
      </c>
      <c r="F986">
        <v>193144113</v>
      </c>
      <c r="G986">
        <v>14105.94</v>
      </c>
      <c r="H986">
        <f t="shared" si="412"/>
        <v>10913.775</v>
      </c>
      <c r="I986">
        <f t="shared" si="404"/>
        <v>96.425000000001091</v>
      </c>
      <c r="J986">
        <f t="shared" si="411"/>
        <v>0</v>
      </c>
      <c r="K986">
        <f t="shared" si="392"/>
        <v>11356.5</v>
      </c>
      <c r="L986">
        <f t="shared" si="405"/>
        <v>230793640.42857143</v>
      </c>
      <c r="M986">
        <f t="shared" si="406"/>
        <v>-37649527.428571433</v>
      </c>
      <c r="N986" s="10">
        <f t="shared" si="393"/>
        <v>3.1452652994495947</v>
      </c>
      <c r="O986">
        <f t="shared" si="401"/>
        <v>61.900000000001455</v>
      </c>
      <c r="P986">
        <f t="shared" si="413"/>
        <v>-229.09999999999854</v>
      </c>
      <c r="Q986">
        <f t="shared" si="414"/>
        <v>106.95294414790436</v>
      </c>
      <c r="R986">
        <f t="shared" si="415"/>
        <v>291</v>
      </c>
      <c r="S986">
        <f t="shared" si="397"/>
        <v>53.100000000000364</v>
      </c>
      <c r="T986">
        <f t="shared" si="398"/>
        <v>-53.100000000000364</v>
      </c>
      <c r="U986">
        <f t="shared" si="399"/>
        <v>53.100000000000364</v>
      </c>
      <c r="V986">
        <f t="shared" si="400"/>
        <v>0</v>
      </c>
      <c r="W986">
        <f t="shared" si="407"/>
        <v>28.457142857142962</v>
      </c>
      <c r="X986">
        <f t="shared" si="402"/>
        <v>19.614285714285611</v>
      </c>
      <c r="Y986">
        <f t="shared" si="408"/>
        <v>57.991266375546061</v>
      </c>
      <c r="Z986">
        <f t="shared" si="409"/>
        <v>0</v>
      </c>
      <c r="AA986">
        <f t="shared" si="410"/>
        <v>0</v>
      </c>
      <c r="AB986">
        <v>199.3</v>
      </c>
      <c r="AC986">
        <f t="shared" si="390"/>
        <v>9019830077.1001396</v>
      </c>
      <c r="AD986">
        <f t="shared" si="403"/>
        <v>-3846221745.8999901</v>
      </c>
      <c r="AE986" t="str">
        <f t="shared" si="391"/>
        <v>Jul</v>
      </c>
      <c r="AF986">
        <f>_xlfn.IFNA(VLOOKUP(A986,Gold!$A$2:$E$1307,5, FALSE),AF985)</f>
        <v>29849</v>
      </c>
      <c r="AG986">
        <f>_xlfn.IFNA(VLOOKUP(A986,Gold!$A$2:$G$1307,7, FALSE),AG985)</f>
        <v>1</v>
      </c>
      <c r="AH986">
        <f>_xlfn.IFNA(VLOOKUP(A986,Oil!$A$2:$E$1345,5, FALSE),AH985)</f>
        <v>4781</v>
      </c>
      <c r="AI986">
        <f>_xlfn.IFNA(VLOOKUP(A986,Oil!$A$2:$G$1345,7, FALSE),AI985)</f>
        <v>1</v>
      </c>
      <c r="AJ986">
        <f t="shared" si="394"/>
        <v>2</v>
      </c>
      <c r="AK986">
        <f>_xlfn.IFNA(VLOOKUP(A986,InterestRate!$A$2:$G$1334,3, FALSE),AK985)</f>
        <v>7.7850000000000001</v>
      </c>
      <c r="AL986">
        <f>_xlfn.IFNA(VLOOKUP(A986,InterestRate!$A$2:$G$1334,4,FALSE),AL985)</f>
        <v>7.7869999999999999</v>
      </c>
      <c r="AM986">
        <f>_xlfn.IFNA(VLOOKUP(A986,InterestRate!$A$2:$G$1334,5, FALSE),AM985)</f>
        <v>7.7969999999999997</v>
      </c>
      <c r="AN986">
        <f>_xlfn.IFNA(VLOOKUP(A986,InterestRate!$A$2:$G$1334,6, FALSE),AN985)</f>
        <v>7.7720000000000002</v>
      </c>
      <c r="AO986">
        <f>_xlfn.IFNA(VLOOKUP(A986,InterestRate!$A$2:$G$1334,7, FALSE),AO985)</f>
        <v>0</v>
      </c>
      <c r="AP986">
        <f t="shared" si="395"/>
        <v>-1</v>
      </c>
      <c r="AQ986">
        <f t="shared" si="396"/>
        <v>1</v>
      </c>
    </row>
    <row r="987" spans="1:43" x14ac:dyDescent="0.2">
      <c r="A987" s="1">
        <v>43304</v>
      </c>
      <c r="B987">
        <v>11019.85</v>
      </c>
      <c r="C987">
        <v>11093.4</v>
      </c>
      <c r="D987">
        <v>11010.95</v>
      </c>
      <c r="E987">
        <v>11084.75</v>
      </c>
      <c r="F987">
        <v>236153085</v>
      </c>
      <c r="G987">
        <v>14932.51</v>
      </c>
      <c r="H987">
        <f t="shared" si="412"/>
        <v>10933.800000000001</v>
      </c>
      <c r="I987">
        <f t="shared" si="404"/>
        <v>150.94999999999891</v>
      </c>
      <c r="J987">
        <f t="shared" si="411"/>
        <v>0</v>
      </c>
      <c r="K987">
        <f t="shared" si="392"/>
        <v>11346.2</v>
      </c>
      <c r="L987">
        <f t="shared" si="405"/>
        <v>225641085.2857143</v>
      </c>
      <c r="M987">
        <f t="shared" si="406"/>
        <v>10511999.714285702</v>
      </c>
      <c r="N987" s="10">
        <f t="shared" si="393"/>
        <v>2.3586458873677865</v>
      </c>
      <c r="O987">
        <f t="shared" si="401"/>
        <v>61.549999999999272</v>
      </c>
      <c r="P987">
        <f t="shared" si="413"/>
        <v>-261.75000000000182</v>
      </c>
      <c r="Q987">
        <f t="shared" si="414"/>
        <v>110.63806877338705</v>
      </c>
      <c r="R987">
        <f t="shared" si="415"/>
        <v>323.30000000000109</v>
      </c>
      <c r="S987">
        <f t="shared" si="397"/>
        <v>74.549999999999272</v>
      </c>
      <c r="T987">
        <f t="shared" si="398"/>
        <v>-74.549999999999272</v>
      </c>
      <c r="U987">
        <f t="shared" si="399"/>
        <v>74.549999999999272</v>
      </c>
      <c r="V987">
        <f t="shared" si="400"/>
        <v>0</v>
      </c>
      <c r="W987">
        <f t="shared" si="407"/>
        <v>28.407142857142649</v>
      </c>
      <c r="X987">
        <f t="shared" si="402"/>
        <v>19.614285714285611</v>
      </c>
      <c r="Y987">
        <f t="shared" si="408"/>
        <v>57.948419058720617</v>
      </c>
      <c r="Z987">
        <f t="shared" si="409"/>
        <v>0</v>
      </c>
      <c r="AA987">
        <f t="shared" si="410"/>
        <v>0</v>
      </c>
      <c r="AB987">
        <v>133.30000000000001</v>
      </c>
      <c r="AC987">
        <f t="shared" si="390"/>
        <v>15326335216.499914</v>
      </c>
      <c r="AD987">
        <f t="shared" si="403"/>
        <v>-2251111821.2214308</v>
      </c>
      <c r="AE987" t="str">
        <f t="shared" si="391"/>
        <v>Jul</v>
      </c>
      <c r="AF987">
        <f>_xlfn.IFNA(VLOOKUP(A987,Gold!$A$2:$E$1307,5, FALSE),AF986)</f>
        <v>29948</v>
      </c>
      <c r="AG987">
        <f>_xlfn.IFNA(VLOOKUP(A987,Gold!$A$2:$G$1307,7, FALSE),AG986)</f>
        <v>1</v>
      </c>
      <c r="AH987">
        <f>_xlfn.IFNA(VLOOKUP(A987,Oil!$A$2:$E$1345,5, FALSE),AH986)</f>
        <v>4699</v>
      </c>
      <c r="AI987">
        <f>_xlfn.IFNA(VLOOKUP(A987,Oil!$A$2:$G$1345,7, FALSE),AI986)</f>
        <v>-1</v>
      </c>
      <c r="AJ987">
        <f t="shared" si="394"/>
        <v>0</v>
      </c>
      <c r="AK987">
        <f>_xlfn.IFNA(VLOOKUP(A987,InterestRate!$A$2:$G$1334,3, FALSE),AK986)</f>
        <v>7.81</v>
      </c>
      <c r="AL987">
        <f>_xlfn.IFNA(VLOOKUP(A987,InterestRate!$A$2:$G$1334,4,FALSE),AL986)</f>
        <v>7.7880000000000003</v>
      </c>
      <c r="AM987">
        <f>_xlfn.IFNA(VLOOKUP(A987,InterestRate!$A$2:$G$1334,5, FALSE),AM986)</f>
        <v>7.819</v>
      </c>
      <c r="AN987">
        <f>_xlfn.IFNA(VLOOKUP(A987,InterestRate!$A$2:$G$1334,6, FALSE),AN986)</f>
        <v>7.774</v>
      </c>
      <c r="AO987">
        <f>_xlfn.IFNA(VLOOKUP(A987,InterestRate!$A$2:$G$1334,7, FALSE),AO986)</f>
        <v>3.2000000000000002E-3</v>
      </c>
      <c r="AP987">
        <f t="shared" si="395"/>
        <v>1</v>
      </c>
      <c r="AQ987">
        <f t="shared" si="396"/>
        <v>1</v>
      </c>
    </row>
    <row r="988" spans="1:43" x14ac:dyDescent="0.2">
      <c r="A988" s="1">
        <v>43305</v>
      </c>
      <c r="B988">
        <v>11109</v>
      </c>
      <c r="C988">
        <v>11143.4</v>
      </c>
      <c r="D988">
        <v>11092.5</v>
      </c>
      <c r="E988">
        <v>11134.3</v>
      </c>
      <c r="F988">
        <v>212247395</v>
      </c>
      <c r="G988">
        <v>13931.15</v>
      </c>
      <c r="H988">
        <f t="shared" si="412"/>
        <v>10961.716666666667</v>
      </c>
      <c r="I988">
        <f t="shared" si="404"/>
        <v>172.58333333333212</v>
      </c>
      <c r="J988">
        <f t="shared" si="411"/>
        <v>0</v>
      </c>
      <c r="K988">
        <f t="shared" si="392"/>
        <v>11244.7</v>
      </c>
      <c r="L988">
        <f t="shared" si="405"/>
        <v>222800838.14285713</v>
      </c>
      <c r="M988">
        <f t="shared" si="406"/>
        <v>-10553443.142857134</v>
      </c>
      <c r="N988" s="10">
        <f t="shared" si="393"/>
        <v>0.99153067548028584</v>
      </c>
      <c r="O988">
        <f t="shared" si="401"/>
        <v>115.39999999999964</v>
      </c>
      <c r="P988">
        <f t="shared" si="413"/>
        <v>-133.60000000000036</v>
      </c>
      <c r="Q988">
        <f t="shared" si="414"/>
        <v>93.295451070650572</v>
      </c>
      <c r="R988">
        <f t="shared" si="415"/>
        <v>249</v>
      </c>
      <c r="S988">
        <f t="shared" si="397"/>
        <v>49.549999999999272</v>
      </c>
      <c r="T988">
        <f t="shared" si="398"/>
        <v>-49.549999999999272</v>
      </c>
      <c r="U988">
        <f t="shared" si="399"/>
        <v>49.549999999999272</v>
      </c>
      <c r="V988">
        <f t="shared" si="400"/>
        <v>0</v>
      </c>
      <c r="W988">
        <f t="shared" si="407"/>
        <v>35.485714285713975</v>
      </c>
      <c r="X988">
        <f t="shared" si="402"/>
        <v>18.999999999999741</v>
      </c>
      <c r="Y988">
        <f t="shared" si="408"/>
        <v>63.954685890834291</v>
      </c>
      <c r="Z988">
        <f t="shared" si="409"/>
        <v>0</v>
      </c>
      <c r="AA988">
        <f t="shared" si="410"/>
        <v>0</v>
      </c>
      <c r="AB988">
        <v>238.85</v>
      </c>
      <c r="AC988">
        <f t="shared" si="390"/>
        <v>5369859093.4998455</v>
      </c>
      <c r="AD988">
        <f t="shared" si="403"/>
        <v>-172061795.86431068</v>
      </c>
      <c r="AE988" t="str">
        <f t="shared" si="391"/>
        <v>Jul</v>
      </c>
      <c r="AF988">
        <f>_xlfn.IFNA(VLOOKUP(A988,Gold!$A$2:$E$1307,5, FALSE),AF987)</f>
        <v>29897</v>
      </c>
      <c r="AG988">
        <f>_xlfn.IFNA(VLOOKUP(A988,Gold!$A$2:$G$1307,7, FALSE),AG987)</f>
        <v>1</v>
      </c>
      <c r="AH988">
        <f>_xlfn.IFNA(VLOOKUP(A988,Oil!$A$2:$E$1345,5, FALSE),AH987)</f>
        <v>4664</v>
      </c>
      <c r="AI988">
        <f>_xlfn.IFNA(VLOOKUP(A988,Oil!$A$2:$G$1345,7, FALSE),AI987)</f>
        <v>-1</v>
      </c>
      <c r="AJ988">
        <f t="shared" si="394"/>
        <v>0</v>
      </c>
      <c r="AK988">
        <f>_xlfn.IFNA(VLOOKUP(A988,InterestRate!$A$2:$G$1334,3, FALSE),AK987)</f>
        <v>7.7839999999999998</v>
      </c>
      <c r="AL988">
        <f>_xlfn.IFNA(VLOOKUP(A988,InterestRate!$A$2:$G$1334,4,FALSE),AL987)</f>
        <v>7.806</v>
      </c>
      <c r="AM988">
        <f>_xlfn.IFNA(VLOOKUP(A988,InterestRate!$A$2:$G$1334,5, FALSE),AM987)</f>
        <v>7.8150000000000004</v>
      </c>
      <c r="AN988">
        <f>_xlfn.IFNA(VLOOKUP(A988,InterestRate!$A$2:$G$1334,6, FALSE),AN987)</f>
        <v>7.7779999999999996</v>
      </c>
      <c r="AO988">
        <f>_xlfn.IFNA(VLOOKUP(A988,InterestRate!$A$2:$G$1334,7, FALSE),AO987)</f>
        <v>-3.3E-3</v>
      </c>
      <c r="AP988">
        <f t="shared" si="395"/>
        <v>-1</v>
      </c>
      <c r="AQ988">
        <f t="shared" si="396"/>
        <v>-1</v>
      </c>
    </row>
    <row r="989" spans="1:43" x14ac:dyDescent="0.2">
      <c r="A989" s="1">
        <v>43306</v>
      </c>
      <c r="B989">
        <v>11148.4</v>
      </c>
      <c r="C989">
        <v>11157.15</v>
      </c>
      <c r="D989">
        <v>11113.25</v>
      </c>
      <c r="E989">
        <v>11132</v>
      </c>
      <c r="F989">
        <v>212333169</v>
      </c>
      <c r="G989">
        <v>12528.8</v>
      </c>
      <c r="H989">
        <f t="shared" si="412"/>
        <v>10991.854166666666</v>
      </c>
      <c r="I989">
        <f t="shared" si="404"/>
        <v>140.14583333333394</v>
      </c>
      <c r="J989">
        <f t="shared" si="411"/>
        <v>0</v>
      </c>
      <c r="K989">
        <f t="shared" si="392"/>
        <v>11360.8</v>
      </c>
      <c r="L989">
        <f t="shared" si="405"/>
        <v>218597492</v>
      </c>
      <c r="M989">
        <f t="shared" si="406"/>
        <v>-6264323</v>
      </c>
      <c r="N989" s="10">
        <f t="shared" si="393"/>
        <v>2.0553359683794401</v>
      </c>
      <c r="O989">
        <f t="shared" si="401"/>
        <v>195.14999999999964</v>
      </c>
      <c r="P989">
        <f t="shared" si="413"/>
        <v>8.0499999999992724</v>
      </c>
      <c r="Q989">
        <f t="shared" si="414"/>
        <v>78.080820460657904</v>
      </c>
      <c r="R989">
        <f t="shared" si="415"/>
        <v>187.10000000000036</v>
      </c>
      <c r="S989">
        <f t="shared" si="397"/>
        <v>-2.2999999999992724</v>
      </c>
      <c r="T989">
        <f t="shared" si="398"/>
        <v>2.2999999999992724</v>
      </c>
      <c r="U989">
        <f t="shared" si="399"/>
        <v>0</v>
      </c>
      <c r="V989">
        <f t="shared" si="400"/>
        <v>2.2999999999992724</v>
      </c>
      <c r="W989">
        <f t="shared" si="407"/>
        <v>35.485714285713975</v>
      </c>
      <c r="X989">
        <f t="shared" si="402"/>
        <v>7.6071428571425974</v>
      </c>
      <c r="Y989">
        <f t="shared" si="408"/>
        <v>80.479507532804476</v>
      </c>
      <c r="Z989">
        <f t="shared" si="409"/>
        <v>0</v>
      </c>
      <c r="AA989">
        <f t="shared" si="410"/>
        <v>1</v>
      </c>
      <c r="AB989">
        <v>372.1</v>
      </c>
      <c r="AC989">
        <f t="shared" si="390"/>
        <v>-3482263971.5999227</v>
      </c>
      <c r="AD989">
        <f t="shared" si="403"/>
        <v>1875236637.8071401</v>
      </c>
      <c r="AE989" t="str">
        <f t="shared" si="391"/>
        <v>Jul</v>
      </c>
      <c r="AF989">
        <f>_xlfn.IFNA(VLOOKUP(A989,Gold!$A$2:$E$1307,5, FALSE),AF988)</f>
        <v>29904</v>
      </c>
      <c r="AG989">
        <f>_xlfn.IFNA(VLOOKUP(A989,Gold!$A$2:$G$1307,7, FALSE),AG988)</f>
        <v>1</v>
      </c>
      <c r="AH989">
        <f>_xlfn.IFNA(VLOOKUP(A989,Oil!$A$2:$E$1345,5, FALSE),AH988)</f>
        <v>4732</v>
      </c>
      <c r="AI989">
        <f>_xlfn.IFNA(VLOOKUP(A989,Oil!$A$2:$G$1345,7, FALSE),AI988)</f>
        <v>1</v>
      </c>
      <c r="AJ989">
        <f t="shared" si="394"/>
        <v>2</v>
      </c>
      <c r="AK989">
        <f>_xlfn.IFNA(VLOOKUP(A989,InterestRate!$A$2:$G$1334,3, FALSE),AK988)</f>
        <v>7.7850000000000001</v>
      </c>
      <c r="AL989">
        <f>_xlfn.IFNA(VLOOKUP(A989,InterestRate!$A$2:$G$1334,4,FALSE),AL988)</f>
        <v>7.8070000000000004</v>
      </c>
      <c r="AM989">
        <f>_xlfn.IFNA(VLOOKUP(A989,InterestRate!$A$2:$G$1334,5, FALSE),AM988)</f>
        <v>7.8109999999999999</v>
      </c>
      <c r="AN989">
        <f>_xlfn.IFNA(VLOOKUP(A989,InterestRate!$A$2:$G$1334,6, FALSE),AN988)</f>
        <v>7.782</v>
      </c>
      <c r="AO989">
        <f>_xlfn.IFNA(VLOOKUP(A989,InterestRate!$A$2:$G$1334,7, FALSE),AO988)</f>
        <v>1E-4</v>
      </c>
      <c r="AP989">
        <f t="shared" si="395"/>
        <v>1</v>
      </c>
      <c r="AQ989">
        <f t="shared" si="396"/>
        <v>3</v>
      </c>
    </row>
    <row r="990" spans="1:43" x14ac:dyDescent="0.2">
      <c r="A990" s="1">
        <v>43307</v>
      </c>
      <c r="B990">
        <v>11132.95</v>
      </c>
      <c r="C990">
        <v>11185.85</v>
      </c>
      <c r="D990">
        <v>11125.7</v>
      </c>
      <c r="E990">
        <v>11167.3</v>
      </c>
      <c r="F990">
        <v>376657398</v>
      </c>
      <c r="G990">
        <v>21595.33</v>
      </c>
      <c r="H990">
        <f t="shared" si="412"/>
        <v>11015.112500000001</v>
      </c>
      <c r="I990">
        <f t="shared" si="404"/>
        <v>152.18749999999818</v>
      </c>
      <c r="J990">
        <f t="shared" si="411"/>
        <v>0</v>
      </c>
      <c r="K990">
        <f t="shared" si="392"/>
        <v>11387.1</v>
      </c>
      <c r="L990">
        <f t="shared" si="405"/>
        <v>217934885.7142857</v>
      </c>
      <c r="M990">
        <f t="shared" si="406"/>
        <v>158722512.2857143</v>
      </c>
      <c r="N990" s="10">
        <f t="shared" si="393"/>
        <v>1.9682465770598185</v>
      </c>
      <c r="O990">
        <f t="shared" si="401"/>
        <v>159.25</v>
      </c>
      <c r="P990">
        <f t="shared" si="413"/>
        <v>-76.149999999999636</v>
      </c>
      <c r="Q990">
        <f t="shared" si="414"/>
        <v>79.383475550495675</v>
      </c>
      <c r="R990">
        <f t="shared" si="415"/>
        <v>235.39999999999964</v>
      </c>
      <c r="S990">
        <f t="shared" si="397"/>
        <v>35.299999999999272</v>
      </c>
      <c r="T990">
        <f t="shared" si="398"/>
        <v>-35.299999999999272</v>
      </c>
      <c r="U990">
        <f t="shared" si="399"/>
        <v>35.299999999999272</v>
      </c>
      <c r="V990">
        <f t="shared" si="400"/>
        <v>0</v>
      </c>
      <c r="W990">
        <f t="shared" si="407"/>
        <v>30.357142857142598</v>
      </c>
      <c r="X990">
        <f t="shared" si="402"/>
        <v>7.6071428571425974</v>
      </c>
      <c r="Y990">
        <f t="shared" si="408"/>
        <v>77.910174152154354</v>
      </c>
      <c r="Z990">
        <f t="shared" si="409"/>
        <v>0</v>
      </c>
      <c r="AA990">
        <f t="shared" si="410"/>
        <v>0</v>
      </c>
      <c r="AB990">
        <v>469.8</v>
      </c>
      <c r="AC990">
        <f t="shared" si="390"/>
        <v>12938181621.299452</v>
      </c>
      <c r="AD990">
        <f t="shared" si="403"/>
        <v>1602097087.707073</v>
      </c>
      <c r="AE990" t="str">
        <f t="shared" si="391"/>
        <v>Jul</v>
      </c>
      <c r="AF990">
        <f>_xlfn.IFNA(VLOOKUP(A990,Gold!$A$2:$E$1307,5, FALSE),AF989)</f>
        <v>29869</v>
      </c>
      <c r="AG990">
        <f>_xlfn.IFNA(VLOOKUP(A990,Gold!$A$2:$G$1307,7, FALSE),AG989)</f>
        <v>-1</v>
      </c>
      <c r="AH990">
        <f>_xlfn.IFNA(VLOOKUP(A990,Oil!$A$2:$E$1345,5, FALSE),AH989)</f>
        <v>4768</v>
      </c>
      <c r="AI990">
        <f>_xlfn.IFNA(VLOOKUP(A990,Oil!$A$2:$G$1345,7, FALSE),AI989)</f>
        <v>1</v>
      </c>
      <c r="AJ990">
        <f t="shared" si="394"/>
        <v>0</v>
      </c>
      <c r="AK990">
        <f>_xlfn.IFNA(VLOOKUP(A990,InterestRate!$A$2:$G$1334,3, FALSE),AK989)</f>
        <v>7.7590000000000003</v>
      </c>
      <c r="AL990">
        <f>_xlfn.IFNA(VLOOKUP(A990,InterestRate!$A$2:$G$1334,4,FALSE),AL989)</f>
        <v>7.806</v>
      </c>
      <c r="AM990">
        <f>_xlfn.IFNA(VLOOKUP(A990,InterestRate!$A$2:$G$1334,5, FALSE),AM989)</f>
        <v>7.806</v>
      </c>
      <c r="AN990">
        <f>_xlfn.IFNA(VLOOKUP(A990,InterestRate!$A$2:$G$1334,6, FALSE),AN989)</f>
        <v>7.7560000000000002</v>
      </c>
      <c r="AO990">
        <f>_xlfn.IFNA(VLOOKUP(A990,InterestRate!$A$2:$G$1334,7, FALSE),AO989)</f>
        <v>-3.3E-3</v>
      </c>
      <c r="AP990">
        <f t="shared" si="395"/>
        <v>-1</v>
      </c>
      <c r="AQ990">
        <f t="shared" si="396"/>
        <v>-1</v>
      </c>
    </row>
    <row r="991" spans="1:43" x14ac:dyDescent="0.2">
      <c r="A991" s="1">
        <v>43308</v>
      </c>
      <c r="B991">
        <v>11232.75</v>
      </c>
      <c r="C991">
        <v>11283.4</v>
      </c>
      <c r="D991">
        <v>11210.25</v>
      </c>
      <c r="E991">
        <v>11278.35</v>
      </c>
      <c r="F991">
        <v>324343457</v>
      </c>
      <c r="G991">
        <v>15203.09</v>
      </c>
      <c r="H991">
        <f t="shared" si="412"/>
        <v>11033.449999999999</v>
      </c>
      <c r="I991">
        <f t="shared" si="404"/>
        <v>244.90000000000146</v>
      </c>
      <c r="J991">
        <f t="shared" si="411"/>
        <v>0</v>
      </c>
      <c r="K991">
        <f t="shared" si="392"/>
        <v>11389.45</v>
      </c>
      <c r="L991">
        <f t="shared" si="405"/>
        <v>240727716.85714287</v>
      </c>
      <c r="M991">
        <f t="shared" si="406"/>
        <v>83615740.142857134</v>
      </c>
      <c r="N991" s="10">
        <f t="shared" si="393"/>
        <v>0.98507317116422488</v>
      </c>
      <c r="O991">
        <f t="shared" si="401"/>
        <v>297.89999999999964</v>
      </c>
      <c r="P991">
        <f t="shared" si="413"/>
        <v>170.34999999999854</v>
      </c>
      <c r="Q991">
        <f t="shared" si="414"/>
        <v>63.878894905012949</v>
      </c>
      <c r="R991">
        <f t="shared" si="415"/>
        <v>127.55000000000109</v>
      </c>
      <c r="S991">
        <f t="shared" si="397"/>
        <v>111.05000000000109</v>
      </c>
      <c r="T991">
        <f t="shared" si="398"/>
        <v>-111.05000000000109</v>
      </c>
      <c r="U991">
        <f t="shared" si="399"/>
        <v>111.05000000000109</v>
      </c>
      <c r="V991">
        <f t="shared" si="400"/>
        <v>0</v>
      </c>
      <c r="W991">
        <f t="shared" si="407"/>
        <v>46.221428571428469</v>
      </c>
      <c r="X991">
        <f t="shared" si="402"/>
        <v>3.6642857142856622</v>
      </c>
      <c r="Y991">
        <f t="shared" si="408"/>
        <v>90.833801235261163</v>
      </c>
      <c r="Z991">
        <f t="shared" si="409"/>
        <v>0</v>
      </c>
      <c r="AA991">
        <f t="shared" si="410"/>
        <v>1</v>
      </c>
      <c r="AB991">
        <v>652.29999999999995</v>
      </c>
      <c r="AC991">
        <f t="shared" si="390"/>
        <v>14790061639.200117</v>
      </c>
      <c r="AD991">
        <f t="shared" si="403"/>
        <v>6363830336.9142323</v>
      </c>
      <c r="AE991" t="str">
        <f t="shared" si="391"/>
        <v>Jul</v>
      </c>
      <c r="AF991">
        <f>_xlfn.IFNA(VLOOKUP(A991,Gold!$A$2:$E$1307,5, FALSE),AF990)</f>
        <v>29722</v>
      </c>
      <c r="AG991">
        <f>_xlfn.IFNA(VLOOKUP(A991,Gold!$A$2:$G$1307,7, FALSE),AG990)</f>
        <v>-1</v>
      </c>
      <c r="AH991">
        <f>_xlfn.IFNA(VLOOKUP(A991,Oil!$A$2:$E$1345,5, FALSE),AH990)</f>
        <v>4782</v>
      </c>
      <c r="AI991">
        <f>_xlfn.IFNA(VLOOKUP(A991,Oil!$A$2:$G$1345,7, FALSE),AI990)</f>
        <v>1</v>
      </c>
      <c r="AJ991">
        <f t="shared" si="394"/>
        <v>0</v>
      </c>
      <c r="AK991">
        <f>_xlfn.IFNA(VLOOKUP(A991,InterestRate!$A$2:$G$1334,3, FALSE),AK990)</f>
        <v>7.78</v>
      </c>
      <c r="AL991">
        <f>_xlfn.IFNA(VLOOKUP(A991,InterestRate!$A$2:$G$1334,4,FALSE),AL990)</f>
        <v>7.766</v>
      </c>
      <c r="AM991">
        <f>_xlfn.IFNA(VLOOKUP(A991,InterestRate!$A$2:$G$1334,5, FALSE),AM990)</f>
        <v>7.7880000000000003</v>
      </c>
      <c r="AN991">
        <f>_xlfn.IFNA(VLOOKUP(A991,InterestRate!$A$2:$G$1334,6, FALSE),AN990)</f>
        <v>7.7619999999999996</v>
      </c>
      <c r="AO991">
        <f>_xlfn.IFNA(VLOOKUP(A991,InterestRate!$A$2:$G$1334,7, FALSE),AO990)</f>
        <v>2.7000000000000001E-3</v>
      </c>
      <c r="AP991">
        <f t="shared" si="395"/>
        <v>1</v>
      </c>
      <c r="AQ991">
        <f t="shared" si="396"/>
        <v>1</v>
      </c>
    </row>
    <row r="992" spans="1:43" x14ac:dyDescent="0.2">
      <c r="A992" s="1">
        <v>43311</v>
      </c>
      <c r="B992">
        <v>11296.65</v>
      </c>
      <c r="C992">
        <v>11328.1</v>
      </c>
      <c r="D992">
        <v>11261.45</v>
      </c>
      <c r="E992">
        <v>11319.55</v>
      </c>
      <c r="F992">
        <v>287435926</v>
      </c>
      <c r="G992">
        <v>14716.66</v>
      </c>
      <c r="H992">
        <f t="shared" si="412"/>
        <v>11060.954166666668</v>
      </c>
      <c r="I992">
        <f t="shared" si="404"/>
        <v>258.59583333333103</v>
      </c>
      <c r="J992">
        <f t="shared" si="411"/>
        <v>0</v>
      </c>
      <c r="K992">
        <f t="shared" si="392"/>
        <v>11450</v>
      </c>
      <c r="L992">
        <f t="shared" si="405"/>
        <v>253847859.42857143</v>
      </c>
      <c r="M992">
        <f t="shared" si="406"/>
        <v>33588066.571428567</v>
      </c>
      <c r="N992" s="10">
        <f t="shared" si="393"/>
        <v>1.152430971195858</v>
      </c>
      <c r="O992">
        <f t="shared" si="401"/>
        <v>362.44999999999891</v>
      </c>
      <c r="P992">
        <f t="shared" si="413"/>
        <v>352.59999999999854</v>
      </c>
      <c r="Q992">
        <f t="shared" si="414"/>
        <v>97.682409343945025</v>
      </c>
      <c r="R992">
        <f t="shared" si="415"/>
        <v>9.8500000000003638</v>
      </c>
      <c r="S992">
        <f t="shared" si="397"/>
        <v>41.199999999998909</v>
      </c>
      <c r="T992">
        <f t="shared" si="398"/>
        <v>-41.199999999998909</v>
      </c>
      <c r="U992">
        <f t="shared" si="399"/>
        <v>41.199999999998909</v>
      </c>
      <c r="V992">
        <f t="shared" si="400"/>
        <v>0</v>
      </c>
      <c r="W992">
        <f t="shared" si="407"/>
        <v>52.107142857142598</v>
      </c>
      <c r="X992">
        <f t="shared" si="402"/>
        <v>0.32857142857132465</v>
      </c>
      <c r="Y992">
        <f t="shared" si="408"/>
        <v>97.513701376821459</v>
      </c>
      <c r="Z992">
        <f t="shared" si="409"/>
        <v>0</v>
      </c>
      <c r="AA992">
        <f t="shared" si="410"/>
        <v>1</v>
      </c>
      <c r="AB992">
        <v>819.6</v>
      </c>
      <c r="AC992">
        <f t="shared" si="390"/>
        <v>6582282705.3998957</v>
      </c>
      <c r="AD992">
        <f t="shared" si="403"/>
        <v>8649183768.771349</v>
      </c>
      <c r="AE992" t="str">
        <f t="shared" si="391"/>
        <v>Jul</v>
      </c>
      <c r="AF992">
        <f>_xlfn.IFNA(VLOOKUP(A992,Gold!$A$2:$E$1307,5, FALSE),AF991)</f>
        <v>29773</v>
      </c>
      <c r="AG992">
        <f>_xlfn.IFNA(VLOOKUP(A992,Gold!$A$2:$G$1307,7, FALSE),AG991)</f>
        <v>1</v>
      </c>
      <c r="AH992">
        <f>_xlfn.IFNA(VLOOKUP(A992,Oil!$A$2:$E$1345,5, FALSE),AH991)</f>
        <v>4719</v>
      </c>
      <c r="AI992">
        <f>_xlfn.IFNA(VLOOKUP(A992,Oil!$A$2:$G$1345,7, FALSE),AI991)</f>
        <v>-1</v>
      </c>
      <c r="AJ992">
        <f t="shared" si="394"/>
        <v>0</v>
      </c>
      <c r="AK992">
        <f>_xlfn.IFNA(VLOOKUP(A992,InterestRate!$A$2:$G$1334,3, FALSE),AK991)</f>
        <v>7.79</v>
      </c>
      <c r="AL992">
        <f>_xlfn.IFNA(VLOOKUP(A992,InterestRate!$A$2:$G$1334,4,FALSE),AL991)</f>
        <v>7.78</v>
      </c>
      <c r="AM992">
        <f>_xlfn.IFNA(VLOOKUP(A992,InterestRate!$A$2:$G$1334,5, FALSE),AM991)</f>
        <v>7.7990000000000004</v>
      </c>
      <c r="AN992">
        <f>_xlfn.IFNA(VLOOKUP(A992,InterestRate!$A$2:$G$1334,6, FALSE),AN991)</f>
        <v>7.7759999999999998</v>
      </c>
      <c r="AO992">
        <f>_xlfn.IFNA(VLOOKUP(A992,InterestRate!$A$2:$G$1334,7, FALSE),AO991)</f>
        <v>1.2999999999999999E-3</v>
      </c>
      <c r="AP992">
        <f t="shared" si="395"/>
        <v>1</v>
      </c>
      <c r="AQ992">
        <f t="shared" si="396"/>
        <v>1</v>
      </c>
    </row>
    <row r="993" spans="1:43" x14ac:dyDescent="0.2">
      <c r="A993" s="1">
        <v>43312</v>
      </c>
      <c r="B993">
        <v>11311.05</v>
      </c>
      <c r="C993">
        <v>11366</v>
      </c>
      <c r="D993">
        <v>11267.75</v>
      </c>
      <c r="E993">
        <v>11356.5</v>
      </c>
      <c r="F993">
        <v>264430889</v>
      </c>
      <c r="G993">
        <v>15297.4</v>
      </c>
      <c r="H993">
        <f t="shared" si="412"/>
        <v>11085.650000000001</v>
      </c>
      <c r="I993">
        <f t="shared" si="404"/>
        <v>270.84999999999854</v>
      </c>
      <c r="J993">
        <f t="shared" si="411"/>
        <v>0</v>
      </c>
      <c r="K993">
        <f t="shared" si="392"/>
        <v>11470.7</v>
      </c>
      <c r="L993">
        <f t="shared" si="405"/>
        <v>263187791.85714287</v>
      </c>
      <c r="M993">
        <f t="shared" si="406"/>
        <v>1243097.1428571343</v>
      </c>
      <c r="N993" s="10">
        <f t="shared" si="393"/>
        <v>1.0055915114692091</v>
      </c>
      <c r="O993">
        <f t="shared" si="401"/>
        <v>346.29999999999927</v>
      </c>
      <c r="P993">
        <f t="shared" si="413"/>
        <v>284.39999999999782</v>
      </c>
      <c r="Q993">
        <f t="shared" si="414"/>
        <v>115.46559268993512</v>
      </c>
      <c r="R993">
        <f t="shared" si="415"/>
        <v>61.900000000001455</v>
      </c>
      <c r="S993">
        <f t="shared" si="397"/>
        <v>36.950000000000728</v>
      </c>
      <c r="T993">
        <f t="shared" si="398"/>
        <v>-36.950000000000728</v>
      </c>
      <c r="U993">
        <f t="shared" si="399"/>
        <v>36.950000000000728</v>
      </c>
      <c r="V993">
        <f t="shared" si="400"/>
        <v>0</v>
      </c>
      <c r="W993">
        <f t="shared" si="407"/>
        <v>49.799999999999791</v>
      </c>
      <c r="X993">
        <f t="shared" si="402"/>
        <v>0.32857142857132465</v>
      </c>
      <c r="Y993">
        <f t="shared" si="408"/>
        <v>97.40150880134135</v>
      </c>
      <c r="Z993">
        <f t="shared" si="409"/>
        <v>0</v>
      </c>
      <c r="AA993">
        <f t="shared" si="410"/>
        <v>1</v>
      </c>
      <c r="AB993">
        <v>1006.65</v>
      </c>
      <c r="AC993">
        <f t="shared" si="390"/>
        <v>12018383905.050192</v>
      </c>
      <c r="AD993">
        <f t="shared" si="403"/>
        <v>9077548601.3356419</v>
      </c>
      <c r="AE993" t="str">
        <f t="shared" si="391"/>
        <v>Jul</v>
      </c>
      <c r="AF993">
        <f>_xlfn.IFNA(VLOOKUP(A993,Gold!$A$2:$E$1307,5, FALSE),AF992)</f>
        <v>29660</v>
      </c>
      <c r="AG993">
        <f>_xlfn.IFNA(VLOOKUP(A993,Gold!$A$2:$G$1307,7, FALSE),AG992)</f>
        <v>-1</v>
      </c>
      <c r="AH993">
        <f>_xlfn.IFNA(VLOOKUP(A993,Oil!$A$2:$E$1345,5, FALSE),AH992)</f>
        <v>4822</v>
      </c>
      <c r="AI993">
        <f>_xlfn.IFNA(VLOOKUP(A993,Oil!$A$2:$G$1345,7, FALSE),AI992)</f>
        <v>1</v>
      </c>
      <c r="AJ993">
        <f t="shared" si="394"/>
        <v>0</v>
      </c>
      <c r="AK993">
        <f>_xlfn.IFNA(VLOOKUP(A993,InterestRate!$A$2:$G$1334,3, FALSE),AK992)</f>
        <v>7.7720000000000002</v>
      </c>
      <c r="AL993">
        <f>_xlfn.IFNA(VLOOKUP(A993,InterestRate!$A$2:$G$1334,4,FALSE),AL992)</f>
        <v>7.7969999999999997</v>
      </c>
      <c r="AM993">
        <f>_xlfn.IFNA(VLOOKUP(A993,InterestRate!$A$2:$G$1334,5, FALSE),AM992)</f>
        <v>7.7969999999999997</v>
      </c>
      <c r="AN993">
        <f>_xlfn.IFNA(VLOOKUP(A993,InterestRate!$A$2:$G$1334,6, FALSE),AN992)</f>
        <v>7.7690000000000001</v>
      </c>
      <c r="AO993">
        <f>_xlfn.IFNA(VLOOKUP(A993,InterestRate!$A$2:$G$1334,7, FALSE),AO992)</f>
        <v>-2.3E-3</v>
      </c>
      <c r="AP993">
        <f t="shared" si="395"/>
        <v>-1</v>
      </c>
      <c r="AQ993">
        <f t="shared" si="396"/>
        <v>-1</v>
      </c>
    </row>
    <row r="994" spans="1:43" x14ac:dyDescent="0.2">
      <c r="A994" s="1">
        <v>43313</v>
      </c>
      <c r="B994">
        <v>11359.8</v>
      </c>
      <c r="C994">
        <v>11390.55</v>
      </c>
      <c r="D994">
        <v>11313.55</v>
      </c>
      <c r="E994">
        <v>11346.2</v>
      </c>
      <c r="F994">
        <v>278012697</v>
      </c>
      <c r="G994">
        <v>14436.12</v>
      </c>
      <c r="H994">
        <f t="shared" si="412"/>
        <v>11113.783333333335</v>
      </c>
      <c r="I994">
        <f t="shared" si="404"/>
        <v>232.41666666666606</v>
      </c>
      <c r="J994">
        <f t="shared" si="411"/>
        <v>0</v>
      </c>
      <c r="K994">
        <f t="shared" si="392"/>
        <v>11429.5</v>
      </c>
      <c r="L994">
        <f t="shared" si="405"/>
        <v>273371617</v>
      </c>
      <c r="M994">
        <f t="shared" si="406"/>
        <v>4641080</v>
      </c>
      <c r="N994" s="10">
        <f t="shared" si="393"/>
        <v>0.7341665050853966</v>
      </c>
      <c r="O994">
        <f t="shared" si="401"/>
        <v>261.45000000000073</v>
      </c>
      <c r="P994">
        <f t="shared" si="413"/>
        <v>199.90000000000146</v>
      </c>
      <c r="Q994">
        <f t="shared" si="414"/>
        <v>117.37914250512333</v>
      </c>
      <c r="R994">
        <f t="shared" si="415"/>
        <v>61.549999999999272</v>
      </c>
      <c r="S994">
        <f t="shared" si="397"/>
        <v>-10.299999999999272</v>
      </c>
      <c r="T994">
        <f t="shared" si="398"/>
        <v>10.299999999999272</v>
      </c>
      <c r="U994">
        <f t="shared" si="399"/>
        <v>0</v>
      </c>
      <c r="V994">
        <f t="shared" si="400"/>
        <v>10.299999999999272</v>
      </c>
      <c r="W994">
        <f t="shared" si="407"/>
        <v>39.149999999999899</v>
      </c>
      <c r="X994">
        <f t="shared" si="402"/>
        <v>1.7999999999997922</v>
      </c>
      <c r="Y994">
        <f t="shared" si="408"/>
        <v>93.325387365912249</v>
      </c>
      <c r="Z994">
        <f t="shared" si="409"/>
        <v>0</v>
      </c>
      <c r="AA994">
        <f t="shared" si="410"/>
        <v>1</v>
      </c>
      <c r="AB994">
        <v>970.2</v>
      </c>
      <c r="AC994">
        <f t="shared" si="390"/>
        <v>-3780972679.1995955</v>
      </c>
      <c r="AD994">
        <f t="shared" si="403"/>
        <v>6347933187.6642838</v>
      </c>
      <c r="AE994" t="str">
        <f t="shared" si="391"/>
        <v>Aug</v>
      </c>
      <c r="AF994">
        <f>_xlfn.IFNA(VLOOKUP(A994,Gold!$A$2:$E$1307,5, FALSE),AF993)</f>
        <v>29664</v>
      </c>
      <c r="AG994">
        <f>_xlfn.IFNA(VLOOKUP(A994,Gold!$A$2:$G$1307,7, FALSE),AG993)</f>
        <v>1</v>
      </c>
      <c r="AH994">
        <f>_xlfn.IFNA(VLOOKUP(A994,Oil!$A$2:$E$1345,5, FALSE),AH993)</f>
        <v>4717</v>
      </c>
      <c r="AI994">
        <f>_xlfn.IFNA(VLOOKUP(A994,Oil!$A$2:$G$1345,7, FALSE),AI993)</f>
        <v>-1</v>
      </c>
      <c r="AJ994">
        <f t="shared" si="394"/>
        <v>0</v>
      </c>
      <c r="AK994">
        <f>_xlfn.IFNA(VLOOKUP(A994,InterestRate!$A$2:$G$1334,3, FALSE),AK993)</f>
        <v>7.7009999999999996</v>
      </c>
      <c r="AL994">
        <f>_xlfn.IFNA(VLOOKUP(A994,InterestRate!$A$2:$G$1334,4,FALSE),AL993)</f>
        <v>7.7670000000000003</v>
      </c>
      <c r="AM994">
        <f>_xlfn.IFNA(VLOOKUP(A994,InterestRate!$A$2:$G$1334,5, FALSE),AM993)</f>
        <v>7.8410000000000002</v>
      </c>
      <c r="AN994">
        <f>_xlfn.IFNA(VLOOKUP(A994,InterestRate!$A$2:$G$1334,6, FALSE),AN993)</f>
        <v>7.7009999999999996</v>
      </c>
      <c r="AO994">
        <f>_xlfn.IFNA(VLOOKUP(A994,InterestRate!$A$2:$G$1334,7, FALSE),AO993)</f>
        <v>-9.1000000000000004E-3</v>
      </c>
      <c r="AP994">
        <f t="shared" si="395"/>
        <v>-1</v>
      </c>
      <c r="AQ994">
        <f t="shared" si="396"/>
        <v>-1</v>
      </c>
    </row>
    <row r="995" spans="1:43" x14ac:dyDescent="0.2">
      <c r="A995" s="1">
        <v>43314</v>
      </c>
      <c r="B995">
        <v>11328.9</v>
      </c>
      <c r="C995">
        <v>11328.9</v>
      </c>
      <c r="D995">
        <v>11234.95</v>
      </c>
      <c r="E995">
        <v>11244.7</v>
      </c>
      <c r="F995">
        <v>216533127</v>
      </c>
      <c r="G995">
        <v>12267.66</v>
      </c>
      <c r="H995">
        <f t="shared" si="412"/>
        <v>11147.895833333336</v>
      </c>
      <c r="I995">
        <f t="shared" si="404"/>
        <v>96.804166666664969</v>
      </c>
      <c r="J995">
        <f t="shared" si="411"/>
        <v>0</v>
      </c>
      <c r="K995">
        <f t="shared" si="392"/>
        <v>11355.75</v>
      </c>
      <c r="L995">
        <f t="shared" si="405"/>
        <v>279351561.5714286</v>
      </c>
      <c r="M995">
        <f t="shared" si="406"/>
        <v>-62818434.571428597</v>
      </c>
      <c r="N995" s="10">
        <f t="shared" si="393"/>
        <v>0.98757636931175807</v>
      </c>
      <c r="O995">
        <f t="shared" si="401"/>
        <v>110.40000000000146</v>
      </c>
      <c r="P995">
        <f t="shared" si="413"/>
        <v>-4.999999999998181</v>
      </c>
      <c r="Q995">
        <f t="shared" si="414"/>
        <v>94.590815521129471</v>
      </c>
      <c r="R995">
        <f t="shared" si="415"/>
        <v>115.39999999999964</v>
      </c>
      <c r="S995">
        <f t="shared" si="397"/>
        <v>-101.5</v>
      </c>
      <c r="T995">
        <f t="shared" si="398"/>
        <v>101.5</v>
      </c>
      <c r="U995">
        <f t="shared" si="399"/>
        <v>0</v>
      </c>
      <c r="V995">
        <f t="shared" si="400"/>
        <v>101.5</v>
      </c>
      <c r="W995">
        <f t="shared" si="407"/>
        <v>32.071428571428569</v>
      </c>
      <c r="X995">
        <f t="shared" si="402"/>
        <v>16.299999999999791</v>
      </c>
      <c r="Y995">
        <f t="shared" si="408"/>
        <v>64.959490740741018</v>
      </c>
      <c r="Z995">
        <f t="shared" si="409"/>
        <v>0</v>
      </c>
      <c r="AA995">
        <f t="shared" si="410"/>
        <v>0</v>
      </c>
      <c r="AB995">
        <v>718.15</v>
      </c>
      <c r="AC995">
        <f t="shared" si="390"/>
        <v>-18232089293.399765</v>
      </c>
      <c r="AD995">
        <f t="shared" si="403"/>
        <v>2976226275.2500534</v>
      </c>
      <c r="AE995" t="str">
        <f t="shared" si="391"/>
        <v>Aug</v>
      </c>
      <c r="AF995">
        <f>_xlfn.IFNA(VLOOKUP(A995,Gold!$A$2:$E$1307,5, FALSE),AF994)</f>
        <v>29577</v>
      </c>
      <c r="AG995">
        <f>_xlfn.IFNA(VLOOKUP(A995,Gold!$A$2:$G$1307,7, FALSE),AG994)</f>
        <v>1</v>
      </c>
      <c r="AH995">
        <f>_xlfn.IFNA(VLOOKUP(A995,Oil!$A$2:$E$1345,5, FALSE),AH994)</f>
        <v>4642</v>
      </c>
      <c r="AI995">
        <f>_xlfn.IFNA(VLOOKUP(A995,Oil!$A$2:$G$1345,7, FALSE),AI994)</f>
        <v>-1</v>
      </c>
      <c r="AJ995">
        <f t="shared" si="394"/>
        <v>0</v>
      </c>
      <c r="AK995">
        <f>_xlfn.IFNA(VLOOKUP(A995,InterestRate!$A$2:$G$1334,3, FALSE),AK994)</f>
        <v>7.7210000000000001</v>
      </c>
      <c r="AL995">
        <f>_xlfn.IFNA(VLOOKUP(A995,InterestRate!$A$2:$G$1334,4,FALSE),AL994)</f>
        <v>7.6980000000000004</v>
      </c>
      <c r="AM995">
        <f>_xlfn.IFNA(VLOOKUP(A995,InterestRate!$A$2:$G$1334,5, FALSE),AM994)</f>
        <v>7.7320000000000002</v>
      </c>
      <c r="AN995">
        <f>_xlfn.IFNA(VLOOKUP(A995,InterestRate!$A$2:$G$1334,6, FALSE),AN994)</f>
        <v>7.681</v>
      </c>
      <c r="AO995">
        <f>_xlfn.IFNA(VLOOKUP(A995,InterestRate!$A$2:$G$1334,7, FALSE),AO994)</f>
        <v>2.5999999999999999E-3</v>
      </c>
      <c r="AP995">
        <f t="shared" si="395"/>
        <v>1</v>
      </c>
      <c r="AQ995">
        <f t="shared" si="396"/>
        <v>1</v>
      </c>
    </row>
    <row r="996" spans="1:43" x14ac:dyDescent="0.2">
      <c r="A996" s="1">
        <v>43315</v>
      </c>
      <c r="B996">
        <v>11297.8</v>
      </c>
      <c r="C996">
        <v>11368</v>
      </c>
      <c r="D996">
        <v>11294.55</v>
      </c>
      <c r="E996">
        <v>11360.8</v>
      </c>
      <c r="F996">
        <v>225146360</v>
      </c>
      <c r="G996">
        <v>12984.66</v>
      </c>
      <c r="H996">
        <f t="shared" si="412"/>
        <v>11167.616666666669</v>
      </c>
      <c r="I996">
        <f t="shared" si="404"/>
        <v>193.18333333333067</v>
      </c>
      <c r="J996">
        <f t="shared" si="411"/>
        <v>0</v>
      </c>
      <c r="K996">
        <f t="shared" si="392"/>
        <v>11435.1</v>
      </c>
      <c r="L996">
        <f t="shared" si="405"/>
        <v>279963809</v>
      </c>
      <c r="M996">
        <f t="shared" si="406"/>
        <v>-54817449</v>
      </c>
      <c r="N996" s="10">
        <f t="shared" si="393"/>
        <v>0.65400323920851611</v>
      </c>
      <c r="O996">
        <f t="shared" si="401"/>
        <v>228.79999999999927</v>
      </c>
      <c r="P996">
        <f t="shared" si="413"/>
        <v>33.649999999999636</v>
      </c>
      <c r="Q996">
        <f t="shared" si="414"/>
        <v>95.772888598371452</v>
      </c>
      <c r="R996">
        <f t="shared" si="415"/>
        <v>195.14999999999964</v>
      </c>
      <c r="S996">
        <f t="shared" si="397"/>
        <v>116.09999999999854</v>
      </c>
      <c r="T996">
        <f t="shared" si="398"/>
        <v>-116.09999999999854</v>
      </c>
      <c r="U996">
        <f t="shared" si="399"/>
        <v>116.09999999999854</v>
      </c>
      <c r="V996">
        <f t="shared" si="400"/>
        <v>0</v>
      </c>
      <c r="W996">
        <f t="shared" si="407"/>
        <v>48.657142857142652</v>
      </c>
      <c r="X996">
        <f t="shared" si="402"/>
        <v>15.971428571428467</v>
      </c>
      <c r="Y996">
        <f t="shared" si="408"/>
        <v>74.140182847192023</v>
      </c>
      <c r="Z996">
        <f t="shared" si="409"/>
        <v>0</v>
      </c>
      <c r="AA996">
        <f t="shared" si="410"/>
        <v>0</v>
      </c>
      <c r="AB996">
        <v>600.65</v>
      </c>
      <c r="AC996">
        <f t="shared" si="390"/>
        <v>14184220680</v>
      </c>
      <c r="AD996">
        <f t="shared" si="403"/>
        <v>5500009796.9071856</v>
      </c>
      <c r="AE996" t="str">
        <f t="shared" si="391"/>
        <v>Aug</v>
      </c>
      <c r="AF996">
        <f>_xlfn.IFNA(VLOOKUP(A996,Gold!$A$2:$E$1307,5, FALSE),AF995)</f>
        <v>29428</v>
      </c>
      <c r="AG996">
        <f>_xlfn.IFNA(VLOOKUP(A996,Gold!$A$2:$G$1307,7, FALSE),AG995)</f>
        <v>1</v>
      </c>
      <c r="AH996">
        <f>_xlfn.IFNA(VLOOKUP(A996,Oil!$A$2:$E$1345,5, FALSE),AH995)</f>
        <v>4714</v>
      </c>
      <c r="AI996">
        <f>_xlfn.IFNA(VLOOKUP(A996,Oil!$A$2:$G$1345,7, FALSE),AI995)</f>
        <v>1</v>
      </c>
      <c r="AJ996">
        <f t="shared" si="394"/>
        <v>2</v>
      </c>
      <c r="AK996">
        <f>_xlfn.IFNA(VLOOKUP(A996,InterestRate!$A$2:$G$1334,3, FALSE),AK995)</f>
        <v>7.7629999999999999</v>
      </c>
      <c r="AL996">
        <f>_xlfn.IFNA(VLOOKUP(A996,InterestRate!$A$2:$G$1334,4,FALSE),AL995)</f>
        <v>7.742</v>
      </c>
      <c r="AM996">
        <f>_xlfn.IFNA(VLOOKUP(A996,InterestRate!$A$2:$G$1334,5, FALSE),AM995)</f>
        <v>7.7709999999999999</v>
      </c>
      <c r="AN996">
        <f>_xlfn.IFNA(VLOOKUP(A996,InterestRate!$A$2:$G$1334,6, FALSE),AN995)</f>
        <v>7.7389999999999999</v>
      </c>
      <c r="AO996">
        <f>_xlfn.IFNA(VLOOKUP(A996,InterestRate!$A$2:$G$1334,7, FALSE),AO995)</f>
        <v>5.4000000000000003E-3</v>
      </c>
      <c r="AP996">
        <f t="shared" si="395"/>
        <v>1</v>
      </c>
      <c r="AQ996">
        <f t="shared" si="396"/>
        <v>3</v>
      </c>
    </row>
    <row r="997" spans="1:43" x14ac:dyDescent="0.2">
      <c r="A997" s="1">
        <v>43318</v>
      </c>
      <c r="B997">
        <v>11401.5</v>
      </c>
      <c r="C997">
        <v>11427.65</v>
      </c>
      <c r="D997">
        <v>11370.6</v>
      </c>
      <c r="E997">
        <v>11387.1</v>
      </c>
      <c r="F997">
        <v>210002582</v>
      </c>
      <c r="G997">
        <v>11321.55</v>
      </c>
      <c r="H997">
        <f t="shared" si="412"/>
        <v>11199.3125</v>
      </c>
      <c r="I997">
        <f t="shared" si="404"/>
        <v>187.78750000000036</v>
      </c>
      <c r="J997">
        <f t="shared" si="411"/>
        <v>0</v>
      </c>
      <c r="K997">
        <f t="shared" si="392"/>
        <v>11385.05</v>
      </c>
      <c r="L997">
        <f t="shared" si="405"/>
        <v>281794264.85714287</v>
      </c>
      <c r="M997">
        <f t="shared" si="406"/>
        <v>-71791682.857142866</v>
      </c>
      <c r="N997" s="10">
        <f t="shared" si="393"/>
        <v>-1.8002827761248178E-2</v>
      </c>
      <c r="O997">
        <f t="shared" si="401"/>
        <v>219.80000000000109</v>
      </c>
      <c r="P997">
        <f t="shared" si="413"/>
        <v>60.550000000001091</v>
      </c>
      <c r="Q997">
        <f t="shared" si="414"/>
        <v>93.522046038556923</v>
      </c>
      <c r="R997">
        <f t="shared" si="415"/>
        <v>159.25</v>
      </c>
      <c r="S997">
        <f t="shared" si="397"/>
        <v>26.300000000001091</v>
      </c>
      <c r="T997">
        <f t="shared" si="398"/>
        <v>-26.300000000001091</v>
      </c>
      <c r="U997">
        <f t="shared" si="399"/>
        <v>26.300000000001091</v>
      </c>
      <c r="V997">
        <f t="shared" si="400"/>
        <v>0</v>
      </c>
      <c r="W997">
        <f t="shared" si="407"/>
        <v>47.371428571428623</v>
      </c>
      <c r="X997">
        <f t="shared" si="402"/>
        <v>15.971428571428467</v>
      </c>
      <c r="Y997">
        <f t="shared" si="408"/>
        <v>73.623445825932635</v>
      </c>
      <c r="Z997">
        <f t="shared" si="409"/>
        <v>0</v>
      </c>
      <c r="AA997">
        <f t="shared" si="410"/>
        <v>0</v>
      </c>
      <c r="AB997">
        <v>559</v>
      </c>
      <c r="AC997">
        <f t="shared" si="390"/>
        <v>-3024037180.7999234</v>
      </c>
      <c r="AD997">
        <f t="shared" si="403"/>
        <v>3219692825.1787033</v>
      </c>
      <c r="AE997" t="str">
        <f t="shared" si="391"/>
        <v>Aug</v>
      </c>
      <c r="AF997">
        <f>_xlfn.IFNA(VLOOKUP(A997,Gold!$A$2:$E$1307,5, FALSE),AF996)</f>
        <v>29491</v>
      </c>
      <c r="AG997">
        <f>_xlfn.IFNA(VLOOKUP(A997,Gold!$A$2:$G$1307,7, FALSE),AG996)</f>
        <v>-1</v>
      </c>
      <c r="AH997">
        <f>_xlfn.IFNA(VLOOKUP(A997,Oil!$A$2:$E$1345,5, FALSE),AH996)</f>
        <v>4712</v>
      </c>
      <c r="AI997">
        <f>_xlfn.IFNA(VLOOKUP(A997,Oil!$A$2:$G$1345,7, FALSE),AI996)</f>
        <v>-1</v>
      </c>
      <c r="AJ997">
        <f t="shared" si="394"/>
        <v>-2</v>
      </c>
      <c r="AK997">
        <f>_xlfn.IFNA(VLOOKUP(A997,InterestRate!$A$2:$G$1334,3, FALSE),AK996)</f>
        <v>7.7679999999999998</v>
      </c>
      <c r="AL997">
        <f>_xlfn.IFNA(VLOOKUP(A997,InterestRate!$A$2:$G$1334,4,FALSE),AL996)</f>
        <v>7.7539999999999996</v>
      </c>
      <c r="AM997">
        <f>_xlfn.IFNA(VLOOKUP(A997,InterestRate!$A$2:$G$1334,5, FALSE),AM996)</f>
        <v>7.7729999999999997</v>
      </c>
      <c r="AN997">
        <f>_xlfn.IFNA(VLOOKUP(A997,InterestRate!$A$2:$G$1334,6, FALSE),AN996)</f>
        <v>7.7469999999999999</v>
      </c>
      <c r="AO997">
        <f>_xlfn.IFNA(VLOOKUP(A997,InterestRate!$A$2:$G$1334,7, FALSE),AO996)</f>
        <v>5.9999999999999995E-4</v>
      </c>
      <c r="AP997">
        <f t="shared" si="395"/>
        <v>1</v>
      </c>
      <c r="AQ997">
        <f t="shared" si="396"/>
        <v>-1</v>
      </c>
    </row>
    <row r="998" spans="1:43" x14ac:dyDescent="0.2">
      <c r="A998" s="1">
        <v>43319</v>
      </c>
      <c r="B998">
        <v>11423.15</v>
      </c>
      <c r="C998">
        <v>11428.95</v>
      </c>
      <c r="D998">
        <v>11359.7</v>
      </c>
      <c r="E998">
        <v>11389.45</v>
      </c>
      <c r="F998">
        <v>233409612</v>
      </c>
      <c r="G998">
        <v>12457.71</v>
      </c>
      <c r="H998">
        <f t="shared" si="412"/>
        <v>11235.145833333334</v>
      </c>
      <c r="I998">
        <f t="shared" si="404"/>
        <v>154.30416666666679</v>
      </c>
      <c r="J998">
        <f t="shared" si="411"/>
        <v>0</v>
      </c>
      <c r="K998">
        <f t="shared" si="392"/>
        <v>11470.75</v>
      </c>
      <c r="L998">
        <f t="shared" si="405"/>
        <v>257986434</v>
      </c>
      <c r="M998">
        <f t="shared" si="406"/>
        <v>-24576822</v>
      </c>
      <c r="N998" s="10">
        <f t="shared" si="393"/>
        <v>0.71381848991829511</v>
      </c>
      <c r="O998">
        <f t="shared" si="401"/>
        <v>111.10000000000036</v>
      </c>
      <c r="P998">
        <f t="shared" si="413"/>
        <v>-186.79999999999927</v>
      </c>
      <c r="Q998">
        <f t="shared" si="414"/>
        <v>85.969610494472278</v>
      </c>
      <c r="R998">
        <f t="shared" si="415"/>
        <v>297.89999999999964</v>
      </c>
      <c r="S998">
        <f t="shared" si="397"/>
        <v>2.3500000000003638</v>
      </c>
      <c r="T998">
        <f t="shared" si="398"/>
        <v>-2.3500000000003638</v>
      </c>
      <c r="U998">
        <f t="shared" si="399"/>
        <v>2.3500000000003638</v>
      </c>
      <c r="V998">
        <f t="shared" si="400"/>
        <v>0</v>
      </c>
      <c r="W998">
        <f t="shared" si="407"/>
        <v>31.842857142857092</v>
      </c>
      <c r="X998">
        <f t="shared" si="402"/>
        <v>15.971428571428467</v>
      </c>
      <c r="Y998">
        <f t="shared" si="408"/>
        <v>65.232660228270518</v>
      </c>
      <c r="Z998">
        <f t="shared" si="409"/>
        <v>0</v>
      </c>
      <c r="AA998">
        <f t="shared" si="410"/>
        <v>0</v>
      </c>
      <c r="AB998">
        <v>559.70000000000005</v>
      </c>
      <c r="AC998">
        <f t="shared" si="390"/>
        <v>-7865903924.399745</v>
      </c>
      <c r="AD998">
        <f t="shared" si="403"/>
        <v>-16873683.906991549</v>
      </c>
      <c r="AE998" t="str">
        <f t="shared" si="391"/>
        <v>Aug</v>
      </c>
      <c r="AF998">
        <f>_xlfn.IFNA(VLOOKUP(A998,Gold!$A$2:$E$1307,5, FALSE),AF997)</f>
        <v>29521</v>
      </c>
      <c r="AG998">
        <f>_xlfn.IFNA(VLOOKUP(A998,Gold!$A$2:$G$1307,7, FALSE),AG997)</f>
        <v>1</v>
      </c>
      <c r="AH998">
        <f>_xlfn.IFNA(VLOOKUP(A998,Oil!$A$2:$E$1345,5, FALSE),AH997)</f>
        <v>4740</v>
      </c>
      <c r="AI998">
        <f>_xlfn.IFNA(VLOOKUP(A998,Oil!$A$2:$G$1345,7, FALSE),AI997)</f>
        <v>1</v>
      </c>
      <c r="AJ998">
        <f t="shared" si="394"/>
        <v>2</v>
      </c>
      <c r="AK998">
        <f>_xlfn.IFNA(VLOOKUP(A998,InterestRate!$A$2:$G$1334,3, FALSE),AK997)</f>
        <v>7.7859999999999996</v>
      </c>
      <c r="AL998">
        <f>_xlfn.IFNA(VLOOKUP(A998,InterestRate!$A$2:$G$1334,4,FALSE),AL997)</f>
        <v>7.7720000000000002</v>
      </c>
      <c r="AM998">
        <f>_xlfn.IFNA(VLOOKUP(A998,InterestRate!$A$2:$G$1334,5, FALSE),AM997)</f>
        <v>7.7869999999999999</v>
      </c>
      <c r="AN998">
        <f>_xlfn.IFNA(VLOOKUP(A998,InterestRate!$A$2:$G$1334,6, FALSE),AN997)</f>
        <v>7.7569999999999997</v>
      </c>
      <c r="AO998">
        <f>_xlfn.IFNA(VLOOKUP(A998,InterestRate!$A$2:$G$1334,7, FALSE),AO997)</f>
        <v>2.3E-3</v>
      </c>
      <c r="AP998">
        <f t="shared" si="395"/>
        <v>1</v>
      </c>
      <c r="AQ998">
        <f t="shared" si="396"/>
        <v>3</v>
      </c>
    </row>
    <row r="999" spans="1:43" x14ac:dyDescent="0.2">
      <c r="A999" s="1">
        <v>43320</v>
      </c>
      <c r="B999">
        <v>11412.5</v>
      </c>
      <c r="C999">
        <v>11459.95</v>
      </c>
      <c r="D999">
        <v>11379.3</v>
      </c>
      <c r="E999">
        <v>11450</v>
      </c>
      <c r="F999">
        <v>217047641</v>
      </c>
      <c r="G999">
        <v>12422.62</v>
      </c>
      <c r="H999">
        <f t="shared" si="412"/>
        <v>11266.75</v>
      </c>
      <c r="I999">
        <f t="shared" si="404"/>
        <v>183.25</v>
      </c>
      <c r="J999">
        <f t="shared" si="411"/>
        <v>0</v>
      </c>
      <c r="K999">
        <f t="shared" si="392"/>
        <v>11551.75</v>
      </c>
      <c r="L999">
        <f t="shared" si="405"/>
        <v>244995884.7142857</v>
      </c>
      <c r="M999">
        <f t="shared" si="406"/>
        <v>-27948243.714285702</v>
      </c>
      <c r="N999" s="10">
        <f t="shared" si="393"/>
        <v>0.888646288209607</v>
      </c>
      <c r="O999">
        <f t="shared" si="401"/>
        <v>130.45000000000073</v>
      </c>
      <c r="P999">
        <f t="shared" si="413"/>
        <v>-231.99999999999818</v>
      </c>
      <c r="Q999">
        <f t="shared" si="414"/>
        <v>100.3937990164345</v>
      </c>
      <c r="R999">
        <f t="shared" si="415"/>
        <v>362.44999999999891</v>
      </c>
      <c r="S999">
        <f t="shared" si="397"/>
        <v>60.549999999999272</v>
      </c>
      <c r="T999">
        <f t="shared" si="398"/>
        <v>-60.549999999999272</v>
      </c>
      <c r="U999">
        <f t="shared" si="399"/>
        <v>60.549999999999272</v>
      </c>
      <c r="V999">
        <f t="shared" si="400"/>
        <v>0</v>
      </c>
      <c r="W999">
        <f t="shared" si="407"/>
        <v>34.607142857142854</v>
      </c>
      <c r="X999">
        <f t="shared" si="402"/>
        <v>15.971428571428467</v>
      </c>
      <c r="Y999">
        <f t="shared" si="408"/>
        <v>67.095970087245661</v>
      </c>
      <c r="Z999">
        <f t="shared" si="409"/>
        <v>0</v>
      </c>
      <c r="AA999">
        <f t="shared" si="410"/>
        <v>0</v>
      </c>
      <c r="AB999">
        <v>461.35</v>
      </c>
      <c r="AC999">
        <f t="shared" si="390"/>
        <v>8139286537.5</v>
      </c>
      <c r="AD999">
        <f t="shared" si="403"/>
        <v>205555434.96445194</v>
      </c>
      <c r="AE999" t="str">
        <f t="shared" si="391"/>
        <v>Aug</v>
      </c>
      <c r="AF999">
        <f>_xlfn.IFNA(VLOOKUP(A999,Gold!$A$2:$E$1307,5, FALSE),AF998)</f>
        <v>29418</v>
      </c>
      <c r="AG999">
        <f>_xlfn.IFNA(VLOOKUP(A999,Gold!$A$2:$G$1307,7, FALSE),AG998)</f>
        <v>-1</v>
      </c>
      <c r="AH999">
        <f>_xlfn.IFNA(VLOOKUP(A999,Oil!$A$2:$E$1345,5, FALSE),AH998)</f>
        <v>4759</v>
      </c>
      <c r="AI999">
        <f>_xlfn.IFNA(VLOOKUP(A999,Oil!$A$2:$G$1345,7, FALSE),AI998)</f>
        <v>1</v>
      </c>
      <c r="AJ999">
        <f t="shared" si="394"/>
        <v>0</v>
      </c>
      <c r="AK999">
        <f>_xlfn.IFNA(VLOOKUP(A999,InterestRate!$A$2:$G$1334,3, FALSE),AK998)</f>
        <v>7.782</v>
      </c>
      <c r="AL999">
        <f>_xlfn.IFNA(VLOOKUP(A999,InterestRate!$A$2:$G$1334,4,FALSE),AL998)</f>
        <v>7.7919999999999998</v>
      </c>
      <c r="AM999">
        <f>_xlfn.IFNA(VLOOKUP(A999,InterestRate!$A$2:$G$1334,5, FALSE),AM998)</f>
        <v>7.7930000000000001</v>
      </c>
      <c r="AN999">
        <f>_xlfn.IFNA(VLOOKUP(A999,InterestRate!$A$2:$G$1334,6, FALSE),AN998)</f>
        <v>7.7759999999999998</v>
      </c>
      <c r="AO999">
        <f>_xlfn.IFNA(VLOOKUP(A999,InterestRate!$A$2:$G$1334,7, FALSE),AO998)</f>
        <v>-5.0000000000000001E-4</v>
      </c>
      <c r="AP999">
        <f t="shared" si="395"/>
        <v>-1</v>
      </c>
      <c r="AQ999">
        <f t="shared" si="396"/>
        <v>-1</v>
      </c>
    </row>
    <row r="1000" spans="1:43" x14ac:dyDescent="0.2">
      <c r="A1000" s="1">
        <v>43321</v>
      </c>
      <c r="B1000">
        <v>11493.25</v>
      </c>
      <c r="C1000">
        <v>11495.2</v>
      </c>
      <c r="D1000">
        <v>11454.1</v>
      </c>
      <c r="E1000">
        <v>11470.7</v>
      </c>
      <c r="F1000">
        <v>311521403</v>
      </c>
      <c r="G1000">
        <v>15842.76</v>
      </c>
      <c r="H1000">
        <f t="shared" si="412"/>
        <v>11297.1875</v>
      </c>
      <c r="I1000">
        <f t="shared" si="404"/>
        <v>173.51250000000073</v>
      </c>
      <c r="J1000">
        <f t="shared" si="411"/>
        <v>0</v>
      </c>
      <c r="K1000">
        <f t="shared" si="392"/>
        <v>11570.9</v>
      </c>
      <c r="L1000">
        <f t="shared" si="405"/>
        <v>234940415.42857143</v>
      </c>
      <c r="M1000">
        <f t="shared" si="406"/>
        <v>76580987.571428567</v>
      </c>
      <c r="N1000" s="10">
        <f t="shared" si="393"/>
        <v>0.87352995022098823</v>
      </c>
      <c r="O1000">
        <f t="shared" si="401"/>
        <v>114.20000000000073</v>
      </c>
      <c r="P1000">
        <f t="shared" si="413"/>
        <v>-232.09999999999854</v>
      </c>
      <c r="Q1000">
        <f t="shared" si="414"/>
        <v>88.656644394190792</v>
      </c>
      <c r="R1000">
        <f t="shared" si="415"/>
        <v>346.29999999999927</v>
      </c>
      <c r="S1000">
        <f t="shared" si="397"/>
        <v>20.700000000000728</v>
      </c>
      <c r="T1000">
        <f t="shared" si="398"/>
        <v>-20.700000000000728</v>
      </c>
      <c r="U1000">
        <f t="shared" si="399"/>
        <v>20.700000000000728</v>
      </c>
      <c r="V1000">
        <f t="shared" si="400"/>
        <v>0</v>
      </c>
      <c r="W1000">
        <f t="shared" si="407"/>
        <v>32.285714285714285</v>
      </c>
      <c r="X1000">
        <f t="shared" si="402"/>
        <v>15.971428571428467</v>
      </c>
      <c r="Y1000">
        <f t="shared" si="408"/>
        <v>65.545243619489696</v>
      </c>
      <c r="Z1000">
        <f t="shared" si="409"/>
        <v>0</v>
      </c>
      <c r="AA1000">
        <f t="shared" si="410"/>
        <v>0</v>
      </c>
      <c r="AB1000">
        <v>355.75</v>
      </c>
      <c r="AC1000">
        <f t="shared" si="390"/>
        <v>-7024807637.6497736</v>
      </c>
      <c r="AD1000">
        <f t="shared" si="403"/>
        <v>-2514900499.7069716</v>
      </c>
      <c r="AE1000" t="str">
        <f t="shared" si="391"/>
        <v>Aug</v>
      </c>
      <c r="AF1000">
        <f>_xlfn.IFNA(VLOOKUP(A1000,Gold!$A$2:$E$1307,5, FALSE),AF999)</f>
        <v>29486</v>
      </c>
      <c r="AG1000">
        <f>_xlfn.IFNA(VLOOKUP(A1000,Gold!$A$2:$G$1307,7, FALSE),AG999)</f>
        <v>-1</v>
      </c>
      <c r="AH1000">
        <f>_xlfn.IFNA(VLOOKUP(A1000,Oil!$A$2:$E$1345,5, FALSE),AH999)</f>
        <v>4595</v>
      </c>
      <c r="AI1000">
        <f>_xlfn.IFNA(VLOOKUP(A1000,Oil!$A$2:$G$1345,7, FALSE),AI999)</f>
        <v>-1</v>
      </c>
      <c r="AJ1000">
        <f t="shared" si="394"/>
        <v>-2</v>
      </c>
      <c r="AK1000">
        <f>_xlfn.IFNA(VLOOKUP(A1000,InterestRate!$A$2:$G$1334,3, FALSE),AK999)</f>
        <v>7.7450000000000001</v>
      </c>
      <c r="AL1000">
        <f>_xlfn.IFNA(VLOOKUP(A1000,InterestRate!$A$2:$G$1334,4,FALSE),AL999)</f>
        <v>7.7539999999999996</v>
      </c>
      <c r="AM1000">
        <f>_xlfn.IFNA(VLOOKUP(A1000,InterestRate!$A$2:$G$1334,5, FALSE),AM999)</f>
        <v>7.7619999999999996</v>
      </c>
      <c r="AN1000">
        <f>_xlfn.IFNA(VLOOKUP(A1000,InterestRate!$A$2:$G$1334,6, FALSE),AN999)</f>
        <v>7.74</v>
      </c>
      <c r="AO1000">
        <f>_xlfn.IFNA(VLOOKUP(A1000,InterestRate!$A$2:$G$1334,7, FALSE),AO999)</f>
        <v>-4.7999999999999996E-3</v>
      </c>
      <c r="AP1000">
        <f t="shared" si="395"/>
        <v>-1</v>
      </c>
      <c r="AQ1000">
        <f t="shared" si="396"/>
        <v>-3</v>
      </c>
    </row>
    <row r="1001" spans="1:43" x14ac:dyDescent="0.2">
      <c r="A1001" s="1">
        <v>43322</v>
      </c>
      <c r="B1001">
        <v>11474.95</v>
      </c>
      <c r="C1001">
        <v>11478.75</v>
      </c>
      <c r="D1001">
        <v>11419.65</v>
      </c>
      <c r="E1001">
        <v>11429.5</v>
      </c>
      <c r="F1001">
        <v>336424182</v>
      </c>
      <c r="G1001">
        <v>15738.26</v>
      </c>
      <c r="H1001">
        <f t="shared" si="412"/>
        <v>11325.220833333333</v>
      </c>
      <c r="I1001">
        <f t="shared" si="404"/>
        <v>104.27916666666715</v>
      </c>
      <c r="J1001">
        <f t="shared" si="411"/>
        <v>0</v>
      </c>
      <c r="K1001">
        <f t="shared" si="392"/>
        <v>11582.75</v>
      </c>
      <c r="L1001">
        <f t="shared" si="405"/>
        <v>241667631.7142857</v>
      </c>
      <c r="M1001">
        <f t="shared" si="406"/>
        <v>94756550.285714298</v>
      </c>
      <c r="N1001" s="10">
        <f t="shared" si="393"/>
        <v>1.3408285576796886</v>
      </c>
      <c r="O1001">
        <f t="shared" si="401"/>
        <v>83.299999999999272</v>
      </c>
      <c r="P1001">
        <f t="shared" si="413"/>
        <v>-178.15000000000146</v>
      </c>
      <c r="Q1001">
        <f t="shared" si="414"/>
        <v>65.793349823157257</v>
      </c>
      <c r="R1001">
        <f t="shared" si="415"/>
        <v>261.45000000000073</v>
      </c>
      <c r="S1001">
        <f t="shared" si="397"/>
        <v>-41.200000000000728</v>
      </c>
      <c r="T1001">
        <f t="shared" si="398"/>
        <v>41.200000000000728</v>
      </c>
      <c r="U1001">
        <f t="shared" si="399"/>
        <v>0</v>
      </c>
      <c r="V1001">
        <f t="shared" si="400"/>
        <v>41.200000000000728</v>
      </c>
      <c r="W1001">
        <f t="shared" si="407"/>
        <v>32.285714285714285</v>
      </c>
      <c r="X1001">
        <f t="shared" si="402"/>
        <v>20.385714285714389</v>
      </c>
      <c r="Y1001">
        <f t="shared" si="408"/>
        <v>60.154378493478724</v>
      </c>
      <c r="Z1001">
        <f t="shared" si="409"/>
        <v>0</v>
      </c>
      <c r="AA1001">
        <f t="shared" si="410"/>
        <v>0</v>
      </c>
      <c r="AB1001">
        <v>327.95</v>
      </c>
      <c r="AC1001">
        <f t="shared" si="390"/>
        <v>-15290479071.900246</v>
      </c>
      <c r="AD1001">
        <f t="shared" si="403"/>
        <v>-4159115698.6642075</v>
      </c>
      <c r="AE1001" t="str">
        <f t="shared" si="391"/>
        <v>Aug</v>
      </c>
      <c r="AF1001">
        <f>_xlfn.IFNA(VLOOKUP(A1001,Gold!$A$2:$E$1307,5, FALSE),AF1000)</f>
        <v>29477</v>
      </c>
      <c r="AG1001">
        <f>_xlfn.IFNA(VLOOKUP(A1001,Gold!$A$2:$G$1307,7, FALSE),AG1000)</f>
        <v>1</v>
      </c>
      <c r="AH1001">
        <f>_xlfn.IFNA(VLOOKUP(A1001,Oil!$A$2:$E$1345,5, FALSE),AH1000)</f>
        <v>4585</v>
      </c>
      <c r="AI1001">
        <f>_xlfn.IFNA(VLOOKUP(A1001,Oil!$A$2:$G$1345,7, FALSE),AI1000)</f>
        <v>-1</v>
      </c>
      <c r="AJ1001">
        <f t="shared" si="394"/>
        <v>0</v>
      </c>
      <c r="AK1001">
        <f>_xlfn.IFNA(VLOOKUP(A1001,InterestRate!$A$2:$G$1334,3, FALSE),AK1000)</f>
        <v>7.7539999999999996</v>
      </c>
      <c r="AL1001">
        <f>_xlfn.IFNA(VLOOKUP(A1001,InterestRate!$A$2:$G$1334,4,FALSE),AL1000)</f>
        <v>7.7430000000000003</v>
      </c>
      <c r="AM1001">
        <f>_xlfn.IFNA(VLOOKUP(A1001,InterestRate!$A$2:$G$1334,5, FALSE),AM1000)</f>
        <v>7.7590000000000003</v>
      </c>
      <c r="AN1001">
        <f>_xlfn.IFNA(VLOOKUP(A1001,InterestRate!$A$2:$G$1334,6, FALSE),AN1000)</f>
        <v>7.7370000000000001</v>
      </c>
      <c r="AO1001">
        <f>_xlfn.IFNA(VLOOKUP(A1001,InterestRate!$A$2:$G$1334,7, FALSE),AO1000)</f>
        <v>1.1999999999999999E-3</v>
      </c>
      <c r="AP1001">
        <f t="shared" si="395"/>
        <v>1</v>
      </c>
      <c r="AQ1001">
        <f t="shared" si="396"/>
        <v>1</v>
      </c>
    </row>
    <row r="1002" spans="1:43" x14ac:dyDescent="0.2">
      <c r="A1002" s="1">
        <v>43325</v>
      </c>
      <c r="B1002">
        <v>11369.6</v>
      </c>
      <c r="C1002">
        <v>11406.3</v>
      </c>
      <c r="D1002">
        <v>11340.3</v>
      </c>
      <c r="E1002">
        <v>11355.75</v>
      </c>
      <c r="F1002">
        <v>254466760</v>
      </c>
      <c r="G1002">
        <v>12899.22</v>
      </c>
      <c r="H1002">
        <f t="shared" si="412"/>
        <v>11350.012499999999</v>
      </c>
      <c r="I1002">
        <f t="shared" si="404"/>
        <v>5.7375000000010914</v>
      </c>
      <c r="J1002">
        <f t="shared" si="411"/>
        <v>0</v>
      </c>
      <c r="K1002">
        <f t="shared" si="392"/>
        <v>11557.1</v>
      </c>
      <c r="L1002">
        <f t="shared" si="405"/>
        <v>250012129.57142857</v>
      </c>
      <c r="M1002">
        <f t="shared" si="406"/>
        <v>4454630.4285714328</v>
      </c>
      <c r="N1002" s="10">
        <f t="shared" si="393"/>
        <v>1.7731105387138706</v>
      </c>
      <c r="O1002">
        <f t="shared" si="401"/>
        <v>111.04999999999927</v>
      </c>
      <c r="P1002">
        <f t="shared" si="413"/>
        <v>0.64999999999781721</v>
      </c>
      <c r="Q1002">
        <f t="shared" si="414"/>
        <v>57.576093542537606</v>
      </c>
      <c r="R1002">
        <f t="shared" si="415"/>
        <v>110.40000000000146</v>
      </c>
      <c r="S1002">
        <f t="shared" si="397"/>
        <v>-73.75</v>
      </c>
      <c r="T1002">
        <f t="shared" si="398"/>
        <v>73.75</v>
      </c>
      <c r="U1002">
        <f t="shared" si="399"/>
        <v>0</v>
      </c>
      <c r="V1002">
        <f t="shared" si="400"/>
        <v>73.75</v>
      </c>
      <c r="W1002">
        <f t="shared" si="407"/>
        <v>32.285714285714285</v>
      </c>
      <c r="X1002">
        <f t="shared" si="402"/>
        <v>16.421428571428674</v>
      </c>
      <c r="Y1002">
        <f t="shared" si="408"/>
        <v>64.95186089955439</v>
      </c>
      <c r="Z1002">
        <f t="shared" si="409"/>
        <v>0</v>
      </c>
      <c r="AA1002">
        <f t="shared" si="410"/>
        <v>0</v>
      </c>
      <c r="AB1002">
        <v>308.55</v>
      </c>
      <c r="AC1002">
        <f t="shared" si="390"/>
        <v>-3524364626.0000925</v>
      </c>
      <c r="AD1002">
        <f t="shared" si="403"/>
        <v>-2058012174.7499683</v>
      </c>
      <c r="AE1002" t="str">
        <f t="shared" si="391"/>
        <v>Aug</v>
      </c>
      <c r="AF1002">
        <f>_xlfn.IFNA(VLOOKUP(A1002,Gold!$A$2:$E$1307,5, FALSE),AF1001)</f>
        <v>29674</v>
      </c>
      <c r="AG1002">
        <f>_xlfn.IFNA(VLOOKUP(A1002,Gold!$A$2:$G$1307,7, FALSE),AG1001)</f>
        <v>1</v>
      </c>
      <c r="AH1002">
        <f>_xlfn.IFNA(VLOOKUP(A1002,Oil!$A$2:$E$1345,5, FALSE),AH1001)</f>
        <v>4663</v>
      </c>
      <c r="AI1002">
        <f>_xlfn.IFNA(VLOOKUP(A1002,Oil!$A$2:$G$1345,7, FALSE),AI1001)</f>
        <v>1</v>
      </c>
      <c r="AJ1002">
        <f t="shared" si="394"/>
        <v>2</v>
      </c>
      <c r="AK1002">
        <f>_xlfn.IFNA(VLOOKUP(A1002,InterestRate!$A$2:$G$1334,3, FALSE),AK1001)</f>
        <v>7.8230000000000004</v>
      </c>
      <c r="AL1002">
        <f>_xlfn.IFNA(VLOOKUP(A1002,InterestRate!$A$2:$G$1334,4,FALSE),AL1001)</f>
        <v>7.8070000000000004</v>
      </c>
      <c r="AM1002">
        <f>_xlfn.IFNA(VLOOKUP(A1002,InterestRate!$A$2:$G$1334,5, FALSE),AM1001)</f>
        <v>7.8250000000000002</v>
      </c>
      <c r="AN1002">
        <f>_xlfn.IFNA(VLOOKUP(A1002,InterestRate!$A$2:$G$1334,6, FALSE),AN1001)</f>
        <v>7.7889999999999997</v>
      </c>
      <c r="AO1002">
        <f>_xlfn.IFNA(VLOOKUP(A1002,InterestRate!$A$2:$G$1334,7, FALSE),AO1001)</f>
        <v>8.8999999999999999E-3</v>
      </c>
      <c r="AP1002">
        <f t="shared" si="395"/>
        <v>1</v>
      </c>
      <c r="AQ1002">
        <f t="shared" si="396"/>
        <v>3</v>
      </c>
    </row>
    <row r="1003" spans="1:43" x14ac:dyDescent="0.2">
      <c r="A1003" s="1">
        <v>43326</v>
      </c>
      <c r="B1003">
        <v>11381.7</v>
      </c>
      <c r="C1003">
        <v>11452.45</v>
      </c>
      <c r="D1003">
        <v>11370.8</v>
      </c>
      <c r="E1003">
        <v>11435.1</v>
      </c>
      <c r="F1003">
        <v>239841680</v>
      </c>
      <c r="G1003">
        <v>13935.35</v>
      </c>
      <c r="H1003">
        <f t="shared" si="412"/>
        <v>11365.716666666667</v>
      </c>
      <c r="I1003">
        <f t="shared" si="404"/>
        <v>69.383333333333212</v>
      </c>
      <c r="J1003">
        <f t="shared" si="411"/>
        <v>0</v>
      </c>
      <c r="K1003">
        <f t="shared" si="392"/>
        <v>11691.95</v>
      </c>
      <c r="L1003">
        <f t="shared" si="405"/>
        <v>255431220</v>
      </c>
      <c r="M1003">
        <f t="shared" si="406"/>
        <v>-15589540</v>
      </c>
      <c r="N1003" s="10">
        <f t="shared" si="393"/>
        <v>2.246154384307967</v>
      </c>
      <c r="O1003">
        <f t="shared" si="401"/>
        <v>74.300000000001091</v>
      </c>
      <c r="P1003">
        <f t="shared" si="413"/>
        <v>-154.49999999999818</v>
      </c>
      <c r="Q1003">
        <f t="shared" si="414"/>
        <v>57.516040205775582</v>
      </c>
      <c r="R1003">
        <f t="shared" si="415"/>
        <v>228.79999999999927</v>
      </c>
      <c r="S1003">
        <f t="shared" si="397"/>
        <v>79.350000000000364</v>
      </c>
      <c r="T1003">
        <f t="shared" si="398"/>
        <v>-79.350000000000364</v>
      </c>
      <c r="U1003">
        <f t="shared" si="399"/>
        <v>79.350000000000364</v>
      </c>
      <c r="V1003">
        <f t="shared" si="400"/>
        <v>0</v>
      </c>
      <c r="W1003">
        <f t="shared" si="407"/>
        <v>27.035714285714544</v>
      </c>
      <c r="X1003">
        <f t="shared" si="402"/>
        <v>16.421428571428674</v>
      </c>
      <c r="Y1003">
        <f t="shared" si="408"/>
        <v>60.812982005141471</v>
      </c>
      <c r="Z1003">
        <f t="shared" si="409"/>
        <v>0</v>
      </c>
      <c r="AA1003">
        <f t="shared" si="410"/>
        <v>0</v>
      </c>
      <c r="AB1003">
        <v>268.64999999999998</v>
      </c>
      <c r="AC1003">
        <f t="shared" si="390"/>
        <v>12807545711.999912</v>
      </c>
      <c r="AD1003">
        <f t="shared" si="403"/>
        <v>-2254680027.3214097</v>
      </c>
      <c r="AE1003" t="str">
        <f t="shared" si="391"/>
        <v>Aug</v>
      </c>
      <c r="AF1003">
        <f>_xlfn.IFNA(VLOOKUP(A1003,Gold!$A$2:$E$1307,5, FALSE),AF1002)</f>
        <v>29541</v>
      </c>
      <c r="AG1003">
        <f>_xlfn.IFNA(VLOOKUP(A1003,Gold!$A$2:$G$1307,7, FALSE),AG1002)</f>
        <v>1</v>
      </c>
      <c r="AH1003">
        <f>_xlfn.IFNA(VLOOKUP(A1003,Oil!$A$2:$E$1345,5, FALSE),AH1002)</f>
        <v>4668</v>
      </c>
      <c r="AI1003">
        <f>_xlfn.IFNA(VLOOKUP(A1003,Oil!$A$2:$G$1345,7, FALSE),AI1002)</f>
        <v>1</v>
      </c>
      <c r="AJ1003">
        <f t="shared" si="394"/>
        <v>2</v>
      </c>
      <c r="AK1003">
        <f>_xlfn.IFNA(VLOOKUP(A1003,InterestRate!$A$2:$G$1334,3, FALSE),AK1002)</f>
        <v>7.8179999999999996</v>
      </c>
      <c r="AL1003">
        <f>_xlfn.IFNA(VLOOKUP(A1003,InterestRate!$A$2:$G$1334,4,FALSE),AL1002)</f>
        <v>7.8</v>
      </c>
      <c r="AM1003">
        <f>_xlfn.IFNA(VLOOKUP(A1003,InterestRate!$A$2:$G$1334,5, FALSE),AM1002)</f>
        <v>7.8239999999999998</v>
      </c>
      <c r="AN1003">
        <f>_xlfn.IFNA(VLOOKUP(A1003,InterestRate!$A$2:$G$1334,6, FALSE),AN1002)</f>
        <v>7.7949999999999999</v>
      </c>
      <c r="AO1003">
        <f>_xlfn.IFNA(VLOOKUP(A1003,InterestRate!$A$2:$G$1334,7, FALSE),AO1002)</f>
        <v>-5.9999999999999995E-4</v>
      </c>
      <c r="AP1003">
        <f t="shared" si="395"/>
        <v>-1</v>
      </c>
      <c r="AQ1003">
        <f t="shared" si="396"/>
        <v>1</v>
      </c>
    </row>
    <row r="1004" spans="1:43" x14ac:dyDescent="0.2">
      <c r="A1004" s="1">
        <v>43328</v>
      </c>
      <c r="B1004">
        <v>11397.15</v>
      </c>
      <c r="C1004">
        <v>11449.85</v>
      </c>
      <c r="D1004">
        <v>11366.25</v>
      </c>
      <c r="E1004">
        <v>11385.05</v>
      </c>
      <c r="F1004">
        <v>299610298</v>
      </c>
      <c r="G1004">
        <v>17081.62</v>
      </c>
      <c r="H1004">
        <f t="shared" si="412"/>
        <v>11378.779166666667</v>
      </c>
      <c r="I1004">
        <f t="shared" si="404"/>
        <v>6.2708333333321207</v>
      </c>
      <c r="J1004">
        <f t="shared" si="411"/>
        <v>0</v>
      </c>
      <c r="K1004">
        <f t="shared" si="392"/>
        <v>11738.5</v>
      </c>
      <c r="L1004">
        <f t="shared" si="405"/>
        <v>257530551.42857143</v>
      </c>
      <c r="M1004">
        <f t="shared" si="406"/>
        <v>42079746.571428567</v>
      </c>
      <c r="N1004" s="10">
        <f t="shared" si="393"/>
        <v>3.1045098616167759</v>
      </c>
      <c r="O1004">
        <f t="shared" si="401"/>
        <v>-2.0500000000010914</v>
      </c>
      <c r="P1004">
        <f t="shared" si="413"/>
        <v>-221.85000000000218</v>
      </c>
      <c r="Q1004">
        <f t="shared" si="414"/>
        <v>47.775612677041565</v>
      </c>
      <c r="R1004">
        <f t="shared" si="415"/>
        <v>219.80000000000109</v>
      </c>
      <c r="S1004">
        <f t="shared" si="397"/>
        <v>-50.050000000001091</v>
      </c>
      <c r="T1004">
        <f t="shared" si="398"/>
        <v>50.050000000001091</v>
      </c>
      <c r="U1004">
        <f t="shared" si="399"/>
        <v>0</v>
      </c>
      <c r="V1004">
        <f t="shared" si="400"/>
        <v>50.050000000001091</v>
      </c>
      <c r="W1004">
        <f t="shared" si="407"/>
        <v>23.278571428571531</v>
      </c>
      <c r="X1004">
        <f t="shared" si="402"/>
        <v>23.571428571428832</v>
      </c>
      <c r="Y1004">
        <f t="shared" si="408"/>
        <v>48.649052097327804</v>
      </c>
      <c r="Z1004">
        <f t="shared" si="409"/>
        <v>0</v>
      </c>
      <c r="AA1004">
        <f t="shared" si="410"/>
        <v>0</v>
      </c>
      <c r="AB1004">
        <v>183.3</v>
      </c>
      <c r="AC1004">
        <f t="shared" si="390"/>
        <v>-3625284605.8001089</v>
      </c>
      <c r="AD1004">
        <f t="shared" si="403"/>
        <v>-2340572516.6071506</v>
      </c>
      <c r="AE1004" t="str">
        <f t="shared" si="391"/>
        <v>Aug</v>
      </c>
      <c r="AF1004">
        <f>_xlfn.IFNA(VLOOKUP(A1004,Gold!$A$2:$E$1307,5, FALSE),AF1003)</f>
        <v>29361</v>
      </c>
      <c r="AG1004">
        <f>_xlfn.IFNA(VLOOKUP(A1004,Gold!$A$2:$G$1307,7, FALSE),AG1003)</f>
        <v>1</v>
      </c>
      <c r="AH1004">
        <f>_xlfn.IFNA(VLOOKUP(A1004,Oil!$A$2:$E$1345,5, FALSE),AH1003)</f>
        <v>4677</v>
      </c>
      <c r="AI1004">
        <f>_xlfn.IFNA(VLOOKUP(A1004,Oil!$A$2:$G$1345,7, FALSE),AI1003)</f>
        <v>1</v>
      </c>
      <c r="AJ1004">
        <f t="shared" si="394"/>
        <v>2</v>
      </c>
      <c r="AK1004">
        <f>_xlfn.IFNA(VLOOKUP(A1004,InterestRate!$A$2:$G$1334,3, FALSE),AK1003)</f>
        <v>7.8609999999999998</v>
      </c>
      <c r="AL1004">
        <f>_xlfn.IFNA(VLOOKUP(A1004,InterestRate!$A$2:$G$1334,4,FALSE),AL1003)</f>
        <v>7.8490000000000002</v>
      </c>
      <c r="AM1004">
        <f>_xlfn.IFNA(VLOOKUP(A1004,InterestRate!$A$2:$G$1334,5, FALSE),AM1003)</f>
        <v>7.8760000000000003</v>
      </c>
      <c r="AN1004">
        <f>_xlfn.IFNA(VLOOKUP(A1004,InterestRate!$A$2:$G$1334,6, FALSE),AN1003)</f>
        <v>7.8390000000000004</v>
      </c>
      <c r="AO1004">
        <f>_xlfn.IFNA(VLOOKUP(A1004,InterestRate!$A$2:$G$1334,7, FALSE),AO1003)</f>
        <v>5.4999999999999997E-3</v>
      </c>
      <c r="AP1004">
        <f t="shared" si="395"/>
        <v>1</v>
      </c>
      <c r="AQ1004">
        <f t="shared" si="396"/>
        <v>3</v>
      </c>
    </row>
    <row r="1005" spans="1:43" x14ac:dyDescent="0.2">
      <c r="A1005" s="1">
        <v>43329</v>
      </c>
      <c r="B1005">
        <v>11437.15</v>
      </c>
      <c r="C1005">
        <v>11486.45</v>
      </c>
      <c r="D1005">
        <v>11431.8</v>
      </c>
      <c r="E1005">
        <v>11470.75</v>
      </c>
      <c r="F1005">
        <v>241985503</v>
      </c>
      <c r="G1005">
        <v>13275.31</v>
      </c>
      <c r="H1005">
        <f t="shared" si="412"/>
        <v>11384.237500000001</v>
      </c>
      <c r="I1005">
        <f t="shared" si="404"/>
        <v>86.512499999998909</v>
      </c>
      <c r="J1005">
        <f t="shared" si="411"/>
        <v>0</v>
      </c>
      <c r="K1005">
        <f t="shared" si="392"/>
        <v>11691.9</v>
      </c>
      <c r="L1005">
        <f t="shared" si="405"/>
        <v>270331653.71428573</v>
      </c>
      <c r="M1005">
        <f t="shared" si="406"/>
        <v>-28346150.714285731</v>
      </c>
      <c r="N1005" s="10">
        <f t="shared" si="393"/>
        <v>1.9279471699758048</v>
      </c>
      <c r="O1005">
        <f t="shared" si="401"/>
        <v>81.299999999999272</v>
      </c>
      <c r="P1005">
        <f t="shared" si="413"/>
        <v>-29.800000000001091</v>
      </c>
      <c r="Q1005">
        <f t="shared" si="414"/>
        <v>44.471671025604209</v>
      </c>
      <c r="R1005">
        <f t="shared" si="415"/>
        <v>111.10000000000036</v>
      </c>
      <c r="S1005">
        <f t="shared" si="397"/>
        <v>85.700000000000728</v>
      </c>
      <c r="T1005">
        <f t="shared" si="398"/>
        <v>-85.700000000000728</v>
      </c>
      <c r="U1005">
        <f t="shared" si="399"/>
        <v>85.700000000000728</v>
      </c>
      <c r="V1005">
        <f t="shared" si="400"/>
        <v>0</v>
      </c>
      <c r="W1005">
        <f t="shared" si="407"/>
        <v>35.18571428571444</v>
      </c>
      <c r="X1005">
        <f t="shared" si="402"/>
        <v>23.571428571428832</v>
      </c>
      <c r="Y1005">
        <f t="shared" si="408"/>
        <v>58.881185751852591</v>
      </c>
      <c r="Z1005">
        <f t="shared" si="409"/>
        <v>0</v>
      </c>
      <c r="AA1005">
        <f t="shared" si="410"/>
        <v>0</v>
      </c>
      <c r="AB1005">
        <v>153.55000000000001</v>
      </c>
      <c r="AC1005">
        <f t="shared" si="390"/>
        <v>8130712900.8000879</v>
      </c>
      <c r="AD1005">
        <f t="shared" si="403"/>
        <v>-55341541.578602657</v>
      </c>
      <c r="AE1005" t="str">
        <f t="shared" si="391"/>
        <v>Aug</v>
      </c>
      <c r="AF1005">
        <f>_xlfn.IFNA(VLOOKUP(A1005,Gold!$A$2:$E$1307,5, FALSE),AF1004)</f>
        <v>29361</v>
      </c>
      <c r="AG1005">
        <f>_xlfn.IFNA(VLOOKUP(A1005,Gold!$A$2:$G$1307,7, FALSE),AG1004)</f>
        <v>1</v>
      </c>
      <c r="AH1005">
        <f>_xlfn.IFNA(VLOOKUP(A1005,Oil!$A$2:$E$1345,5, FALSE),AH1004)</f>
        <v>4597</v>
      </c>
      <c r="AI1005">
        <f>_xlfn.IFNA(VLOOKUP(A1005,Oil!$A$2:$G$1345,7, FALSE),AI1004)</f>
        <v>-1</v>
      </c>
      <c r="AJ1005">
        <f t="shared" si="394"/>
        <v>0</v>
      </c>
      <c r="AK1005">
        <f>_xlfn.IFNA(VLOOKUP(A1005,InterestRate!$A$2:$G$1334,3, FALSE),AK1004)</f>
        <v>7.8609999999999998</v>
      </c>
      <c r="AL1005">
        <f>_xlfn.IFNA(VLOOKUP(A1005,InterestRate!$A$2:$G$1334,4,FALSE),AL1004)</f>
        <v>7.8490000000000002</v>
      </c>
      <c r="AM1005">
        <f>_xlfn.IFNA(VLOOKUP(A1005,InterestRate!$A$2:$G$1334,5, FALSE),AM1004)</f>
        <v>7.8760000000000003</v>
      </c>
      <c r="AN1005">
        <f>_xlfn.IFNA(VLOOKUP(A1005,InterestRate!$A$2:$G$1334,6, FALSE),AN1004)</f>
        <v>7.8390000000000004</v>
      </c>
      <c r="AO1005">
        <f>_xlfn.IFNA(VLOOKUP(A1005,InterestRate!$A$2:$G$1334,7, FALSE),AO1004)</f>
        <v>5.4999999999999997E-3</v>
      </c>
      <c r="AP1005">
        <f t="shared" si="395"/>
        <v>1</v>
      </c>
      <c r="AQ1005">
        <f t="shared" si="396"/>
        <v>1</v>
      </c>
    </row>
    <row r="1006" spans="1:43" x14ac:dyDescent="0.2">
      <c r="A1006" s="1">
        <v>43332</v>
      </c>
      <c r="B1006">
        <v>11502.1</v>
      </c>
      <c r="C1006">
        <v>11565.3</v>
      </c>
      <c r="D1006">
        <v>11499.65</v>
      </c>
      <c r="E1006">
        <v>11551.75</v>
      </c>
      <c r="F1006">
        <v>239843358</v>
      </c>
      <c r="G1006">
        <v>14119.93</v>
      </c>
      <c r="H1006">
        <f t="shared" si="412"/>
        <v>11393.758333333333</v>
      </c>
      <c r="I1006">
        <f t="shared" si="404"/>
        <v>157.99166666666679</v>
      </c>
      <c r="J1006">
        <f t="shared" si="411"/>
        <v>0</v>
      </c>
      <c r="K1006">
        <f t="shared" si="392"/>
        <v>11676.8</v>
      </c>
      <c r="L1006">
        <f t="shared" si="405"/>
        <v>271556781</v>
      </c>
      <c r="M1006">
        <f t="shared" si="406"/>
        <v>-31713423</v>
      </c>
      <c r="N1006" s="10">
        <f t="shared" si="393"/>
        <v>1.0825199645075358</v>
      </c>
      <c r="O1006">
        <f t="shared" si="401"/>
        <v>101.75</v>
      </c>
      <c r="P1006">
        <f t="shared" si="413"/>
        <v>-28.700000000000728</v>
      </c>
      <c r="Q1006">
        <f t="shared" si="414"/>
        <v>43.406719909863895</v>
      </c>
      <c r="R1006">
        <f t="shared" si="415"/>
        <v>130.45000000000073</v>
      </c>
      <c r="S1006">
        <f t="shared" si="397"/>
        <v>81</v>
      </c>
      <c r="T1006">
        <f t="shared" si="398"/>
        <v>-81</v>
      </c>
      <c r="U1006">
        <f t="shared" si="399"/>
        <v>81</v>
      </c>
      <c r="V1006">
        <f t="shared" si="400"/>
        <v>0</v>
      </c>
      <c r="W1006">
        <f t="shared" si="407"/>
        <v>38.107142857143117</v>
      </c>
      <c r="X1006">
        <f t="shared" si="402"/>
        <v>23.571428571428832</v>
      </c>
      <c r="Y1006">
        <f t="shared" si="408"/>
        <v>60.797720797720707</v>
      </c>
      <c r="Z1006">
        <f t="shared" si="409"/>
        <v>0</v>
      </c>
      <c r="AA1006">
        <f t="shared" si="410"/>
        <v>0</v>
      </c>
      <c r="AB1006">
        <v>181</v>
      </c>
      <c r="AC1006">
        <f t="shared" si="390"/>
        <v>11908222724.699913</v>
      </c>
      <c r="AD1006">
        <f t="shared" si="403"/>
        <v>483077913.73567051</v>
      </c>
      <c r="AE1006" t="str">
        <f t="shared" si="391"/>
        <v>Aug</v>
      </c>
      <c r="AF1006">
        <f>_xlfn.IFNA(VLOOKUP(A1006,Gold!$A$2:$E$1307,5, FALSE),AF1005)</f>
        <v>29381</v>
      </c>
      <c r="AG1006">
        <f>_xlfn.IFNA(VLOOKUP(A1006,Gold!$A$2:$G$1307,7, FALSE),AG1005)</f>
        <v>1</v>
      </c>
      <c r="AH1006">
        <f>_xlfn.IFNA(VLOOKUP(A1006,Oil!$A$2:$E$1345,5, FALSE),AH1005)</f>
        <v>4629</v>
      </c>
      <c r="AI1006">
        <f>_xlfn.IFNA(VLOOKUP(A1006,Oil!$A$2:$G$1345,7, FALSE),AI1005)</f>
        <v>1</v>
      </c>
      <c r="AJ1006">
        <f t="shared" si="394"/>
        <v>2</v>
      </c>
      <c r="AK1006">
        <f>_xlfn.IFNA(VLOOKUP(A1006,InterestRate!$A$2:$G$1334,3, FALSE),AK1005)</f>
        <v>7.8380000000000001</v>
      </c>
      <c r="AL1006">
        <f>_xlfn.IFNA(VLOOKUP(A1006,InterestRate!$A$2:$G$1334,4,FALSE),AL1005)</f>
        <v>7.8360000000000003</v>
      </c>
      <c r="AM1006">
        <f>_xlfn.IFNA(VLOOKUP(A1006,InterestRate!$A$2:$G$1334,5, FALSE),AM1005)</f>
        <v>7.8419999999999996</v>
      </c>
      <c r="AN1006">
        <f>_xlfn.IFNA(VLOOKUP(A1006,InterestRate!$A$2:$G$1334,6, FALSE),AN1005)</f>
        <v>7.8259999999999996</v>
      </c>
      <c r="AO1006">
        <f>_xlfn.IFNA(VLOOKUP(A1006,InterestRate!$A$2:$G$1334,7, FALSE),AO1005)</f>
        <v>-2.8999999999999998E-3</v>
      </c>
      <c r="AP1006">
        <f t="shared" si="395"/>
        <v>-1</v>
      </c>
      <c r="AQ1006">
        <f t="shared" si="396"/>
        <v>1</v>
      </c>
    </row>
    <row r="1007" spans="1:43" x14ac:dyDescent="0.2">
      <c r="A1007" s="1">
        <v>43333</v>
      </c>
      <c r="B1007">
        <v>11576.2</v>
      </c>
      <c r="C1007">
        <v>11581.75</v>
      </c>
      <c r="D1007">
        <v>11539.6</v>
      </c>
      <c r="E1007">
        <v>11570.9</v>
      </c>
      <c r="F1007">
        <v>231063669</v>
      </c>
      <c r="G1007">
        <v>13528.83</v>
      </c>
      <c r="H1007">
        <f t="shared" si="412"/>
        <v>11410.887500000003</v>
      </c>
      <c r="I1007">
        <f t="shared" si="404"/>
        <v>160.01249999999709</v>
      </c>
      <c r="J1007">
        <f t="shared" si="411"/>
        <v>0</v>
      </c>
      <c r="K1007">
        <f t="shared" si="392"/>
        <v>11680.5</v>
      </c>
      <c r="L1007">
        <f t="shared" si="405"/>
        <v>274813312</v>
      </c>
      <c r="M1007">
        <f t="shared" si="406"/>
        <v>-43749643</v>
      </c>
      <c r="N1007" s="10">
        <f t="shared" si="393"/>
        <v>0.94720376115946359</v>
      </c>
      <c r="O1007">
        <f t="shared" si="401"/>
        <v>100.19999999999891</v>
      </c>
      <c r="P1007">
        <f t="shared" si="413"/>
        <v>-14.000000000001819</v>
      </c>
      <c r="Q1007">
        <f t="shared" si="414"/>
        <v>39.543140998155771</v>
      </c>
      <c r="R1007">
        <f t="shared" si="415"/>
        <v>114.20000000000073</v>
      </c>
      <c r="S1007">
        <f t="shared" si="397"/>
        <v>19.149999999999636</v>
      </c>
      <c r="T1007">
        <f t="shared" si="398"/>
        <v>-19.149999999999636</v>
      </c>
      <c r="U1007">
        <f t="shared" si="399"/>
        <v>19.149999999999636</v>
      </c>
      <c r="V1007">
        <f t="shared" si="400"/>
        <v>0</v>
      </c>
      <c r="W1007">
        <f t="shared" si="407"/>
        <v>37.885714285714393</v>
      </c>
      <c r="X1007">
        <f t="shared" si="402"/>
        <v>23.571428571428832</v>
      </c>
      <c r="Y1007">
        <f t="shared" si="408"/>
        <v>60.65873741994492</v>
      </c>
      <c r="Z1007">
        <f t="shared" si="409"/>
        <v>0</v>
      </c>
      <c r="AA1007">
        <f t="shared" si="410"/>
        <v>0</v>
      </c>
      <c r="AB1007">
        <v>283.25</v>
      </c>
      <c r="AC1007">
        <f t="shared" si="390"/>
        <v>-1224637445.7002523</v>
      </c>
      <c r="AD1007">
        <f t="shared" si="403"/>
        <v>1311673655.4427447</v>
      </c>
      <c r="AE1007" t="str">
        <f t="shared" si="391"/>
        <v>Aug</v>
      </c>
      <c r="AF1007">
        <f>_xlfn.IFNA(VLOOKUP(A1007,Gold!$A$2:$E$1307,5, FALSE),AF1006)</f>
        <v>29529</v>
      </c>
      <c r="AG1007">
        <f>_xlfn.IFNA(VLOOKUP(A1007,Gold!$A$2:$G$1307,7, FALSE),AG1006)</f>
        <v>1</v>
      </c>
      <c r="AH1007">
        <f>_xlfn.IFNA(VLOOKUP(A1007,Oil!$A$2:$E$1345,5, FALSE),AH1006)</f>
        <v>4634</v>
      </c>
      <c r="AI1007">
        <f>_xlfn.IFNA(VLOOKUP(A1007,Oil!$A$2:$G$1345,7, FALSE),AI1006)</f>
        <v>1</v>
      </c>
      <c r="AJ1007">
        <f t="shared" si="394"/>
        <v>2</v>
      </c>
      <c r="AK1007">
        <f>_xlfn.IFNA(VLOOKUP(A1007,InterestRate!$A$2:$G$1334,3, FALSE),AK1006)</f>
        <v>7.827</v>
      </c>
      <c r="AL1007">
        <f>_xlfn.IFNA(VLOOKUP(A1007,InterestRate!$A$2:$G$1334,4,FALSE),AL1006)</f>
        <v>7.8339999999999996</v>
      </c>
      <c r="AM1007">
        <f>_xlfn.IFNA(VLOOKUP(A1007,InterestRate!$A$2:$G$1334,5, FALSE),AM1006)</f>
        <v>7.8339999999999996</v>
      </c>
      <c r="AN1007">
        <f>_xlfn.IFNA(VLOOKUP(A1007,InterestRate!$A$2:$G$1334,6, FALSE),AN1006)</f>
        <v>7.8140000000000001</v>
      </c>
      <c r="AO1007">
        <f>_xlfn.IFNA(VLOOKUP(A1007,InterestRate!$A$2:$G$1334,7, FALSE),AO1006)</f>
        <v>-1.4E-3</v>
      </c>
      <c r="AP1007">
        <f t="shared" si="395"/>
        <v>-1</v>
      </c>
      <c r="AQ1007">
        <f t="shared" si="396"/>
        <v>1</v>
      </c>
    </row>
    <row r="1008" spans="1:43" x14ac:dyDescent="0.2">
      <c r="A1008" s="1">
        <v>43335</v>
      </c>
      <c r="B1008">
        <v>11620.7</v>
      </c>
      <c r="C1008">
        <v>11620.7</v>
      </c>
      <c r="D1008">
        <v>11546.7</v>
      </c>
      <c r="E1008">
        <v>11582.75</v>
      </c>
      <c r="F1008">
        <v>256163842</v>
      </c>
      <c r="G1008">
        <v>16117.77</v>
      </c>
      <c r="H1008">
        <f t="shared" si="412"/>
        <v>11438.070833333333</v>
      </c>
      <c r="I1008">
        <f t="shared" si="404"/>
        <v>144.67916666666679</v>
      </c>
      <c r="J1008">
        <f t="shared" si="411"/>
        <v>0</v>
      </c>
      <c r="K1008">
        <f t="shared" si="392"/>
        <v>11582.35</v>
      </c>
      <c r="L1008">
        <f t="shared" si="405"/>
        <v>263319350</v>
      </c>
      <c r="M1008">
        <f t="shared" si="406"/>
        <v>-7155508</v>
      </c>
      <c r="N1008" s="10">
        <f t="shared" si="393"/>
        <v>-3.4534113228692339E-3</v>
      </c>
      <c r="O1008">
        <f t="shared" si="401"/>
        <v>153.25</v>
      </c>
      <c r="P1008">
        <f t="shared" si="413"/>
        <v>69.950000000000728</v>
      </c>
      <c r="Q1008">
        <f t="shared" si="414"/>
        <v>37.8764658682232</v>
      </c>
      <c r="R1008">
        <f t="shared" si="415"/>
        <v>83.299999999999272</v>
      </c>
      <c r="S1008">
        <f t="shared" si="397"/>
        <v>11.850000000000364</v>
      </c>
      <c r="T1008">
        <f t="shared" si="398"/>
        <v>-11.850000000000364</v>
      </c>
      <c r="U1008">
        <f t="shared" si="399"/>
        <v>11.850000000000364</v>
      </c>
      <c r="V1008">
        <f t="shared" si="400"/>
        <v>0</v>
      </c>
      <c r="W1008">
        <f t="shared" si="407"/>
        <v>39.578571428571585</v>
      </c>
      <c r="X1008">
        <f t="shared" si="402"/>
        <v>17.685714285714443</v>
      </c>
      <c r="Y1008">
        <f t="shared" si="408"/>
        <v>67.929385803604163</v>
      </c>
      <c r="Z1008">
        <f t="shared" si="409"/>
        <v>0</v>
      </c>
      <c r="AA1008">
        <f t="shared" si="410"/>
        <v>0</v>
      </c>
      <c r="AB1008">
        <v>355.2</v>
      </c>
      <c r="AC1008">
        <f t="shared" si="390"/>
        <v>-9721417803.9001865</v>
      </c>
      <c r="AD1008">
        <f t="shared" si="403"/>
        <v>2107253836.5856109</v>
      </c>
      <c r="AE1008" t="str">
        <f t="shared" si="391"/>
        <v>Aug</v>
      </c>
      <c r="AF1008">
        <f>_xlfn.IFNA(VLOOKUP(A1008,Gold!$A$2:$E$1307,5, FALSE),AF1007)</f>
        <v>29530</v>
      </c>
      <c r="AG1008">
        <f>_xlfn.IFNA(VLOOKUP(A1008,Gold!$A$2:$G$1307,7, FALSE),AG1007)</f>
        <v>-1</v>
      </c>
      <c r="AH1008">
        <f>_xlfn.IFNA(VLOOKUP(A1008,Oil!$A$2:$E$1345,5, FALSE),AH1007)</f>
        <v>4728</v>
      </c>
      <c r="AI1008">
        <f>_xlfn.IFNA(VLOOKUP(A1008,Oil!$A$2:$G$1345,7, FALSE),AI1007)</f>
        <v>1</v>
      </c>
      <c r="AJ1008">
        <f t="shared" si="394"/>
        <v>0</v>
      </c>
      <c r="AK1008">
        <f>_xlfn.IFNA(VLOOKUP(A1008,InterestRate!$A$2:$G$1334,3, FALSE),AK1007)</f>
        <v>7.8789999999999996</v>
      </c>
      <c r="AL1008">
        <f>_xlfn.IFNA(VLOOKUP(A1008,InterestRate!$A$2:$G$1334,4,FALSE),AL1007)</f>
        <v>7.8780000000000001</v>
      </c>
      <c r="AM1008">
        <f>_xlfn.IFNA(VLOOKUP(A1008,InterestRate!$A$2:$G$1334,5, FALSE),AM1007)</f>
        <v>7.8789999999999996</v>
      </c>
      <c r="AN1008">
        <f>_xlfn.IFNA(VLOOKUP(A1008,InterestRate!$A$2:$G$1334,6, FALSE),AN1007)</f>
        <v>7.8609999999999998</v>
      </c>
      <c r="AO1008">
        <f>_xlfn.IFNA(VLOOKUP(A1008,InterestRate!$A$2:$G$1334,7, FALSE),AO1007)</f>
        <v>6.6E-3</v>
      </c>
      <c r="AP1008">
        <f t="shared" si="395"/>
        <v>1</v>
      </c>
      <c r="AQ1008">
        <f t="shared" si="396"/>
        <v>1</v>
      </c>
    </row>
    <row r="1009" spans="1:43" x14ac:dyDescent="0.2">
      <c r="A1009" s="1">
        <v>43336</v>
      </c>
      <c r="B1009">
        <v>11566.6</v>
      </c>
      <c r="C1009">
        <v>11604.6</v>
      </c>
      <c r="D1009">
        <v>11532</v>
      </c>
      <c r="E1009">
        <v>11557.1</v>
      </c>
      <c r="F1009">
        <v>225604574</v>
      </c>
      <c r="G1009">
        <v>13019.55</v>
      </c>
      <c r="H1009">
        <f t="shared" si="412"/>
        <v>11456.566666666666</v>
      </c>
      <c r="I1009">
        <f t="shared" si="404"/>
        <v>100.53333333333467</v>
      </c>
      <c r="J1009">
        <f t="shared" si="411"/>
        <v>0</v>
      </c>
      <c r="K1009">
        <f t="shared" si="392"/>
        <v>11520.3</v>
      </c>
      <c r="L1009">
        <f t="shared" si="405"/>
        <v>251853587.14285713</v>
      </c>
      <c r="M1009">
        <f t="shared" si="406"/>
        <v>-26249013.142857134</v>
      </c>
      <c r="N1009" s="10">
        <f t="shared" si="393"/>
        <v>-0.31841898054011031</v>
      </c>
      <c r="O1009">
        <f t="shared" si="401"/>
        <v>201.35000000000036</v>
      </c>
      <c r="P1009">
        <f t="shared" si="413"/>
        <v>90.300000000001091</v>
      </c>
      <c r="Q1009">
        <f t="shared" si="414"/>
        <v>47.374900427084924</v>
      </c>
      <c r="R1009">
        <f t="shared" si="415"/>
        <v>111.04999999999927</v>
      </c>
      <c r="S1009">
        <f t="shared" si="397"/>
        <v>-25.649999999999636</v>
      </c>
      <c r="T1009">
        <f t="shared" si="398"/>
        <v>25.649999999999636</v>
      </c>
      <c r="U1009">
        <f t="shared" si="399"/>
        <v>0</v>
      </c>
      <c r="V1009">
        <f t="shared" si="400"/>
        <v>25.649999999999636</v>
      </c>
      <c r="W1009">
        <f t="shared" si="407"/>
        <v>39.578571428571585</v>
      </c>
      <c r="X1009">
        <f t="shared" si="402"/>
        <v>10.814285714285818</v>
      </c>
      <c r="Y1009">
        <f t="shared" si="408"/>
        <v>77.011813759555153</v>
      </c>
      <c r="Z1009">
        <f t="shared" si="409"/>
        <v>0</v>
      </c>
      <c r="AA1009">
        <f t="shared" si="410"/>
        <v>0</v>
      </c>
      <c r="AB1009">
        <v>454.8</v>
      </c>
      <c r="AC1009">
        <f t="shared" si="390"/>
        <v>-2143243453</v>
      </c>
      <c r="AD1009">
        <f t="shared" si="403"/>
        <v>2304556861.2999091</v>
      </c>
      <c r="AE1009" t="str">
        <f t="shared" si="391"/>
        <v>Aug</v>
      </c>
      <c r="AF1009">
        <f>_xlfn.IFNA(VLOOKUP(A1009,Gold!$A$2:$E$1307,5, FALSE),AF1008)</f>
        <v>29561</v>
      </c>
      <c r="AG1009">
        <f>_xlfn.IFNA(VLOOKUP(A1009,Gold!$A$2:$G$1307,7, FALSE),AG1008)</f>
        <v>-1</v>
      </c>
      <c r="AH1009">
        <f>_xlfn.IFNA(VLOOKUP(A1009,Oil!$A$2:$E$1345,5, FALSE),AH1008)</f>
        <v>4753</v>
      </c>
      <c r="AI1009">
        <f>_xlfn.IFNA(VLOOKUP(A1009,Oil!$A$2:$G$1345,7, FALSE),AI1008)</f>
        <v>1</v>
      </c>
      <c r="AJ1009">
        <f t="shared" si="394"/>
        <v>0</v>
      </c>
      <c r="AK1009">
        <f>_xlfn.IFNA(VLOOKUP(A1009,InterestRate!$A$2:$G$1334,3, FALSE),AK1008)</f>
        <v>7.8710000000000004</v>
      </c>
      <c r="AL1009">
        <f>_xlfn.IFNA(VLOOKUP(A1009,InterestRate!$A$2:$G$1334,4,FALSE),AL1008)</f>
        <v>7.8949999999999996</v>
      </c>
      <c r="AM1009">
        <f>_xlfn.IFNA(VLOOKUP(A1009,InterestRate!$A$2:$G$1334,5, FALSE),AM1008)</f>
        <v>7.9</v>
      </c>
      <c r="AN1009">
        <f>_xlfn.IFNA(VLOOKUP(A1009,InterestRate!$A$2:$G$1334,6, FALSE),AN1008)</f>
        <v>7.8710000000000004</v>
      </c>
      <c r="AO1009">
        <f>_xlfn.IFNA(VLOOKUP(A1009,InterestRate!$A$2:$G$1334,7, FALSE),AO1008)</f>
        <v>-1E-3</v>
      </c>
      <c r="AP1009">
        <f t="shared" si="395"/>
        <v>-1</v>
      </c>
      <c r="AQ1009">
        <f t="shared" si="396"/>
        <v>-1</v>
      </c>
    </row>
    <row r="1010" spans="1:43" x14ac:dyDescent="0.2">
      <c r="A1010" s="1">
        <v>43339</v>
      </c>
      <c r="B1010">
        <v>11605.85</v>
      </c>
      <c r="C1010">
        <v>11700.95</v>
      </c>
      <c r="D1010">
        <v>11595.6</v>
      </c>
      <c r="E1010">
        <v>11691.95</v>
      </c>
      <c r="F1010">
        <v>205689327</v>
      </c>
      <c r="G1010">
        <v>11707.5</v>
      </c>
      <c r="H1010">
        <f t="shared" si="412"/>
        <v>11470.733333333332</v>
      </c>
      <c r="I1010">
        <f t="shared" si="404"/>
        <v>221.21666666666897</v>
      </c>
      <c r="J1010">
        <f t="shared" si="411"/>
        <v>0</v>
      </c>
      <c r="K1010">
        <f t="shared" si="392"/>
        <v>11476.95</v>
      </c>
      <c r="L1010">
        <f t="shared" si="405"/>
        <v>247730417.7142857</v>
      </c>
      <c r="M1010">
        <f t="shared" si="406"/>
        <v>-42041090.714285702</v>
      </c>
      <c r="N1010" s="10">
        <f t="shared" si="393"/>
        <v>-1.8388720444408331</v>
      </c>
      <c r="O1010">
        <f t="shared" si="401"/>
        <v>256.85000000000036</v>
      </c>
      <c r="P1010">
        <f t="shared" si="413"/>
        <v>182.54999999999927</v>
      </c>
      <c r="Q1010">
        <f t="shared" si="414"/>
        <v>63.92742909327918</v>
      </c>
      <c r="R1010">
        <f t="shared" si="415"/>
        <v>74.300000000001091</v>
      </c>
      <c r="S1010">
        <f t="shared" si="397"/>
        <v>134.85000000000036</v>
      </c>
      <c r="T1010">
        <f t="shared" si="398"/>
        <v>-134.85000000000036</v>
      </c>
      <c r="U1010">
        <f t="shared" si="399"/>
        <v>134.85000000000036</v>
      </c>
      <c r="V1010">
        <f t="shared" si="400"/>
        <v>0</v>
      </c>
      <c r="W1010">
        <f t="shared" si="407"/>
        <v>47.507142857143016</v>
      </c>
      <c r="X1010">
        <f t="shared" si="402"/>
        <v>10.814285714285818</v>
      </c>
      <c r="Y1010">
        <f t="shared" si="408"/>
        <v>80.084286574352717</v>
      </c>
      <c r="Z1010">
        <f t="shared" si="409"/>
        <v>0</v>
      </c>
      <c r="AA1010">
        <f t="shared" si="410"/>
        <v>1</v>
      </c>
      <c r="AB1010">
        <v>611.45000000000005</v>
      </c>
      <c r="AC1010">
        <f t="shared" si="390"/>
        <v>17709851054.700073</v>
      </c>
      <c r="AD1010">
        <f t="shared" si="403"/>
        <v>3004886195.9713607</v>
      </c>
      <c r="AE1010" t="str">
        <f t="shared" si="391"/>
        <v>Aug</v>
      </c>
      <c r="AF1010">
        <f>_xlfn.IFNA(VLOOKUP(A1010,Gold!$A$2:$E$1307,5, FALSE),AF1009)</f>
        <v>29869</v>
      </c>
      <c r="AG1010">
        <f>_xlfn.IFNA(VLOOKUP(A1010,Gold!$A$2:$G$1307,7, FALSE),AG1009)</f>
        <v>1</v>
      </c>
      <c r="AH1010">
        <f>_xlfn.IFNA(VLOOKUP(A1010,Oil!$A$2:$E$1345,5, FALSE),AH1009)</f>
        <v>4820</v>
      </c>
      <c r="AI1010">
        <f>_xlfn.IFNA(VLOOKUP(A1010,Oil!$A$2:$G$1345,7, FALSE),AI1009)</f>
        <v>1</v>
      </c>
      <c r="AJ1010">
        <f t="shared" si="394"/>
        <v>2</v>
      </c>
      <c r="AK1010">
        <f>_xlfn.IFNA(VLOOKUP(A1010,InterestRate!$A$2:$G$1334,3, FALSE),AK1009)</f>
        <v>7.8940000000000001</v>
      </c>
      <c r="AL1010">
        <f>_xlfn.IFNA(VLOOKUP(A1010,InterestRate!$A$2:$G$1334,4,FALSE),AL1009)</f>
        <v>7.8650000000000002</v>
      </c>
      <c r="AM1010">
        <f>_xlfn.IFNA(VLOOKUP(A1010,InterestRate!$A$2:$G$1334,5, FALSE),AM1009)</f>
        <v>7.8979999999999997</v>
      </c>
      <c r="AN1010">
        <f>_xlfn.IFNA(VLOOKUP(A1010,InterestRate!$A$2:$G$1334,6, FALSE),AN1009)</f>
        <v>7.86</v>
      </c>
      <c r="AO1010">
        <f>_xlfn.IFNA(VLOOKUP(A1010,InterestRate!$A$2:$G$1334,7, FALSE),AO1009)</f>
        <v>2.8999999999999998E-3</v>
      </c>
      <c r="AP1010">
        <f t="shared" si="395"/>
        <v>1</v>
      </c>
      <c r="AQ1010">
        <f t="shared" si="396"/>
        <v>3</v>
      </c>
    </row>
    <row r="1011" spans="1:43" x14ac:dyDescent="0.2">
      <c r="A1011" s="1">
        <v>43340</v>
      </c>
      <c r="B1011">
        <v>11731.95</v>
      </c>
      <c r="C1011">
        <v>11760.2</v>
      </c>
      <c r="D1011">
        <v>11710.5</v>
      </c>
      <c r="E1011">
        <v>11738.5</v>
      </c>
      <c r="F1011">
        <v>249420312</v>
      </c>
      <c r="G1011">
        <v>13946.7</v>
      </c>
      <c r="H1011">
        <f t="shared" si="412"/>
        <v>11495.941666666666</v>
      </c>
      <c r="I1011">
        <f t="shared" si="404"/>
        <v>242.5583333333343</v>
      </c>
      <c r="J1011">
        <f t="shared" si="411"/>
        <v>0</v>
      </c>
      <c r="K1011">
        <f t="shared" si="392"/>
        <v>11536.9</v>
      </c>
      <c r="L1011">
        <f t="shared" si="405"/>
        <v>242851510.14285713</v>
      </c>
      <c r="M1011">
        <f t="shared" si="406"/>
        <v>6568801.8571428657</v>
      </c>
      <c r="N1011" s="10">
        <f t="shared" si="393"/>
        <v>-1.7174255654470363</v>
      </c>
      <c r="O1011">
        <f t="shared" si="401"/>
        <v>353.45000000000073</v>
      </c>
      <c r="P1011">
        <f t="shared" si="413"/>
        <v>355.50000000000182</v>
      </c>
      <c r="Q1011">
        <f t="shared" si="414"/>
        <v>84.827569502014725</v>
      </c>
      <c r="R1011">
        <f t="shared" si="415"/>
        <v>-2.0500000000010914</v>
      </c>
      <c r="S1011">
        <f t="shared" si="397"/>
        <v>46.549999999999272</v>
      </c>
      <c r="T1011">
        <f t="shared" si="398"/>
        <v>-46.549999999999272</v>
      </c>
      <c r="U1011">
        <f t="shared" si="399"/>
        <v>46.549999999999272</v>
      </c>
      <c r="V1011">
        <f t="shared" si="400"/>
        <v>0</v>
      </c>
      <c r="W1011">
        <f t="shared" si="407"/>
        <v>54.157142857142908</v>
      </c>
      <c r="X1011">
        <f t="shared" si="402"/>
        <v>3.6642857142856622</v>
      </c>
      <c r="Y1011">
        <f t="shared" si="408"/>
        <v>92.070431086824613</v>
      </c>
      <c r="Z1011">
        <f t="shared" si="409"/>
        <v>0</v>
      </c>
      <c r="AA1011">
        <f t="shared" si="410"/>
        <v>1</v>
      </c>
      <c r="AB1011">
        <v>811.65</v>
      </c>
      <c r="AC1011">
        <f t="shared" si="390"/>
        <v>1633703043.5998185</v>
      </c>
      <c r="AD1011">
        <f t="shared" si="403"/>
        <v>3756170145.8856359</v>
      </c>
      <c r="AE1011" t="str">
        <f t="shared" si="391"/>
        <v>Aug</v>
      </c>
      <c r="AF1011">
        <f>_xlfn.IFNA(VLOOKUP(A1011,Gold!$A$2:$E$1307,5, FALSE),AF1010)</f>
        <v>30097</v>
      </c>
      <c r="AG1011">
        <f>_xlfn.IFNA(VLOOKUP(A1011,Gold!$A$2:$G$1307,7, FALSE),AG1010)</f>
        <v>1</v>
      </c>
      <c r="AH1011">
        <f>_xlfn.IFNA(VLOOKUP(A1011,Oil!$A$2:$E$1345,5, FALSE),AH1010)</f>
        <v>4823</v>
      </c>
      <c r="AI1011">
        <f>_xlfn.IFNA(VLOOKUP(A1011,Oil!$A$2:$G$1345,7, FALSE),AI1010)</f>
        <v>1</v>
      </c>
      <c r="AJ1011">
        <f t="shared" si="394"/>
        <v>2</v>
      </c>
      <c r="AK1011">
        <f>_xlfn.IFNA(VLOOKUP(A1011,InterestRate!$A$2:$G$1334,3, FALSE),AK1010)</f>
        <v>7.8949999999999996</v>
      </c>
      <c r="AL1011">
        <f>_xlfn.IFNA(VLOOKUP(A1011,InterestRate!$A$2:$G$1334,4,FALSE),AL1010)</f>
        <v>7.8920000000000003</v>
      </c>
      <c r="AM1011">
        <f>_xlfn.IFNA(VLOOKUP(A1011,InterestRate!$A$2:$G$1334,5, FALSE),AM1010)</f>
        <v>7.9210000000000003</v>
      </c>
      <c r="AN1011">
        <f>_xlfn.IFNA(VLOOKUP(A1011,InterestRate!$A$2:$G$1334,6, FALSE),AN1010)</f>
        <v>7.8920000000000003</v>
      </c>
      <c r="AO1011">
        <f>_xlfn.IFNA(VLOOKUP(A1011,InterestRate!$A$2:$G$1334,7, FALSE),AO1010)</f>
        <v>1E-4</v>
      </c>
      <c r="AP1011">
        <f t="shared" si="395"/>
        <v>1</v>
      </c>
      <c r="AQ1011">
        <f t="shared" si="396"/>
        <v>3</v>
      </c>
    </row>
    <row r="1012" spans="1:43" x14ac:dyDescent="0.2">
      <c r="A1012" s="1">
        <v>43341</v>
      </c>
      <c r="B1012">
        <v>11744.95</v>
      </c>
      <c r="C1012">
        <v>11753.2</v>
      </c>
      <c r="D1012">
        <v>11678.85</v>
      </c>
      <c r="E1012">
        <v>11691.9</v>
      </c>
      <c r="F1012">
        <v>259351550</v>
      </c>
      <c r="G1012">
        <v>14324.65</v>
      </c>
      <c r="H1012">
        <f t="shared" si="412"/>
        <v>11519.983333333332</v>
      </c>
      <c r="I1012">
        <f t="shared" si="404"/>
        <v>171.91666666666788</v>
      </c>
      <c r="J1012">
        <f t="shared" si="411"/>
        <v>0</v>
      </c>
      <c r="K1012">
        <f t="shared" si="392"/>
        <v>11589.1</v>
      </c>
      <c r="L1012">
        <f t="shared" si="405"/>
        <v>235681512.14285713</v>
      </c>
      <c r="M1012">
        <f t="shared" si="406"/>
        <v>23670037.857142866</v>
      </c>
      <c r="N1012" s="10">
        <f t="shared" si="393"/>
        <v>-0.87924118406759622</v>
      </c>
      <c r="O1012">
        <f t="shared" si="401"/>
        <v>221.14999999999964</v>
      </c>
      <c r="P1012">
        <f t="shared" si="413"/>
        <v>139.85000000000036</v>
      </c>
      <c r="Q1012">
        <f t="shared" si="414"/>
        <v>99.477754751885598</v>
      </c>
      <c r="R1012">
        <f t="shared" si="415"/>
        <v>81.299999999999272</v>
      </c>
      <c r="S1012">
        <f t="shared" si="397"/>
        <v>-46.600000000000364</v>
      </c>
      <c r="T1012">
        <f t="shared" si="398"/>
        <v>46.600000000000364</v>
      </c>
      <c r="U1012">
        <f t="shared" si="399"/>
        <v>0</v>
      </c>
      <c r="V1012">
        <f t="shared" si="400"/>
        <v>46.600000000000364</v>
      </c>
      <c r="W1012">
        <f t="shared" si="407"/>
        <v>41.914285714285661</v>
      </c>
      <c r="X1012">
        <f t="shared" si="402"/>
        <v>10.321428571428571</v>
      </c>
      <c r="Y1012">
        <f t="shared" si="408"/>
        <v>78.733395947940409</v>
      </c>
      <c r="Z1012">
        <f t="shared" si="409"/>
        <v>0</v>
      </c>
      <c r="AA1012">
        <f t="shared" si="410"/>
        <v>0</v>
      </c>
      <c r="AB1012">
        <v>831.45</v>
      </c>
      <c r="AC1012">
        <f t="shared" si="390"/>
        <v>-13758599727.500282</v>
      </c>
      <c r="AD1012">
        <f t="shared" si="403"/>
        <v>629125484.69986892</v>
      </c>
      <c r="AE1012" t="str">
        <f t="shared" si="391"/>
        <v>Aug</v>
      </c>
      <c r="AF1012">
        <f>_xlfn.IFNA(VLOOKUP(A1012,Gold!$A$2:$E$1307,5, FALSE),AF1011)</f>
        <v>30048</v>
      </c>
      <c r="AG1012">
        <f>_xlfn.IFNA(VLOOKUP(A1012,Gold!$A$2:$G$1307,7, FALSE),AG1011)</f>
        <v>1</v>
      </c>
      <c r="AH1012">
        <f>_xlfn.IFNA(VLOOKUP(A1012,Oil!$A$2:$E$1345,5, FALSE),AH1011)</f>
        <v>4809</v>
      </c>
      <c r="AI1012">
        <f>_xlfn.IFNA(VLOOKUP(A1012,Oil!$A$2:$G$1345,7, FALSE),AI1011)</f>
        <v>-1</v>
      </c>
      <c r="AJ1012">
        <f t="shared" si="394"/>
        <v>0</v>
      </c>
      <c r="AK1012">
        <f>_xlfn.IFNA(VLOOKUP(A1012,InterestRate!$A$2:$G$1334,3, FALSE),AK1011)</f>
        <v>7.9180000000000001</v>
      </c>
      <c r="AL1012">
        <f>_xlfn.IFNA(VLOOKUP(A1012,InterestRate!$A$2:$G$1334,4,FALSE),AL1011)</f>
        <v>7.9139999999999997</v>
      </c>
      <c r="AM1012">
        <f>_xlfn.IFNA(VLOOKUP(A1012,InterestRate!$A$2:$G$1334,5, FALSE),AM1011)</f>
        <v>7.92</v>
      </c>
      <c r="AN1012">
        <f>_xlfn.IFNA(VLOOKUP(A1012,InterestRate!$A$2:$G$1334,6, FALSE),AN1011)</f>
        <v>7.8949999999999996</v>
      </c>
      <c r="AO1012">
        <f>_xlfn.IFNA(VLOOKUP(A1012,InterestRate!$A$2:$G$1334,7, FALSE),AO1011)</f>
        <v>2.8999999999999998E-3</v>
      </c>
      <c r="AP1012">
        <f t="shared" si="395"/>
        <v>1</v>
      </c>
      <c r="AQ1012">
        <f t="shared" si="396"/>
        <v>1</v>
      </c>
    </row>
    <row r="1013" spans="1:43" x14ac:dyDescent="0.2">
      <c r="A1013" s="1">
        <v>43342</v>
      </c>
      <c r="B1013">
        <v>11694.75</v>
      </c>
      <c r="C1013">
        <v>11698.8</v>
      </c>
      <c r="D1013">
        <v>11639.7</v>
      </c>
      <c r="E1013">
        <v>11676.8</v>
      </c>
      <c r="F1013">
        <v>323450305</v>
      </c>
      <c r="G1013">
        <v>18275.54</v>
      </c>
      <c r="H1013">
        <f t="shared" si="412"/>
        <v>11538.416666666666</v>
      </c>
      <c r="I1013">
        <f t="shared" si="404"/>
        <v>138.38333333333321</v>
      </c>
      <c r="J1013">
        <f t="shared" si="411"/>
        <v>0</v>
      </c>
      <c r="K1013">
        <f t="shared" si="392"/>
        <v>11438.1</v>
      </c>
      <c r="L1013">
        <f t="shared" si="405"/>
        <v>238162376</v>
      </c>
      <c r="M1013">
        <f t="shared" si="406"/>
        <v>85287929</v>
      </c>
      <c r="N1013" s="10">
        <f t="shared" si="393"/>
        <v>-2.0442244450534299</v>
      </c>
      <c r="O1013">
        <f t="shared" si="401"/>
        <v>125.04999999999927</v>
      </c>
      <c r="P1013">
        <f t="shared" si="413"/>
        <v>23.299999999999272</v>
      </c>
      <c r="Q1013">
        <f t="shared" si="414"/>
        <v>90.375202693575417</v>
      </c>
      <c r="R1013">
        <f t="shared" si="415"/>
        <v>101.75</v>
      </c>
      <c r="S1013">
        <f t="shared" si="397"/>
        <v>-15.100000000000364</v>
      </c>
      <c r="T1013">
        <f t="shared" si="398"/>
        <v>15.100000000000364</v>
      </c>
      <c r="U1013">
        <f t="shared" si="399"/>
        <v>0</v>
      </c>
      <c r="V1013">
        <f t="shared" si="400"/>
        <v>15.100000000000364</v>
      </c>
      <c r="W1013">
        <f t="shared" si="407"/>
        <v>30.342857142857092</v>
      </c>
      <c r="X1013">
        <f t="shared" si="402"/>
        <v>12.478571428571481</v>
      </c>
      <c r="Y1013">
        <f t="shared" si="408"/>
        <v>69.242053789730932</v>
      </c>
      <c r="Z1013">
        <f t="shared" si="409"/>
        <v>0</v>
      </c>
      <c r="AA1013">
        <f t="shared" si="410"/>
        <v>0</v>
      </c>
      <c r="AB1013">
        <v>699.65</v>
      </c>
      <c r="AC1013">
        <f t="shared" si="390"/>
        <v>-5805932974.7502356</v>
      </c>
      <c r="AD1013">
        <f t="shared" si="403"/>
        <v>-1901468186.6501522</v>
      </c>
      <c r="AE1013" t="str">
        <f t="shared" si="391"/>
        <v>Aug</v>
      </c>
      <c r="AF1013">
        <f>_xlfn.IFNA(VLOOKUP(A1013,Gold!$A$2:$E$1307,5, FALSE),AF1012)</f>
        <v>30099</v>
      </c>
      <c r="AG1013">
        <f>_xlfn.IFNA(VLOOKUP(A1013,Gold!$A$2:$G$1307,7, FALSE),AG1012)</f>
        <v>1</v>
      </c>
      <c r="AH1013">
        <f>_xlfn.IFNA(VLOOKUP(A1013,Oil!$A$2:$E$1345,5, FALSE),AH1012)</f>
        <v>4901</v>
      </c>
      <c r="AI1013">
        <f>_xlfn.IFNA(VLOOKUP(A1013,Oil!$A$2:$G$1345,7, FALSE),AI1012)</f>
        <v>1</v>
      </c>
      <c r="AJ1013">
        <f t="shared" si="394"/>
        <v>2</v>
      </c>
      <c r="AK1013">
        <f>_xlfn.IFNA(VLOOKUP(A1013,InterestRate!$A$2:$G$1334,3, FALSE),AK1012)</f>
        <v>7.93</v>
      </c>
      <c r="AL1013">
        <f>_xlfn.IFNA(VLOOKUP(A1013,InterestRate!$A$2:$G$1334,4,FALSE),AL1012)</f>
        <v>7.93</v>
      </c>
      <c r="AM1013">
        <f>_xlfn.IFNA(VLOOKUP(A1013,InterestRate!$A$2:$G$1334,5, FALSE),AM1012)</f>
        <v>7.9409999999999998</v>
      </c>
      <c r="AN1013">
        <f>_xlfn.IFNA(VLOOKUP(A1013,InterestRate!$A$2:$G$1334,6, FALSE),AN1012)</f>
        <v>7.9139999999999997</v>
      </c>
      <c r="AO1013">
        <f>_xlfn.IFNA(VLOOKUP(A1013,InterestRate!$A$2:$G$1334,7, FALSE),AO1012)</f>
        <v>1.5E-3</v>
      </c>
      <c r="AP1013">
        <f t="shared" si="395"/>
        <v>1</v>
      </c>
      <c r="AQ1013">
        <f t="shared" si="396"/>
        <v>3</v>
      </c>
    </row>
    <row r="1014" spans="1:43" x14ac:dyDescent="0.2">
      <c r="A1014" s="1">
        <v>43343</v>
      </c>
      <c r="B1014">
        <v>11675.85</v>
      </c>
      <c r="C1014">
        <v>11727.65</v>
      </c>
      <c r="D1014">
        <v>11640.1</v>
      </c>
      <c r="E1014">
        <v>11680.5</v>
      </c>
      <c r="F1014">
        <v>357230312</v>
      </c>
      <c r="G1014">
        <v>20755.73</v>
      </c>
      <c r="H1014">
        <f t="shared" si="412"/>
        <v>11559.025</v>
      </c>
      <c r="I1014">
        <f t="shared" si="404"/>
        <v>121.47500000000036</v>
      </c>
      <c r="J1014">
        <f t="shared" si="411"/>
        <v>0</v>
      </c>
      <c r="K1014">
        <f t="shared" si="392"/>
        <v>11287.5</v>
      </c>
      <c r="L1014">
        <f t="shared" si="405"/>
        <v>250106225.57142857</v>
      </c>
      <c r="M1014">
        <f t="shared" si="406"/>
        <v>107124086.42857143</v>
      </c>
      <c r="N1014" s="10">
        <f t="shared" si="393"/>
        <v>-3.3645819956337486</v>
      </c>
      <c r="O1014">
        <f t="shared" si="401"/>
        <v>109.60000000000036</v>
      </c>
      <c r="P1014">
        <f t="shared" si="413"/>
        <v>9.4000000000014552</v>
      </c>
      <c r="Q1014">
        <f t="shared" si="414"/>
        <v>86.576395523865884</v>
      </c>
      <c r="R1014">
        <f t="shared" si="415"/>
        <v>100.19999999999891</v>
      </c>
      <c r="S1014">
        <f t="shared" si="397"/>
        <v>3.7000000000007276</v>
      </c>
      <c r="T1014">
        <f t="shared" si="398"/>
        <v>-3.7000000000007276</v>
      </c>
      <c r="U1014">
        <f t="shared" si="399"/>
        <v>3.7000000000007276</v>
      </c>
      <c r="V1014">
        <f t="shared" si="400"/>
        <v>0</v>
      </c>
      <c r="W1014">
        <f t="shared" si="407"/>
        <v>28.135714285714389</v>
      </c>
      <c r="X1014">
        <f t="shared" si="402"/>
        <v>12.478571428571481</v>
      </c>
      <c r="Y1014">
        <f t="shared" si="408"/>
        <v>67.610710607621002</v>
      </c>
      <c r="Z1014">
        <f t="shared" si="409"/>
        <v>0</v>
      </c>
      <c r="AA1014">
        <f t="shared" si="410"/>
        <v>0</v>
      </c>
      <c r="AB1014">
        <v>455.8</v>
      </c>
      <c r="AC1014">
        <f t="shared" si="390"/>
        <v>1661120950.79987</v>
      </c>
      <c r="AD1014">
        <f t="shared" si="403"/>
        <v>-1489216987.1501348</v>
      </c>
      <c r="AE1014" t="str">
        <f t="shared" si="391"/>
        <v>Aug</v>
      </c>
      <c r="AF1014">
        <f>_xlfn.IFNA(VLOOKUP(A1014,Gold!$A$2:$E$1307,5, FALSE),AF1013)</f>
        <v>30226</v>
      </c>
      <c r="AG1014">
        <f>_xlfn.IFNA(VLOOKUP(A1014,Gold!$A$2:$G$1307,7, FALSE),AG1013)</f>
        <v>1</v>
      </c>
      <c r="AH1014">
        <f>_xlfn.IFNA(VLOOKUP(A1014,Oil!$A$2:$E$1345,5, FALSE),AH1013)</f>
        <v>4969</v>
      </c>
      <c r="AI1014">
        <f>_xlfn.IFNA(VLOOKUP(A1014,Oil!$A$2:$G$1345,7, FALSE),AI1013)</f>
        <v>1</v>
      </c>
      <c r="AJ1014">
        <f t="shared" si="394"/>
        <v>2</v>
      </c>
      <c r="AK1014">
        <f>_xlfn.IFNA(VLOOKUP(A1014,InterestRate!$A$2:$G$1334,3, FALSE),AK1013)</f>
        <v>7.9509999999999996</v>
      </c>
      <c r="AL1014">
        <f>_xlfn.IFNA(VLOOKUP(A1014,InterestRate!$A$2:$G$1334,4,FALSE),AL1013)</f>
        <v>7.9509999999999996</v>
      </c>
      <c r="AM1014">
        <f>_xlfn.IFNA(VLOOKUP(A1014,InterestRate!$A$2:$G$1334,5, FALSE),AM1013)</f>
        <v>7.9580000000000002</v>
      </c>
      <c r="AN1014">
        <f>_xlfn.IFNA(VLOOKUP(A1014,InterestRate!$A$2:$G$1334,6, FALSE),AN1013)</f>
        <v>7.9370000000000003</v>
      </c>
      <c r="AO1014">
        <f>_xlfn.IFNA(VLOOKUP(A1014,InterestRate!$A$2:$G$1334,7, FALSE),AO1013)</f>
        <v>2.5999999999999999E-3</v>
      </c>
      <c r="AP1014">
        <f t="shared" si="395"/>
        <v>1</v>
      </c>
      <c r="AQ1014">
        <f t="shared" si="396"/>
        <v>3</v>
      </c>
    </row>
    <row r="1015" spans="1:43" x14ac:dyDescent="0.2">
      <c r="A1015" s="1">
        <v>43346</v>
      </c>
      <c r="B1015">
        <v>11751.8</v>
      </c>
      <c r="C1015">
        <v>11751.8</v>
      </c>
      <c r="D1015">
        <v>11567.4</v>
      </c>
      <c r="E1015">
        <v>11582.35</v>
      </c>
      <c r="F1015">
        <v>241726864</v>
      </c>
      <c r="G1015">
        <v>16139.58</v>
      </c>
      <c r="H1015">
        <f t="shared" si="412"/>
        <v>11586.0875</v>
      </c>
      <c r="I1015">
        <f t="shared" si="404"/>
        <v>-3.7374999999992724</v>
      </c>
      <c r="J1015">
        <f t="shared" si="411"/>
        <v>-1</v>
      </c>
      <c r="K1015">
        <f t="shared" si="392"/>
        <v>11369.9</v>
      </c>
      <c r="L1015">
        <f t="shared" si="405"/>
        <v>268130031.7142857</v>
      </c>
      <c r="M1015">
        <f t="shared" si="406"/>
        <v>-26403167.714285702</v>
      </c>
      <c r="N1015" s="10">
        <f t="shared" si="393"/>
        <v>-1.8342564332799538</v>
      </c>
      <c r="O1015">
        <f t="shared" si="401"/>
        <v>-0.3999999999996362</v>
      </c>
      <c r="P1015">
        <f t="shared" si="413"/>
        <v>-153.64999999999964</v>
      </c>
      <c r="Q1015">
        <f t="shared" si="414"/>
        <v>84.795815681806602</v>
      </c>
      <c r="R1015">
        <f t="shared" si="415"/>
        <v>153.25</v>
      </c>
      <c r="S1015">
        <f t="shared" si="397"/>
        <v>-98.149999999999636</v>
      </c>
      <c r="T1015">
        <f t="shared" si="398"/>
        <v>98.149999999999636</v>
      </c>
      <c r="U1015">
        <f t="shared" si="399"/>
        <v>0</v>
      </c>
      <c r="V1015">
        <f t="shared" si="400"/>
        <v>98.149999999999636</v>
      </c>
      <c r="W1015">
        <f t="shared" si="407"/>
        <v>26.442857142857196</v>
      </c>
      <c r="X1015">
        <f t="shared" si="402"/>
        <v>26.5</v>
      </c>
      <c r="Y1015">
        <f t="shared" si="408"/>
        <v>49.020127118644119</v>
      </c>
      <c r="Z1015">
        <f t="shared" si="409"/>
        <v>0</v>
      </c>
      <c r="AA1015">
        <f t="shared" si="410"/>
        <v>0</v>
      </c>
      <c r="AB1015">
        <v>234.25</v>
      </c>
      <c r="AC1015">
        <f t="shared" si="390"/>
        <v>-40960617104.799736</v>
      </c>
      <c r="AD1015">
        <f t="shared" si="403"/>
        <v>-5951959744.4214993</v>
      </c>
      <c r="AE1015" t="str">
        <f t="shared" si="391"/>
        <v>Sep</v>
      </c>
      <c r="AF1015">
        <f>_xlfn.IFNA(VLOOKUP(A1015,Gold!$A$2:$E$1307,5, FALSE),AF1014)</f>
        <v>30226</v>
      </c>
      <c r="AG1015">
        <f>_xlfn.IFNA(VLOOKUP(A1015,Gold!$A$2:$G$1307,7, FALSE),AG1014)</f>
        <v>1</v>
      </c>
      <c r="AH1015">
        <f>_xlfn.IFNA(VLOOKUP(A1015,Oil!$A$2:$E$1345,5, FALSE),AH1014)</f>
        <v>4951</v>
      </c>
      <c r="AI1015">
        <f>_xlfn.IFNA(VLOOKUP(A1015,Oil!$A$2:$G$1345,7, FALSE),AI1014)</f>
        <v>-1</v>
      </c>
      <c r="AJ1015">
        <f t="shared" si="394"/>
        <v>0</v>
      </c>
      <c r="AK1015">
        <f>_xlfn.IFNA(VLOOKUP(A1015,InterestRate!$A$2:$G$1334,3, FALSE),AK1014)</f>
        <v>7.9989999999999997</v>
      </c>
      <c r="AL1015">
        <f>_xlfn.IFNA(VLOOKUP(A1015,InterestRate!$A$2:$G$1334,4,FALSE),AL1014)</f>
        <v>7.94</v>
      </c>
      <c r="AM1015">
        <f>_xlfn.IFNA(VLOOKUP(A1015,InterestRate!$A$2:$G$1334,5, FALSE),AM1014)</f>
        <v>8</v>
      </c>
      <c r="AN1015">
        <f>_xlfn.IFNA(VLOOKUP(A1015,InterestRate!$A$2:$G$1334,6, FALSE),AN1014)</f>
        <v>7.9169999999999998</v>
      </c>
      <c r="AO1015">
        <f>_xlfn.IFNA(VLOOKUP(A1015,InterestRate!$A$2:$G$1334,7, FALSE),AO1014)</f>
        <v>6.0000000000000001E-3</v>
      </c>
      <c r="AP1015">
        <f t="shared" si="395"/>
        <v>1</v>
      </c>
      <c r="AQ1015">
        <f t="shared" si="396"/>
        <v>1</v>
      </c>
    </row>
    <row r="1016" spans="1:43" x14ac:dyDescent="0.2">
      <c r="A1016" s="1">
        <v>43347</v>
      </c>
      <c r="B1016">
        <v>11598.75</v>
      </c>
      <c r="C1016">
        <v>11602.55</v>
      </c>
      <c r="D1016">
        <v>11496.85</v>
      </c>
      <c r="E1016">
        <v>11520.3</v>
      </c>
      <c r="F1016">
        <v>262701030</v>
      </c>
      <c r="G1016">
        <v>16254.78</v>
      </c>
      <c r="H1016">
        <f t="shared" si="412"/>
        <v>11598.358333333332</v>
      </c>
      <c r="I1016">
        <f t="shared" si="404"/>
        <v>-78.058333333332484</v>
      </c>
      <c r="J1016">
        <f t="shared" si="411"/>
        <v>0</v>
      </c>
      <c r="K1016">
        <f t="shared" si="392"/>
        <v>11515.2</v>
      </c>
      <c r="L1016">
        <f t="shared" si="405"/>
        <v>266067606.2857143</v>
      </c>
      <c r="M1016">
        <f t="shared" si="406"/>
        <v>-3366576.2857142985</v>
      </c>
      <c r="N1016" s="10">
        <f t="shared" si="393"/>
        <v>-4.4269680477058281E-2</v>
      </c>
      <c r="O1016">
        <f t="shared" si="401"/>
        <v>-36.800000000001091</v>
      </c>
      <c r="P1016">
        <f t="shared" si="413"/>
        <v>-238.15000000000146</v>
      </c>
      <c r="Q1016">
        <f t="shared" si="414"/>
        <v>114.49358944416741</v>
      </c>
      <c r="R1016">
        <f t="shared" si="415"/>
        <v>201.35000000000036</v>
      </c>
      <c r="S1016">
        <f t="shared" si="397"/>
        <v>-62.050000000001091</v>
      </c>
      <c r="T1016">
        <f t="shared" si="398"/>
        <v>62.050000000001091</v>
      </c>
      <c r="U1016">
        <f t="shared" si="399"/>
        <v>0</v>
      </c>
      <c r="V1016">
        <f t="shared" si="400"/>
        <v>62.050000000001091</v>
      </c>
      <c r="W1016">
        <f t="shared" si="407"/>
        <v>26.442857142857196</v>
      </c>
      <c r="X1016">
        <f t="shared" si="402"/>
        <v>31.700000000000209</v>
      </c>
      <c r="Y1016">
        <f t="shared" si="408"/>
        <v>44.710144927536128</v>
      </c>
      <c r="Z1016">
        <f t="shared" si="409"/>
        <v>0</v>
      </c>
      <c r="AA1016">
        <f t="shared" si="410"/>
        <v>0</v>
      </c>
      <c r="AB1016">
        <v>72.400000000000006</v>
      </c>
      <c r="AC1016">
        <f t="shared" si="390"/>
        <v>-20608895803.500191</v>
      </c>
      <c r="AD1016">
        <f t="shared" si="403"/>
        <v>-8589910080.2072401</v>
      </c>
      <c r="AE1016" t="str">
        <f t="shared" si="391"/>
        <v>Sep</v>
      </c>
      <c r="AF1016">
        <f>_xlfn.IFNA(VLOOKUP(A1016,Gold!$A$2:$E$1307,5, FALSE),AF1015)</f>
        <v>30191</v>
      </c>
      <c r="AG1016">
        <f>_xlfn.IFNA(VLOOKUP(A1016,Gold!$A$2:$G$1307,7, FALSE),AG1015)</f>
        <v>1</v>
      </c>
      <c r="AH1016">
        <f>_xlfn.IFNA(VLOOKUP(A1016,Oil!$A$2:$E$1345,5, FALSE),AH1015)</f>
        <v>4951</v>
      </c>
      <c r="AI1016">
        <f>_xlfn.IFNA(VLOOKUP(A1016,Oil!$A$2:$G$1345,7, FALSE),AI1015)</f>
        <v>1</v>
      </c>
      <c r="AJ1016">
        <f t="shared" si="394"/>
        <v>2</v>
      </c>
      <c r="AK1016">
        <f>_xlfn.IFNA(VLOOKUP(A1016,InterestRate!$A$2:$G$1334,3, FALSE),AK1015)</f>
        <v>8.0619999999999994</v>
      </c>
      <c r="AL1016">
        <f>_xlfn.IFNA(VLOOKUP(A1016,InterestRate!$A$2:$G$1334,4,FALSE),AL1015)</f>
        <v>8.0060000000000002</v>
      </c>
      <c r="AM1016">
        <f>_xlfn.IFNA(VLOOKUP(A1016,InterestRate!$A$2:$G$1334,5, FALSE),AM1015)</f>
        <v>8.0690000000000008</v>
      </c>
      <c r="AN1016">
        <f>_xlfn.IFNA(VLOOKUP(A1016,InterestRate!$A$2:$G$1334,6, FALSE),AN1015)</f>
        <v>7.9859999999999998</v>
      </c>
      <c r="AO1016">
        <f>_xlfn.IFNA(VLOOKUP(A1016,InterestRate!$A$2:$G$1334,7, FALSE),AO1015)</f>
        <v>7.9000000000000008E-3</v>
      </c>
      <c r="AP1016">
        <f t="shared" si="395"/>
        <v>1</v>
      </c>
      <c r="AQ1016">
        <f t="shared" si="396"/>
        <v>3</v>
      </c>
    </row>
    <row r="1017" spans="1:43" x14ac:dyDescent="0.2">
      <c r="A1017" s="1">
        <v>43348</v>
      </c>
      <c r="B1017">
        <v>11514.85</v>
      </c>
      <c r="C1017">
        <v>11542.65</v>
      </c>
      <c r="D1017">
        <v>11393.85</v>
      </c>
      <c r="E1017">
        <v>11476.95</v>
      </c>
      <c r="F1017">
        <v>253689858</v>
      </c>
      <c r="G1017">
        <v>15078.23</v>
      </c>
      <c r="H1017">
        <f t="shared" si="412"/>
        <v>11609.629166666666</v>
      </c>
      <c r="I1017">
        <f t="shared" si="404"/>
        <v>-132.67916666666497</v>
      </c>
      <c r="J1017">
        <f t="shared" si="411"/>
        <v>0</v>
      </c>
      <c r="K1017">
        <f t="shared" si="392"/>
        <v>11377.75</v>
      </c>
      <c r="L1017">
        <f t="shared" si="405"/>
        <v>271367100</v>
      </c>
      <c r="M1017">
        <f t="shared" si="406"/>
        <v>-17677242</v>
      </c>
      <c r="N1017" s="10">
        <f t="shared" si="393"/>
        <v>-0.86434113592897699</v>
      </c>
      <c r="O1017">
        <f t="shared" si="401"/>
        <v>-215</v>
      </c>
      <c r="P1017">
        <f t="shared" si="413"/>
        <v>-471.85000000000036</v>
      </c>
      <c r="Q1017">
        <f t="shared" si="414"/>
        <v>139.98607583817591</v>
      </c>
      <c r="R1017">
        <f t="shared" si="415"/>
        <v>256.85000000000036</v>
      </c>
      <c r="S1017">
        <f t="shared" si="397"/>
        <v>-43.349999999998545</v>
      </c>
      <c r="T1017">
        <f t="shared" si="398"/>
        <v>43.349999999998545</v>
      </c>
      <c r="U1017">
        <f t="shared" si="399"/>
        <v>0</v>
      </c>
      <c r="V1017">
        <f t="shared" si="400"/>
        <v>43.349999999998545</v>
      </c>
      <c r="W1017">
        <f t="shared" si="407"/>
        <v>7.1785714285714288</v>
      </c>
      <c r="X1017">
        <f t="shared" si="402"/>
        <v>37.892857142857146</v>
      </c>
      <c r="Y1017">
        <f t="shared" si="408"/>
        <v>15.581395348837205</v>
      </c>
      <c r="Z1017">
        <f t="shared" si="409"/>
        <v>1</v>
      </c>
      <c r="AA1017">
        <f t="shared" si="410"/>
        <v>0</v>
      </c>
      <c r="AB1017">
        <v>-252.2</v>
      </c>
      <c r="AC1017">
        <f t="shared" si="390"/>
        <v>-9614845618.1999073</v>
      </c>
      <c r="AD1017">
        <f t="shared" si="403"/>
        <v>-12493438176.33581</v>
      </c>
      <c r="AE1017" t="str">
        <f t="shared" si="391"/>
        <v>Sep</v>
      </c>
      <c r="AF1017">
        <f>_xlfn.IFNA(VLOOKUP(A1017,Gold!$A$2:$E$1307,5, FALSE),AF1016)</f>
        <v>30274</v>
      </c>
      <c r="AG1017">
        <f>_xlfn.IFNA(VLOOKUP(A1017,Gold!$A$2:$G$1307,7, FALSE),AG1016)</f>
        <v>1</v>
      </c>
      <c r="AH1017">
        <f>_xlfn.IFNA(VLOOKUP(A1017,Oil!$A$2:$E$1345,5, FALSE),AH1016)</f>
        <v>4974</v>
      </c>
      <c r="AI1017">
        <f>_xlfn.IFNA(VLOOKUP(A1017,Oil!$A$2:$G$1345,7, FALSE),AI1016)</f>
        <v>1</v>
      </c>
      <c r="AJ1017">
        <f t="shared" si="394"/>
        <v>2</v>
      </c>
      <c r="AK1017">
        <f>_xlfn.IFNA(VLOOKUP(A1017,InterestRate!$A$2:$G$1334,3, FALSE),AK1016)</f>
        <v>8.0489999999999995</v>
      </c>
      <c r="AL1017">
        <f>_xlfn.IFNA(VLOOKUP(A1017,InterestRate!$A$2:$G$1334,4,FALSE),AL1016)</f>
        <v>8.0429999999999993</v>
      </c>
      <c r="AM1017">
        <f>_xlfn.IFNA(VLOOKUP(A1017,InterestRate!$A$2:$G$1334,5, FALSE),AM1016)</f>
        <v>8.11</v>
      </c>
      <c r="AN1017">
        <f>_xlfn.IFNA(VLOOKUP(A1017,InterestRate!$A$2:$G$1334,6, FALSE),AN1016)</f>
        <v>8.0329999999999995</v>
      </c>
      <c r="AO1017">
        <f>_xlfn.IFNA(VLOOKUP(A1017,InterestRate!$A$2:$G$1334,7, FALSE),AO1016)</f>
        <v>-1.6000000000000001E-3</v>
      </c>
      <c r="AP1017">
        <f t="shared" si="395"/>
        <v>-1</v>
      </c>
      <c r="AQ1017">
        <f t="shared" si="396"/>
        <v>1</v>
      </c>
    </row>
    <row r="1018" spans="1:43" x14ac:dyDescent="0.2">
      <c r="A1018" s="1">
        <v>43349</v>
      </c>
      <c r="B1018">
        <v>11514.15</v>
      </c>
      <c r="C1018">
        <v>11562.25</v>
      </c>
      <c r="D1018">
        <v>11436.05</v>
      </c>
      <c r="E1018">
        <v>11536.9</v>
      </c>
      <c r="F1018">
        <v>255558129</v>
      </c>
      <c r="G1018">
        <v>15161</v>
      </c>
      <c r="H1018">
        <f t="shared" si="412"/>
        <v>11610.145833333334</v>
      </c>
      <c r="I1018">
        <f t="shared" si="404"/>
        <v>-73.245833333334303</v>
      </c>
      <c r="J1018">
        <f t="shared" si="411"/>
        <v>0</v>
      </c>
      <c r="K1018">
        <f t="shared" si="392"/>
        <v>11278.9</v>
      </c>
      <c r="L1018">
        <f t="shared" si="405"/>
        <v>278224318.71428573</v>
      </c>
      <c r="M1018">
        <f t="shared" si="406"/>
        <v>-22666189.714285731</v>
      </c>
      <c r="N1018" s="10">
        <f t="shared" si="393"/>
        <v>-2.236302646291465</v>
      </c>
      <c r="O1018">
        <f t="shared" si="401"/>
        <v>-201.60000000000036</v>
      </c>
      <c r="P1018">
        <f t="shared" si="413"/>
        <v>-555.05000000000109</v>
      </c>
      <c r="Q1018">
        <f t="shared" si="414"/>
        <v>184.72233409711396</v>
      </c>
      <c r="R1018">
        <f t="shared" si="415"/>
        <v>353.45000000000073</v>
      </c>
      <c r="S1018">
        <f t="shared" si="397"/>
        <v>59.949999999998909</v>
      </c>
      <c r="T1018">
        <f t="shared" si="398"/>
        <v>-59.949999999998909</v>
      </c>
      <c r="U1018">
        <f t="shared" si="399"/>
        <v>59.949999999998909</v>
      </c>
      <c r="V1018">
        <f t="shared" si="400"/>
        <v>0</v>
      </c>
      <c r="W1018">
        <f t="shared" si="407"/>
        <v>9.0928571428570901</v>
      </c>
      <c r="X1018">
        <f t="shared" si="402"/>
        <v>37.892857142857146</v>
      </c>
      <c r="Y1018">
        <f t="shared" si="408"/>
        <v>18.949091991664091</v>
      </c>
      <c r="Z1018">
        <f t="shared" si="409"/>
        <v>1</v>
      </c>
      <c r="AA1018">
        <f t="shared" si="410"/>
        <v>0</v>
      </c>
      <c r="AB1018">
        <v>-453.4</v>
      </c>
      <c r="AC1018">
        <f t="shared" si="390"/>
        <v>5813947434.75</v>
      </c>
      <c r="AD1018">
        <f t="shared" si="403"/>
        <v>-11896260406.171497</v>
      </c>
      <c r="AE1018" t="str">
        <f t="shared" si="391"/>
        <v>Sep</v>
      </c>
      <c r="AF1018">
        <f>_xlfn.IFNA(VLOOKUP(A1018,Gold!$A$2:$E$1307,5, FALSE),AF1017)</f>
        <v>30535</v>
      </c>
      <c r="AG1018">
        <f>_xlfn.IFNA(VLOOKUP(A1018,Gold!$A$2:$G$1307,7, FALSE),AG1017)</f>
        <v>1</v>
      </c>
      <c r="AH1018">
        <f>_xlfn.IFNA(VLOOKUP(A1018,Oil!$A$2:$E$1345,5, FALSE),AH1017)</f>
        <v>4931</v>
      </c>
      <c r="AI1018">
        <f>_xlfn.IFNA(VLOOKUP(A1018,Oil!$A$2:$G$1345,7, FALSE),AI1017)</f>
        <v>-1</v>
      </c>
      <c r="AJ1018">
        <f t="shared" si="394"/>
        <v>0</v>
      </c>
      <c r="AK1018">
        <f>_xlfn.IFNA(VLOOKUP(A1018,InterestRate!$A$2:$G$1334,3, FALSE),AK1017)</f>
        <v>8.0559999999999992</v>
      </c>
      <c r="AL1018">
        <f>_xlfn.IFNA(VLOOKUP(A1018,InterestRate!$A$2:$G$1334,4,FALSE),AL1017)</f>
        <v>8.0380000000000003</v>
      </c>
      <c r="AM1018">
        <f>_xlfn.IFNA(VLOOKUP(A1018,InterestRate!$A$2:$G$1334,5, FALSE),AM1017)</f>
        <v>8.0850000000000009</v>
      </c>
      <c r="AN1018">
        <f>_xlfn.IFNA(VLOOKUP(A1018,InterestRate!$A$2:$G$1334,6, FALSE),AN1017)</f>
        <v>8.0329999999999995</v>
      </c>
      <c r="AO1018">
        <f>_xlfn.IFNA(VLOOKUP(A1018,InterestRate!$A$2:$G$1334,7, FALSE),AO1017)</f>
        <v>8.9999999999999998E-4</v>
      </c>
      <c r="AP1018">
        <f t="shared" si="395"/>
        <v>1</v>
      </c>
      <c r="AQ1018">
        <f t="shared" si="396"/>
        <v>1</v>
      </c>
    </row>
    <row r="1019" spans="1:43" x14ac:dyDescent="0.2">
      <c r="A1019" s="1">
        <v>43350</v>
      </c>
      <c r="B1019">
        <v>11558.25</v>
      </c>
      <c r="C1019">
        <v>11603</v>
      </c>
      <c r="D1019">
        <v>11484.4</v>
      </c>
      <c r="E1019">
        <v>11589.1</v>
      </c>
      <c r="F1019">
        <v>305029077</v>
      </c>
      <c r="G1019">
        <v>16441.02</v>
      </c>
      <c r="H1019">
        <f t="shared" si="412"/>
        <v>11608.908333333333</v>
      </c>
      <c r="I1019">
        <f t="shared" si="404"/>
        <v>-19.808333333332484</v>
      </c>
      <c r="J1019">
        <f t="shared" si="411"/>
        <v>0</v>
      </c>
      <c r="K1019">
        <f t="shared" si="392"/>
        <v>11234.35</v>
      </c>
      <c r="L1019">
        <f t="shared" si="405"/>
        <v>279101149.71428573</v>
      </c>
      <c r="M1019">
        <f t="shared" si="406"/>
        <v>25927927.285714269</v>
      </c>
      <c r="N1019" s="10">
        <f t="shared" si="393"/>
        <v>-3.0610660016739866</v>
      </c>
      <c r="O1019">
        <f t="shared" si="401"/>
        <v>-102.79999999999927</v>
      </c>
      <c r="P1019">
        <f t="shared" si="413"/>
        <v>-323.94999999999891</v>
      </c>
      <c r="Q1019">
        <f t="shared" si="414"/>
        <v>165.71983062357006</v>
      </c>
      <c r="R1019">
        <f t="shared" si="415"/>
        <v>221.14999999999964</v>
      </c>
      <c r="S1019">
        <f t="shared" si="397"/>
        <v>52.200000000000728</v>
      </c>
      <c r="T1019">
        <f t="shared" si="398"/>
        <v>-52.200000000000728</v>
      </c>
      <c r="U1019">
        <f t="shared" si="399"/>
        <v>52.200000000000728</v>
      </c>
      <c r="V1019">
        <f t="shared" si="400"/>
        <v>0</v>
      </c>
      <c r="W1019">
        <f t="shared" si="407"/>
        <v>16.55000000000005</v>
      </c>
      <c r="X1019">
        <f t="shared" si="402"/>
        <v>31.235714285714234</v>
      </c>
      <c r="Y1019">
        <f t="shared" si="408"/>
        <v>33.923865300146517</v>
      </c>
      <c r="Z1019">
        <f t="shared" si="409"/>
        <v>0</v>
      </c>
      <c r="AA1019">
        <f t="shared" si="410"/>
        <v>0</v>
      </c>
      <c r="AB1019">
        <v>-519.4</v>
      </c>
      <c r="AC1019">
        <f t="shared" si="390"/>
        <v>9410147025.4501114</v>
      </c>
      <c r="AD1019">
        <f t="shared" si="403"/>
        <v>-8586439441.4642973</v>
      </c>
      <c r="AE1019" t="str">
        <f t="shared" si="391"/>
        <v>Sep</v>
      </c>
      <c r="AF1019">
        <f>_xlfn.IFNA(VLOOKUP(A1019,Gold!$A$2:$E$1307,5, FALSE),AF1018)</f>
        <v>30402</v>
      </c>
      <c r="AG1019">
        <f>_xlfn.IFNA(VLOOKUP(A1019,Gold!$A$2:$G$1307,7, FALSE),AG1018)</f>
        <v>-1</v>
      </c>
      <c r="AH1019">
        <f>_xlfn.IFNA(VLOOKUP(A1019,Oil!$A$2:$E$1345,5, FALSE),AH1018)</f>
        <v>4874</v>
      </c>
      <c r="AI1019">
        <f>_xlfn.IFNA(VLOOKUP(A1019,Oil!$A$2:$G$1345,7, FALSE),AI1018)</f>
        <v>-1</v>
      </c>
      <c r="AJ1019">
        <f t="shared" si="394"/>
        <v>-2</v>
      </c>
      <c r="AK1019">
        <f>_xlfn.IFNA(VLOOKUP(A1019,InterestRate!$A$2:$G$1334,3, FALSE),AK1018)</f>
        <v>8.0310000000000006</v>
      </c>
      <c r="AL1019">
        <f>_xlfn.IFNA(VLOOKUP(A1019,InterestRate!$A$2:$G$1334,4,FALSE),AL1018)</f>
        <v>8.0500000000000007</v>
      </c>
      <c r="AM1019">
        <f>_xlfn.IFNA(VLOOKUP(A1019,InterestRate!$A$2:$G$1334,5, FALSE),AM1018)</f>
        <v>8.0500000000000007</v>
      </c>
      <c r="AN1019">
        <f>_xlfn.IFNA(VLOOKUP(A1019,InterestRate!$A$2:$G$1334,6, FALSE),AN1018)</f>
        <v>8.0109999999999992</v>
      </c>
      <c r="AO1019">
        <f>_xlfn.IFNA(VLOOKUP(A1019,InterestRate!$A$2:$G$1334,7, FALSE),AO1018)</f>
        <v>-3.0999999999999999E-3</v>
      </c>
      <c r="AP1019">
        <f t="shared" si="395"/>
        <v>-1</v>
      </c>
      <c r="AQ1019">
        <f t="shared" si="396"/>
        <v>-3</v>
      </c>
    </row>
    <row r="1020" spans="1:43" x14ac:dyDescent="0.2">
      <c r="A1020" s="1">
        <v>43353</v>
      </c>
      <c r="B1020">
        <v>11570.25</v>
      </c>
      <c r="C1020">
        <v>11573</v>
      </c>
      <c r="D1020">
        <v>11427.3</v>
      </c>
      <c r="E1020">
        <v>11438.1</v>
      </c>
      <c r="F1020">
        <v>295597988</v>
      </c>
      <c r="G1020">
        <v>16513.89</v>
      </c>
      <c r="H1020">
        <f t="shared" si="412"/>
        <v>11610.425000000001</v>
      </c>
      <c r="I1020">
        <f t="shared" si="404"/>
        <v>-172.32500000000073</v>
      </c>
      <c r="J1020">
        <f t="shared" si="411"/>
        <v>0</v>
      </c>
      <c r="K1020">
        <f t="shared" si="392"/>
        <v>11143.1</v>
      </c>
      <c r="L1020">
        <f t="shared" si="405"/>
        <v>285626510.71428573</v>
      </c>
      <c r="M1020">
        <f t="shared" si="406"/>
        <v>9971477.2857142687</v>
      </c>
      <c r="N1020" s="10">
        <f t="shared" si="393"/>
        <v>-2.5790996756454305</v>
      </c>
      <c r="O1020">
        <f t="shared" si="401"/>
        <v>-238.69999999999891</v>
      </c>
      <c r="P1020">
        <f t="shared" si="413"/>
        <v>-363.74999999999818</v>
      </c>
      <c r="Q1020">
        <f t="shared" si="414"/>
        <v>136.40140648276386</v>
      </c>
      <c r="R1020">
        <f t="shared" si="415"/>
        <v>125.04999999999927</v>
      </c>
      <c r="S1020">
        <f t="shared" si="397"/>
        <v>-151</v>
      </c>
      <c r="T1020">
        <f t="shared" si="398"/>
        <v>151</v>
      </c>
      <c r="U1020">
        <f t="shared" si="399"/>
        <v>0</v>
      </c>
      <c r="V1020">
        <f t="shared" si="400"/>
        <v>151</v>
      </c>
      <c r="W1020">
        <f t="shared" si="407"/>
        <v>16.55000000000005</v>
      </c>
      <c r="X1020">
        <f t="shared" si="402"/>
        <v>50.649999999999899</v>
      </c>
      <c r="Y1020">
        <f t="shared" si="408"/>
        <v>24.266862170088075</v>
      </c>
      <c r="Z1020">
        <f t="shared" si="409"/>
        <v>0</v>
      </c>
      <c r="AA1020">
        <f t="shared" si="410"/>
        <v>0</v>
      </c>
      <c r="AB1020">
        <v>-543.1</v>
      </c>
      <c r="AC1020">
        <f t="shared" si="390"/>
        <v>-39063274114.19989</v>
      </c>
      <c r="AD1020">
        <f t="shared" si="403"/>
        <v>-13337488175.671391</v>
      </c>
      <c r="AE1020" t="str">
        <f t="shared" si="391"/>
        <v>Sep</v>
      </c>
      <c r="AF1020">
        <f>_xlfn.IFNA(VLOOKUP(A1020,Gold!$A$2:$E$1307,5, FALSE),AF1019)</f>
        <v>30402</v>
      </c>
      <c r="AG1020">
        <f>_xlfn.IFNA(VLOOKUP(A1020,Gold!$A$2:$G$1307,7, FALSE),AG1019)</f>
        <v>1</v>
      </c>
      <c r="AH1020">
        <f>_xlfn.IFNA(VLOOKUP(A1020,Oil!$A$2:$E$1345,5, FALSE),AH1019)</f>
        <v>4871</v>
      </c>
      <c r="AI1020">
        <f>_xlfn.IFNA(VLOOKUP(A1020,Oil!$A$2:$G$1345,7, FALSE),AI1019)</f>
        <v>-1</v>
      </c>
      <c r="AJ1020">
        <f t="shared" si="394"/>
        <v>0</v>
      </c>
      <c r="AK1020">
        <f>_xlfn.IFNA(VLOOKUP(A1020,InterestRate!$A$2:$G$1334,3, FALSE),AK1019)</f>
        <v>8.1579999999999995</v>
      </c>
      <c r="AL1020">
        <f>_xlfn.IFNA(VLOOKUP(A1020,InterestRate!$A$2:$G$1334,4,FALSE),AL1019)</f>
        <v>8.0690000000000008</v>
      </c>
      <c r="AM1020">
        <f>_xlfn.IFNA(VLOOKUP(A1020,InterestRate!$A$2:$G$1334,5, FALSE),AM1019)</f>
        <v>8.1579999999999995</v>
      </c>
      <c r="AN1020">
        <f>_xlfn.IFNA(VLOOKUP(A1020,InterestRate!$A$2:$G$1334,6, FALSE),AN1019)</f>
        <v>8.0690000000000008</v>
      </c>
      <c r="AO1020">
        <f>_xlfn.IFNA(VLOOKUP(A1020,InterestRate!$A$2:$G$1334,7, FALSE),AO1019)</f>
        <v>1.5800000000000002E-2</v>
      </c>
      <c r="AP1020">
        <f t="shared" si="395"/>
        <v>1</v>
      </c>
      <c r="AQ1020">
        <f t="shared" si="396"/>
        <v>1</v>
      </c>
    </row>
    <row r="1021" spans="1:43" x14ac:dyDescent="0.2">
      <c r="A1021" s="1">
        <v>43354</v>
      </c>
      <c r="B1021">
        <v>11476.85</v>
      </c>
      <c r="C1021">
        <v>11479.4</v>
      </c>
      <c r="D1021">
        <v>11274</v>
      </c>
      <c r="E1021">
        <v>11287.5</v>
      </c>
      <c r="F1021">
        <v>318093125</v>
      </c>
      <c r="G1021">
        <v>18745.54</v>
      </c>
      <c r="H1021">
        <f t="shared" si="412"/>
        <v>11598.370833333334</v>
      </c>
      <c r="I1021">
        <f t="shared" si="404"/>
        <v>-310.8708333333343</v>
      </c>
      <c r="J1021">
        <f t="shared" si="411"/>
        <v>0</v>
      </c>
      <c r="K1021">
        <f t="shared" si="392"/>
        <v>10967.4</v>
      </c>
      <c r="L1021">
        <f t="shared" si="405"/>
        <v>281647608.28571427</v>
      </c>
      <c r="M1021">
        <f t="shared" si="406"/>
        <v>36445516.714285731</v>
      </c>
      <c r="N1021" s="10">
        <f t="shared" si="393"/>
        <v>-2.8358803986710996</v>
      </c>
      <c r="O1021">
        <f t="shared" si="401"/>
        <v>-393</v>
      </c>
      <c r="P1021">
        <f t="shared" si="413"/>
        <v>-502.60000000000036</v>
      </c>
      <c r="Q1021">
        <f t="shared" si="414"/>
        <v>129.49288084862488</v>
      </c>
      <c r="R1021">
        <f t="shared" si="415"/>
        <v>109.60000000000036</v>
      </c>
      <c r="S1021">
        <f t="shared" si="397"/>
        <v>-150.60000000000036</v>
      </c>
      <c r="T1021">
        <f t="shared" si="398"/>
        <v>150.60000000000036</v>
      </c>
      <c r="U1021">
        <f t="shared" si="399"/>
        <v>0</v>
      </c>
      <c r="V1021">
        <f t="shared" si="400"/>
        <v>150.60000000000036</v>
      </c>
      <c r="W1021">
        <f t="shared" si="407"/>
        <v>16.021428571428519</v>
      </c>
      <c r="X1021">
        <f t="shared" si="402"/>
        <v>72.164285714285668</v>
      </c>
      <c r="Y1021">
        <f t="shared" si="408"/>
        <v>17.964119814191861</v>
      </c>
      <c r="Z1021">
        <f t="shared" si="409"/>
        <v>1</v>
      </c>
      <c r="AA1021">
        <f t="shared" si="410"/>
        <v>0</v>
      </c>
      <c r="AB1021">
        <v>-734.5</v>
      </c>
      <c r="AC1021">
        <f t="shared" si="390"/>
        <v>-60230933218.750114</v>
      </c>
      <c r="AD1021">
        <f t="shared" si="403"/>
        <v>-22179210199.892818</v>
      </c>
      <c r="AE1021" t="str">
        <f t="shared" si="391"/>
        <v>Sep</v>
      </c>
      <c r="AF1021">
        <f>_xlfn.IFNA(VLOOKUP(A1021,Gold!$A$2:$E$1307,5, FALSE),AF1020)</f>
        <v>30605</v>
      </c>
      <c r="AG1021">
        <f>_xlfn.IFNA(VLOOKUP(A1021,Gold!$A$2:$G$1307,7, FALSE),AG1020)</f>
        <v>1</v>
      </c>
      <c r="AH1021">
        <f>_xlfn.IFNA(VLOOKUP(A1021,Oil!$A$2:$E$1345,5, FALSE),AH1020)</f>
        <v>4902</v>
      </c>
      <c r="AI1021">
        <f>_xlfn.IFNA(VLOOKUP(A1021,Oil!$A$2:$G$1345,7, FALSE),AI1020)</f>
        <v>1</v>
      </c>
      <c r="AJ1021">
        <f t="shared" si="394"/>
        <v>2</v>
      </c>
      <c r="AK1021">
        <f>_xlfn.IFNA(VLOOKUP(A1021,InterestRate!$A$2:$G$1334,3, FALSE),AK1020)</f>
        <v>8.1820000000000004</v>
      </c>
      <c r="AL1021">
        <f>_xlfn.IFNA(VLOOKUP(A1021,InterestRate!$A$2:$G$1334,4,FALSE),AL1020)</f>
        <v>8.1549999999999994</v>
      </c>
      <c r="AM1021">
        <f>_xlfn.IFNA(VLOOKUP(A1021,InterestRate!$A$2:$G$1334,5, FALSE),AM1020)</f>
        <v>8.1890000000000001</v>
      </c>
      <c r="AN1021">
        <f>_xlfn.IFNA(VLOOKUP(A1021,InterestRate!$A$2:$G$1334,6, FALSE),AN1020)</f>
        <v>8.1340000000000003</v>
      </c>
      <c r="AO1021">
        <f>_xlfn.IFNA(VLOOKUP(A1021,InterestRate!$A$2:$G$1334,7, FALSE),AO1020)</f>
        <v>2.8999999999999998E-3</v>
      </c>
      <c r="AP1021">
        <f t="shared" si="395"/>
        <v>1</v>
      </c>
      <c r="AQ1021">
        <f t="shared" si="396"/>
        <v>3</v>
      </c>
    </row>
    <row r="1022" spans="1:43" x14ac:dyDescent="0.2">
      <c r="A1022" s="1">
        <v>43355</v>
      </c>
      <c r="B1022">
        <v>11340.1</v>
      </c>
      <c r="C1022">
        <v>11380.75</v>
      </c>
      <c r="D1022">
        <v>11250.2</v>
      </c>
      <c r="E1022">
        <v>11369.9</v>
      </c>
      <c r="F1022">
        <v>276509748</v>
      </c>
      <c r="G1022">
        <v>15567.9</v>
      </c>
      <c r="H1022">
        <f t="shared" si="412"/>
        <v>11575.904166666667</v>
      </c>
      <c r="I1022">
        <f t="shared" si="404"/>
        <v>-206.00416666666752</v>
      </c>
      <c r="J1022">
        <f t="shared" si="411"/>
        <v>0</v>
      </c>
      <c r="K1022">
        <f t="shared" si="392"/>
        <v>11067.45</v>
      </c>
      <c r="L1022">
        <f t="shared" si="405"/>
        <v>276056581.5714286</v>
      </c>
      <c r="M1022">
        <f t="shared" si="406"/>
        <v>453166.42857140303</v>
      </c>
      <c r="N1022" s="10">
        <f t="shared" si="393"/>
        <v>-2.6600937563215061</v>
      </c>
      <c r="O1022">
        <f t="shared" si="401"/>
        <v>-212.45000000000073</v>
      </c>
      <c r="P1022">
        <f t="shared" si="413"/>
        <v>-212.05000000000109</v>
      </c>
      <c r="Q1022">
        <f t="shared" si="414"/>
        <v>134.47061459841757</v>
      </c>
      <c r="R1022">
        <f t="shared" si="415"/>
        <v>-0.3999999999996362</v>
      </c>
      <c r="S1022">
        <f t="shared" si="397"/>
        <v>82.399999999999636</v>
      </c>
      <c r="T1022">
        <f t="shared" si="398"/>
        <v>-82.399999999999636</v>
      </c>
      <c r="U1022">
        <f t="shared" si="399"/>
        <v>82.399999999999636</v>
      </c>
      <c r="V1022">
        <f t="shared" si="400"/>
        <v>0</v>
      </c>
      <c r="W1022">
        <f t="shared" si="407"/>
        <v>27.792857142857038</v>
      </c>
      <c r="X1022">
        <f t="shared" si="402"/>
        <v>58.142857142857146</v>
      </c>
      <c r="Y1022">
        <f t="shared" si="408"/>
        <v>31.969435543504972</v>
      </c>
      <c r="Z1022">
        <f t="shared" si="409"/>
        <v>0</v>
      </c>
      <c r="AA1022">
        <f t="shared" si="410"/>
        <v>0</v>
      </c>
      <c r="AB1022">
        <v>-844.15</v>
      </c>
      <c r="AC1022">
        <f t="shared" si="390"/>
        <v>8239990490.3997984</v>
      </c>
      <c r="AD1022">
        <f t="shared" si="403"/>
        <v>-15150551972.00717</v>
      </c>
      <c r="AE1022" t="str">
        <f t="shared" si="391"/>
        <v>Sep</v>
      </c>
      <c r="AF1022">
        <f>_xlfn.IFNA(VLOOKUP(A1022,Gold!$A$2:$E$1307,5, FALSE),AF1021)</f>
        <v>30478</v>
      </c>
      <c r="AG1022">
        <f>_xlfn.IFNA(VLOOKUP(A1022,Gold!$A$2:$G$1307,7, FALSE),AG1021)</f>
        <v>-1</v>
      </c>
      <c r="AH1022">
        <f>_xlfn.IFNA(VLOOKUP(A1022,Oil!$A$2:$E$1345,5, FALSE),AH1021)</f>
        <v>5008</v>
      </c>
      <c r="AI1022">
        <f>_xlfn.IFNA(VLOOKUP(A1022,Oil!$A$2:$G$1345,7, FALSE),AI1021)</f>
        <v>1</v>
      </c>
      <c r="AJ1022">
        <f t="shared" si="394"/>
        <v>0</v>
      </c>
      <c r="AK1022">
        <f>_xlfn.IFNA(VLOOKUP(A1022,InterestRate!$A$2:$G$1334,3, FALSE),AK1021)</f>
        <v>8.1340000000000003</v>
      </c>
      <c r="AL1022">
        <f>_xlfn.IFNA(VLOOKUP(A1022,InterestRate!$A$2:$G$1334,4,FALSE),AL1021)</f>
        <v>8.218</v>
      </c>
      <c r="AM1022">
        <f>_xlfn.IFNA(VLOOKUP(A1022,InterestRate!$A$2:$G$1334,5, FALSE),AM1021)</f>
        <v>8.2309999999999999</v>
      </c>
      <c r="AN1022">
        <f>_xlfn.IFNA(VLOOKUP(A1022,InterestRate!$A$2:$G$1334,6, FALSE),AN1021)</f>
        <v>8.1210000000000004</v>
      </c>
      <c r="AO1022">
        <f>_xlfn.IFNA(VLOOKUP(A1022,InterestRate!$A$2:$G$1334,7, FALSE),AO1021)</f>
        <v>-5.8999999999999999E-3</v>
      </c>
      <c r="AP1022">
        <f t="shared" si="395"/>
        <v>-1</v>
      </c>
      <c r="AQ1022">
        <f t="shared" si="396"/>
        <v>-1</v>
      </c>
    </row>
    <row r="1023" spans="1:43" x14ac:dyDescent="0.2">
      <c r="A1023" s="1">
        <v>43357</v>
      </c>
      <c r="B1023">
        <v>11443.5</v>
      </c>
      <c r="C1023">
        <v>11523.25</v>
      </c>
      <c r="D1023">
        <v>11430.55</v>
      </c>
      <c r="E1023">
        <v>11515.2</v>
      </c>
      <c r="F1023">
        <v>285218296</v>
      </c>
      <c r="G1023">
        <v>16423.36</v>
      </c>
      <c r="H1023">
        <f t="shared" si="412"/>
        <v>11549.066666666666</v>
      </c>
      <c r="I1023">
        <f t="shared" si="404"/>
        <v>-33.866666666664969</v>
      </c>
      <c r="J1023">
        <f t="shared" si="411"/>
        <v>0</v>
      </c>
      <c r="K1023">
        <f t="shared" si="392"/>
        <v>11053.8</v>
      </c>
      <c r="L1023">
        <f t="shared" si="405"/>
        <v>281025565</v>
      </c>
      <c r="M1023">
        <f t="shared" si="406"/>
        <v>4192731</v>
      </c>
      <c r="N1023" s="10">
        <f t="shared" si="393"/>
        <v>-4.0068778657774198</v>
      </c>
      <c r="O1023">
        <f t="shared" si="401"/>
        <v>-5.0999999999985448</v>
      </c>
      <c r="P1023">
        <f t="shared" si="413"/>
        <v>31.700000000002547</v>
      </c>
      <c r="Q1023">
        <f t="shared" si="414"/>
        <v>111.9607929887361</v>
      </c>
      <c r="R1023">
        <f t="shared" si="415"/>
        <v>-36.800000000001091</v>
      </c>
      <c r="S1023">
        <f t="shared" si="397"/>
        <v>145.30000000000109</v>
      </c>
      <c r="T1023">
        <f t="shared" si="398"/>
        <v>-145.30000000000109</v>
      </c>
      <c r="U1023">
        <f t="shared" si="399"/>
        <v>145.30000000000109</v>
      </c>
      <c r="V1023">
        <f t="shared" si="400"/>
        <v>0</v>
      </c>
      <c r="W1023">
        <f t="shared" si="407"/>
        <v>48.550000000000054</v>
      </c>
      <c r="X1023">
        <f t="shared" si="402"/>
        <v>49.278571428571276</v>
      </c>
      <c r="Y1023">
        <f t="shared" si="408"/>
        <v>49.125469788956451</v>
      </c>
      <c r="Z1023">
        <f t="shared" si="409"/>
        <v>0</v>
      </c>
      <c r="AA1023">
        <f t="shared" si="410"/>
        <v>0</v>
      </c>
      <c r="AB1023">
        <v>-610.54999999999995</v>
      </c>
      <c r="AC1023">
        <f t="shared" si="390"/>
        <v>20450151823.200207</v>
      </c>
      <c r="AD1023">
        <f t="shared" si="403"/>
        <v>-9284973739.6213989</v>
      </c>
      <c r="AE1023" t="str">
        <f t="shared" si="391"/>
        <v>Sep</v>
      </c>
      <c r="AF1023">
        <f>_xlfn.IFNA(VLOOKUP(A1023,Gold!$A$2:$E$1307,5, FALSE),AF1022)</f>
        <v>30558</v>
      </c>
      <c r="AG1023">
        <f>_xlfn.IFNA(VLOOKUP(A1023,Gold!$A$2:$G$1307,7, FALSE),AG1022)</f>
        <v>1</v>
      </c>
      <c r="AH1023">
        <f>_xlfn.IFNA(VLOOKUP(A1023,Oil!$A$2:$E$1345,5, FALSE),AH1022)</f>
        <v>4990</v>
      </c>
      <c r="AI1023">
        <f>_xlfn.IFNA(VLOOKUP(A1023,Oil!$A$2:$G$1345,7, FALSE),AI1022)</f>
        <v>-1</v>
      </c>
      <c r="AJ1023">
        <f t="shared" si="394"/>
        <v>0</v>
      </c>
      <c r="AK1023">
        <f>_xlfn.IFNA(VLOOKUP(A1023,InterestRate!$A$2:$G$1334,3, FALSE),AK1022)</f>
        <v>8.1270000000000007</v>
      </c>
      <c r="AL1023">
        <f>_xlfn.IFNA(VLOOKUP(A1023,InterestRate!$A$2:$G$1334,4,FALSE),AL1022)</f>
        <v>8.093</v>
      </c>
      <c r="AM1023">
        <f>_xlfn.IFNA(VLOOKUP(A1023,InterestRate!$A$2:$G$1334,5, FALSE),AM1022)</f>
        <v>8.1310000000000002</v>
      </c>
      <c r="AN1023">
        <f>_xlfn.IFNA(VLOOKUP(A1023,InterestRate!$A$2:$G$1334,6, FALSE),AN1022)</f>
        <v>8.0909999999999993</v>
      </c>
      <c r="AO1023">
        <f>_xlfn.IFNA(VLOOKUP(A1023,InterestRate!$A$2:$G$1334,7, FALSE),AO1022)</f>
        <v>-8.9999999999999998E-4</v>
      </c>
      <c r="AP1023">
        <f t="shared" si="395"/>
        <v>-1</v>
      </c>
      <c r="AQ1023">
        <f t="shared" si="396"/>
        <v>-1</v>
      </c>
    </row>
    <row r="1024" spans="1:43" x14ac:dyDescent="0.2">
      <c r="A1024" s="1">
        <v>43360</v>
      </c>
      <c r="B1024">
        <v>11464.95</v>
      </c>
      <c r="C1024">
        <v>11464.95</v>
      </c>
      <c r="D1024">
        <v>11366.9</v>
      </c>
      <c r="E1024">
        <v>11377.75</v>
      </c>
      <c r="F1024">
        <v>207620518</v>
      </c>
      <c r="G1024">
        <v>11294.84</v>
      </c>
      <c r="H1024">
        <f t="shared" si="412"/>
        <v>11530.458333333334</v>
      </c>
      <c r="I1024">
        <f t="shared" si="404"/>
        <v>-152.70833333333394</v>
      </c>
      <c r="J1024">
        <f t="shared" si="411"/>
        <v>0</v>
      </c>
      <c r="K1024">
        <f t="shared" si="392"/>
        <v>10977.55</v>
      </c>
      <c r="L1024">
        <f t="shared" si="405"/>
        <v>284242317.28571427</v>
      </c>
      <c r="M1024">
        <f t="shared" si="406"/>
        <v>-76621799.285714269</v>
      </c>
      <c r="N1024" s="10">
        <f t="shared" si="393"/>
        <v>-3.5173913998813537</v>
      </c>
      <c r="O1024">
        <f t="shared" si="401"/>
        <v>-99.200000000000728</v>
      </c>
      <c r="P1024">
        <f t="shared" si="413"/>
        <v>115.79999999999927</v>
      </c>
      <c r="Q1024">
        <f t="shared" si="414"/>
        <v>120.01576235764128</v>
      </c>
      <c r="R1024">
        <f t="shared" si="415"/>
        <v>-215</v>
      </c>
      <c r="S1024">
        <f t="shared" si="397"/>
        <v>-137.45000000000073</v>
      </c>
      <c r="T1024">
        <f t="shared" si="398"/>
        <v>137.45000000000073</v>
      </c>
      <c r="U1024">
        <f t="shared" si="399"/>
        <v>0</v>
      </c>
      <c r="V1024">
        <f t="shared" si="400"/>
        <v>137.45000000000073</v>
      </c>
      <c r="W1024">
        <f t="shared" si="407"/>
        <v>48.550000000000054</v>
      </c>
      <c r="X1024">
        <f t="shared" si="402"/>
        <v>62.721428571428724</v>
      </c>
      <c r="Y1024">
        <f t="shared" si="408"/>
        <v>43.243415192772588</v>
      </c>
      <c r="Z1024">
        <f t="shared" si="409"/>
        <v>0</v>
      </c>
      <c r="AA1024">
        <f t="shared" si="410"/>
        <v>0</v>
      </c>
      <c r="AB1024">
        <v>-316.75</v>
      </c>
      <c r="AC1024">
        <f t="shared" si="390"/>
        <v>-18104509169.600151</v>
      </c>
      <c r="AD1024">
        <f t="shared" si="403"/>
        <v>-10497782818.392862</v>
      </c>
      <c r="AE1024" t="str">
        <f t="shared" si="391"/>
        <v>Sep</v>
      </c>
      <c r="AF1024">
        <f>_xlfn.IFNA(VLOOKUP(A1024,Gold!$A$2:$E$1307,5, FALSE),AF1023)</f>
        <v>30614</v>
      </c>
      <c r="AG1024">
        <f>_xlfn.IFNA(VLOOKUP(A1024,Gold!$A$2:$G$1307,7, FALSE),AG1023)</f>
        <v>1</v>
      </c>
      <c r="AH1024">
        <f>_xlfn.IFNA(VLOOKUP(A1024,Oil!$A$2:$E$1345,5, FALSE),AH1023)</f>
        <v>4954</v>
      </c>
      <c r="AI1024">
        <f>_xlfn.IFNA(VLOOKUP(A1024,Oil!$A$2:$G$1345,7, FALSE),AI1023)</f>
        <v>-1</v>
      </c>
      <c r="AJ1024">
        <f t="shared" si="394"/>
        <v>0</v>
      </c>
      <c r="AK1024">
        <f>_xlfn.IFNA(VLOOKUP(A1024,InterestRate!$A$2:$G$1334,3, FALSE),AK1023)</f>
        <v>8.0980000000000008</v>
      </c>
      <c r="AL1024">
        <f>_xlfn.IFNA(VLOOKUP(A1024,InterestRate!$A$2:$G$1334,4,FALSE),AL1023)</f>
        <v>8.1639999999999997</v>
      </c>
      <c r="AM1024">
        <f>_xlfn.IFNA(VLOOKUP(A1024,InterestRate!$A$2:$G$1334,5, FALSE),AM1023)</f>
        <v>8.1839999999999993</v>
      </c>
      <c r="AN1024">
        <f>_xlfn.IFNA(VLOOKUP(A1024,InterestRate!$A$2:$G$1334,6, FALSE),AN1023)</f>
        <v>8.09</v>
      </c>
      <c r="AO1024">
        <f>_xlfn.IFNA(VLOOKUP(A1024,InterestRate!$A$2:$G$1334,7, FALSE),AO1023)</f>
        <v>-3.2000000000000002E-3</v>
      </c>
      <c r="AP1024">
        <f t="shared" si="395"/>
        <v>-1</v>
      </c>
      <c r="AQ1024">
        <f t="shared" si="396"/>
        <v>-1</v>
      </c>
    </row>
    <row r="1025" spans="1:43" x14ac:dyDescent="0.2">
      <c r="A1025" s="1">
        <v>43361</v>
      </c>
      <c r="B1025">
        <v>11381.55</v>
      </c>
      <c r="C1025">
        <v>11411.45</v>
      </c>
      <c r="D1025">
        <v>11268.95</v>
      </c>
      <c r="E1025">
        <v>11278.9</v>
      </c>
      <c r="F1025">
        <v>248298794</v>
      </c>
      <c r="G1025">
        <v>13814.11</v>
      </c>
      <c r="H1025">
        <f t="shared" si="412"/>
        <v>11504.279166666665</v>
      </c>
      <c r="I1025">
        <f t="shared" si="404"/>
        <v>-225.3791666666657</v>
      </c>
      <c r="J1025">
        <f t="shared" si="411"/>
        <v>0</v>
      </c>
      <c r="K1025">
        <f t="shared" si="392"/>
        <v>10930.45</v>
      </c>
      <c r="L1025">
        <f t="shared" si="405"/>
        <v>277660983</v>
      </c>
      <c r="M1025">
        <f t="shared" si="406"/>
        <v>-29362189</v>
      </c>
      <c r="N1025" s="10">
        <f t="shared" si="393"/>
        <v>-3.0893970156664117</v>
      </c>
      <c r="O1025">
        <f t="shared" si="401"/>
        <v>-258</v>
      </c>
      <c r="P1025">
        <f t="shared" si="413"/>
        <v>-56.399999999999636</v>
      </c>
      <c r="Q1025">
        <f t="shared" si="414"/>
        <v>124.77008140690535</v>
      </c>
      <c r="R1025">
        <f t="shared" si="415"/>
        <v>-201.60000000000036</v>
      </c>
      <c r="S1025">
        <f t="shared" si="397"/>
        <v>-98.850000000000364</v>
      </c>
      <c r="T1025">
        <f t="shared" si="398"/>
        <v>98.850000000000364</v>
      </c>
      <c r="U1025">
        <f t="shared" si="399"/>
        <v>0</v>
      </c>
      <c r="V1025">
        <f t="shared" si="400"/>
        <v>98.850000000000364</v>
      </c>
      <c r="W1025">
        <f t="shared" si="407"/>
        <v>39.985714285714494</v>
      </c>
      <c r="X1025">
        <f t="shared" si="402"/>
        <v>76.842857142857355</v>
      </c>
      <c r="Y1025">
        <f t="shared" si="408"/>
        <v>33.935499515033996</v>
      </c>
      <c r="Z1025">
        <f t="shared" si="409"/>
        <v>0</v>
      </c>
      <c r="AA1025">
        <f t="shared" si="410"/>
        <v>0</v>
      </c>
      <c r="AB1025">
        <v>-362.3</v>
      </c>
      <c r="AC1025">
        <f t="shared" si="390"/>
        <v>-25487871204.099911</v>
      </c>
      <c r="AD1025">
        <f t="shared" si="403"/>
        <v>-14969471195.37142</v>
      </c>
      <c r="AE1025" t="str">
        <f t="shared" si="391"/>
        <v>Sep</v>
      </c>
      <c r="AF1025">
        <f>_xlfn.IFNA(VLOOKUP(A1025,Gold!$A$2:$E$1307,5, FALSE),AF1024)</f>
        <v>30737</v>
      </c>
      <c r="AG1025">
        <f>_xlfn.IFNA(VLOOKUP(A1025,Gold!$A$2:$G$1307,7, FALSE),AG1024)</f>
        <v>1</v>
      </c>
      <c r="AH1025">
        <f>_xlfn.IFNA(VLOOKUP(A1025,Oil!$A$2:$E$1345,5, FALSE),AH1024)</f>
        <v>4999</v>
      </c>
      <c r="AI1025">
        <f>_xlfn.IFNA(VLOOKUP(A1025,Oil!$A$2:$G$1345,7, FALSE),AI1024)</f>
        <v>1</v>
      </c>
      <c r="AJ1025">
        <f t="shared" si="394"/>
        <v>2</v>
      </c>
      <c r="AK1025">
        <f>_xlfn.IFNA(VLOOKUP(A1025,InterestRate!$A$2:$G$1334,3, FALSE),AK1024)</f>
        <v>8.14</v>
      </c>
      <c r="AL1025">
        <f>_xlfn.IFNA(VLOOKUP(A1025,InterestRate!$A$2:$G$1334,4,FALSE),AL1024)</f>
        <v>8.1059999999999999</v>
      </c>
      <c r="AM1025">
        <f>_xlfn.IFNA(VLOOKUP(A1025,InterestRate!$A$2:$G$1334,5, FALSE),AM1024)</f>
        <v>8.1430000000000007</v>
      </c>
      <c r="AN1025">
        <f>_xlfn.IFNA(VLOOKUP(A1025,InterestRate!$A$2:$G$1334,6, FALSE),AN1024)</f>
        <v>8.0429999999999993</v>
      </c>
      <c r="AO1025">
        <f>_xlfn.IFNA(VLOOKUP(A1025,InterestRate!$A$2:$G$1334,7, FALSE),AO1024)</f>
        <v>5.1999999999999998E-3</v>
      </c>
      <c r="AP1025">
        <f t="shared" si="395"/>
        <v>1</v>
      </c>
      <c r="AQ1025">
        <f t="shared" si="396"/>
        <v>3</v>
      </c>
    </row>
    <row r="1026" spans="1:43" x14ac:dyDescent="0.2">
      <c r="A1026" s="1">
        <v>43362</v>
      </c>
      <c r="B1026">
        <v>11326.65</v>
      </c>
      <c r="C1026">
        <v>11332.05</v>
      </c>
      <c r="D1026">
        <v>11210.9</v>
      </c>
      <c r="E1026">
        <v>11234.35</v>
      </c>
      <c r="F1026">
        <v>258424384</v>
      </c>
      <c r="G1026">
        <v>15116.69</v>
      </c>
      <c r="H1026">
        <f t="shared" si="412"/>
        <v>11471.120833333332</v>
      </c>
      <c r="I1026">
        <f t="shared" si="404"/>
        <v>-236.77083333333212</v>
      </c>
      <c r="J1026">
        <f t="shared" si="411"/>
        <v>0</v>
      </c>
      <c r="K1026">
        <f t="shared" si="392"/>
        <v>11008.3</v>
      </c>
      <c r="L1026">
        <f t="shared" si="405"/>
        <v>276623935.14285713</v>
      </c>
      <c r="M1026">
        <f t="shared" si="406"/>
        <v>-18199551.142857134</v>
      </c>
      <c r="N1026" s="10">
        <f t="shared" si="393"/>
        <v>-2.0121324331180808</v>
      </c>
      <c r="O1026">
        <f t="shared" si="401"/>
        <v>-354.75</v>
      </c>
      <c r="P1026">
        <f t="shared" si="413"/>
        <v>-251.95000000000073</v>
      </c>
      <c r="Q1026">
        <f t="shared" si="414"/>
        <v>128.24694510424607</v>
      </c>
      <c r="R1026">
        <f t="shared" si="415"/>
        <v>-102.79999999999927</v>
      </c>
      <c r="S1026">
        <f t="shared" si="397"/>
        <v>-44.549999999999272</v>
      </c>
      <c r="T1026">
        <f t="shared" si="398"/>
        <v>44.549999999999272</v>
      </c>
      <c r="U1026">
        <f t="shared" si="399"/>
        <v>0</v>
      </c>
      <c r="V1026">
        <f t="shared" si="400"/>
        <v>44.549999999999272</v>
      </c>
      <c r="W1026">
        <f t="shared" si="407"/>
        <v>32.528571428571531</v>
      </c>
      <c r="X1026">
        <f t="shared" si="402"/>
        <v>83.207142857142955</v>
      </c>
      <c r="Y1026">
        <f t="shared" si="408"/>
        <v>27.865141038976972</v>
      </c>
      <c r="Z1026">
        <f t="shared" si="409"/>
        <v>0</v>
      </c>
      <c r="AA1026">
        <f t="shared" si="410"/>
        <v>0</v>
      </c>
      <c r="AB1026">
        <v>-711.95</v>
      </c>
      <c r="AC1026">
        <f t="shared" ref="AC1026:AC1089" si="416">(E1026-B1026)*F1026</f>
        <v>-23852570643.199814</v>
      </c>
      <c r="AD1026">
        <f t="shared" si="403"/>
        <v>-19721288005.178555</v>
      </c>
      <c r="AE1026" t="str">
        <f t="shared" ref="AE1026:AE1089" si="417">TEXT(A1026, "mmm")</f>
        <v>Sep</v>
      </c>
      <c r="AF1026">
        <f>_xlfn.IFNA(VLOOKUP(A1026,Gold!$A$2:$E$1307,5, FALSE),AF1025)</f>
        <v>30722</v>
      </c>
      <c r="AG1026">
        <f>_xlfn.IFNA(VLOOKUP(A1026,Gold!$A$2:$G$1307,7, FALSE),AG1025)</f>
        <v>-1</v>
      </c>
      <c r="AH1026">
        <f>_xlfn.IFNA(VLOOKUP(A1026,Oil!$A$2:$E$1345,5, FALSE),AH1025)</f>
        <v>5056</v>
      </c>
      <c r="AI1026">
        <f>_xlfn.IFNA(VLOOKUP(A1026,Oil!$A$2:$G$1345,7, FALSE),AI1025)</f>
        <v>1</v>
      </c>
      <c r="AJ1026">
        <f t="shared" si="394"/>
        <v>0</v>
      </c>
      <c r="AK1026">
        <f>_xlfn.IFNA(VLOOKUP(A1026,InterestRate!$A$2:$G$1334,3, FALSE),AK1025)</f>
        <v>8.0739999999999998</v>
      </c>
      <c r="AL1026">
        <f>_xlfn.IFNA(VLOOKUP(A1026,InterestRate!$A$2:$G$1334,4,FALSE),AL1025)</f>
        <v>8.1240000000000006</v>
      </c>
      <c r="AM1026">
        <f>_xlfn.IFNA(VLOOKUP(A1026,InterestRate!$A$2:$G$1334,5, FALSE),AM1025)</f>
        <v>8.1340000000000003</v>
      </c>
      <c r="AN1026">
        <f>_xlfn.IFNA(VLOOKUP(A1026,InterestRate!$A$2:$G$1334,6, FALSE),AN1025)</f>
        <v>8.0670000000000002</v>
      </c>
      <c r="AO1026">
        <f>_xlfn.IFNA(VLOOKUP(A1026,InterestRate!$A$2:$G$1334,7, FALSE),AO1025)</f>
        <v>-8.0999999999999996E-3</v>
      </c>
      <c r="AP1026">
        <f t="shared" si="395"/>
        <v>-1</v>
      </c>
      <c r="AQ1026">
        <f t="shared" si="396"/>
        <v>-1</v>
      </c>
    </row>
    <row r="1027" spans="1:43" x14ac:dyDescent="0.2">
      <c r="A1027" s="1">
        <v>43364</v>
      </c>
      <c r="B1027">
        <v>11271.3</v>
      </c>
      <c r="C1027">
        <v>11346.8</v>
      </c>
      <c r="D1027">
        <v>10866.45</v>
      </c>
      <c r="E1027">
        <v>11143.1</v>
      </c>
      <c r="F1027">
        <v>741153209</v>
      </c>
      <c r="G1027">
        <v>35131.19</v>
      </c>
      <c r="H1027">
        <f t="shared" si="412"/>
        <v>11433.941666666666</v>
      </c>
      <c r="I1027">
        <f t="shared" si="404"/>
        <v>-290.84166666666533</v>
      </c>
      <c r="J1027">
        <f t="shared" si="411"/>
        <v>0</v>
      </c>
      <c r="K1027">
        <f t="shared" ref="K1027:K1090" si="418">E1034</f>
        <v>10858.25</v>
      </c>
      <c r="L1027">
        <f t="shared" si="405"/>
        <v>269966121.85714287</v>
      </c>
      <c r="M1027">
        <f t="shared" si="406"/>
        <v>471187087.14285713</v>
      </c>
      <c r="N1027" s="10">
        <f t="shared" ref="N1027:N1090" si="419">(K1027-E1027)*100/E1027</f>
        <v>-2.5562904398237505</v>
      </c>
      <c r="O1027">
        <f t="shared" si="401"/>
        <v>-295</v>
      </c>
      <c r="P1027">
        <f t="shared" si="413"/>
        <v>-56.300000000001091</v>
      </c>
      <c r="Q1027">
        <f t="shared" si="414"/>
        <v>135.79868634963219</v>
      </c>
      <c r="R1027">
        <f t="shared" si="415"/>
        <v>-238.69999999999891</v>
      </c>
      <c r="S1027">
        <f t="shared" si="397"/>
        <v>-91.25</v>
      </c>
      <c r="T1027">
        <f t="shared" si="398"/>
        <v>91.25</v>
      </c>
      <c r="U1027">
        <f t="shared" si="399"/>
        <v>0</v>
      </c>
      <c r="V1027">
        <f t="shared" si="400"/>
        <v>91.25</v>
      </c>
      <c r="W1027">
        <f t="shared" si="407"/>
        <v>32.528571428571531</v>
      </c>
      <c r="X1027">
        <f t="shared" si="402"/>
        <v>74.671428571428677</v>
      </c>
      <c r="Y1027">
        <f t="shared" si="408"/>
        <v>30.063374702931114</v>
      </c>
      <c r="Z1027">
        <f t="shared" si="409"/>
        <v>0</v>
      </c>
      <c r="AA1027">
        <f t="shared" si="410"/>
        <v>0</v>
      </c>
      <c r="AB1027">
        <v>-907.75</v>
      </c>
      <c r="AC1027">
        <f t="shared" si="416"/>
        <v>-95015841393.799194</v>
      </c>
      <c r="AD1027">
        <f t="shared" si="403"/>
        <v>-27714511902.264168</v>
      </c>
      <c r="AE1027" t="str">
        <f t="shared" si="417"/>
        <v>Sep</v>
      </c>
      <c r="AF1027">
        <f>_xlfn.IFNA(VLOOKUP(A1027,Gold!$A$2:$E$1307,5, FALSE),AF1026)</f>
        <v>30697</v>
      </c>
      <c r="AG1027">
        <f>_xlfn.IFNA(VLOOKUP(A1027,Gold!$A$2:$G$1307,7, FALSE),AG1026)</f>
        <v>1</v>
      </c>
      <c r="AH1027">
        <f>_xlfn.IFNA(VLOOKUP(A1027,Oil!$A$2:$E$1345,5, FALSE),AH1026)</f>
        <v>5111</v>
      </c>
      <c r="AI1027">
        <f>_xlfn.IFNA(VLOOKUP(A1027,Oil!$A$2:$G$1345,7, FALSE),AI1026)</f>
        <v>-1</v>
      </c>
      <c r="AJ1027">
        <f t="shared" ref="AJ1027:AJ1090" si="420">AG1027+AI1027</f>
        <v>0</v>
      </c>
      <c r="AK1027">
        <f>_xlfn.IFNA(VLOOKUP(A1027,InterestRate!$A$2:$G$1334,3, FALSE),AK1026)</f>
        <v>8.0760000000000005</v>
      </c>
      <c r="AL1027">
        <f>_xlfn.IFNA(VLOOKUP(A1027,InterestRate!$A$2:$G$1334,4,FALSE),AL1026)</f>
        <v>8.0310000000000006</v>
      </c>
      <c r="AM1027">
        <f>_xlfn.IFNA(VLOOKUP(A1027,InterestRate!$A$2:$G$1334,5, FALSE),AM1026)</f>
        <v>8.1349999999999998</v>
      </c>
      <c r="AN1027">
        <f>_xlfn.IFNA(VLOOKUP(A1027,InterestRate!$A$2:$G$1334,6, FALSE),AN1026)</f>
        <v>8.0169999999999995</v>
      </c>
      <c r="AO1027">
        <f>_xlfn.IFNA(VLOOKUP(A1027,InterestRate!$A$2:$G$1334,7, FALSE),AO1026)</f>
        <v>2.0000000000000001E-4</v>
      </c>
      <c r="AP1027">
        <f t="shared" ref="AP1027:AP1090" si="421">IF(AO1027&gt;0,1,-1)</f>
        <v>1</v>
      </c>
      <c r="AQ1027">
        <f t="shared" ref="AQ1027:AQ1090" si="422">AG1027+AI1027+AP1027</f>
        <v>1</v>
      </c>
    </row>
    <row r="1028" spans="1:43" x14ac:dyDescent="0.2">
      <c r="A1028" s="1">
        <v>43367</v>
      </c>
      <c r="B1028">
        <v>11164.4</v>
      </c>
      <c r="C1028">
        <v>11170.15</v>
      </c>
      <c r="D1028">
        <v>10943.6</v>
      </c>
      <c r="E1028">
        <v>10967.4</v>
      </c>
      <c r="F1028">
        <v>398815949</v>
      </c>
      <c r="G1028">
        <v>23023.34</v>
      </c>
      <c r="H1028">
        <f t="shared" si="412"/>
        <v>11397.3375</v>
      </c>
      <c r="I1028">
        <f t="shared" si="404"/>
        <v>-429.9375</v>
      </c>
      <c r="J1028">
        <f t="shared" si="411"/>
        <v>0</v>
      </c>
      <c r="K1028">
        <f t="shared" si="418"/>
        <v>10599.25</v>
      </c>
      <c r="L1028">
        <f t="shared" si="405"/>
        <v>333616867.71428573</v>
      </c>
      <c r="M1028">
        <f t="shared" si="406"/>
        <v>65199081.285714269</v>
      </c>
      <c r="N1028" s="10">
        <f t="shared" si="419"/>
        <v>-3.3567664168353453</v>
      </c>
      <c r="O1028">
        <f t="shared" si="401"/>
        <v>-320.10000000000036</v>
      </c>
      <c r="P1028">
        <f t="shared" si="413"/>
        <v>72.899999999999636</v>
      </c>
      <c r="Q1028">
        <f t="shared" si="414"/>
        <v>138.52146601743397</v>
      </c>
      <c r="R1028">
        <f t="shared" si="415"/>
        <v>-393</v>
      </c>
      <c r="S1028">
        <f t="shared" ref="S1028:S1091" si="423">E1028-E1027</f>
        <v>-175.70000000000073</v>
      </c>
      <c r="T1028">
        <f t="shared" ref="T1028:T1091" si="424">E1027-E1028</f>
        <v>175.70000000000073</v>
      </c>
      <c r="U1028">
        <f t="shared" ref="U1028:U1091" si="425">IF(S1028&gt;0,S1028,0)</f>
        <v>0</v>
      </c>
      <c r="V1028">
        <f t="shared" ref="V1028:V1091" si="426">IF(T1028&gt;0,T1028,0)</f>
        <v>175.70000000000073</v>
      </c>
      <c r="W1028">
        <f t="shared" si="407"/>
        <v>32.528571428571531</v>
      </c>
      <c r="X1028">
        <f t="shared" si="402"/>
        <v>78.257142857143009</v>
      </c>
      <c r="Y1028">
        <f t="shared" si="408"/>
        <v>29.099041533546355</v>
      </c>
      <c r="Z1028">
        <f t="shared" si="409"/>
        <v>0</v>
      </c>
      <c r="AA1028">
        <f t="shared" si="410"/>
        <v>0</v>
      </c>
      <c r="AB1028">
        <v>-969.85</v>
      </c>
      <c r="AC1028">
        <f t="shared" si="416"/>
        <v>-78566741953</v>
      </c>
      <c r="AD1028">
        <f t="shared" si="403"/>
        <v>-30333913150.014153</v>
      </c>
      <c r="AE1028" t="str">
        <f t="shared" si="417"/>
        <v>Sep</v>
      </c>
      <c r="AF1028">
        <f>_xlfn.IFNA(VLOOKUP(A1028,Gold!$A$2:$E$1307,5, FALSE),AF1027)</f>
        <v>30664</v>
      </c>
      <c r="AG1028">
        <f>_xlfn.IFNA(VLOOKUP(A1028,Gold!$A$2:$G$1307,7, FALSE),AG1027)</f>
        <v>1</v>
      </c>
      <c r="AH1028">
        <f>_xlfn.IFNA(VLOOKUP(A1028,Oil!$A$2:$E$1345,5, FALSE),AH1027)</f>
        <v>5085</v>
      </c>
      <c r="AI1028">
        <f>_xlfn.IFNA(VLOOKUP(A1028,Oil!$A$2:$G$1345,7, FALSE),AI1027)</f>
        <v>-1</v>
      </c>
      <c r="AJ1028">
        <f t="shared" si="420"/>
        <v>0</v>
      </c>
      <c r="AK1028">
        <f>_xlfn.IFNA(VLOOKUP(A1028,InterestRate!$A$2:$G$1334,3, FALSE),AK1027)</f>
        <v>8.1219999999999999</v>
      </c>
      <c r="AL1028">
        <f>_xlfn.IFNA(VLOOKUP(A1028,InterestRate!$A$2:$G$1334,4,FALSE),AL1027)</f>
        <v>8.0939999999999994</v>
      </c>
      <c r="AM1028">
        <f>_xlfn.IFNA(VLOOKUP(A1028,InterestRate!$A$2:$G$1334,5, FALSE),AM1027)</f>
        <v>8.1300000000000008</v>
      </c>
      <c r="AN1028">
        <f>_xlfn.IFNA(VLOOKUP(A1028,InterestRate!$A$2:$G$1334,6, FALSE),AN1027)</f>
        <v>8.0739999999999998</v>
      </c>
      <c r="AO1028">
        <f>_xlfn.IFNA(VLOOKUP(A1028,InterestRate!$A$2:$G$1334,7, FALSE),AO1027)</f>
        <v>5.7000000000000002E-3</v>
      </c>
      <c r="AP1028">
        <f t="shared" si="421"/>
        <v>1</v>
      </c>
      <c r="AQ1028">
        <f t="shared" si="422"/>
        <v>1</v>
      </c>
    </row>
    <row r="1029" spans="1:43" x14ac:dyDescent="0.2">
      <c r="A1029" s="1">
        <v>43368</v>
      </c>
      <c r="B1029">
        <v>10969.95</v>
      </c>
      <c r="C1029">
        <v>11080.6</v>
      </c>
      <c r="D1029">
        <v>10882.85</v>
      </c>
      <c r="E1029">
        <v>11067.45</v>
      </c>
      <c r="F1029">
        <v>417548830</v>
      </c>
      <c r="G1029">
        <v>22878.57</v>
      </c>
      <c r="H1029">
        <f t="shared" si="412"/>
        <v>11351.262499999999</v>
      </c>
      <c r="I1029">
        <f t="shared" si="404"/>
        <v>-283.81249999999818</v>
      </c>
      <c r="J1029">
        <f t="shared" si="411"/>
        <v>0</v>
      </c>
      <c r="K1029">
        <f t="shared" si="418"/>
        <v>10316.450000000001</v>
      </c>
      <c r="L1029">
        <f t="shared" si="405"/>
        <v>345148699.71428573</v>
      </c>
      <c r="M1029">
        <f t="shared" si="406"/>
        <v>72400130.285714269</v>
      </c>
      <c r="N1029" s="10">
        <f t="shared" si="419"/>
        <v>-6.785664267740084</v>
      </c>
      <c r="O1029">
        <f t="shared" si="401"/>
        <v>-302.44999999999891</v>
      </c>
      <c r="P1029">
        <f t="shared" si="413"/>
        <v>-89.999999999998181</v>
      </c>
      <c r="Q1029">
        <f t="shared" si="414"/>
        <v>126.54064046967787</v>
      </c>
      <c r="R1029">
        <f t="shared" si="415"/>
        <v>-212.45000000000073</v>
      </c>
      <c r="S1029">
        <f t="shared" si="423"/>
        <v>100.05000000000109</v>
      </c>
      <c r="T1029">
        <f t="shared" si="424"/>
        <v>-100.05000000000109</v>
      </c>
      <c r="U1029">
        <f t="shared" si="425"/>
        <v>100.05000000000109</v>
      </c>
      <c r="V1029">
        <f t="shared" si="426"/>
        <v>0</v>
      </c>
      <c r="W1029">
        <f t="shared" si="407"/>
        <v>35.05000000000031</v>
      </c>
      <c r="X1029">
        <f t="shared" si="402"/>
        <v>78.257142857143009</v>
      </c>
      <c r="Y1029">
        <f t="shared" si="408"/>
        <v>30.663000687371266</v>
      </c>
      <c r="Z1029">
        <f t="shared" si="409"/>
        <v>0</v>
      </c>
      <c r="AA1029">
        <f t="shared" si="410"/>
        <v>0</v>
      </c>
      <c r="AB1029">
        <v>-917.55</v>
      </c>
      <c r="AC1029">
        <f t="shared" si="416"/>
        <v>40711010925</v>
      </c>
      <c r="AD1029">
        <f t="shared" si="403"/>
        <v>-25695195945.071266</v>
      </c>
      <c r="AE1029" t="str">
        <f t="shared" si="417"/>
        <v>Sep</v>
      </c>
      <c r="AF1029">
        <f>_xlfn.IFNA(VLOOKUP(A1029,Gold!$A$2:$E$1307,5, FALSE),AF1028)</f>
        <v>30728</v>
      </c>
      <c r="AG1029">
        <f>_xlfn.IFNA(VLOOKUP(A1029,Gold!$A$2:$G$1307,7, FALSE),AG1028)</f>
        <v>-1</v>
      </c>
      <c r="AH1029">
        <f>_xlfn.IFNA(VLOOKUP(A1029,Oil!$A$2:$E$1345,5, FALSE),AH1028)</f>
        <v>5240</v>
      </c>
      <c r="AI1029">
        <f>_xlfn.IFNA(VLOOKUP(A1029,Oil!$A$2:$G$1345,7, FALSE),AI1028)</f>
        <v>1</v>
      </c>
      <c r="AJ1029">
        <f t="shared" si="420"/>
        <v>0</v>
      </c>
      <c r="AK1029">
        <f>_xlfn.IFNA(VLOOKUP(A1029,InterestRate!$A$2:$G$1334,3, FALSE),AK1028)</f>
        <v>8.125</v>
      </c>
      <c r="AL1029">
        <f>_xlfn.IFNA(VLOOKUP(A1029,InterestRate!$A$2:$G$1334,4,FALSE),AL1028)</f>
        <v>8.1310000000000002</v>
      </c>
      <c r="AM1029">
        <f>_xlfn.IFNA(VLOOKUP(A1029,InterestRate!$A$2:$G$1334,5, FALSE),AM1028)</f>
        <v>8.141</v>
      </c>
      <c r="AN1029">
        <f>_xlfn.IFNA(VLOOKUP(A1029,InterestRate!$A$2:$G$1334,6, FALSE),AN1028)</f>
        <v>8.1129999999999995</v>
      </c>
      <c r="AO1029">
        <f>_xlfn.IFNA(VLOOKUP(A1029,InterestRate!$A$2:$G$1334,7, FALSE),AO1028)</f>
        <v>4.0000000000000002E-4</v>
      </c>
      <c r="AP1029">
        <f t="shared" si="421"/>
        <v>1</v>
      </c>
      <c r="AQ1029">
        <f t="shared" si="422"/>
        <v>1</v>
      </c>
    </row>
    <row r="1030" spans="1:43" x14ac:dyDescent="0.2">
      <c r="A1030" s="1">
        <v>43369</v>
      </c>
      <c r="B1030">
        <v>11145.55</v>
      </c>
      <c r="C1030">
        <v>11145.55</v>
      </c>
      <c r="D1030">
        <v>10993.05</v>
      </c>
      <c r="E1030">
        <v>11053.8</v>
      </c>
      <c r="F1030">
        <v>351041146</v>
      </c>
      <c r="G1030">
        <v>17803.68</v>
      </c>
      <c r="H1030">
        <f t="shared" si="412"/>
        <v>11317.137499999999</v>
      </c>
      <c r="I1030">
        <f t="shared" si="404"/>
        <v>-263.33749999999964</v>
      </c>
      <c r="J1030">
        <f t="shared" si="411"/>
        <v>0</v>
      </c>
      <c r="K1030">
        <f t="shared" si="418"/>
        <v>10348.049999999999</v>
      </c>
      <c r="L1030">
        <f t="shared" si="405"/>
        <v>365297140</v>
      </c>
      <c r="M1030">
        <f t="shared" si="406"/>
        <v>-14255994</v>
      </c>
      <c r="N1030" s="10">
        <f t="shared" si="419"/>
        <v>-6.3846821907398361</v>
      </c>
      <c r="O1030">
        <f t="shared" si="401"/>
        <v>-461.40000000000146</v>
      </c>
      <c r="P1030">
        <f t="shared" si="413"/>
        <v>-456.30000000000291</v>
      </c>
      <c r="Q1030">
        <f t="shared" si="414"/>
        <v>130.09020817073372</v>
      </c>
      <c r="R1030">
        <f t="shared" si="415"/>
        <v>-5.0999999999985448</v>
      </c>
      <c r="S1030">
        <f t="shared" si="423"/>
        <v>-13.650000000001455</v>
      </c>
      <c r="T1030">
        <f t="shared" si="424"/>
        <v>13.650000000001455</v>
      </c>
      <c r="U1030">
        <f t="shared" si="425"/>
        <v>0</v>
      </c>
      <c r="V1030">
        <f t="shared" si="426"/>
        <v>13.650000000001455</v>
      </c>
      <c r="W1030">
        <f t="shared" si="407"/>
        <v>14.292857142857299</v>
      </c>
      <c r="X1030">
        <f t="shared" si="402"/>
        <v>80.207142857143225</v>
      </c>
      <c r="Y1030">
        <f t="shared" si="408"/>
        <v>14.966342557965675</v>
      </c>
      <c r="Z1030">
        <f t="shared" si="409"/>
        <v>1</v>
      </c>
      <c r="AA1030">
        <f t="shared" si="410"/>
        <v>0</v>
      </c>
      <c r="AB1030">
        <v>-1083.95</v>
      </c>
      <c r="AC1030">
        <f t="shared" si="416"/>
        <v>-32208025145.5</v>
      </c>
      <c r="AD1030">
        <f t="shared" si="403"/>
        <v>-33217792654.885582</v>
      </c>
      <c r="AE1030" t="str">
        <f t="shared" si="417"/>
        <v>Sep</v>
      </c>
      <c r="AF1030">
        <f>_xlfn.IFNA(VLOOKUP(A1030,Gold!$A$2:$E$1307,5, FALSE),AF1029)</f>
        <v>30672</v>
      </c>
      <c r="AG1030">
        <f>_xlfn.IFNA(VLOOKUP(A1030,Gold!$A$2:$G$1307,7, FALSE),AG1029)</f>
        <v>-1</v>
      </c>
      <c r="AH1030">
        <f>_xlfn.IFNA(VLOOKUP(A1030,Oil!$A$2:$E$1345,5, FALSE),AH1029)</f>
        <v>5263</v>
      </c>
      <c r="AI1030">
        <f>_xlfn.IFNA(VLOOKUP(A1030,Oil!$A$2:$G$1345,7, FALSE),AI1029)</f>
        <v>1</v>
      </c>
      <c r="AJ1030">
        <f t="shared" si="420"/>
        <v>0</v>
      </c>
      <c r="AK1030">
        <f>_xlfn.IFNA(VLOOKUP(A1030,InterestRate!$A$2:$G$1334,3, FALSE),AK1029)</f>
        <v>8.0719999999999992</v>
      </c>
      <c r="AL1030">
        <f>_xlfn.IFNA(VLOOKUP(A1030,InterestRate!$A$2:$G$1334,4,FALSE),AL1029)</f>
        <v>8.1240000000000006</v>
      </c>
      <c r="AM1030">
        <f>_xlfn.IFNA(VLOOKUP(A1030,InterestRate!$A$2:$G$1334,5, FALSE),AM1029)</f>
        <v>8.1240000000000006</v>
      </c>
      <c r="AN1030">
        <f>_xlfn.IFNA(VLOOKUP(A1030,InterestRate!$A$2:$G$1334,6, FALSE),AN1029)</f>
        <v>8.0630000000000006</v>
      </c>
      <c r="AO1030">
        <f>_xlfn.IFNA(VLOOKUP(A1030,InterestRate!$A$2:$G$1334,7, FALSE),AO1029)</f>
        <v>-6.4999999999999997E-3</v>
      </c>
      <c r="AP1030">
        <f t="shared" si="421"/>
        <v>-1</v>
      </c>
      <c r="AQ1030">
        <f t="shared" si="422"/>
        <v>-1</v>
      </c>
    </row>
    <row r="1031" spans="1:43" x14ac:dyDescent="0.2">
      <c r="A1031" s="1">
        <v>43370</v>
      </c>
      <c r="B1031">
        <v>11079.8</v>
      </c>
      <c r="C1031">
        <v>11089.45</v>
      </c>
      <c r="D1031">
        <v>10953.35</v>
      </c>
      <c r="E1031">
        <v>10977.55</v>
      </c>
      <c r="F1031">
        <v>418210067</v>
      </c>
      <c r="G1031">
        <v>22582.86</v>
      </c>
      <c r="H1031">
        <f t="shared" si="412"/>
        <v>11276.879166666666</v>
      </c>
      <c r="I1031">
        <f t="shared" si="404"/>
        <v>-299.32916666666642</v>
      </c>
      <c r="J1031">
        <f t="shared" si="411"/>
        <v>0</v>
      </c>
      <c r="K1031">
        <f t="shared" si="418"/>
        <v>10301.049999999999</v>
      </c>
      <c r="L1031">
        <f t="shared" si="405"/>
        <v>374700404.28571427</v>
      </c>
      <c r="M1031">
        <f t="shared" si="406"/>
        <v>43509662.714285731</v>
      </c>
      <c r="N1031" s="10">
        <f t="shared" si="419"/>
        <v>-6.1625772599532684</v>
      </c>
      <c r="O1031">
        <f t="shared" si="401"/>
        <v>-400.20000000000073</v>
      </c>
      <c r="P1031">
        <f t="shared" si="413"/>
        <v>-301</v>
      </c>
      <c r="Q1031">
        <f t="shared" si="414"/>
        <v>109.2057271086703</v>
      </c>
      <c r="R1031">
        <f t="shared" si="415"/>
        <v>-99.200000000000728</v>
      </c>
      <c r="S1031">
        <f t="shared" si="423"/>
        <v>-76.25</v>
      </c>
      <c r="T1031">
        <f t="shared" si="424"/>
        <v>76.25</v>
      </c>
      <c r="U1031">
        <f t="shared" si="425"/>
        <v>0</v>
      </c>
      <c r="V1031">
        <f t="shared" si="426"/>
        <v>76.25</v>
      </c>
      <c r="W1031">
        <f t="shared" si="407"/>
        <v>14.292857142857299</v>
      </c>
      <c r="X1031">
        <f t="shared" si="402"/>
        <v>71.464285714285978</v>
      </c>
      <c r="Y1031">
        <f t="shared" si="408"/>
        <v>16.474559525769905</v>
      </c>
      <c r="Z1031">
        <f t="shared" si="409"/>
        <v>1</v>
      </c>
      <c r="AA1031">
        <f t="shared" si="410"/>
        <v>0</v>
      </c>
      <c r="AB1031">
        <v>-1164.05</v>
      </c>
      <c r="AC1031">
        <f t="shared" si="416"/>
        <v>-42761979350.75</v>
      </c>
      <c r="AD1031">
        <f t="shared" si="403"/>
        <v>-36740288395.04985</v>
      </c>
      <c r="AE1031" t="str">
        <f t="shared" si="417"/>
        <v>Sep</v>
      </c>
      <c r="AF1031">
        <f>_xlfn.IFNA(VLOOKUP(A1031,Gold!$A$2:$E$1307,5, FALSE),AF1030)</f>
        <v>30575</v>
      </c>
      <c r="AG1031">
        <f>_xlfn.IFNA(VLOOKUP(A1031,Gold!$A$2:$G$1307,7, FALSE),AG1030)</f>
        <v>-1</v>
      </c>
      <c r="AH1031">
        <f>_xlfn.IFNA(VLOOKUP(A1031,Oil!$A$2:$E$1345,5, FALSE),AH1030)</f>
        <v>5204</v>
      </c>
      <c r="AI1031">
        <f>_xlfn.IFNA(VLOOKUP(A1031,Oil!$A$2:$G$1345,7, FALSE),AI1030)</f>
        <v>-1</v>
      </c>
      <c r="AJ1031">
        <f t="shared" si="420"/>
        <v>-2</v>
      </c>
      <c r="AK1031">
        <f>_xlfn.IFNA(VLOOKUP(A1031,InterestRate!$A$2:$G$1334,3, FALSE),AK1030)</f>
        <v>8.0269999999999992</v>
      </c>
      <c r="AL1031">
        <f>_xlfn.IFNA(VLOOKUP(A1031,InterestRate!$A$2:$G$1334,4,FALSE),AL1030)</f>
        <v>8.0429999999999993</v>
      </c>
      <c r="AM1031">
        <f>_xlfn.IFNA(VLOOKUP(A1031,InterestRate!$A$2:$G$1334,5, FALSE),AM1030)</f>
        <v>8.0730000000000004</v>
      </c>
      <c r="AN1031">
        <f>_xlfn.IFNA(VLOOKUP(A1031,InterestRate!$A$2:$G$1334,6, FALSE),AN1030)</f>
        <v>8.0239999999999991</v>
      </c>
      <c r="AO1031">
        <f>_xlfn.IFNA(VLOOKUP(A1031,InterestRate!$A$2:$G$1334,7, FALSE),AO1030)</f>
        <v>-5.5999999999999999E-3</v>
      </c>
      <c r="AP1031">
        <f t="shared" si="421"/>
        <v>-1</v>
      </c>
      <c r="AQ1031">
        <f t="shared" si="422"/>
        <v>-3</v>
      </c>
    </row>
    <row r="1032" spans="1:43" x14ac:dyDescent="0.2">
      <c r="A1032" s="1">
        <v>43371</v>
      </c>
      <c r="B1032">
        <v>11008.1</v>
      </c>
      <c r="C1032">
        <v>11034.1</v>
      </c>
      <c r="D1032">
        <v>10850.3</v>
      </c>
      <c r="E1032">
        <v>10930.45</v>
      </c>
      <c r="F1032">
        <v>492894147</v>
      </c>
      <c r="G1032">
        <v>23227.86</v>
      </c>
      <c r="H1032">
        <f t="shared" si="412"/>
        <v>11225.916666666666</v>
      </c>
      <c r="I1032">
        <f t="shared" si="404"/>
        <v>-295.46666666666533</v>
      </c>
      <c r="J1032">
        <f t="shared" si="411"/>
        <v>0</v>
      </c>
      <c r="K1032">
        <f t="shared" si="418"/>
        <v>10460.1</v>
      </c>
      <c r="L1032">
        <f t="shared" si="405"/>
        <v>404784625.5714286</v>
      </c>
      <c r="M1032">
        <f t="shared" si="406"/>
        <v>88109521.428571403</v>
      </c>
      <c r="N1032" s="10">
        <f t="shared" si="419"/>
        <v>-4.3031165231074686</v>
      </c>
      <c r="O1032">
        <f t="shared" si="401"/>
        <v>-348.44999999999891</v>
      </c>
      <c r="P1032">
        <f t="shared" si="413"/>
        <v>-90.449999999998909</v>
      </c>
      <c r="Q1032">
        <f t="shared" si="414"/>
        <v>69.659104454001024</v>
      </c>
      <c r="R1032">
        <f t="shared" si="415"/>
        <v>-258</v>
      </c>
      <c r="S1032">
        <f t="shared" si="423"/>
        <v>-47.099999999998545</v>
      </c>
      <c r="T1032">
        <f t="shared" si="424"/>
        <v>47.099999999998545</v>
      </c>
      <c r="U1032">
        <f t="shared" si="425"/>
        <v>0</v>
      </c>
      <c r="V1032">
        <f t="shared" si="426"/>
        <v>47.099999999998545</v>
      </c>
      <c r="W1032">
        <f t="shared" si="407"/>
        <v>14.292857142857299</v>
      </c>
      <c r="X1032">
        <f t="shared" si="402"/>
        <v>64.071428571428569</v>
      </c>
      <c r="Y1032">
        <f t="shared" si="408"/>
        <v>18.009180091801085</v>
      </c>
      <c r="Z1032">
        <f t="shared" si="409"/>
        <v>1</v>
      </c>
      <c r="AA1032">
        <f t="shared" si="410"/>
        <v>0</v>
      </c>
      <c r="AB1032">
        <v>-1210.05</v>
      </c>
      <c r="AC1032">
        <f t="shared" si="416"/>
        <v>-38273230514.54982</v>
      </c>
      <c r="AD1032">
        <f t="shared" si="403"/>
        <v>-38566768296.542686</v>
      </c>
      <c r="AE1032" t="str">
        <f t="shared" si="417"/>
        <v>Sep</v>
      </c>
      <c r="AF1032">
        <f>_xlfn.IFNA(VLOOKUP(A1032,Gold!$A$2:$E$1307,5, FALSE),AF1031)</f>
        <v>30296</v>
      </c>
      <c r="AG1032">
        <f>_xlfn.IFNA(VLOOKUP(A1032,Gold!$A$2:$G$1307,7, FALSE),AG1031)</f>
        <v>-1</v>
      </c>
      <c r="AH1032">
        <f>_xlfn.IFNA(VLOOKUP(A1032,Oil!$A$2:$E$1345,5, FALSE),AH1031)</f>
        <v>5240</v>
      </c>
      <c r="AI1032">
        <f>_xlfn.IFNA(VLOOKUP(A1032,Oil!$A$2:$G$1345,7, FALSE),AI1031)</f>
        <v>1</v>
      </c>
      <c r="AJ1032">
        <f t="shared" si="420"/>
        <v>0</v>
      </c>
      <c r="AK1032">
        <f>_xlfn.IFNA(VLOOKUP(A1032,InterestRate!$A$2:$G$1334,3, FALSE),AK1031)</f>
        <v>8.0239999999999991</v>
      </c>
      <c r="AL1032">
        <f>_xlfn.IFNA(VLOOKUP(A1032,InterestRate!$A$2:$G$1334,4,FALSE),AL1031)</f>
        <v>8.0419999999999998</v>
      </c>
      <c r="AM1032">
        <f>_xlfn.IFNA(VLOOKUP(A1032,InterestRate!$A$2:$G$1334,5, FALSE),AM1031)</f>
        <v>8.0530000000000008</v>
      </c>
      <c r="AN1032">
        <f>_xlfn.IFNA(VLOOKUP(A1032,InterestRate!$A$2:$G$1334,6, FALSE),AN1031)</f>
        <v>8.0150000000000006</v>
      </c>
      <c r="AO1032">
        <f>_xlfn.IFNA(VLOOKUP(A1032,InterestRate!$A$2:$G$1334,7, FALSE),AO1031)</f>
        <v>-4.0000000000000002E-4</v>
      </c>
      <c r="AP1032">
        <f t="shared" si="421"/>
        <v>-1</v>
      </c>
      <c r="AQ1032">
        <f t="shared" si="422"/>
        <v>-1</v>
      </c>
    </row>
    <row r="1033" spans="1:43" x14ac:dyDescent="0.2">
      <c r="A1033" s="1">
        <v>43374</v>
      </c>
      <c r="B1033">
        <v>10930.9</v>
      </c>
      <c r="C1033">
        <v>11035.65</v>
      </c>
      <c r="D1033">
        <v>10821.55</v>
      </c>
      <c r="E1033">
        <v>11008.3</v>
      </c>
      <c r="F1033">
        <v>398987274</v>
      </c>
      <c r="G1033">
        <v>20391.72</v>
      </c>
      <c r="H1033">
        <f t="shared" si="412"/>
        <v>11183.612500000001</v>
      </c>
      <c r="I1033">
        <f t="shared" si="404"/>
        <v>-175.31250000000182</v>
      </c>
      <c r="J1033">
        <f t="shared" si="411"/>
        <v>0</v>
      </c>
      <c r="K1033">
        <f t="shared" si="418"/>
        <v>10234.65</v>
      </c>
      <c r="L1033">
        <f t="shared" si="405"/>
        <v>439726818.85714287</v>
      </c>
      <c r="M1033">
        <f t="shared" si="406"/>
        <v>-40739544.857142866</v>
      </c>
      <c r="N1033" s="10">
        <f t="shared" si="419"/>
        <v>-7.0278789640543931</v>
      </c>
      <c r="O1033">
        <f t="shared" ref="O1033:O1096" si="427">E1033-E1026</f>
        <v>-226.05000000000109</v>
      </c>
      <c r="P1033">
        <f t="shared" si="413"/>
        <v>128.69999999999891</v>
      </c>
      <c r="Q1033">
        <f t="shared" si="414"/>
        <v>59.140333509536042</v>
      </c>
      <c r="R1033">
        <f t="shared" si="415"/>
        <v>-354.75</v>
      </c>
      <c r="S1033">
        <f t="shared" si="423"/>
        <v>77.849999999998545</v>
      </c>
      <c r="T1033">
        <f t="shared" si="424"/>
        <v>-77.849999999998545</v>
      </c>
      <c r="U1033">
        <f t="shared" si="425"/>
        <v>77.849999999998545</v>
      </c>
      <c r="V1033">
        <f t="shared" si="426"/>
        <v>0</v>
      </c>
      <c r="W1033">
        <f t="shared" si="407"/>
        <v>25.414285714285661</v>
      </c>
      <c r="X1033">
        <f t="shared" ref="X1033:X1096" si="428">AVERAGE(V1027:V1033)</f>
        <v>57.707142857142962</v>
      </c>
      <c r="Y1033">
        <f t="shared" si="408"/>
        <v>30.211429056635737</v>
      </c>
      <c r="Z1033">
        <f t="shared" si="409"/>
        <v>0</v>
      </c>
      <c r="AA1033">
        <f t="shared" si="410"/>
        <v>0</v>
      </c>
      <c r="AB1033">
        <v>-974.7</v>
      </c>
      <c r="AC1033">
        <f t="shared" si="416"/>
        <v>30881615007.599854</v>
      </c>
      <c r="AD1033">
        <f t="shared" ref="AD1033:AD1096" si="429">AVERAGE(AC1027:AC1033)</f>
        <v>-30747598917.857021</v>
      </c>
      <c r="AE1033" t="str">
        <f t="shared" si="417"/>
        <v>Oct</v>
      </c>
      <c r="AF1033">
        <f>_xlfn.IFNA(VLOOKUP(A1033,Gold!$A$2:$E$1307,5, FALSE),AF1032)</f>
        <v>30499</v>
      </c>
      <c r="AG1033">
        <f>_xlfn.IFNA(VLOOKUP(A1033,Gold!$A$2:$G$1307,7, FALSE),AG1032)</f>
        <v>1</v>
      </c>
      <c r="AH1033">
        <f>_xlfn.IFNA(VLOOKUP(A1033,Oil!$A$2:$E$1345,5, FALSE),AH1032)</f>
        <v>5314</v>
      </c>
      <c r="AI1033">
        <f>_xlfn.IFNA(VLOOKUP(A1033,Oil!$A$2:$G$1345,7, FALSE),AI1032)</f>
        <v>1</v>
      </c>
      <c r="AJ1033">
        <f t="shared" si="420"/>
        <v>2</v>
      </c>
      <c r="AK1033">
        <f>_xlfn.IFNA(VLOOKUP(A1033,InterestRate!$A$2:$G$1334,3, FALSE),AK1032)</f>
        <v>7.9880000000000004</v>
      </c>
      <c r="AL1033">
        <f>_xlfn.IFNA(VLOOKUP(A1033,InterestRate!$A$2:$G$1334,4,FALSE),AL1032)</f>
        <v>7.923</v>
      </c>
      <c r="AM1033">
        <f>_xlfn.IFNA(VLOOKUP(A1033,InterestRate!$A$2:$G$1334,5, FALSE),AM1032)</f>
        <v>7.9969999999999999</v>
      </c>
      <c r="AN1033">
        <f>_xlfn.IFNA(VLOOKUP(A1033,InterestRate!$A$2:$G$1334,6, FALSE),AN1032)</f>
        <v>7.923</v>
      </c>
      <c r="AO1033">
        <f>_xlfn.IFNA(VLOOKUP(A1033,InterestRate!$A$2:$G$1334,7, FALSE),AO1032)</f>
        <v>-4.4999999999999997E-3</v>
      </c>
      <c r="AP1033">
        <f t="shared" si="421"/>
        <v>-1</v>
      </c>
      <c r="AQ1033">
        <f t="shared" si="422"/>
        <v>1</v>
      </c>
    </row>
    <row r="1034" spans="1:43" x14ac:dyDescent="0.2">
      <c r="A1034" s="1">
        <v>43376</v>
      </c>
      <c r="B1034">
        <v>10982.7</v>
      </c>
      <c r="C1034">
        <v>10989.05</v>
      </c>
      <c r="D1034">
        <v>10843.75</v>
      </c>
      <c r="E1034">
        <v>10858.25</v>
      </c>
      <c r="F1034">
        <v>398756507</v>
      </c>
      <c r="G1034">
        <v>21225.59</v>
      </c>
      <c r="H1034">
        <f t="shared" si="412"/>
        <v>11160.345833333333</v>
      </c>
      <c r="I1034">
        <f t="shared" ref="I1034:I1097" si="430">E1034-H1034</f>
        <v>-302.09583333333285</v>
      </c>
      <c r="J1034">
        <f t="shared" si="411"/>
        <v>0</v>
      </c>
      <c r="K1034">
        <f t="shared" si="418"/>
        <v>10472.5</v>
      </c>
      <c r="L1034">
        <f t="shared" ref="L1034:L1097" si="431">AVERAGE(F1027:F1033)</f>
        <v>459807231.71428573</v>
      </c>
      <c r="M1034">
        <f t="shared" ref="M1034:M1097" si="432">F1034-L1034</f>
        <v>-61050724.714285731</v>
      </c>
      <c r="N1034" s="10">
        <f t="shared" si="419"/>
        <v>-3.5525982547832293</v>
      </c>
      <c r="O1034">
        <f t="shared" si="427"/>
        <v>-284.85000000000036</v>
      </c>
      <c r="P1034">
        <f t="shared" si="413"/>
        <v>10.149999999999636</v>
      </c>
      <c r="Q1034">
        <f t="shared" si="414"/>
        <v>76.539563376758394</v>
      </c>
      <c r="R1034">
        <f t="shared" si="415"/>
        <v>-295</v>
      </c>
      <c r="S1034">
        <f t="shared" si="423"/>
        <v>-150.04999999999927</v>
      </c>
      <c r="T1034">
        <f t="shared" si="424"/>
        <v>150.04999999999927</v>
      </c>
      <c r="U1034">
        <f t="shared" si="425"/>
        <v>0</v>
      </c>
      <c r="V1034">
        <f t="shared" si="426"/>
        <v>150.04999999999927</v>
      </c>
      <c r="W1034">
        <f t="shared" si="407"/>
        <v>25.414285714285661</v>
      </c>
      <c r="X1034">
        <f t="shared" si="428"/>
        <v>66.107142857142861</v>
      </c>
      <c r="Y1034">
        <f t="shared" si="408"/>
        <v>27.468540106538981</v>
      </c>
      <c r="Z1034">
        <f t="shared" si="409"/>
        <v>0</v>
      </c>
      <c r="AA1034">
        <f t="shared" si="410"/>
        <v>0</v>
      </c>
      <c r="AB1034">
        <v>-859.35</v>
      </c>
      <c r="AC1034">
        <f t="shared" si="416"/>
        <v>-49625247296.150291</v>
      </c>
      <c r="AD1034">
        <f t="shared" si="429"/>
        <v>-24263228332.478607</v>
      </c>
      <c r="AE1034" t="str">
        <f t="shared" si="417"/>
        <v>Oct</v>
      </c>
      <c r="AF1034">
        <f>_xlfn.IFNA(VLOOKUP(A1034,Gold!$A$2:$E$1307,5, FALSE),AF1033)</f>
        <v>30997</v>
      </c>
      <c r="AG1034">
        <f>_xlfn.IFNA(VLOOKUP(A1034,Gold!$A$2:$G$1307,7, FALSE),AG1033)</f>
        <v>1</v>
      </c>
      <c r="AH1034">
        <f>_xlfn.IFNA(VLOOKUP(A1034,Oil!$A$2:$E$1345,5, FALSE),AH1033)</f>
        <v>5482</v>
      </c>
      <c r="AI1034">
        <f>_xlfn.IFNA(VLOOKUP(A1034,Oil!$A$2:$G$1345,7, FALSE),AI1033)</f>
        <v>1</v>
      </c>
      <c r="AJ1034">
        <f t="shared" si="420"/>
        <v>2</v>
      </c>
      <c r="AK1034">
        <f>_xlfn.IFNA(VLOOKUP(A1034,InterestRate!$A$2:$G$1334,3, FALSE),AK1033)</f>
        <v>8.1120000000000001</v>
      </c>
      <c r="AL1034">
        <f>_xlfn.IFNA(VLOOKUP(A1034,InterestRate!$A$2:$G$1334,4,FALSE),AL1033)</f>
        <v>8.0570000000000004</v>
      </c>
      <c r="AM1034">
        <f>_xlfn.IFNA(VLOOKUP(A1034,InterestRate!$A$2:$G$1334,5, FALSE),AM1033)</f>
        <v>8.1150000000000002</v>
      </c>
      <c r="AN1034">
        <f>_xlfn.IFNA(VLOOKUP(A1034,InterestRate!$A$2:$G$1334,6, FALSE),AN1033)</f>
        <v>8.0310000000000006</v>
      </c>
      <c r="AO1034">
        <f>_xlfn.IFNA(VLOOKUP(A1034,InterestRate!$A$2:$G$1334,7, FALSE),AO1033)</f>
        <v>1.55E-2</v>
      </c>
      <c r="AP1034">
        <f t="shared" si="421"/>
        <v>1</v>
      </c>
      <c r="AQ1034">
        <f t="shared" si="422"/>
        <v>3</v>
      </c>
    </row>
    <row r="1035" spans="1:43" x14ac:dyDescent="0.2">
      <c r="A1035" s="1">
        <v>43377</v>
      </c>
      <c r="B1035">
        <v>10754.7</v>
      </c>
      <c r="C1035">
        <v>10754.7</v>
      </c>
      <c r="D1035">
        <v>10547.25</v>
      </c>
      <c r="E1035">
        <v>10599.25</v>
      </c>
      <c r="F1035">
        <v>438202008</v>
      </c>
      <c r="G1035">
        <v>23711.57</v>
      </c>
      <c r="H1035">
        <f t="shared" si="412"/>
        <v>11117.708333333334</v>
      </c>
      <c r="I1035">
        <f t="shared" si="430"/>
        <v>-518.45833333333394</v>
      </c>
      <c r="J1035">
        <f t="shared" si="411"/>
        <v>0</v>
      </c>
      <c r="K1035">
        <f t="shared" si="418"/>
        <v>10512.5</v>
      </c>
      <c r="L1035">
        <f t="shared" si="431"/>
        <v>410893417.14285713</v>
      </c>
      <c r="M1035">
        <f t="shared" si="432"/>
        <v>27308590.857142866</v>
      </c>
      <c r="N1035" s="10">
        <f t="shared" si="419"/>
        <v>-0.81845413590584237</v>
      </c>
      <c r="O1035">
        <f t="shared" si="427"/>
        <v>-368.14999999999964</v>
      </c>
      <c r="P1035">
        <f t="shared" si="413"/>
        <v>-48.049999999999272</v>
      </c>
      <c r="Q1035">
        <f t="shared" si="414"/>
        <v>77.540546996854914</v>
      </c>
      <c r="R1035">
        <f t="shared" si="415"/>
        <v>-320.10000000000036</v>
      </c>
      <c r="S1035">
        <f t="shared" si="423"/>
        <v>-259</v>
      </c>
      <c r="T1035">
        <f t="shared" si="424"/>
        <v>259</v>
      </c>
      <c r="U1035">
        <f t="shared" si="425"/>
        <v>0</v>
      </c>
      <c r="V1035">
        <f t="shared" si="426"/>
        <v>259</v>
      </c>
      <c r="W1035">
        <f t="shared" ref="W1035:W1098" si="433">AVERAGE(U1029:U1035)</f>
        <v>25.414285714285661</v>
      </c>
      <c r="X1035">
        <f t="shared" si="428"/>
        <v>78.007142857142753</v>
      </c>
      <c r="Y1035">
        <f t="shared" ref="Y1035:Y1098" si="434">100-(100/(1+(W1035/(X1035+1))))</f>
        <v>24.338190026677594</v>
      </c>
      <c r="Z1035">
        <f t="shared" ref="Z1035:Z1098" si="435">IF(Y1035&lt;20,1,0)</f>
        <v>0</v>
      </c>
      <c r="AA1035">
        <f t="shared" ref="AA1035:AA1098" si="436">IF(Y1035&gt;80,1,0)</f>
        <v>0</v>
      </c>
      <c r="AB1035">
        <v>-879.05</v>
      </c>
      <c r="AC1035">
        <f t="shared" si="416"/>
        <v>-68118502143.600319</v>
      </c>
      <c r="AD1035">
        <f t="shared" si="429"/>
        <v>-22770622645.421509</v>
      </c>
      <c r="AE1035" t="str">
        <f t="shared" si="417"/>
        <v>Oct</v>
      </c>
      <c r="AF1035">
        <f>_xlfn.IFNA(VLOOKUP(A1035,Gold!$A$2:$E$1307,5, FALSE),AF1034)</f>
        <v>31057</v>
      </c>
      <c r="AG1035">
        <f>_xlfn.IFNA(VLOOKUP(A1035,Gold!$A$2:$G$1307,7, FALSE),AG1034)</f>
        <v>-1</v>
      </c>
      <c r="AH1035">
        <f>_xlfn.IFNA(VLOOKUP(A1035,Oil!$A$2:$E$1345,5, FALSE),AH1034)</f>
        <v>5580</v>
      </c>
      <c r="AI1035">
        <f>_xlfn.IFNA(VLOOKUP(A1035,Oil!$A$2:$G$1345,7, FALSE),AI1034)</f>
        <v>1</v>
      </c>
      <c r="AJ1035">
        <f t="shared" si="420"/>
        <v>0</v>
      </c>
      <c r="AK1035">
        <f>_xlfn.IFNA(VLOOKUP(A1035,InterestRate!$A$2:$G$1334,3, FALSE),AK1034)</f>
        <v>8.1579999999999995</v>
      </c>
      <c r="AL1035">
        <f>_xlfn.IFNA(VLOOKUP(A1035,InterestRate!$A$2:$G$1334,4,FALSE),AL1034)</f>
        <v>8.1929999999999996</v>
      </c>
      <c r="AM1035">
        <f>_xlfn.IFNA(VLOOKUP(A1035,InterestRate!$A$2:$G$1334,5, FALSE),AM1034)</f>
        <v>8.2100000000000009</v>
      </c>
      <c r="AN1035">
        <f>_xlfn.IFNA(VLOOKUP(A1035,InterestRate!$A$2:$G$1334,6, FALSE),AN1034)</f>
        <v>8.1549999999999994</v>
      </c>
      <c r="AO1035">
        <f>_xlfn.IFNA(VLOOKUP(A1035,InterestRate!$A$2:$G$1334,7, FALSE),AO1034)</f>
        <v>5.7000000000000002E-3</v>
      </c>
      <c r="AP1035">
        <f t="shared" si="421"/>
        <v>1</v>
      </c>
      <c r="AQ1035">
        <f t="shared" si="422"/>
        <v>1</v>
      </c>
    </row>
    <row r="1036" spans="1:43" x14ac:dyDescent="0.2">
      <c r="A1036" s="1">
        <v>43378</v>
      </c>
      <c r="B1036">
        <v>10514.1</v>
      </c>
      <c r="C1036">
        <v>10540.65</v>
      </c>
      <c r="D1036">
        <v>10261.9</v>
      </c>
      <c r="E1036">
        <v>10316.450000000001</v>
      </c>
      <c r="F1036">
        <v>625153832</v>
      </c>
      <c r="G1036">
        <v>25254.21</v>
      </c>
      <c r="H1036">
        <f t="shared" si="412"/>
        <v>11041.379166666666</v>
      </c>
      <c r="I1036">
        <f t="shared" si="430"/>
        <v>-724.92916666666497</v>
      </c>
      <c r="J1036">
        <f t="shared" si="411"/>
        <v>0</v>
      </c>
      <c r="K1036">
        <f t="shared" si="418"/>
        <v>10584.75</v>
      </c>
      <c r="L1036">
        <f t="shared" si="431"/>
        <v>416519997</v>
      </c>
      <c r="M1036">
        <f t="shared" si="432"/>
        <v>208633835</v>
      </c>
      <c r="N1036" s="10">
        <f t="shared" si="419"/>
        <v>2.6007008224728394</v>
      </c>
      <c r="O1036">
        <f t="shared" si="427"/>
        <v>-751</v>
      </c>
      <c r="P1036">
        <f t="shared" si="413"/>
        <v>-448.55000000000109</v>
      </c>
      <c r="Q1036">
        <f t="shared" si="414"/>
        <v>78.148251206707684</v>
      </c>
      <c r="R1036">
        <f t="shared" si="415"/>
        <v>-302.44999999999891</v>
      </c>
      <c r="S1036">
        <f t="shared" si="423"/>
        <v>-282.79999999999927</v>
      </c>
      <c r="T1036">
        <f t="shared" si="424"/>
        <v>282.79999999999927</v>
      </c>
      <c r="U1036">
        <f t="shared" si="425"/>
        <v>0</v>
      </c>
      <c r="V1036">
        <f t="shared" si="426"/>
        <v>282.79999999999927</v>
      </c>
      <c r="W1036">
        <f t="shared" si="433"/>
        <v>11.121428571428364</v>
      </c>
      <c r="X1036">
        <f t="shared" si="428"/>
        <v>118.40714285714265</v>
      </c>
      <c r="Y1036">
        <f t="shared" si="434"/>
        <v>8.5203020685125068</v>
      </c>
      <c r="Z1036">
        <f t="shared" si="435"/>
        <v>1</v>
      </c>
      <c r="AA1036">
        <f t="shared" si="436"/>
        <v>0</v>
      </c>
      <c r="AB1036">
        <v>-1404</v>
      </c>
      <c r="AC1036">
        <f t="shared" si="416"/>
        <v>-123561654894.79977</v>
      </c>
      <c r="AD1036">
        <f t="shared" si="429"/>
        <v>-46238146333.96434</v>
      </c>
      <c r="AE1036" t="str">
        <f t="shared" si="417"/>
        <v>Oct</v>
      </c>
      <c r="AF1036">
        <f>_xlfn.IFNA(VLOOKUP(A1036,Gold!$A$2:$E$1307,5, FALSE),AF1035)</f>
        <v>31216</v>
      </c>
      <c r="AG1036">
        <f>_xlfn.IFNA(VLOOKUP(A1036,Gold!$A$2:$G$1307,7, FALSE),AG1035)</f>
        <v>1</v>
      </c>
      <c r="AH1036">
        <f>_xlfn.IFNA(VLOOKUP(A1036,Oil!$A$2:$E$1345,5, FALSE),AH1035)</f>
        <v>5482</v>
      </c>
      <c r="AI1036">
        <f>_xlfn.IFNA(VLOOKUP(A1036,Oil!$A$2:$G$1345,7, FALSE),AI1035)</f>
        <v>-1</v>
      </c>
      <c r="AJ1036">
        <f t="shared" si="420"/>
        <v>0</v>
      </c>
      <c r="AK1036">
        <f>_xlfn.IFNA(VLOOKUP(A1036,InterestRate!$A$2:$G$1334,3, FALSE),AK1035)</f>
        <v>8.0239999999999991</v>
      </c>
      <c r="AL1036">
        <f>_xlfn.IFNA(VLOOKUP(A1036,InterestRate!$A$2:$G$1334,4,FALSE),AL1035)</f>
        <v>8.1579999999999995</v>
      </c>
      <c r="AM1036">
        <f>_xlfn.IFNA(VLOOKUP(A1036,InterestRate!$A$2:$G$1334,5, FALSE),AM1035)</f>
        <v>8.1649999999999991</v>
      </c>
      <c r="AN1036">
        <f>_xlfn.IFNA(VLOOKUP(A1036,InterestRate!$A$2:$G$1334,6, FALSE),AN1035)</f>
        <v>8.0239999999999991</v>
      </c>
      <c r="AO1036">
        <f>_xlfn.IFNA(VLOOKUP(A1036,InterestRate!$A$2:$G$1334,7, FALSE),AO1035)</f>
        <v>-1.6400000000000001E-2</v>
      </c>
      <c r="AP1036">
        <f t="shared" si="421"/>
        <v>-1</v>
      </c>
      <c r="AQ1036">
        <f t="shared" si="422"/>
        <v>-1</v>
      </c>
    </row>
    <row r="1037" spans="1:43" x14ac:dyDescent="0.2">
      <c r="A1037" s="1">
        <v>43381</v>
      </c>
      <c r="B1037">
        <v>10310.15</v>
      </c>
      <c r="C1037">
        <v>10398.35</v>
      </c>
      <c r="D1037">
        <v>10198.4</v>
      </c>
      <c r="E1037">
        <v>10348.049999999999</v>
      </c>
      <c r="F1037">
        <v>470279031</v>
      </c>
      <c r="G1037">
        <v>22130.94</v>
      </c>
      <c r="H1037">
        <f t="shared" si="412"/>
        <v>10952.9375</v>
      </c>
      <c r="I1037">
        <f t="shared" si="430"/>
        <v>-604.88750000000073</v>
      </c>
      <c r="J1037">
        <f t="shared" si="411"/>
        <v>0</v>
      </c>
      <c r="K1037">
        <f t="shared" si="418"/>
        <v>10453.049999999999</v>
      </c>
      <c r="L1037">
        <f t="shared" si="431"/>
        <v>446177854.4285714</v>
      </c>
      <c r="M1037">
        <f t="shared" si="432"/>
        <v>24101176.571428597</v>
      </c>
      <c r="N1037" s="10">
        <f t="shared" si="419"/>
        <v>1.0146839259570644</v>
      </c>
      <c r="O1037">
        <f t="shared" si="427"/>
        <v>-705.75</v>
      </c>
      <c r="P1037">
        <f t="shared" si="413"/>
        <v>-244.34999999999854</v>
      </c>
      <c r="Q1037">
        <f t="shared" si="414"/>
        <v>170.26020981902676</v>
      </c>
      <c r="R1037">
        <f t="shared" si="415"/>
        <v>-461.40000000000146</v>
      </c>
      <c r="S1037">
        <f t="shared" si="423"/>
        <v>31.599999999998545</v>
      </c>
      <c r="T1037">
        <f t="shared" si="424"/>
        <v>-31.599999999998545</v>
      </c>
      <c r="U1037">
        <f t="shared" si="425"/>
        <v>31.599999999998545</v>
      </c>
      <c r="V1037">
        <f t="shared" si="426"/>
        <v>0</v>
      </c>
      <c r="W1037">
        <f t="shared" si="433"/>
        <v>15.63571428571387</v>
      </c>
      <c r="X1037">
        <f t="shared" si="428"/>
        <v>116.45714285714244</v>
      </c>
      <c r="Y1037">
        <f t="shared" si="434"/>
        <v>11.747974024579804</v>
      </c>
      <c r="Z1037">
        <f t="shared" si="435"/>
        <v>1</v>
      </c>
      <c r="AA1037">
        <f t="shared" si="436"/>
        <v>0</v>
      </c>
      <c r="AB1037">
        <v>-1824.9</v>
      </c>
      <c r="AC1037">
        <f t="shared" si="416"/>
        <v>17823575274.89983</v>
      </c>
      <c r="AD1037">
        <f t="shared" si="429"/>
        <v>-39090774845.335793</v>
      </c>
      <c r="AE1037" t="str">
        <f t="shared" si="417"/>
        <v>Oct</v>
      </c>
      <c r="AF1037">
        <f>_xlfn.IFNA(VLOOKUP(A1037,Gold!$A$2:$E$1307,5, FALSE),AF1036)</f>
        <v>31156</v>
      </c>
      <c r="AG1037">
        <f>_xlfn.IFNA(VLOOKUP(A1037,Gold!$A$2:$G$1307,7, FALSE),AG1036)</f>
        <v>-1</v>
      </c>
      <c r="AH1037">
        <f>_xlfn.IFNA(VLOOKUP(A1037,Oil!$A$2:$E$1345,5, FALSE),AH1036)</f>
        <v>5470</v>
      </c>
      <c r="AI1037">
        <f>_xlfn.IFNA(VLOOKUP(A1037,Oil!$A$2:$G$1345,7, FALSE),AI1036)</f>
        <v>-1</v>
      </c>
      <c r="AJ1037">
        <f t="shared" si="420"/>
        <v>-2</v>
      </c>
      <c r="AK1037">
        <f>_xlfn.IFNA(VLOOKUP(A1037,InterestRate!$A$2:$G$1334,3, FALSE),AK1036)</f>
        <v>7.9740000000000002</v>
      </c>
      <c r="AL1037">
        <f>_xlfn.IFNA(VLOOKUP(A1037,InterestRate!$A$2:$G$1334,4,FALSE),AL1036)</f>
        <v>7.9889999999999999</v>
      </c>
      <c r="AM1037">
        <f>_xlfn.IFNA(VLOOKUP(A1037,InterestRate!$A$2:$G$1334,5, FALSE),AM1036)</f>
        <v>8.0169999999999995</v>
      </c>
      <c r="AN1037">
        <f>_xlfn.IFNA(VLOOKUP(A1037,InterestRate!$A$2:$G$1334,6, FALSE),AN1036)</f>
        <v>7.968</v>
      </c>
      <c r="AO1037">
        <f>_xlfn.IFNA(VLOOKUP(A1037,InterestRate!$A$2:$G$1334,7, FALSE),AO1036)</f>
        <v>-6.1999999999999998E-3</v>
      </c>
      <c r="AP1037">
        <f t="shared" si="421"/>
        <v>-1</v>
      </c>
      <c r="AQ1037">
        <f t="shared" si="422"/>
        <v>-3</v>
      </c>
    </row>
    <row r="1038" spans="1:43" x14ac:dyDescent="0.2">
      <c r="A1038" s="1">
        <v>43382</v>
      </c>
      <c r="B1038">
        <v>10390.299999999999</v>
      </c>
      <c r="C1038">
        <v>10397.6</v>
      </c>
      <c r="D1038">
        <v>10279.35</v>
      </c>
      <c r="E1038">
        <v>10301.049999999999</v>
      </c>
      <c r="F1038">
        <v>443795275</v>
      </c>
      <c r="G1038">
        <v>18285.41</v>
      </c>
      <c r="H1038">
        <f t="shared" si="412"/>
        <v>10875.366666666667</v>
      </c>
      <c r="I1038">
        <f t="shared" si="430"/>
        <v>-574.31666666666752</v>
      </c>
      <c r="J1038">
        <f t="shared" si="411"/>
        <v>0</v>
      </c>
      <c r="K1038">
        <f t="shared" si="418"/>
        <v>10303.549999999999</v>
      </c>
      <c r="L1038">
        <f t="shared" si="431"/>
        <v>463211838</v>
      </c>
      <c r="M1038">
        <f t="shared" si="432"/>
        <v>-19416563</v>
      </c>
      <c r="N1038" s="10">
        <f t="shared" si="419"/>
        <v>2.4269370598142909E-2</v>
      </c>
      <c r="O1038">
        <f t="shared" si="427"/>
        <v>-676.5</v>
      </c>
      <c r="P1038">
        <f t="shared" si="413"/>
        <v>-276.29999999999927</v>
      </c>
      <c r="Q1038">
        <f t="shared" si="414"/>
        <v>205.06715305456581</v>
      </c>
      <c r="R1038">
        <f t="shared" si="415"/>
        <v>-400.20000000000073</v>
      </c>
      <c r="S1038">
        <f t="shared" si="423"/>
        <v>-47</v>
      </c>
      <c r="T1038">
        <f t="shared" si="424"/>
        <v>47</v>
      </c>
      <c r="U1038">
        <f t="shared" si="425"/>
        <v>0</v>
      </c>
      <c r="V1038">
        <f t="shared" si="426"/>
        <v>47</v>
      </c>
      <c r="W1038">
        <f t="shared" si="433"/>
        <v>15.63571428571387</v>
      </c>
      <c r="X1038">
        <f t="shared" si="428"/>
        <v>112.27857142857101</v>
      </c>
      <c r="Y1038">
        <f t="shared" si="434"/>
        <v>12.128767730496222</v>
      </c>
      <c r="Z1038">
        <f t="shared" si="435"/>
        <v>1</v>
      </c>
      <c r="AA1038">
        <f t="shared" si="436"/>
        <v>0</v>
      </c>
      <c r="AB1038">
        <v>-2133.25</v>
      </c>
      <c r="AC1038">
        <f t="shared" si="416"/>
        <v>-39608728293.75</v>
      </c>
      <c r="AD1038">
        <f t="shared" si="429"/>
        <v>-38640310408.621506</v>
      </c>
      <c r="AE1038" t="str">
        <f t="shared" si="417"/>
        <v>Oct</v>
      </c>
      <c r="AF1038">
        <f>_xlfn.IFNA(VLOOKUP(A1038,Gold!$A$2:$E$1307,5, FALSE),AF1037)</f>
        <v>31049</v>
      </c>
      <c r="AG1038">
        <f>_xlfn.IFNA(VLOOKUP(A1038,Gold!$A$2:$G$1307,7, FALSE),AG1037)</f>
        <v>-1</v>
      </c>
      <c r="AH1038">
        <f>_xlfn.IFNA(VLOOKUP(A1038,Oil!$A$2:$E$1345,5, FALSE),AH1037)</f>
        <v>5492</v>
      </c>
      <c r="AI1038">
        <f>_xlfn.IFNA(VLOOKUP(A1038,Oil!$A$2:$G$1345,7, FALSE),AI1037)</f>
        <v>1</v>
      </c>
      <c r="AJ1038">
        <f t="shared" si="420"/>
        <v>0</v>
      </c>
      <c r="AK1038">
        <f>_xlfn.IFNA(VLOOKUP(A1038,InterestRate!$A$2:$G$1334,3, FALSE),AK1037)</f>
        <v>8.0760000000000005</v>
      </c>
      <c r="AL1038">
        <f>_xlfn.IFNA(VLOOKUP(A1038,InterestRate!$A$2:$G$1334,4,FALSE),AL1037)</f>
        <v>7.9889999999999999</v>
      </c>
      <c r="AM1038">
        <f>_xlfn.IFNA(VLOOKUP(A1038,InterestRate!$A$2:$G$1334,5, FALSE),AM1037)</f>
        <v>8.0920000000000005</v>
      </c>
      <c r="AN1038">
        <f>_xlfn.IFNA(VLOOKUP(A1038,InterestRate!$A$2:$G$1334,6, FALSE),AN1037)</f>
        <v>7.9889999999999999</v>
      </c>
      <c r="AO1038">
        <f>_xlfn.IFNA(VLOOKUP(A1038,InterestRate!$A$2:$G$1334,7, FALSE),AO1037)</f>
        <v>1.2800000000000001E-2</v>
      </c>
      <c r="AP1038">
        <f t="shared" si="421"/>
        <v>1</v>
      </c>
      <c r="AQ1038">
        <f t="shared" si="422"/>
        <v>1</v>
      </c>
    </row>
    <row r="1039" spans="1:43" x14ac:dyDescent="0.2">
      <c r="A1039" s="1">
        <v>43383</v>
      </c>
      <c r="B1039">
        <v>10331.85</v>
      </c>
      <c r="C1039">
        <v>10482.35</v>
      </c>
      <c r="D1039">
        <v>10318.25</v>
      </c>
      <c r="E1039">
        <v>10460.1</v>
      </c>
      <c r="F1039">
        <v>373844130</v>
      </c>
      <c r="G1039">
        <v>19592.59</v>
      </c>
      <c r="H1039">
        <f t="shared" si="412"/>
        <v>10797.591666666667</v>
      </c>
      <c r="I1039">
        <f t="shared" si="430"/>
        <v>-337.49166666666679</v>
      </c>
      <c r="J1039">
        <f t="shared" ref="J1039:J1102" si="437">IF(I1039*I1038&lt;0,IF(I1039&lt;0,-1,1),0)</f>
        <v>0</v>
      </c>
      <c r="K1039">
        <f t="shared" si="418"/>
        <v>10245.25</v>
      </c>
      <c r="L1039">
        <f t="shared" si="431"/>
        <v>466866867.71428573</v>
      </c>
      <c r="M1039">
        <f t="shared" si="432"/>
        <v>-93022737.714285731</v>
      </c>
      <c r="N1039" s="10">
        <f t="shared" si="419"/>
        <v>-2.0539956596973292</v>
      </c>
      <c r="O1039">
        <f t="shared" si="427"/>
        <v>-470.35000000000036</v>
      </c>
      <c r="P1039">
        <f t="shared" si="413"/>
        <v>-121.90000000000146</v>
      </c>
      <c r="Q1039">
        <f t="shared" si="414"/>
        <v>221.88817834773471</v>
      </c>
      <c r="R1039">
        <f t="shared" si="415"/>
        <v>-348.44999999999891</v>
      </c>
      <c r="S1039">
        <f t="shared" si="423"/>
        <v>159.05000000000109</v>
      </c>
      <c r="T1039">
        <f t="shared" si="424"/>
        <v>-159.05000000000109</v>
      </c>
      <c r="U1039">
        <f t="shared" si="425"/>
        <v>159.05000000000109</v>
      </c>
      <c r="V1039">
        <f t="shared" si="426"/>
        <v>0</v>
      </c>
      <c r="W1039">
        <f t="shared" si="433"/>
        <v>38.357142857142598</v>
      </c>
      <c r="X1039">
        <f t="shared" si="428"/>
        <v>105.5499999999998</v>
      </c>
      <c r="Y1039">
        <f t="shared" si="434"/>
        <v>26.47015330014284</v>
      </c>
      <c r="Z1039">
        <f t="shared" si="435"/>
        <v>0</v>
      </c>
      <c r="AA1039">
        <f t="shared" si="436"/>
        <v>0</v>
      </c>
      <c r="AB1039">
        <v>-1852.6</v>
      </c>
      <c r="AC1039">
        <f t="shared" si="416"/>
        <v>47945509672.5</v>
      </c>
      <c r="AD1039">
        <f t="shared" si="429"/>
        <v>-26323347524.75724</v>
      </c>
      <c r="AE1039" t="str">
        <f t="shared" si="417"/>
        <v>Oct</v>
      </c>
      <c r="AF1039">
        <f>_xlfn.IFNA(VLOOKUP(A1039,Gold!$A$2:$E$1307,5, FALSE),AF1038)</f>
        <v>31021</v>
      </c>
      <c r="AG1039">
        <f>_xlfn.IFNA(VLOOKUP(A1039,Gold!$A$2:$G$1307,7, FALSE),AG1038)</f>
        <v>-1</v>
      </c>
      <c r="AH1039">
        <f>_xlfn.IFNA(VLOOKUP(A1039,Oil!$A$2:$E$1345,5, FALSE),AH1038)</f>
        <v>5554</v>
      </c>
      <c r="AI1039">
        <f>_xlfn.IFNA(VLOOKUP(A1039,Oil!$A$2:$G$1345,7, FALSE),AI1038)</f>
        <v>1</v>
      </c>
      <c r="AJ1039">
        <f t="shared" si="420"/>
        <v>0</v>
      </c>
      <c r="AK1039">
        <f>_xlfn.IFNA(VLOOKUP(A1039,InterestRate!$A$2:$G$1334,3, FALSE),AK1038)</f>
        <v>8.0310000000000006</v>
      </c>
      <c r="AL1039">
        <f>_xlfn.IFNA(VLOOKUP(A1039,InterestRate!$A$2:$G$1334,4,FALSE),AL1038)</f>
        <v>8.0489999999999995</v>
      </c>
      <c r="AM1039">
        <f>_xlfn.IFNA(VLOOKUP(A1039,InterestRate!$A$2:$G$1334,5, FALSE),AM1038)</f>
        <v>8.0709999999999997</v>
      </c>
      <c r="AN1039">
        <f>_xlfn.IFNA(VLOOKUP(A1039,InterestRate!$A$2:$G$1334,6, FALSE),AN1038)</f>
        <v>8.0269999999999992</v>
      </c>
      <c r="AO1039">
        <f>_xlfn.IFNA(VLOOKUP(A1039,InterestRate!$A$2:$G$1334,7, FALSE),AO1038)</f>
        <v>-5.5999999999999999E-3</v>
      </c>
      <c r="AP1039">
        <f t="shared" si="421"/>
        <v>-1</v>
      </c>
      <c r="AQ1039">
        <f t="shared" si="422"/>
        <v>-1</v>
      </c>
    </row>
    <row r="1040" spans="1:43" x14ac:dyDescent="0.2">
      <c r="A1040" s="1">
        <v>43384</v>
      </c>
      <c r="B1040">
        <v>10169.799999999999</v>
      </c>
      <c r="C1040">
        <v>10335.950000000001</v>
      </c>
      <c r="D1040">
        <v>10138.6</v>
      </c>
      <c r="E1040">
        <v>10234.65</v>
      </c>
      <c r="F1040">
        <v>498509417</v>
      </c>
      <c r="G1040">
        <v>21907.13</v>
      </c>
      <c r="H1040">
        <f t="shared" ref="H1040:H1103" si="438">AVERAGE(E1028:E1039)</f>
        <v>10740.675000000001</v>
      </c>
      <c r="I1040">
        <f t="shared" si="430"/>
        <v>-506.02500000000146</v>
      </c>
      <c r="J1040">
        <f t="shared" si="437"/>
        <v>0</v>
      </c>
      <c r="K1040">
        <f t="shared" si="418"/>
        <v>10146.799999999999</v>
      </c>
      <c r="L1040">
        <f t="shared" si="431"/>
        <v>449859722.4285714</v>
      </c>
      <c r="M1040">
        <f t="shared" si="432"/>
        <v>48649694.571428597</v>
      </c>
      <c r="N1040" s="10">
        <f t="shared" si="419"/>
        <v>-0.85835861509675826</v>
      </c>
      <c r="O1040">
        <f t="shared" si="427"/>
        <v>-773.64999999999964</v>
      </c>
      <c r="P1040">
        <f t="shared" si="413"/>
        <v>-547.59999999999854</v>
      </c>
      <c r="Q1040">
        <f t="shared" si="414"/>
        <v>214.49358160005374</v>
      </c>
      <c r="R1040">
        <f t="shared" si="415"/>
        <v>-226.05000000000109</v>
      </c>
      <c r="S1040">
        <f t="shared" si="423"/>
        <v>-225.45000000000073</v>
      </c>
      <c r="T1040">
        <f t="shared" si="424"/>
        <v>225.45000000000073</v>
      </c>
      <c r="U1040">
        <f t="shared" si="425"/>
        <v>0</v>
      </c>
      <c r="V1040">
        <f t="shared" si="426"/>
        <v>225.45000000000073</v>
      </c>
      <c r="W1040">
        <f t="shared" si="433"/>
        <v>27.235714285714234</v>
      </c>
      <c r="X1040">
        <f t="shared" si="428"/>
        <v>137.75714285714275</v>
      </c>
      <c r="Y1040">
        <f t="shared" si="434"/>
        <v>16.407762812513425</v>
      </c>
      <c r="Z1040">
        <f t="shared" si="435"/>
        <v>1</v>
      </c>
      <c r="AA1040">
        <f t="shared" si="436"/>
        <v>0</v>
      </c>
      <c r="AB1040">
        <v>-1920.5</v>
      </c>
      <c r="AC1040">
        <f t="shared" si="416"/>
        <v>32328335692.45018</v>
      </c>
      <c r="AD1040">
        <f t="shared" si="429"/>
        <v>-26116673141.207195</v>
      </c>
      <c r="AE1040" t="str">
        <f t="shared" si="417"/>
        <v>Oct</v>
      </c>
      <c r="AF1040">
        <f>_xlfn.IFNA(VLOOKUP(A1040,Gold!$A$2:$E$1307,5, FALSE),AF1039)</f>
        <v>31310</v>
      </c>
      <c r="AG1040">
        <f>_xlfn.IFNA(VLOOKUP(A1040,Gold!$A$2:$G$1307,7, FALSE),AG1039)</f>
        <v>1</v>
      </c>
      <c r="AH1040">
        <f>_xlfn.IFNA(VLOOKUP(A1040,Oil!$A$2:$E$1345,5, FALSE),AH1039)</f>
        <v>5424</v>
      </c>
      <c r="AI1040">
        <f>_xlfn.IFNA(VLOOKUP(A1040,Oil!$A$2:$G$1345,7, FALSE),AI1039)</f>
        <v>-1</v>
      </c>
      <c r="AJ1040">
        <f t="shared" si="420"/>
        <v>0</v>
      </c>
      <c r="AK1040">
        <f>_xlfn.IFNA(VLOOKUP(A1040,InterestRate!$A$2:$G$1334,3, FALSE),AK1039)</f>
        <v>7.9859999999999998</v>
      </c>
      <c r="AL1040">
        <f>_xlfn.IFNA(VLOOKUP(A1040,InterestRate!$A$2:$G$1334,4,FALSE),AL1039)</f>
        <v>8.0009999999999994</v>
      </c>
      <c r="AM1040">
        <f>_xlfn.IFNA(VLOOKUP(A1040,InterestRate!$A$2:$G$1334,5, FALSE),AM1039)</f>
        <v>8.0229999999999997</v>
      </c>
      <c r="AN1040">
        <f>_xlfn.IFNA(VLOOKUP(A1040,InterestRate!$A$2:$G$1334,6, FALSE),AN1039)</f>
        <v>7.9779999999999998</v>
      </c>
      <c r="AO1040">
        <f>_xlfn.IFNA(VLOOKUP(A1040,InterestRate!$A$2:$G$1334,7, FALSE),AO1039)</f>
        <v>-5.5999999999999999E-3</v>
      </c>
      <c r="AP1040">
        <f t="shared" si="421"/>
        <v>-1</v>
      </c>
      <c r="AQ1040">
        <f t="shared" si="422"/>
        <v>-1</v>
      </c>
    </row>
    <row r="1041" spans="1:43" x14ac:dyDescent="0.2">
      <c r="A1041" s="1">
        <v>43385</v>
      </c>
      <c r="B1041">
        <v>10331.549999999999</v>
      </c>
      <c r="C1041">
        <v>10492.45</v>
      </c>
      <c r="D1041">
        <v>10322.15</v>
      </c>
      <c r="E1041">
        <v>10472.5</v>
      </c>
      <c r="F1041">
        <v>354056762</v>
      </c>
      <c r="G1041">
        <v>18606.04</v>
      </c>
      <c r="H1041">
        <f t="shared" si="438"/>
        <v>10679.612500000001</v>
      </c>
      <c r="I1041">
        <f t="shared" si="430"/>
        <v>-207.11250000000109</v>
      </c>
      <c r="J1041">
        <f t="shared" si="437"/>
        <v>0</v>
      </c>
      <c r="K1041">
        <f t="shared" si="418"/>
        <v>10224.75</v>
      </c>
      <c r="L1041">
        <f t="shared" si="431"/>
        <v>464077171.4285714</v>
      </c>
      <c r="M1041">
        <f t="shared" si="432"/>
        <v>-110020409.4285714</v>
      </c>
      <c r="N1041" s="10">
        <f t="shared" si="419"/>
        <v>-2.3657197421819052</v>
      </c>
      <c r="O1041">
        <f t="shared" si="427"/>
        <v>-385.75</v>
      </c>
      <c r="P1041">
        <f t="shared" ref="P1041:P1104" si="439">O1041-O1034</f>
        <v>-100.89999999999964</v>
      </c>
      <c r="Q1041">
        <f t="shared" ref="Q1041:Q1104" si="440">STDEV(O1034:O1040)</f>
        <v>198.224311072078</v>
      </c>
      <c r="R1041">
        <f t="shared" ref="R1041:R1104" si="441">O1034</f>
        <v>-284.85000000000036</v>
      </c>
      <c r="S1041">
        <f t="shared" si="423"/>
        <v>237.85000000000036</v>
      </c>
      <c r="T1041">
        <f t="shared" si="424"/>
        <v>-237.85000000000036</v>
      </c>
      <c r="U1041">
        <f t="shared" si="425"/>
        <v>237.85000000000036</v>
      </c>
      <c r="V1041">
        <f t="shared" si="426"/>
        <v>0</v>
      </c>
      <c r="W1041">
        <f t="shared" si="433"/>
        <v>61.214285714285715</v>
      </c>
      <c r="X1041">
        <f t="shared" si="428"/>
        <v>116.32142857142857</v>
      </c>
      <c r="Y1041">
        <f t="shared" si="434"/>
        <v>34.286857371474284</v>
      </c>
      <c r="Z1041">
        <f t="shared" si="435"/>
        <v>0</v>
      </c>
      <c r="AA1041">
        <f t="shared" si="436"/>
        <v>0</v>
      </c>
      <c r="AB1041">
        <v>-1629.75</v>
      </c>
      <c r="AC1041">
        <f t="shared" si="416"/>
        <v>49904300603.900261</v>
      </c>
      <c r="AD1041">
        <f t="shared" si="429"/>
        <v>-11898166298.342831</v>
      </c>
      <c r="AE1041" t="str">
        <f t="shared" si="417"/>
        <v>Oct</v>
      </c>
      <c r="AF1041">
        <f>_xlfn.IFNA(VLOOKUP(A1041,Gold!$A$2:$E$1307,5, FALSE),AF1040)</f>
        <v>31565</v>
      </c>
      <c r="AG1041">
        <f>_xlfn.IFNA(VLOOKUP(A1041,Gold!$A$2:$G$1307,7, FALSE),AG1040)</f>
        <v>1</v>
      </c>
      <c r="AH1041">
        <f>_xlfn.IFNA(VLOOKUP(A1041,Oil!$A$2:$E$1345,5, FALSE),AH1040)</f>
        <v>5279</v>
      </c>
      <c r="AI1041">
        <f>_xlfn.IFNA(VLOOKUP(A1041,Oil!$A$2:$G$1345,7, FALSE),AI1040)</f>
        <v>-1</v>
      </c>
      <c r="AJ1041">
        <f t="shared" si="420"/>
        <v>0</v>
      </c>
      <c r="AK1041">
        <f>_xlfn.IFNA(VLOOKUP(A1041,InterestRate!$A$2:$G$1334,3, FALSE),AK1040)</f>
        <v>7.984</v>
      </c>
      <c r="AL1041">
        <f>_xlfn.IFNA(VLOOKUP(A1041,InterestRate!$A$2:$G$1334,4,FALSE),AL1040)</f>
        <v>7.9710000000000001</v>
      </c>
      <c r="AM1041">
        <f>_xlfn.IFNA(VLOOKUP(A1041,InterestRate!$A$2:$G$1334,5, FALSE),AM1040)</f>
        <v>8.0079999999999991</v>
      </c>
      <c r="AN1041">
        <f>_xlfn.IFNA(VLOOKUP(A1041,InterestRate!$A$2:$G$1334,6, FALSE),AN1040)</f>
        <v>7.9630000000000001</v>
      </c>
      <c r="AO1041">
        <f>_xlfn.IFNA(VLOOKUP(A1041,InterestRate!$A$2:$G$1334,7, FALSE),AO1040)</f>
        <v>-2.9999999999999997E-4</v>
      </c>
      <c r="AP1041">
        <f t="shared" si="421"/>
        <v>-1</v>
      </c>
      <c r="AQ1041">
        <f t="shared" si="422"/>
        <v>-1</v>
      </c>
    </row>
    <row r="1042" spans="1:43" x14ac:dyDescent="0.2">
      <c r="A1042" s="1">
        <v>43388</v>
      </c>
      <c r="B1042">
        <v>10524.2</v>
      </c>
      <c r="C1042">
        <v>10526.3</v>
      </c>
      <c r="D1042">
        <v>10410.15</v>
      </c>
      <c r="E1042">
        <v>10512.5</v>
      </c>
      <c r="F1042">
        <v>267517728</v>
      </c>
      <c r="G1042">
        <v>14372.15</v>
      </c>
      <c r="H1042">
        <f t="shared" si="438"/>
        <v>10630.033333333335</v>
      </c>
      <c r="I1042">
        <f t="shared" si="430"/>
        <v>-117.53333333333467</v>
      </c>
      <c r="J1042">
        <f t="shared" si="437"/>
        <v>0</v>
      </c>
      <c r="K1042">
        <f t="shared" si="418"/>
        <v>10124.9</v>
      </c>
      <c r="L1042">
        <f t="shared" si="431"/>
        <v>457691493.5714286</v>
      </c>
      <c r="M1042">
        <f t="shared" si="432"/>
        <v>-190173765.5714286</v>
      </c>
      <c r="N1042" s="10">
        <f t="shared" si="419"/>
        <v>-3.6870392390011926</v>
      </c>
      <c r="O1042">
        <f t="shared" si="427"/>
        <v>-86.75</v>
      </c>
      <c r="P1042">
        <f t="shared" si="439"/>
        <v>281.39999999999964</v>
      </c>
      <c r="Q1042">
        <f t="shared" si="440"/>
        <v>175.96403684248887</v>
      </c>
      <c r="R1042">
        <f t="shared" si="441"/>
        <v>-368.14999999999964</v>
      </c>
      <c r="S1042">
        <f t="shared" si="423"/>
        <v>40</v>
      </c>
      <c r="T1042">
        <f t="shared" si="424"/>
        <v>-40</v>
      </c>
      <c r="U1042">
        <f t="shared" si="425"/>
        <v>40</v>
      </c>
      <c r="V1042">
        <f t="shared" si="426"/>
        <v>0</v>
      </c>
      <c r="W1042">
        <f t="shared" si="433"/>
        <v>66.928571428571431</v>
      </c>
      <c r="X1042">
        <f t="shared" si="428"/>
        <v>79.321428571428569</v>
      </c>
      <c r="Y1042">
        <f t="shared" si="434"/>
        <v>45.45234052874121</v>
      </c>
      <c r="Z1042">
        <f t="shared" si="435"/>
        <v>0</v>
      </c>
      <c r="AA1042">
        <f t="shared" si="436"/>
        <v>0</v>
      </c>
      <c r="AB1042">
        <v>-1246.1500000000001</v>
      </c>
      <c r="AC1042">
        <f t="shared" si="416"/>
        <v>-3129957417.6001945</v>
      </c>
      <c r="AD1042">
        <f t="shared" si="429"/>
        <v>-2614088480.3428164</v>
      </c>
      <c r="AE1042" t="str">
        <f t="shared" si="417"/>
        <v>Oct</v>
      </c>
      <c r="AF1042">
        <f>_xlfn.IFNA(VLOOKUP(A1042,Gold!$A$2:$E$1307,5, FALSE),AF1041)</f>
        <v>31892</v>
      </c>
      <c r="AG1042">
        <f>_xlfn.IFNA(VLOOKUP(A1042,Gold!$A$2:$G$1307,7, FALSE),AG1041)</f>
        <v>1</v>
      </c>
      <c r="AH1042">
        <f>_xlfn.IFNA(VLOOKUP(A1042,Oil!$A$2:$E$1345,5, FALSE),AH1041)</f>
        <v>5265</v>
      </c>
      <c r="AI1042">
        <f>_xlfn.IFNA(VLOOKUP(A1042,Oil!$A$2:$G$1345,7, FALSE),AI1041)</f>
        <v>-1</v>
      </c>
      <c r="AJ1042">
        <f t="shared" si="420"/>
        <v>0</v>
      </c>
      <c r="AK1042">
        <f>_xlfn.IFNA(VLOOKUP(A1042,InterestRate!$A$2:$G$1334,3, FALSE),AK1041)</f>
        <v>7.9210000000000003</v>
      </c>
      <c r="AL1042">
        <f>_xlfn.IFNA(VLOOKUP(A1042,InterestRate!$A$2:$G$1334,4,FALSE),AL1041)</f>
        <v>7.9619999999999997</v>
      </c>
      <c r="AM1042">
        <f>_xlfn.IFNA(VLOOKUP(A1042,InterestRate!$A$2:$G$1334,5, FALSE),AM1041)</f>
        <v>7.9829999999999997</v>
      </c>
      <c r="AN1042">
        <f>_xlfn.IFNA(VLOOKUP(A1042,InterestRate!$A$2:$G$1334,6, FALSE),AN1041)</f>
        <v>7.9210000000000003</v>
      </c>
      <c r="AO1042">
        <f>_xlfn.IFNA(VLOOKUP(A1042,InterestRate!$A$2:$G$1334,7, FALSE),AO1041)</f>
        <v>-7.9000000000000008E-3</v>
      </c>
      <c r="AP1042">
        <f t="shared" si="421"/>
        <v>-1</v>
      </c>
      <c r="AQ1042">
        <f t="shared" si="422"/>
        <v>-1</v>
      </c>
    </row>
    <row r="1043" spans="1:43" x14ac:dyDescent="0.2">
      <c r="A1043" s="1">
        <v>43389</v>
      </c>
      <c r="B1043">
        <v>10550.15</v>
      </c>
      <c r="C1043">
        <v>10604.9</v>
      </c>
      <c r="D1043">
        <v>10525.3</v>
      </c>
      <c r="E1043">
        <v>10584.75</v>
      </c>
      <c r="F1043">
        <v>273444095</v>
      </c>
      <c r="G1043">
        <v>15453.03</v>
      </c>
      <c r="H1043">
        <f t="shared" si="438"/>
        <v>10584.925000000001</v>
      </c>
      <c r="I1043">
        <f t="shared" si="430"/>
        <v>-0.17500000000109139</v>
      </c>
      <c r="J1043">
        <f t="shared" si="437"/>
        <v>0</v>
      </c>
      <c r="K1043">
        <f t="shared" si="418"/>
        <v>10030</v>
      </c>
      <c r="L1043">
        <f t="shared" si="431"/>
        <v>433308025</v>
      </c>
      <c r="M1043">
        <f t="shared" si="432"/>
        <v>-159863930</v>
      </c>
      <c r="N1043" s="10">
        <f t="shared" si="419"/>
        <v>-5.2410307281702453</v>
      </c>
      <c r="O1043">
        <f t="shared" si="427"/>
        <v>268.29999999999927</v>
      </c>
      <c r="P1043">
        <f t="shared" si="439"/>
        <v>1019.2999999999993</v>
      </c>
      <c r="Q1043">
        <f t="shared" si="440"/>
        <v>251.1982529037667</v>
      </c>
      <c r="R1043">
        <f t="shared" si="441"/>
        <v>-751</v>
      </c>
      <c r="S1043">
        <f t="shared" si="423"/>
        <v>72.25</v>
      </c>
      <c r="T1043">
        <f t="shared" si="424"/>
        <v>-72.25</v>
      </c>
      <c r="U1043">
        <f t="shared" si="425"/>
        <v>72.25</v>
      </c>
      <c r="V1043">
        <f t="shared" si="426"/>
        <v>0</v>
      </c>
      <c r="W1043">
        <f t="shared" si="433"/>
        <v>77.25</v>
      </c>
      <c r="X1043">
        <f t="shared" si="428"/>
        <v>38.921428571428677</v>
      </c>
      <c r="Y1043">
        <f t="shared" si="434"/>
        <v>65.929041697146971</v>
      </c>
      <c r="Z1043">
        <f t="shared" si="435"/>
        <v>0</v>
      </c>
      <c r="AA1043">
        <f t="shared" si="436"/>
        <v>0</v>
      </c>
      <c r="AB1043">
        <v>-204.2</v>
      </c>
      <c r="AC1043">
        <f t="shared" si="416"/>
        <v>9461165687.0000992</v>
      </c>
      <c r="AD1043">
        <f t="shared" si="429"/>
        <v>16389171602.771454</v>
      </c>
      <c r="AE1043" t="str">
        <f t="shared" si="417"/>
        <v>Oct</v>
      </c>
      <c r="AF1043">
        <f>_xlfn.IFNA(VLOOKUP(A1043,Gold!$A$2:$E$1307,5, FALSE),AF1042)</f>
        <v>31799</v>
      </c>
      <c r="AG1043">
        <f>_xlfn.IFNA(VLOOKUP(A1043,Gold!$A$2:$G$1307,7, FALSE),AG1042)</f>
        <v>-1</v>
      </c>
      <c r="AH1043">
        <f>_xlfn.IFNA(VLOOKUP(A1043,Oil!$A$2:$E$1345,5, FALSE),AH1042)</f>
        <v>5310</v>
      </c>
      <c r="AI1043">
        <f>_xlfn.IFNA(VLOOKUP(A1043,Oil!$A$2:$G$1345,7, FALSE),AI1042)</f>
        <v>1</v>
      </c>
      <c r="AJ1043">
        <f t="shared" si="420"/>
        <v>0</v>
      </c>
      <c r="AK1043">
        <f>_xlfn.IFNA(VLOOKUP(A1043,InterestRate!$A$2:$G$1334,3, FALSE),AK1042)</f>
        <v>7.8719999999999999</v>
      </c>
      <c r="AL1043">
        <f>_xlfn.IFNA(VLOOKUP(A1043,InterestRate!$A$2:$G$1334,4,FALSE),AL1042)</f>
        <v>7.9459999999999997</v>
      </c>
      <c r="AM1043">
        <f>_xlfn.IFNA(VLOOKUP(A1043,InterestRate!$A$2:$G$1334,5, FALSE),AM1042)</f>
        <v>7.9539999999999997</v>
      </c>
      <c r="AN1043">
        <f>_xlfn.IFNA(VLOOKUP(A1043,InterestRate!$A$2:$G$1334,6, FALSE),AN1042)</f>
        <v>7.87</v>
      </c>
      <c r="AO1043">
        <f>_xlfn.IFNA(VLOOKUP(A1043,InterestRate!$A$2:$G$1334,7, FALSE),AO1042)</f>
        <v>-6.1999999999999998E-3</v>
      </c>
      <c r="AP1043">
        <f t="shared" si="421"/>
        <v>-1</v>
      </c>
      <c r="AQ1043">
        <f t="shared" si="422"/>
        <v>-1</v>
      </c>
    </row>
    <row r="1044" spans="1:43" x14ac:dyDescent="0.2">
      <c r="A1044" s="1">
        <v>43390</v>
      </c>
      <c r="B1044">
        <v>10688.7</v>
      </c>
      <c r="C1044">
        <v>10710.15</v>
      </c>
      <c r="D1044">
        <v>10436.450000000001</v>
      </c>
      <c r="E1044">
        <v>10453.049999999999</v>
      </c>
      <c r="F1044">
        <v>293586908</v>
      </c>
      <c r="G1044">
        <v>17173.14</v>
      </c>
      <c r="H1044">
        <f t="shared" si="438"/>
        <v>10552.191666666668</v>
      </c>
      <c r="I1044">
        <f t="shared" si="430"/>
        <v>-99.141666666668243</v>
      </c>
      <c r="J1044">
        <f t="shared" si="437"/>
        <v>0</v>
      </c>
      <c r="K1044">
        <f t="shared" si="418"/>
        <v>10250.85</v>
      </c>
      <c r="L1044">
        <f t="shared" si="431"/>
        <v>383063776.85714287</v>
      </c>
      <c r="M1044">
        <f t="shared" si="432"/>
        <v>-89476868.857142866</v>
      </c>
      <c r="N1044" s="10">
        <f t="shared" si="419"/>
        <v>-1.9343636546271081</v>
      </c>
      <c r="O1044">
        <f t="shared" si="427"/>
        <v>105</v>
      </c>
      <c r="P1044">
        <f t="shared" si="439"/>
        <v>810.75</v>
      </c>
      <c r="Q1044">
        <f t="shared" si="440"/>
        <v>378.44414273002889</v>
      </c>
      <c r="R1044">
        <f t="shared" si="441"/>
        <v>-705.75</v>
      </c>
      <c r="S1044">
        <f t="shared" si="423"/>
        <v>-131.70000000000073</v>
      </c>
      <c r="T1044">
        <f t="shared" si="424"/>
        <v>131.70000000000073</v>
      </c>
      <c r="U1044">
        <f t="shared" si="425"/>
        <v>0</v>
      </c>
      <c r="V1044">
        <f t="shared" si="426"/>
        <v>131.70000000000073</v>
      </c>
      <c r="W1044">
        <f t="shared" si="433"/>
        <v>72.735714285714494</v>
      </c>
      <c r="X1044">
        <f t="shared" si="428"/>
        <v>57.735714285714494</v>
      </c>
      <c r="Y1044">
        <f t="shared" si="434"/>
        <v>55.324350755188512</v>
      </c>
      <c r="Z1044">
        <f t="shared" si="435"/>
        <v>0</v>
      </c>
      <c r="AA1044">
        <f t="shared" si="436"/>
        <v>0</v>
      </c>
      <c r="AB1044">
        <v>286.55</v>
      </c>
      <c r="AC1044">
        <f t="shared" si="416"/>
        <v>-69183754870.200424</v>
      </c>
      <c r="AD1044">
        <f t="shared" si="429"/>
        <v>3959553010.6142731</v>
      </c>
      <c r="AE1044" t="str">
        <f t="shared" si="417"/>
        <v>Oct</v>
      </c>
      <c r="AF1044">
        <f>_xlfn.IFNA(VLOOKUP(A1044,Gold!$A$2:$E$1307,5, FALSE),AF1043)</f>
        <v>31722</v>
      </c>
      <c r="AG1044">
        <f>_xlfn.IFNA(VLOOKUP(A1044,Gold!$A$2:$G$1307,7, FALSE),AG1043)</f>
        <v>1</v>
      </c>
      <c r="AH1044">
        <f>_xlfn.IFNA(VLOOKUP(A1044,Oil!$A$2:$E$1345,5, FALSE),AH1043)</f>
        <v>5315</v>
      </c>
      <c r="AI1044">
        <f>_xlfn.IFNA(VLOOKUP(A1044,Oil!$A$2:$G$1345,7, FALSE),AI1043)</f>
        <v>1</v>
      </c>
      <c r="AJ1044">
        <f t="shared" si="420"/>
        <v>2</v>
      </c>
      <c r="AK1044">
        <f>_xlfn.IFNA(VLOOKUP(A1044,InterestRate!$A$2:$G$1334,3, FALSE),AK1043)</f>
        <v>7.9089999999999998</v>
      </c>
      <c r="AL1044">
        <f>_xlfn.IFNA(VLOOKUP(A1044,InterestRate!$A$2:$G$1334,4,FALSE),AL1043)</f>
        <v>7.8849999999999998</v>
      </c>
      <c r="AM1044">
        <f>_xlfn.IFNA(VLOOKUP(A1044,InterestRate!$A$2:$G$1334,5, FALSE),AM1043)</f>
        <v>7.9260000000000002</v>
      </c>
      <c r="AN1044">
        <f>_xlfn.IFNA(VLOOKUP(A1044,InterestRate!$A$2:$G$1334,6, FALSE),AN1043)</f>
        <v>7.8630000000000004</v>
      </c>
      <c r="AO1044">
        <f>_xlfn.IFNA(VLOOKUP(A1044,InterestRate!$A$2:$G$1334,7, FALSE),AO1043)</f>
        <v>4.7000000000000002E-3</v>
      </c>
      <c r="AP1044">
        <f t="shared" si="421"/>
        <v>1</v>
      </c>
      <c r="AQ1044">
        <f t="shared" si="422"/>
        <v>3</v>
      </c>
    </row>
    <row r="1045" spans="1:43" x14ac:dyDescent="0.2">
      <c r="A1045" s="1">
        <v>43392</v>
      </c>
      <c r="B1045">
        <v>10339.700000000001</v>
      </c>
      <c r="C1045">
        <v>10380.1</v>
      </c>
      <c r="D1045">
        <v>10249.6</v>
      </c>
      <c r="E1045">
        <v>10303.549999999999</v>
      </c>
      <c r="F1045">
        <v>368552204</v>
      </c>
      <c r="G1045">
        <v>20505.66</v>
      </c>
      <c r="H1045">
        <f t="shared" si="438"/>
        <v>10512.408333333335</v>
      </c>
      <c r="I1045">
        <f t="shared" si="430"/>
        <v>-208.85833333333539</v>
      </c>
      <c r="J1045">
        <f t="shared" si="437"/>
        <v>0</v>
      </c>
      <c r="K1045">
        <f t="shared" si="418"/>
        <v>10198.4</v>
      </c>
      <c r="L1045">
        <f t="shared" si="431"/>
        <v>357822045</v>
      </c>
      <c r="M1045">
        <f t="shared" si="432"/>
        <v>10730159</v>
      </c>
      <c r="N1045" s="10">
        <f t="shared" si="419"/>
        <v>-1.0205220530787897</v>
      </c>
      <c r="O1045">
        <f t="shared" si="427"/>
        <v>2.5</v>
      </c>
      <c r="P1045">
        <f t="shared" si="439"/>
        <v>679</v>
      </c>
      <c r="Q1045">
        <f t="shared" si="440"/>
        <v>394.54890999843383</v>
      </c>
      <c r="R1045">
        <f t="shared" si="441"/>
        <v>-676.5</v>
      </c>
      <c r="S1045">
        <f t="shared" si="423"/>
        <v>-149.5</v>
      </c>
      <c r="T1045">
        <f t="shared" si="424"/>
        <v>149.5</v>
      </c>
      <c r="U1045">
        <f t="shared" si="425"/>
        <v>0</v>
      </c>
      <c r="V1045">
        <f t="shared" si="426"/>
        <v>149.5</v>
      </c>
      <c r="W1045">
        <f t="shared" si="433"/>
        <v>72.735714285714494</v>
      </c>
      <c r="X1045">
        <f t="shared" si="428"/>
        <v>72.378571428571632</v>
      </c>
      <c r="Y1045">
        <f t="shared" si="434"/>
        <v>49.780015643332028</v>
      </c>
      <c r="Z1045">
        <f t="shared" si="435"/>
        <v>0</v>
      </c>
      <c r="AA1045">
        <f t="shared" si="436"/>
        <v>0</v>
      </c>
      <c r="AB1045">
        <v>375.8</v>
      </c>
      <c r="AC1045">
        <f t="shared" si="416"/>
        <v>-13323162174.600536</v>
      </c>
      <c r="AD1045">
        <f t="shared" si="429"/>
        <v>7714633884.7784815</v>
      </c>
      <c r="AE1045" t="str">
        <f t="shared" si="417"/>
        <v>Oct</v>
      </c>
      <c r="AF1045">
        <f>_xlfn.IFNA(VLOOKUP(A1045,Gold!$A$2:$E$1307,5, FALSE),AF1044)</f>
        <v>31706</v>
      </c>
      <c r="AG1045">
        <f>_xlfn.IFNA(VLOOKUP(A1045,Gold!$A$2:$G$1307,7, FALSE),AG1044)</f>
        <v>-1</v>
      </c>
      <c r="AH1045">
        <f>_xlfn.IFNA(VLOOKUP(A1045,Oil!$A$2:$E$1345,5, FALSE),AH1044)</f>
        <v>5045</v>
      </c>
      <c r="AI1045">
        <f>_xlfn.IFNA(VLOOKUP(A1045,Oil!$A$2:$G$1345,7, FALSE),AI1044)</f>
        <v>-1</v>
      </c>
      <c r="AJ1045">
        <f t="shared" si="420"/>
        <v>-2</v>
      </c>
      <c r="AK1045">
        <f>_xlfn.IFNA(VLOOKUP(A1045,InterestRate!$A$2:$G$1334,3, FALSE),AK1044)</f>
        <v>7.9210000000000003</v>
      </c>
      <c r="AL1045">
        <f>_xlfn.IFNA(VLOOKUP(A1045,InterestRate!$A$2:$G$1334,4,FALSE),AL1044)</f>
        <v>7.891</v>
      </c>
      <c r="AM1045">
        <f>_xlfn.IFNA(VLOOKUP(A1045,InterestRate!$A$2:$G$1334,5, FALSE),AM1044)</f>
        <v>7.9269999999999996</v>
      </c>
      <c r="AN1045">
        <f>_xlfn.IFNA(VLOOKUP(A1045,InterestRate!$A$2:$G$1334,6, FALSE),AN1044)</f>
        <v>7.88</v>
      </c>
      <c r="AO1045">
        <f>_xlfn.IFNA(VLOOKUP(A1045,InterestRate!$A$2:$G$1334,7, FALSE),AO1044)</f>
        <v>1.5E-3</v>
      </c>
      <c r="AP1045">
        <f t="shared" si="421"/>
        <v>1</v>
      </c>
      <c r="AQ1045">
        <f t="shared" si="422"/>
        <v>-1</v>
      </c>
    </row>
    <row r="1046" spans="1:43" x14ac:dyDescent="0.2">
      <c r="A1046" s="1">
        <v>43395</v>
      </c>
      <c r="B1046">
        <v>10405.85</v>
      </c>
      <c r="C1046">
        <v>10408.549999999999</v>
      </c>
      <c r="D1046">
        <v>10224</v>
      </c>
      <c r="E1046">
        <v>10245.25</v>
      </c>
      <c r="F1046">
        <v>306472776</v>
      </c>
      <c r="G1046">
        <v>17241.939999999999</v>
      </c>
      <c r="H1046">
        <f t="shared" si="438"/>
        <v>10453.679166666667</v>
      </c>
      <c r="I1046">
        <f t="shared" si="430"/>
        <v>-208.42916666666679</v>
      </c>
      <c r="J1046">
        <f t="shared" si="437"/>
        <v>0</v>
      </c>
      <c r="K1046">
        <f t="shared" si="418"/>
        <v>10386.6</v>
      </c>
      <c r="L1046">
        <f t="shared" si="431"/>
        <v>347073034.85714287</v>
      </c>
      <c r="M1046">
        <f t="shared" si="432"/>
        <v>-40600258.857142866</v>
      </c>
      <c r="N1046" s="10">
        <f t="shared" si="419"/>
        <v>1.3796637466142883</v>
      </c>
      <c r="O1046">
        <f t="shared" si="427"/>
        <v>-214.85000000000036</v>
      </c>
      <c r="P1046">
        <f t="shared" si="439"/>
        <v>255.5</v>
      </c>
      <c r="Q1046">
        <f t="shared" si="440"/>
        <v>365.67878761870452</v>
      </c>
      <c r="R1046">
        <f t="shared" si="441"/>
        <v>-470.35000000000036</v>
      </c>
      <c r="S1046">
        <f t="shared" si="423"/>
        <v>-58.299999999999272</v>
      </c>
      <c r="T1046">
        <f t="shared" si="424"/>
        <v>58.299999999999272</v>
      </c>
      <c r="U1046">
        <f t="shared" si="425"/>
        <v>0</v>
      </c>
      <c r="V1046">
        <f t="shared" si="426"/>
        <v>58.299999999999272</v>
      </c>
      <c r="W1046">
        <f t="shared" si="433"/>
        <v>50.014285714285769</v>
      </c>
      <c r="X1046">
        <f t="shared" si="428"/>
        <v>80.707142857142955</v>
      </c>
      <c r="Y1046">
        <f t="shared" si="434"/>
        <v>37.969741337237672</v>
      </c>
      <c r="Z1046">
        <f t="shared" si="435"/>
        <v>0</v>
      </c>
      <c r="AA1046">
        <f t="shared" si="436"/>
        <v>0</v>
      </c>
      <c r="AB1046">
        <v>-107.35</v>
      </c>
      <c r="AC1046">
        <f t="shared" si="416"/>
        <v>-49219527825.600113</v>
      </c>
      <c r="AD1046">
        <f t="shared" si="429"/>
        <v>-6166085757.8072491</v>
      </c>
      <c r="AE1046" t="str">
        <f t="shared" si="417"/>
        <v>Oct</v>
      </c>
      <c r="AF1046">
        <f>_xlfn.IFNA(VLOOKUP(A1046,Gold!$A$2:$E$1307,5, FALSE),AF1045)</f>
        <v>31607</v>
      </c>
      <c r="AG1046">
        <f>_xlfn.IFNA(VLOOKUP(A1046,Gold!$A$2:$G$1307,7, FALSE),AG1045)</f>
        <v>-1</v>
      </c>
      <c r="AH1046">
        <f>_xlfn.IFNA(VLOOKUP(A1046,Oil!$A$2:$E$1345,5, FALSE),AH1045)</f>
        <v>5076</v>
      </c>
      <c r="AI1046">
        <f>_xlfn.IFNA(VLOOKUP(A1046,Oil!$A$2:$G$1345,7, FALSE),AI1045)</f>
        <v>1</v>
      </c>
      <c r="AJ1046">
        <f t="shared" si="420"/>
        <v>0</v>
      </c>
      <c r="AK1046">
        <f>_xlfn.IFNA(VLOOKUP(A1046,InterestRate!$A$2:$G$1334,3, FALSE),AK1045)</f>
        <v>7.93</v>
      </c>
      <c r="AL1046">
        <f>_xlfn.IFNA(VLOOKUP(A1046,InterestRate!$A$2:$G$1334,4,FALSE),AL1045)</f>
        <v>7.9349999999999996</v>
      </c>
      <c r="AM1046">
        <f>_xlfn.IFNA(VLOOKUP(A1046,InterestRate!$A$2:$G$1334,5, FALSE),AM1045)</f>
        <v>7.9349999999999996</v>
      </c>
      <c r="AN1046">
        <f>_xlfn.IFNA(VLOOKUP(A1046,InterestRate!$A$2:$G$1334,6, FALSE),AN1045)</f>
        <v>7.8920000000000003</v>
      </c>
      <c r="AO1046">
        <f>_xlfn.IFNA(VLOOKUP(A1046,InterestRate!$A$2:$G$1334,7, FALSE),AO1045)</f>
        <v>1.1000000000000001E-3</v>
      </c>
      <c r="AP1046">
        <f t="shared" si="421"/>
        <v>1</v>
      </c>
      <c r="AQ1046">
        <f t="shared" si="422"/>
        <v>1</v>
      </c>
    </row>
    <row r="1047" spans="1:43" x14ac:dyDescent="0.2">
      <c r="A1047" s="1">
        <v>43396</v>
      </c>
      <c r="B1047">
        <v>10152.6</v>
      </c>
      <c r="C1047">
        <v>10222.1</v>
      </c>
      <c r="D1047">
        <v>10102.35</v>
      </c>
      <c r="E1047">
        <v>10146.799999999999</v>
      </c>
      <c r="F1047">
        <v>312042090</v>
      </c>
      <c r="G1047">
        <v>18114.71</v>
      </c>
      <c r="H1047">
        <f t="shared" si="438"/>
        <v>10402.595833333335</v>
      </c>
      <c r="I1047">
        <f t="shared" si="430"/>
        <v>-255.79583333333539</v>
      </c>
      <c r="J1047">
        <f t="shared" si="437"/>
        <v>0</v>
      </c>
      <c r="K1047">
        <f t="shared" si="418"/>
        <v>10380.450000000001</v>
      </c>
      <c r="L1047">
        <f t="shared" si="431"/>
        <v>337448555.71428573</v>
      </c>
      <c r="M1047">
        <f t="shared" si="432"/>
        <v>-25406465.714285731</v>
      </c>
      <c r="N1047" s="10">
        <f t="shared" si="419"/>
        <v>2.3026964166042641</v>
      </c>
      <c r="O1047">
        <f t="shared" si="427"/>
        <v>-87.850000000000364</v>
      </c>
      <c r="P1047">
        <f t="shared" si="439"/>
        <v>685.79999999999927</v>
      </c>
      <c r="Q1047">
        <f t="shared" si="440"/>
        <v>345.39894911192027</v>
      </c>
      <c r="R1047">
        <f t="shared" si="441"/>
        <v>-773.64999999999964</v>
      </c>
      <c r="S1047">
        <f t="shared" si="423"/>
        <v>-98.450000000000728</v>
      </c>
      <c r="T1047">
        <f t="shared" si="424"/>
        <v>98.450000000000728</v>
      </c>
      <c r="U1047">
        <f t="shared" si="425"/>
        <v>0</v>
      </c>
      <c r="V1047">
        <f t="shared" si="426"/>
        <v>98.450000000000728</v>
      </c>
      <c r="W1047">
        <f t="shared" si="433"/>
        <v>50.014285714285769</v>
      </c>
      <c r="X1047">
        <f t="shared" si="428"/>
        <v>62.564285714285816</v>
      </c>
      <c r="Y1047">
        <f t="shared" si="434"/>
        <v>44.034966354317326</v>
      </c>
      <c r="Z1047">
        <f t="shared" si="435"/>
        <v>0</v>
      </c>
      <c r="AA1047">
        <f t="shared" si="436"/>
        <v>0</v>
      </c>
      <c r="AB1047">
        <v>-300.2</v>
      </c>
      <c r="AC1047">
        <f t="shared" si="416"/>
        <v>-1809844122.0003405</v>
      </c>
      <c r="AD1047">
        <f t="shared" si="429"/>
        <v>-11042968588.443035</v>
      </c>
      <c r="AE1047" t="str">
        <f t="shared" si="417"/>
        <v>Oct</v>
      </c>
      <c r="AF1047">
        <f>_xlfn.IFNA(VLOOKUP(A1047,Gold!$A$2:$E$1307,5, FALSE),AF1046)</f>
        <v>31909</v>
      </c>
      <c r="AG1047">
        <f>_xlfn.IFNA(VLOOKUP(A1047,Gold!$A$2:$G$1307,7, FALSE),AG1046)</f>
        <v>1</v>
      </c>
      <c r="AH1047">
        <f>_xlfn.IFNA(VLOOKUP(A1047,Oil!$A$2:$E$1345,5, FALSE),AH1046)</f>
        <v>5084</v>
      </c>
      <c r="AI1047">
        <f>_xlfn.IFNA(VLOOKUP(A1047,Oil!$A$2:$G$1345,7, FALSE),AI1046)</f>
        <v>1</v>
      </c>
      <c r="AJ1047">
        <f t="shared" si="420"/>
        <v>2</v>
      </c>
      <c r="AK1047">
        <f>_xlfn.IFNA(VLOOKUP(A1047,InterestRate!$A$2:$G$1334,3, FALSE),AK1046)</f>
        <v>7.8940000000000001</v>
      </c>
      <c r="AL1047">
        <f>_xlfn.IFNA(VLOOKUP(A1047,InterestRate!$A$2:$G$1334,4,FALSE),AL1046)</f>
        <v>7.9370000000000003</v>
      </c>
      <c r="AM1047">
        <f>_xlfn.IFNA(VLOOKUP(A1047,InterestRate!$A$2:$G$1334,5, FALSE),AM1046)</f>
        <v>7.9379999999999997</v>
      </c>
      <c r="AN1047">
        <f>_xlfn.IFNA(VLOOKUP(A1047,InterestRate!$A$2:$G$1334,6, FALSE),AN1046)</f>
        <v>7.88</v>
      </c>
      <c r="AO1047">
        <f>_xlfn.IFNA(VLOOKUP(A1047,InterestRate!$A$2:$G$1334,7, FALSE),AO1046)</f>
        <v>-4.4999999999999997E-3</v>
      </c>
      <c r="AP1047">
        <f t="shared" si="421"/>
        <v>-1</v>
      </c>
      <c r="AQ1047">
        <f t="shared" si="422"/>
        <v>1</v>
      </c>
    </row>
    <row r="1048" spans="1:43" x14ac:dyDescent="0.2">
      <c r="A1048" s="1">
        <v>43397</v>
      </c>
      <c r="B1048">
        <v>10278.15</v>
      </c>
      <c r="C1048">
        <v>10290.65</v>
      </c>
      <c r="D1048">
        <v>10126.700000000001</v>
      </c>
      <c r="E1048">
        <v>10224.75</v>
      </c>
      <c r="F1048">
        <v>362272428</v>
      </c>
      <c r="G1048">
        <v>19413.240000000002</v>
      </c>
      <c r="H1048">
        <f t="shared" si="438"/>
        <v>10364.891666666668</v>
      </c>
      <c r="I1048">
        <f t="shared" si="430"/>
        <v>-140.14166666666824</v>
      </c>
      <c r="J1048">
        <f t="shared" si="437"/>
        <v>0</v>
      </c>
      <c r="K1048">
        <f t="shared" si="418"/>
        <v>10553</v>
      </c>
      <c r="L1048">
        <f t="shared" si="431"/>
        <v>310810366.14285713</v>
      </c>
      <c r="M1048">
        <f t="shared" si="432"/>
        <v>51462061.857142866</v>
      </c>
      <c r="N1048" s="10">
        <f t="shared" si="419"/>
        <v>3.2103474412577326</v>
      </c>
      <c r="O1048">
        <f t="shared" si="427"/>
        <v>-247.75</v>
      </c>
      <c r="P1048">
        <f t="shared" si="439"/>
        <v>138</v>
      </c>
      <c r="Q1048">
        <f t="shared" si="440"/>
        <v>212.30256991020181</v>
      </c>
      <c r="R1048">
        <f t="shared" si="441"/>
        <v>-385.75</v>
      </c>
      <c r="S1048">
        <f t="shared" si="423"/>
        <v>77.950000000000728</v>
      </c>
      <c r="T1048">
        <f t="shared" si="424"/>
        <v>-77.950000000000728</v>
      </c>
      <c r="U1048">
        <f t="shared" si="425"/>
        <v>77.950000000000728</v>
      </c>
      <c r="V1048">
        <f t="shared" si="426"/>
        <v>0</v>
      </c>
      <c r="W1048">
        <f t="shared" si="433"/>
        <v>27.171428571428674</v>
      </c>
      <c r="X1048">
        <f t="shared" si="428"/>
        <v>62.564285714285816</v>
      </c>
      <c r="Y1048">
        <f t="shared" si="434"/>
        <v>29.945682122333352</v>
      </c>
      <c r="Z1048">
        <f t="shared" si="435"/>
        <v>0</v>
      </c>
      <c r="AA1048">
        <f t="shared" si="436"/>
        <v>0</v>
      </c>
      <c r="AB1048">
        <v>-550.45000000000005</v>
      </c>
      <c r="AC1048">
        <f t="shared" si="416"/>
        <v>-19345347655.199867</v>
      </c>
      <c r="AD1048">
        <f t="shared" si="429"/>
        <v>-20935775482.600197</v>
      </c>
      <c r="AE1048" t="str">
        <f t="shared" si="417"/>
        <v>Oct</v>
      </c>
      <c r="AF1048">
        <f>_xlfn.IFNA(VLOOKUP(A1048,Gold!$A$2:$E$1307,5, FALSE),AF1047)</f>
        <v>31692</v>
      </c>
      <c r="AG1048">
        <f>_xlfn.IFNA(VLOOKUP(A1048,Gold!$A$2:$G$1307,7, FALSE),AG1047)</f>
        <v>-1</v>
      </c>
      <c r="AH1048">
        <f>_xlfn.IFNA(VLOOKUP(A1048,Oil!$A$2:$E$1345,5, FALSE),AH1047)</f>
        <v>4901</v>
      </c>
      <c r="AI1048">
        <f>_xlfn.IFNA(VLOOKUP(A1048,Oil!$A$2:$G$1345,7, FALSE),AI1047)</f>
        <v>-1</v>
      </c>
      <c r="AJ1048">
        <f t="shared" si="420"/>
        <v>-2</v>
      </c>
      <c r="AK1048">
        <f>_xlfn.IFNA(VLOOKUP(A1048,InterestRate!$A$2:$G$1334,3, FALSE),AK1047)</f>
        <v>7.8719999999999999</v>
      </c>
      <c r="AL1048">
        <f>_xlfn.IFNA(VLOOKUP(A1048,InterestRate!$A$2:$G$1334,4,FALSE),AL1047)</f>
        <v>7.8520000000000003</v>
      </c>
      <c r="AM1048">
        <f>_xlfn.IFNA(VLOOKUP(A1048,InterestRate!$A$2:$G$1334,5, FALSE),AM1047)</f>
        <v>7.8780000000000001</v>
      </c>
      <c r="AN1048">
        <f>_xlfn.IFNA(VLOOKUP(A1048,InterestRate!$A$2:$G$1334,6, FALSE),AN1047)</f>
        <v>7.83</v>
      </c>
      <c r="AO1048">
        <f>_xlfn.IFNA(VLOOKUP(A1048,InterestRate!$A$2:$G$1334,7, FALSE),AO1047)</f>
        <v>-2.8E-3</v>
      </c>
      <c r="AP1048">
        <f t="shared" si="421"/>
        <v>-1</v>
      </c>
      <c r="AQ1048">
        <f t="shared" si="422"/>
        <v>-3</v>
      </c>
    </row>
    <row r="1049" spans="1:43" x14ac:dyDescent="0.2">
      <c r="A1049" s="1">
        <v>43398</v>
      </c>
      <c r="B1049">
        <v>10135.049999999999</v>
      </c>
      <c r="C1049">
        <v>10166.6</v>
      </c>
      <c r="D1049">
        <v>10079.299999999999</v>
      </c>
      <c r="E1049">
        <v>10124.9</v>
      </c>
      <c r="F1049">
        <v>522421914</v>
      </c>
      <c r="G1049">
        <v>23503.759999999998</v>
      </c>
      <c r="H1049">
        <f t="shared" si="438"/>
        <v>10357.250000000002</v>
      </c>
      <c r="I1049">
        <f t="shared" si="430"/>
        <v>-232.35000000000218</v>
      </c>
      <c r="J1049">
        <f t="shared" si="437"/>
        <v>0</v>
      </c>
      <c r="K1049">
        <f t="shared" si="418"/>
        <v>10524</v>
      </c>
      <c r="L1049">
        <f t="shared" si="431"/>
        <v>311984032.71428573</v>
      </c>
      <c r="M1049">
        <f t="shared" si="432"/>
        <v>210437881.28571427</v>
      </c>
      <c r="N1049" s="10">
        <f t="shared" si="419"/>
        <v>3.9417673260970516</v>
      </c>
      <c r="O1049">
        <f t="shared" si="427"/>
        <v>-387.60000000000036</v>
      </c>
      <c r="P1049">
        <f t="shared" si="439"/>
        <v>-300.85000000000036</v>
      </c>
      <c r="Q1049">
        <f t="shared" si="440"/>
        <v>180.75696719760526</v>
      </c>
      <c r="R1049">
        <f t="shared" si="441"/>
        <v>-86.75</v>
      </c>
      <c r="S1049">
        <f t="shared" si="423"/>
        <v>-99.850000000000364</v>
      </c>
      <c r="T1049">
        <f t="shared" si="424"/>
        <v>99.850000000000364</v>
      </c>
      <c r="U1049">
        <f t="shared" si="425"/>
        <v>0</v>
      </c>
      <c r="V1049">
        <f t="shared" si="426"/>
        <v>99.850000000000364</v>
      </c>
      <c r="W1049">
        <f t="shared" si="433"/>
        <v>21.457142857142962</v>
      </c>
      <c r="X1049">
        <f t="shared" si="428"/>
        <v>76.828571428571578</v>
      </c>
      <c r="Y1049">
        <f t="shared" si="434"/>
        <v>21.611510791366953</v>
      </c>
      <c r="Z1049">
        <f t="shared" si="435"/>
        <v>0</v>
      </c>
      <c r="AA1049">
        <f t="shared" si="436"/>
        <v>0</v>
      </c>
      <c r="AB1049">
        <v>-723.2</v>
      </c>
      <c r="AC1049">
        <f t="shared" si="416"/>
        <v>-5302582427.0998096</v>
      </c>
      <c r="AD1049">
        <f t="shared" si="429"/>
        <v>-21246150483.957283</v>
      </c>
      <c r="AE1049" t="str">
        <f t="shared" si="417"/>
        <v>Oct</v>
      </c>
      <c r="AF1049">
        <f>_xlfn.IFNA(VLOOKUP(A1049,Gold!$A$2:$E$1307,5, FALSE),AF1048)</f>
        <v>31736</v>
      </c>
      <c r="AG1049">
        <f>_xlfn.IFNA(VLOOKUP(A1049,Gold!$A$2:$G$1307,7, FALSE),AG1048)</f>
        <v>-1</v>
      </c>
      <c r="AH1049">
        <f>_xlfn.IFNA(VLOOKUP(A1049,Oil!$A$2:$E$1345,5, FALSE),AH1048)</f>
        <v>4896</v>
      </c>
      <c r="AI1049">
        <f>_xlfn.IFNA(VLOOKUP(A1049,Oil!$A$2:$G$1345,7, FALSE),AI1048)</f>
        <v>-1</v>
      </c>
      <c r="AJ1049">
        <f t="shared" si="420"/>
        <v>-2</v>
      </c>
      <c r="AK1049">
        <f>_xlfn.IFNA(VLOOKUP(A1049,InterestRate!$A$2:$G$1334,3, FALSE),AK1048)</f>
        <v>7.867</v>
      </c>
      <c r="AL1049">
        <f>_xlfn.IFNA(VLOOKUP(A1049,InterestRate!$A$2:$G$1334,4,FALSE),AL1048)</f>
        <v>7.8639999999999999</v>
      </c>
      <c r="AM1049">
        <f>_xlfn.IFNA(VLOOKUP(A1049,InterestRate!$A$2:$G$1334,5, FALSE),AM1048)</f>
        <v>7.8849999999999998</v>
      </c>
      <c r="AN1049">
        <f>_xlfn.IFNA(VLOOKUP(A1049,InterestRate!$A$2:$G$1334,6, FALSE),AN1048)</f>
        <v>7.8449999999999998</v>
      </c>
      <c r="AO1049">
        <f>_xlfn.IFNA(VLOOKUP(A1049,InterestRate!$A$2:$G$1334,7, FALSE),AO1048)</f>
        <v>-5.9999999999999995E-4</v>
      </c>
      <c r="AP1049">
        <f t="shared" si="421"/>
        <v>-1</v>
      </c>
      <c r="AQ1049">
        <f t="shared" si="422"/>
        <v>-3</v>
      </c>
    </row>
    <row r="1050" spans="1:43" x14ac:dyDescent="0.2">
      <c r="A1050" s="1">
        <v>43399</v>
      </c>
      <c r="B1050">
        <v>10122.35</v>
      </c>
      <c r="C1050">
        <v>10128.85</v>
      </c>
      <c r="D1050">
        <v>10004.549999999999</v>
      </c>
      <c r="E1050">
        <v>10030</v>
      </c>
      <c r="F1050">
        <v>375563273</v>
      </c>
      <c r="G1050">
        <v>16120.14</v>
      </c>
      <c r="H1050">
        <f t="shared" si="438"/>
        <v>10338.654166666667</v>
      </c>
      <c r="I1050">
        <f t="shared" si="430"/>
        <v>-308.65416666666715</v>
      </c>
      <c r="J1050">
        <f t="shared" si="437"/>
        <v>0</v>
      </c>
      <c r="K1050">
        <f t="shared" si="418"/>
        <v>10530</v>
      </c>
      <c r="L1050">
        <f t="shared" si="431"/>
        <v>348398916.4285714</v>
      </c>
      <c r="M1050">
        <f t="shared" si="432"/>
        <v>27164356.571428597</v>
      </c>
      <c r="N1050" s="10">
        <f t="shared" si="419"/>
        <v>4.9850448654037889</v>
      </c>
      <c r="O1050">
        <f t="shared" si="427"/>
        <v>-554.75</v>
      </c>
      <c r="P1050">
        <f t="shared" si="439"/>
        <v>-823.04999999999927</v>
      </c>
      <c r="Q1050">
        <f t="shared" si="440"/>
        <v>224.85083362298735</v>
      </c>
      <c r="R1050">
        <f t="shared" si="441"/>
        <v>268.29999999999927</v>
      </c>
      <c r="S1050">
        <f t="shared" si="423"/>
        <v>-94.899999999999636</v>
      </c>
      <c r="T1050">
        <f t="shared" si="424"/>
        <v>94.899999999999636</v>
      </c>
      <c r="U1050">
        <f t="shared" si="425"/>
        <v>0</v>
      </c>
      <c r="V1050">
        <f t="shared" si="426"/>
        <v>94.899999999999636</v>
      </c>
      <c r="W1050">
        <f t="shared" si="433"/>
        <v>11.135714285714389</v>
      </c>
      <c r="X1050">
        <f t="shared" si="428"/>
        <v>90.385714285714386</v>
      </c>
      <c r="Y1050">
        <f t="shared" si="434"/>
        <v>10.86184073016102</v>
      </c>
      <c r="Z1050">
        <f t="shared" si="435"/>
        <v>1</v>
      </c>
      <c r="AA1050">
        <f t="shared" si="436"/>
        <v>0</v>
      </c>
      <c r="AB1050">
        <v>-1190.0999999999999</v>
      </c>
      <c r="AC1050">
        <f t="shared" si="416"/>
        <v>-34683268261.55014</v>
      </c>
      <c r="AD1050">
        <f t="shared" si="429"/>
        <v>-27552498190.893036</v>
      </c>
      <c r="AE1050" t="str">
        <f t="shared" si="417"/>
        <v>Oct</v>
      </c>
      <c r="AF1050">
        <f>_xlfn.IFNA(VLOOKUP(A1050,Gold!$A$2:$E$1307,5, FALSE),AF1049)</f>
        <v>31868</v>
      </c>
      <c r="AG1050">
        <f>_xlfn.IFNA(VLOOKUP(A1050,Gold!$A$2:$G$1307,7, FALSE),AG1049)</f>
        <v>1</v>
      </c>
      <c r="AH1050">
        <f>_xlfn.IFNA(VLOOKUP(A1050,Oil!$A$2:$E$1345,5, FALSE),AH1049)</f>
        <v>4934</v>
      </c>
      <c r="AI1050">
        <f>_xlfn.IFNA(VLOOKUP(A1050,Oil!$A$2:$G$1345,7, FALSE),AI1049)</f>
        <v>1</v>
      </c>
      <c r="AJ1050">
        <f t="shared" si="420"/>
        <v>2</v>
      </c>
      <c r="AK1050">
        <f>_xlfn.IFNA(VLOOKUP(A1050,InterestRate!$A$2:$G$1334,3, FALSE),AK1049)</f>
        <v>7.8769999999999998</v>
      </c>
      <c r="AL1050">
        <f>_xlfn.IFNA(VLOOKUP(A1050,InterestRate!$A$2:$G$1334,4,FALSE),AL1049)</f>
        <v>7.8849999999999998</v>
      </c>
      <c r="AM1050">
        <f>_xlfn.IFNA(VLOOKUP(A1050,InterestRate!$A$2:$G$1334,5, FALSE),AM1049)</f>
        <v>7.891</v>
      </c>
      <c r="AN1050">
        <f>_xlfn.IFNA(VLOOKUP(A1050,InterestRate!$A$2:$G$1334,6, FALSE),AN1049)</f>
        <v>7.8609999999999998</v>
      </c>
      <c r="AO1050">
        <f>_xlfn.IFNA(VLOOKUP(A1050,InterestRate!$A$2:$G$1334,7, FALSE),AO1049)</f>
        <v>1.2999999999999999E-3</v>
      </c>
      <c r="AP1050">
        <f t="shared" si="421"/>
        <v>1</v>
      </c>
      <c r="AQ1050">
        <f t="shared" si="422"/>
        <v>3</v>
      </c>
    </row>
    <row r="1051" spans="1:43" x14ac:dyDescent="0.2">
      <c r="A1051" s="1">
        <v>43402</v>
      </c>
      <c r="B1051">
        <v>10078.1</v>
      </c>
      <c r="C1051">
        <v>10275.299999999999</v>
      </c>
      <c r="D1051">
        <v>10020.35</v>
      </c>
      <c r="E1051">
        <v>10250.85</v>
      </c>
      <c r="F1051">
        <v>375749433</v>
      </c>
      <c r="G1051">
        <v>17514.849999999999</v>
      </c>
      <c r="H1051">
        <f t="shared" si="438"/>
        <v>10316.066666666668</v>
      </c>
      <c r="I1051">
        <f t="shared" si="430"/>
        <v>-65.216666666667152</v>
      </c>
      <c r="J1051">
        <f t="shared" si="437"/>
        <v>0</v>
      </c>
      <c r="K1051">
        <f t="shared" si="418"/>
        <v>10598.4</v>
      </c>
      <c r="L1051">
        <f t="shared" si="431"/>
        <v>362987370.4285714</v>
      </c>
      <c r="M1051">
        <f t="shared" si="432"/>
        <v>12762062.571428597</v>
      </c>
      <c r="N1051" s="10">
        <f t="shared" si="419"/>
        <v>3.3904505480033289</v>
      </c>
      <c r="O1051">
        <f t="shared" si="427"/>
        <v>-202.19999999999891</v>
      </c>
      <c r="P1051">
        <f t="shared" si="439"/>
        <v>-307.19999999999891</v>
      </c>
      <c r="Q1051">
        <f t="shared" si="440"/>
        <v>227.34698517171208</v>
      </c>
      <c r="R1051">
        <f t="shared" si="441"/>
        <v>105</v>
      </c>
      <c r="S1051">
        <f t="shared" si="423"/>
        <v>220.85000000000036</v>
      </c>
      <c r="T1051">
        <f t="shared" si="424"/>
        <v>-220.85000000000036</v>
      </c>
      <c r="U1051">
        <f t="shared" si="425"/>
        <v>220.85000000000036</v>
      </c>
      <c r="V1051">
        <f t="shared" si="426"/>
        <v>0</v>
      </c>
      <c r="W1051">
        <f t="shared" si="433"/>
        <v>42.68571428571444</v>
      </c>
      <c r="X1051">
        <f t="shared" si="428"/>
        <v>71.571428571428569</v>
      </c>
      <c r="Y1051">
        <f t="shared" si="434"/>
        <v>37.035200793257395</v>
      </c>
      <c r="Z1051">
        <f t="shared" si="435"/>
        <v>0</v>
      </c>
      <c r="AA1051">
        <f t="shared" si="436"/>
        <v>0</v>
      </c>
      <c r="AB1051">
        <v>-1144.55</v>
      </c>
      <c r="AC1051">
        <f t="shared" si="416"/>
        <v>64910714550.75</v>
      </c>
      <c r="AD1051">
        <f t="shared" si="429"/>
        <v>-8396145416.4715443</v>
      </c>
      <c r="AE1051" t="str">
        <f t="shared" si="417"/>
        <v>Oct</v>
      </c>
      <c r="AF1051">
        <f>_xlfn.IFNA(VLOOKUP(A1051,Gold!$A$2:$E$1307,5, FALSE),AF1050)</f>
        <v>31784</v>
      </c>
      <c r="AG1051">
        <f>_xlfn.IFNA(VLOOKUP(A1051,Gold!$A$2:$G$1307,7, FALSE),AG1050)</f>
        <v>-1</v>
      </c>
      <c r="AH1051">
        <f>_xlfn.IFNA(VLOOKUP(A1051,Oil!$A$2:$E$1345,5, FALSE),AH1050)</f>
        <v>4959</v>
      </c>
      <c r="AI1051">
        <f>_xlfn.IFNA(VLOOKUP(A1051,Oil!$A$2:$G$1345,7, FALSE),AI1050)</f>
        <v>1</v>
      </c>
      <c r="AJ1051">
        <f t="shared" si="420"/>
        <v>0</v>
      </c>
      <c r="AK1051">
        <f>_xlfn.IFNA(VLOOKUP(A1051,InterestRate!$A$2:$G$1334,3, FALSE),AK1050)</f>
        <v>7.81</v>
      </c>
      <c r="AL1051">
        <f>_xlfn.IFNA(VLOOKUP(A1051,InterestRate!$A$2:$G$1334,4,FALSE),AL1050)</f>
        <v>7.8360000000000003</v>
      </c>
      <c r="AM1051">
        <f>_xlfn.IFNA(VLOOKUP(A1051,InterestRate!$A$2:$G$1334,5, FALSE),AM1050)</f>
        <v>7.8360000000000003</v>
      </c>
      <c r="AN1051">
        <f>_xlfn.IFNA(VLOOKUP(A1051,InterestRate!$A$2:$G$1334,6, FALSE),AN1050)</f>
        <v>7.7969999999999997</v>
      </c>
      <c r="AO1051">
        <f>_xlfn.IFNA(VLOOKUP(A1051,InterestRate!$A$2:$G$1334,7, FALSE),AO1050)</f>
        <v>-8.5000000000000006E-3</v>
      </c>
      <c r="AP1051">
        <f t="shared" si="421"/>
        <v>-1</v>
      </c>
      <c r="AQ1051">
        <f t="shared" si="422"/>
        <v>-1</v>
      </c>
    </row>
    <row r="1052" spans="1:43" x14ac:dyDescent="0.2">
      <c r="A1052" s="1">
        <v>43403</v>
      </c>
      <c r="B1052">
        <v>10239.4</v>
      </c>
      <c r="C1052">
        <v>10285.1</v>
      </c>
      <c r="D1052">
        <v>10175.35</v>
      </c>
      <c r="E1052">
        <v>10198.4</v>
      </c>
      <c r="F1052">
        <v>298753965</v>
      </c>
      <c r="G1052">
        <v>14789.51</v>
      </c>
      <c r="H1052">
        <f t="shared" si="438"/>
        <v>10298.629166666668</v>
      </c>
      <c r="I1052">
        <f t="shared" si="430"/>
        <v>-100.22916666666788</v>
      </c>
      <c r="J1052">
        <f t="shared" si="437"/>
        <v>0</v>
      </c>
      <c r="K1052">
        <f t="shared" si="418"/>
        <v>10585.2</v>
      </c>
      <c r="L1052">
        <f t="shared" si="431"/>
        <v>374724874</v>
      </c>
      <c r="M1052">
        <f t="shared" si="432"/>
        <v>-75970909</v>
      </c>
      <c r="N1052" s="10">
        <f t="shared" si="419"/>
        <v>3.7927518042045918</v>
      </c>
      <c r="O1052">
        <f t="shared" si="427"/>
        <v>-105.14999999999964</v>
      </c>
      <c r="P1052">
        <f t="shared" si="439"/>
        <v>-107.64999999999964</v>
      </c>
      <c r="Q1052">
        <f t="shared" si="440"/>
        <v>184.80092828565043</v>
      </c>
      <c r="R1052">
        <f t="shared" si="441"/>
        <v>2.5</v>
      </c>
      <c r="S1052">
        <f t="shared" si="423"/>
        <v>-52.450000000000728</v>
      </c>
      <c r="T1052">
        <f t="shared" si="424"/>
        <v>52.450000000000728</v>
      </c>
      <c r="U1052">
        <f t="shared" si="425"/>
        <v>0</v>
      </c>
      <c r="V1052">
        <f t="shared" si="426"/>
        <v>52.450000000000728</v>
      </c>
      <c r="W1052">
        <f t="shared" si="433"/>
        <v>42.68571428571444</v>
      </c>
      <c r="X1052">
        <f t="shared" si="428"/>
        <v>57.707142857142962</v>
      </c>
      <c r="Y1052">
        <f t="shared" si="434"/>
        <v>42.099330750264215</v>
      </c>
      <c r="Z1052">
        <f t="shared" si="435"/>
        <v>0</v>
      </c>
      <c r="AA1052">
        <f t="shared" si="436"/>
        <v>0</v>
      </c>
      <c r="AB1052">
        <v>-862.1</v>
      </c>
      <c r="AC1052">
        <f t="shared" si="416"/>
        <v>-12248912565</v>
      </c>
      <c r="AD1052">
        <f t="shared" si="429"/>
        <v>-8242681186.5286102</v>
      </c>
      <c r="AE1052" t="str">
        <f t="shared" si="417"/>
        <v>Oct</v>
      </c>
      <c r="AF1052">
        <f>_xlfn.IFNA(VLOOKUP(A1052,Gold!$A$2:$E$1307,5, FALSE),AF1051)</f>
        <v>31688</v>
      </c>
      <c r="AG1052">
        <f>_xlfn.IFNA(VLOOKUP(A1052,Gold!$A$2:$G$1307,7, FALSE),AG1051)</f>
        <v>-1</v>
      </c>
      <c r="AH1052">
        <f>_xlfn.IFNA(VLOOKUP(A1052,Oil!$A$2:$E$1345,5, FALSE),AH1051)</f>
        <v>4922</v>
      </c>
      <c r="AI1052">
        <f>_xlfn.IFNA(VLOOKUP(A1052,Oil!$A$2:$G$1345,7, FALSE),AI1051)</f>
        <v>-1</v>
      </c>
      <c r="AJ1052">
        <f t="shared" si="420"/>
        <v>-2</v>
      </c>
      <c r="AK1052">
        <f>_xlfn.IFNA(VLOOKUP(A1052,InterestRate!$A$2:$G$1334,3, FALSE),AK1051)</f>
        <v>7.8339999999999996</v>
      </c>
      <c r="AL1052">
        <f>_xlfn.IFNA(VLOOKUP(A1052,InterestRate!$A$2:$G$1334,4,FALSE),AL1051)</f>
        <v>7.8250000000000002</v>
      </c>
      <c r="AM1052">
        <f>_xlfn.IFNA(VLOOKUP(A1052,InterestRate!$A$2:$G$1334,5, FALSE),AM1051)</f>
        <v>7.84</v>
      </c>
      <c r="AN1052">
        <f>_xlfn.IFNA(VLOOKUP(A1052,InterestRate!$A$2:$G$1334,6, FALSE),AN1051)</f>
        <v>7.8179999999999996</v>
      </c>
      <c r="AO1052">
        <f>_xlfn.IFNA(VLOOKUP(A1052,InterestRate!$A$2:$G$1334,7, FALSE),AO1051)</f>
        <v>3.0999999999999999E-3</v>
      </c>
      <c r="AP1052">
        <f t="shared" si="421"/>
        <v>1</v>
      </c>
      <c r="AQ1052">
        <f t="shared" si="422"/>
        <v>-1</v>
      </c>
    </row>
    <row r="1053" spans="1:43" x14ac:dyDescent="0.2">
      <c r="A1053" s="1">
        <v>43404</v>
      </c>
      <c r="B1053">
        <v>10209.549999999999</v>
      </c>
      <c r="C1053">
        <v>10396</v>
      </c>
      <c r="D1053">
        <v>10105.1</v>
      </c>
      <c r="E1053">
        <v>10386.6</v>
      </c>
      <c r="F1053">
        <v>386618948</v>
      </c>
      <c r="G1053">
        <v>21513.85</v>
      </c>
      <c r="H1053">
        <f t="shared" si="438"/>
        <v>10295.608333333334</v>
      </c>
      <c r="I1053">
        <f t="shared" si="430"/>
        <v>90.991666666666788</v>
      </c>
      <c r="J1053">
        <f t="shared" si="437"/>
        <v>1</v>
      </c>
      <c r="K1053">
        <f t="shared" si="418"/>
        <v>10482.200000000001</v>
      </c>
      <c r="L1053">
        <f t="shared" si="431"/>
        <v>364753697</v>
      </c>
      <c r="M1053">
        <f t="shared" si="432"/>
        <v>21865251</v>
      </c>
      <c r="N1053" s="10">
        <f t="shared" si="419"/>
        <v>0.92041669073614429</v>
      </c>
      <c r="O1053">
        <f t="shared" si="427"/>
        <v>141.35000000000036</v>
      </c>
      <c r="P1053">
        <f t="shared" si="439"/>
        <v>356.20000000000073</v>
      </c>
      <c r="Q1053">
        <f t="shared" si="440"/>
        <v>164.44178482137119</v>
      </c>
      <c r="R1053">
        <f t="shared" si="441"/>
        <v>-214.85000000000036</v>
      </c>
      <c r="S1053">
        <f t="shared" si="423"/>
        <v>188.20000000000073</v>
      </c>
      <c r="T1053">
        <f t="shared" si="424"/>
        <v>-188.20000000000073</v>
      </c>
      <c r="U1053">
        <f t="shared" si="425"/>
        <v>188.20000000000073</v>
      </c>
      <c r="V1053">
        <f t="shared" si="426"/>
        <v>0</v>
      </c>
      <c r="W1053">
        <f t="shared" si="433"/>
        <v>69.571428571428825</v>
      </c>
      <c r="X1053">
        <f t="shared" si="428"/>
        <v>49.37857142857164</v>
      </c>
      <c r="Y1053">
        <f t="shared" si="434"/>
        <v>58.000357291728683</v>
      </c>
      <c r="Z1053">
        <f t="shared" si="435"/>
        <v>0</v>
      </c>
      <c r="AA1053">
        <f t="shared" si="436"/>
        <v>0</v>
      </c>
      <c r="AB1053">
        <v>-166</v>
      </c>
      <c r="AC1053">
        <f t="shared" si="416"/>
        <v>68450884743.400421</v>
      </c>
      <c r="AD1053">
        <f t="shared" si="429"/>
        <v>8567377751.9000378</v>
      </c>
      <c r="AE1053" t="str">
        <f t="shared" si="417"/>
        <v>Oct</v>
      </c>
      <c r="AF1053">
        <f>_xlfn.IFNA(VLOOKUP(A1053,Gold!$A$2:$E$1307,5, FALSE),AF1052)</f>
        <v>31698</v>
      </c>
      <c r="AG1053">
        <f>_xlfn.IFNA(VLOOKUP(A1053,Gold!$A$2:$G$1307,7, FALSE),AG1052)</f>
        <v>-1</v>
      </c>
      <c r="AH1053">
        <f>_xlfn.IFNA(VLOOKUP(A1053,Oil!$A$2:$E$1345,5, FALSE),AH1052)</f>
        <v>4869</v>
      </c>
      <c r="AI1053">
        <f>_xlfn.IFNA(VLOOKUP(A1053,Oil!$A$2:$G$1345,7, FALSE),AI1052)</f>
        <v>-1</v>
      </c>
      <c r="AJ1053">
        <f t="shared" si="420"/>
        <v>-2</v>
      </c>
      <c r="AK1053">
        <f>_xlfn.IFNA(VLOOKUP(A1053,InterestRate!$A$2:$G$1334,3, FALSE),AK1052)</f>
        <v>7.8529999999999998</v>
      </c>
      <c r="AL1053">
        <f>_xlfn.IFNA(VLOOKUP(A1053,InterestRate!$A$2:$G$1334,4,FALSE),AL1052)</f>
        <v>7.8810000000000002</v>
      </c>
      <c r="AM1053">
        <f>_xlfn.IFNA(VLOOKUP(A1053,InterestRate!$A$2:$G$1334,5, FALSE),AM1052)</f>
        <v>7.8929999999999998</v>
      </c>
      <c r="AN1053">
        <f>_xlfn.IFNA(VLOOKUP(A1053,InterestRate!$A$2:$G$1334,6, FALSE),AN1052)</f>
        <v>7.8460000000000001</v>
      </c>
      <c r="AO1053">
        <f>_xlfn.IFNA(VLOOKUP(A1053,InterestRate!$A$2:$G$1334,7, FALSE),AO1052)</f>
        <v>2.3999999999999998E-3</v>
      </c>
      <c r="AP1053">
        <f t="shared" si="421"/>
        <v>1</v>
      </c>
      <c r="AQ1053">
        <f t="shared" si="422"/>
        <v>-1</v>
      </c>
    </row>
    <row r="1054" spans="1:43" x14ac:dyDescent="0.2">
      <c r="A1054" s="1">
        <v>43405</v>
      </c>
      <c r="B1054">
        <v>10441.700000000001</v>
      </c>
      <c r="C1054">
        <v>10441.9</v>
      </c>
      <c r="D1054">
        <v>10341.9</v>
      </c>
      <c r="E1054">
        <v>10380.450000000001</v>
      </c>
      <c r="F1054">
        <v>359340403</v>
      </c>
      <c r="G1054">
        <v>18111.88</v>
      </c>
      <c r="H1054">
        <f t="shared" si="438"/>
        <v>10288.449999999999</v>
      </c>
      <c r="I1054">
        <f t="shared" si="430"/>
        <v>92.000000000001819</v>
      </c>
      <c r="J1054">
        <f t="shared" si="437"/>
        <v>0</v>
      </c>
      <c r="K1054">
        <f t="shared" si="418"/>
        <v>10582.5</v>
      </c>
      <c r="L1054">
        <f t="shared" si="431"/>
        <v>376203150.14285713</v>
      </c>
      <c r="M1054">
        <f t="shared" si="432"/>
        <v>-16862747.142857134</v>
      </c>
      <c r="N1054" s="10">
        <f t="shared" si="419"/>
        <v>1.9464474083493419</v>
      </c>
      <c r="O1054">
        <f t="shared" si="427"/>
        <v>233.65000000000146</v>
      </c>
      <c r="P1054">
        <f t="shared" si="439"/>
        <v>321.50000000000182</v>
      </c>
      <c r="Q1054">
        <f t="shared" si="440"/>
        <v>224.03282842986604</v>
      </c>
      <c r="R1054">
        <f t="shared" si="441"/>
        <v>-87.850000000000364</v>
      </c>
      <c r="S1054">
        <f t="shared" si="423"/>
        <v>-6.1499999999996362</v>
      </c>
      <c r="T1054">
        <f t="shared" si="424"/>
        <v>6.1499999999996362</v>
      </c>
      <c r="U1054">
        <f t="shared" si="425"/>
        <v>0</v>
      </c>
      <c r="V1054">
        <f t="shared" si="426"/>
        <v>6.1499999999996362</v>
      </c>
      <c r="W1054">
        <f t="shared" si="433"/>
        <v>69.571428571428825</v>
      </c>
      <c r="X1054">
        <f t="shared" si="428"/>
        <v>36.192857142857193</v>
      </c>
      <c r="Y1054">
        <f t="shared" si="434"/>
        <v>65.163577975513533</v>
      </c>
      <c r="Z1054">
        <f t="shared" si="435"/>
        <v>0</v>
      </c>
      <c r="AA1054">
        <f t="shared" si="436"/>
        <v>0</v>
      </c>
      <c r="AB1054">
        <v>269.85000000000002</v>
      </c>
      <c r="AC1054">
        <f t="shared" si="416"/>
        <v>-22009599683.75</v>
      </c>
      <c r="AD1054">
        <f t="shared" si="429"/>
        <v>5681698385.9358006</v>
      </c>
      <c r="AE1054" t="str">
        <f t="shared" si="417"/>
        <v>Nov</v>
      </c>
      <c r="AF1054">
        <f>_xlfn.IFNA(VLOOKUP(A1054,Gold!$A$2:$E$1307,5, FALSE),AF1053)</f>
        <v>31697</v>
      </c>
      <c r="AG1054">
        <f>_xlfn.IFNA(VLOOKUP(A1054,Gold!$A$2:$G$1307,7, FALSE),AG1053)</f>
        <v>-1</v>
      </c>
      <c r="AH1054">
        <f>_xlfn.IFNA(VLOOKUP(A1054,Oil!$A$2:$E$1345,5, FALSE),AH1053)</f>
        <v>4833</v>
      </c>
      <c r="AI1054">
        <f>_xlfn.IFNA(VLOOKUP(A1054,Oil!$A$2:$G$1345,7, FALSE),AI1053)</f>
        <v>-1</v>
      </c>
      <c r="AJ1054">
        <f t="shared" si="420"/>
        <v>-2</v>
      </c>
      <c r="AK1054">
        <f>_xlfn.IFNA(VLOOKUP(A1054,InterestRate!$A$2:$G$1334,3, FALSE),AK1053)</f>
        <v>7.8230000000000004</v>
      </c>
      <c r="AL1054">
        <f>_xlfn.IFNA(VLOOKUP(A1054,InterestRate!$A$2:$G$1334,4,FALSE),AL1053)</f>
        <v>7.8310000000000004</v>
      </c>
      <c r="AM1054">
        <f>_xlfn.IFNA(VLOOKUP(A1054,InterestRate!$A$2:$G$1334,5, FALSE),AM1053)</f>
        <v>7.84</v>
      </c>
      <c r="AN1054">
        <f>_xlfn.IFNA(VLOOKUP(A1054,InterestRate!$A$2:$G$1334,6, FALSE),AN1053)</f>
        <v>7.82</v>
      </c>
      <c r="AO1054">
        <f>_xlfn.IFNA(VLOOKUP(A1054,InterestRate!$A$2:$G$1334,7, FALSE),AO1053)</f>
        <v>-3.8E-3</v>
      </c>
      <c r="AP1054">
        <f t="shared" si="421"/>
        <v>-1</v>
      </c>
      <c r="AQ1054">
        <f t="shared" si="422"/>
        <v>-3</v>
      </c>
    </row>
    <row r="1055" spans="1:43" x14ac:dyDescent="0.2">
      <c r="A1055" s="1">
        <v>43406</v>
      </c>
      <c r="B1055">
        <v>10462.299999999999</v>
      </c>
      <c r="C1055">
        <v>10606.95</v>
      </c>
      <c r="D1055">
        <v>10457.700000000001</v>
      </c>
      <c r="E1055">
        <v>10553</v>
      </c>
      <c r="F1055">
        <v>434175607</v>
      </c>
      <c r="G1055">
        <v>21758.799999999999</v>
      </c>
      <c r="H1055">
        <f t="shared" si="438"/>
        <v>10277.445833333333</v>
      </c>
      <c r="I1055">
        <f t="shared" si="430"/>
        <v>275.55416666666679</v>
      </c>
      <c r="J1055">
        <f t="shared" si="437"/>
        <v>0</v>
      </c>
      <c r="K1055">
        <f t="shared" si="418"/>
        <v>10576.3</v>
      </c>
      <c r="L1055">
        <f t="shared" si="431"/>
        <v>382960052</v>
      </c>
      <c r="M1055">
        <f t="shared" si="432"/>
        <v>51215555</v>
      </c>
      <c r="N1055" s="10">
        <f t="shared" si="419"/>
        <v>0.22079029659811686</v>
      </c>
      <c r="O1055">
        <f t="shared" si="427"/>
        <v>328.25</v>
      </c>
      <c r="P1055">
        <f t="shared" si="439"/>
        <v>576</v>
      </c>
      <c r="Q1055">
        <f t="shared" si="440"/>
        <v>278.65451578373342</v>
      </c>
      <c r="R1055">
        <f t="shared" si="441"/>
        <v>-247.75</v>
      </c>
      <c r="S1055">
        <f t="shared" si="423"/>
        <v>172.54999999999927</v>
      </c>
      <c r="T1055">
        <f t="shared" si="424"/>
        <v>-172.54999999999927</v>
      </c>
      <c r="U1055">
        <f t="shared" si="425"/>
        <v>172.54999999999927</v>
      </c>
      <c r="V1055">
        <f t="shared" si="426"/>
        <v>0</v>
      </c>
      <c r="W1055">
        <f t="shared" si="433"/>
        <v>83.085714285714332</v>
      </c>
      <c r="X1055">
        <f t="shared" si="428"/>
        <v>36.192857142857193</v>
      </c>
      <c r="Y1055">
        <f t="shared" si="434"/>
        <v>69.077736207613256</v>
      </c>
      <c r="Z1055">
        <f t="shared" si="435"/>
        <v>0</v>
      </c>
      <c r="AA1055">
        <f t="shared" si="436"/>
        <v>0</v>
      </c>
      <c r="AB1055">
        <v>703.25</v>
      </c>
      <c r="AC1055">
        <f t="shared" si="416"/>
        <v>39379727554.900314</v>
      </c>
      <c r="AD1055">
        <f t="shared" si="429"/>
        <v>14070994844.521542</v>
      </c>
      <c r="AE1055" t="str">
        <f t="shared" si="417"/>
        <v>Nov</v>
      </c>
      <c r="AF1055">
        <f>_xlfn.IFNA(VLOOKUP(A1055,Gold!$A$2:$E$1307,5, FALSE),AF1054)</f>
        <v>31565</v>
      </c>
      <c r="AG1055">
        <f>_xlfn.IFNA(VLOOKUP(A1055,Gold!$A$2:$G$1307,7, FALSE),AG1054)</f>
        <v>-1</v>
      </c>
      <c r="AH1055">
        <f>_xlfn.IFNA(VLOOKUP(A1055,Oil!$A$2:$E$1345,5, FALSE),AH1054)</f>
        <v>4702</v>
      </c>
      <c r="AI1055">
        <f>_xlfn.IFNA(VLOOKUP(A1055,Oil!$A$2:$G$1345,7, FALSE),AI1054)</f>
        <v>-1</v>
      </c>
      <c r="AJ1055">
        <f t="shared" si="420"/>
        <v>-2</v>
      </c>
      <c r="AK1055">
        <f>_xlfn.IFNA(VLOOKUP(A1055,InterestRate!$A$2:$G$1334,3, FALSE),AK1054)</f>
        <v>7.7809999999999997</v>
      </c>
      <c r="AL1055">
        <f>_xlfn.IFNA(VLOOKUP(A1055,InterestRate!$A$2:$G$1334,4,FALSE),AL1054)</f>
        <v>7.7850000000000001</v>
      </c>
      <c r="AM1055">
        <f>_xlfn.IFNA(VLOOKUP(A1055,InterestRate!$A$2:$G$1334,5, FALSE),AM1054)</f>
        <v>7.7930000000000001</v>
      </c>
      <c r="AN1055">
        <f>_xlfn.IFNA(VLOOKUP(A1055,InterestRate!$A$2:$G$1334,6, FALSE),AN1054)</f>
        <v>7.7519999999999998</v>
      </c>
      <c r="AO1055">
        <f>_xlfn.IFNA(VLOOKUP(A1055,InterestRate!$A$2:$G$1334,7, FALSE),AO1054)</f>
        <v>-5.4000000000000003E-3</v>
      </c>
      <c r="AP1055">
        <f t="shared" si="421"/>
        <v>-1</v>
      </c>
      <c r="AQ1055">
        <f t="shared" si="422"/>
        <v>-3</v>
      </c>
    </row>
    <row r="1056" spans="1:43" x14ac:dyDescent="0.2">
      <c r="A1056" s="1">
        <v>43409</v>
      </c>
      <c r="B1056">
        <v>10558.75</v>
      </c>
      <c r="C1056">
        <v>10558.8</v>
      </c>
      <c r="D1056">
        <v>10477</v>
      </c>
      <c r="E1056">
        <v>10524</v>
      </c>
      <c r="F1056">
        <v>311176379</v>
      </c>
      <c r="G1056">
        <v>14761.17</v>
      </c>
      <c r="H1056">
        <f t="shared" si="438"/>
        <v>10274.799999999999</v>
      </c>
      <c r="I1056">
        <f t="shared" si="430"/>
        <v>249.20000000000073</v>
      </c>
      <c r="J1056">
        <f t="shared" si="437"/>
        <v>0</v>
      </c>
      <c r="K1056">
        <f t="shared" si="418"/>
        <v>10616.7</v>
      </c>
      <c r="L1056">
        <f t="shared" si="431"/>
        <v>393231934.71428573</v>
      </c>
      <c r="M1056">
        <f t="shared" si="432"/>
        <v>-82055555.714285731</v>
      </c>
      <c r="N1056" s="10">
        <f t="shared" si="419"/>
        <v>0.88084378563284615</v>
      </c>
      <c r="O1056">
        <f t="shared" si="427"/>
        <v>399.10000000000036</v>
      </c>
      <c r="P1056">
        <f t="shared" si="439"/>
        <v>786.70000000000073</v>
      </c>
      <c r="Q1056">
        <f t="shared" si="440"/>
        <v>329.0351206106094</v>
      </c>
      <c r="R1056">
        <f t="shared" si="441"/>
        <v>-387.60000000000036</v>
      </c>
      <c r="S1056">
        <f t="shared" si="423"/>
        <v>-29</v>
      </c>
      <c r="T1056">
        <f t="shared" si="424"/>
        <v>29</v>
      </c>
      <c r="U1056">
        <f t="shared" si="425"/>
        <v>0</v>
      </c>
      <c r="V1056">
        <f t="shared" si="426"/>
        <v>29</v>
      </c>
      <c r="W1056">
        <f t="shared" si="433"/>
        <v>83.085714285714332</v>
      </c>
      <c r="X1056">
        <f t="shared" si="428"/>
        <v>26.071428571428573</v>
      </c>
      <c r="Y1056">
        <f t="shared" si="434"/>
        <v>75.424717935416936</v>
      </c>
      <c r="Z1056">
        <f t="shared" si="435"/>
        <v>0</v>
      </c>
      <c r="AA1056">
        <f t="shared" si="436"/>
        <v>0</v>
      </c>
      <c r="AB1056">
        <v>961</v>
      </c>
      <c r="AC1056">
        <f t="shared" si="416"/>
        <v>-10813379170.25</v>
      </c>
      <c r="AD1056">
        <f t="shared" si="429"/>
        <v>13283738166.928656</v>
      </c>
      <c r="AE1056" t="str">
        <f t="shared" si="417"/>
        <v>Nov</v>
      </c>
      <c r="AF1056">
        <f>_xlfn.IFNA(VLOOKUP(A1056,Gold!$A$2:$E$1307,5, FALSE),AF1055)</f>
        <v>31739</v>
      </c>
      <c r="AG1056">
        <f>_xlfn.IFNA(VLOOKUP(A1056,Gold!$A$2:$G$1307,7, FALSE),AG1055)</f>
        <v>-1</v>
      </c>
      <c r="AH1056">
        <f>_xlfn.IFNA(VLOOKUP(A1056,Oil!$A$2:$E$1345,5, FALSE),AH1055)</f>
        <v>4602</v>
      </c>
      <c r="AI1056">
        <f>_xlfn.IFNA(VLOOKUP(A1056,Oil!$A$2:$G$1345,7, FALSE),AI1055)</f>
        <v>-1</v>
      </c>
      <c r="AJ1056">
        <f t="shared" si="420"/>
        <v>-2</v>
      </c>
      <c r="AK1056">
        <f>_xlfn.IFNA(VLOOKUP(A1056,InterestRate!$A$2:$G$1334,3, FALSE),AK1055)</f>
        <v>7.8079999999999998</v>
      </c>
      <c r="AL1056">
        <f>_xlfn.IFNA(VLOOKUP(A1056,InterestRate!$A$2:$G$1334,4,FALSE),AL1055)</f>
        <v>7.7990000000000004</v>
      </c>
      <c r="AM1056">
        <f>_xlfn.IFNA(VLOOKUP(A1056,InterestRate!$A$2:$G$1334,5, FALSE),AM1055)</f>
        <v>7.8120000000000003</v>
      </c>
      <c r="AN1056">
        <f>_xlfn.IFNA(VLOOKUP(A1056,InterestRate!$A$2:$G$1334,6, FALSE),AN1055)</f>
        <v>7.7910000000000004</v>
      </c>
      <c r="AO1056">
        <f>_xlfn.IFNA(VLOOKUP(A1056,InterestRate!$A$2:$G$1334,7, FALSE),AO1055)</f>
        <v>3.5000000000000001E-3</v>
      </c>
      <c r="AP1056">
        <f t="shared" si="421"/>
        <v>1</v>
      </c>
      <c r="AQ1056">
        <f t="shared" si="422"/>
        <v>-1</v>
      </c>
    </row>
    <row r="1057" spans="1:43" x14ac:dyDescent="0.2">
      <c r="A1057" s="1">
        <v>43410</v>
      </c>
      <c r="B1057">
        <v>10552</v>
      </c>
      <c r="C1057">
        <v>10600.25</v>
      </c>
      <c r="D1057">
        <v>10491.45</v>
      </c>
      <c r="E1057">
        <v>10530</v>
      </c>
      <c r="F1057">
        <v>309878810</v>
      </c>
      <c r="G1057">
        <v>14006.19</v>
      </c>
      <c r="H1057">
        <f t="shared" si="438"/>
        <v>10280.7125</v>
      </c>
      <c r="I1057">
        <f t="shared" si="430"/>
        <v>249.28750000000036</v>
      </c>
      <c r="J1057">
        <f t="shared" si="437"/>
        <v>0</v>
      </c>
      <c r="K1057">
        <f t="shared" si="418"/>
        <v>10682.2</v>
      </c>
      <c r="L1057">
        <f t="shared" si="431"/>
        <v>363054001.14285713</v>
      </c>
      <c r="M1057">
        <f t="shared" si="432"/>
        <v>-53175191.142857134</v>
      </c>
      <c r="N1057" s="10">
        <f t="shared" si="419"/>
        <v>1.4453941120607856</v>
      </c>
      <c r="O1057">
        <f t="shared" si="427"/>
        <v>500</v>
      </c>
      <c r="P1057">
        <f t="shared" si="439"/>
        <v>1054.75</v>
      </c>
      <c r="Q1057">
        <f t="shared" si="440"/>
        <v>339.86375193737922</v>
      </c>
      <c r="R1057">
        <f t="shared" si="441"/>
        <v>-554.75</v>
      </c>
      <c r="S1057">
        <f t="shared" si="423"/>
        <v>6</v>
      </c>
      <c r="T1057">
        <f t="shared" si="424"/>
        <v>-6</v>
      </c>
      <c r="U1057">
        <f t="shared" si="425"/>
        <v>6</v>
      </c>
      <c r="V1057">
        <f t="shared" si="426"/>
        <v>0</v>
      </c>
      <c r="W1057">
        <f t="shared" si="433"/>
        <v>83.942857142857193</v>
      </c>
      <c r="X1057">
        <f t="shared" si="428"/>
        <v>12.514285714285766</v>
      </c>
      <c r="Y1057">
        <f t="shared" si="434"/>
        <v>86.133098798006415</v>
      </c>
      <c r="Z1057">
        <f t="shared" si="435"/>
        <v>0</v>
      </c>
      <c r="AA1057">
        <f t="shared" si="436"/>
        <v>1</v>
      </c>
      <c r="AB1057">
        <v>1227.3499999999999</v>
      </c>
      <c r="AC1057">
        <f t="shared" si="416"/>
        <v>-6817333820</v>
      </c>
      <c r="AD1057">
        <f t="shared" si="429"/>
        <v>17264585944.292961</v>
      </c>
      <c r="AE1057" t="str">
        <f t="shared" si="417"/>
        <v>Nov</v>
      </c>
      <c r="AF1057">
        <f>_xlfn.IFNA(VLOOKUP(A1057,Gold!$A$2:$E$1307,5, FALSE),AF1056)</f>
        <v>31773</v>
      </c>
      <c r="AG1057">
        <f>_xlfn.IFNA(VLOOKUP(A1057,Gold!$A$2:$G$1307,7, FALSE),AG1056)</f>
        <v>1</v>
      </c>
      <c r="AH1057">
        <f>_xlfn.IFNA(VLOOKUP(A1057,Oil!$A$2:$E$1345,5, FALSE),AH1056)</f>
        <v>4611</v>
      </c>
      <c r="AI1057">
        <f>_xlfn.IFNA(VLOOKUP(A1057,Oil!$A$2:$G$1345,7, FALSE),AI1056)</f>
        <v>1</v>
      </c>
      <c r="AJ1057">
        <f t="shared" si="420"/>
        <v>2</v>
      </c>
      <c r="AK1057">
        <f>_xlfn.IFNA(VLOOKUP(A1057,InterestRate!$A$2:$G$1334,3, FALSE),AK1056)</f>
        <v>7.7960000000000003</v>
      </c>
      <c r="AL1057">
        <f>_xlfn.IFNA(VLOOKUP(A1057,InterestRate!$A$2:$G$1334,4,FALSE),AL1056)</f>
        <v>7.8010000000000002</v>
      </c>
      <c r="AM1057">
        <f>_xlfn.IFNA(VLOOKUP(A1057,InterestRate!$A$2:$G$1334,5, FALSE),AM1056)</f>
        <v>7.8109999999999999</v>
      </c>
      <c r="AN1057">
        <f>_xlfn.IFNA(VLOOKUP(A1057,InterestRate!$A$2:$G$1334,6, FALSE),AN1056)</f>
        <v>7.7910000000000004</v>
      </c>
      <c r="AO1057">
        <f>_xlfn.IFNA(VLOOKUP(A1057,InterestRate!$A$2:$G$1334,7, FALSE),AO1056)</f>
        <v>-1.5E-3</v>
      </c>
      <c r="AP1057">
        <f t="shared" si="421"/>
        <v>-1</v>
      </c>
      <c r="AQ1057">
        <f t="shared" si="422"/>
        <v>1</v>
      </c>
    </row>
    <row r="1058" spans="1:43" x14ac:dyDescent="0.2">
      <c r="A1058" s="1">
        <v>43411</v>
      </c>
      <c r="B1058">
        <v>10614.45</v>
      </c>
      <c r="C1058">
        <v>10616.45</v>
      </c>
      <c r="D1058">
        <v>10582.3</v>
      </c>
      <c r="E1058">
        <v>10598.4</v>
      </c>
      <c r="F1058">
        <v>32194181</v>
      </c>
      <c r="G1058">
        <v>1534.08</v>
      </c>
      <c r="H1058">
        <f t="shared" si="438"/>
        <v>10299.583333333334</v>
      </c>
      <c r="I1058">
        <f t="shared" si="430"/>
        <v>298.8166666666657</v>
      </c>
      <c r="J1058">
        <f t="shared" si="437"/>
        <v>0</v>
      </c>
      <c r="K1058">
        <f t="shared" si="418"/>
        <v>10763.4</v>
      </c>
      <c r="L1058">
        <f t="shared" si="431"/>
        <v>353670506.4285714</v>
      </c>
      <c r="M1058">
        <f t="shared" si="432"/>
        <v>-321476325.4285714</v>
      </c>
      <c r="N1058" s="10">
        <f t="shared" si="419"/>
        <v>1.5568387681159421</v>
      </c>
      <c r="O1058">
        <f t="shared" si="427"/>
        <v>347.54999999999927</v>
      </c>
      <c r="P1058">
        <f t="shared" si="439"/>
        <v>549.74999999999818</v>
      </c>
      <c r="Q1058">
        <f t="shared" si="440"/>
        <v>259.47619672460621</v>
      </c>
      <c r="R1058">
        <f t="shared" si="441"/>
        <v>-202.19999999999891</v>
      </c>
      <c r="S1058">
        <f t="shared" si="423"/>
        <v>68.399999999999636</v>
      </c>
      <c r="T1058">
        <f t="shared" si="424"/>
        <v>-68.399999999999636</v>
      </c>
      <c r="U1058">
        <f t="shared" si="425"/>
        <v>68.399999999999636</v>
      </c>
      <c r="V1058">
        <f t="shared" si="426"/>
        <v>0</v>
      </c>
      <c r="W1058">
        <f t="shared" si="433"/>
        <v>62.164285714285661</v>
      </c>
      <c r="X1058">
        <f t="shared" si="428"/>
        <v>12.514285714285766</v>
      </c>
      <c r="Y1058">
        <f t="shared" si="434"/>
        <v>82.142520056630417</v>
      </c>
      <c r="Z1058">
        <f t="shared" si="435"/>
        <v>0</v>
      </c>
      <c r="AA1058">
        <f t="shared" si="436"/>
        <v>1</v>
      </c>
      <c r="AB1058">
        <v>1246.6500000000001</v>
      </c>
      <c r="AC1058">
        <f t="shared" si="416"/>
        <v>-516716605.05003512</v>
      </c>
      <c r="AD1058">
        <f t="shared" si="429"/>
        <v>7917810064.8929577</v>
      </c>
      <c r="AE1058" t="str">
        <f t="shared" si="417"/>
        <v>Nov</v>
      </c>
      <c r="AF1058">
        <f>_xlfn.IFNA(VLOOKUP(A1058,Gold!$A$2:$E$1307,5, FALSE),AF1057)</f>
        <v>31773</v>
      </c>
      <c r="AG1058">
        <f>_xlfn.IFNA(VLOOKUP(A1058,Gold!$A$2:$G$1307,7, FALSE),AG1057)</f>
        <v>1</v>
      </c>
      <c r="AH1058">
        <f>_xlfn.IFNA(VLOOKUP(A1058,Oil!$A$2:$E$1345,5, FALSE),AH1057)</f>
        <v>4611</v>
      </c>
      <c r="AI1058">
        <f>_xlfn.IFNA(VLOOKUP(A1058,Oil!$A$2:$G$1345,7, FALSE),AI1057)</f>
        <v>1</v>
      </c>
      <c r="AJ1058">
        <f t="shared" si="420"/>
        <v>2</v>
      </c>
      <c r="AK1058">
        <f>_xlfn.IFNA(VLOOKUP(A1058,InterestRate!$A$2:$G$1334,3, FALSE),AK1057)</f>
        <v>7.7960000000000003</v>
      </c>
      <c r="AL1058">
        <f>_xlfn.IFNA(VLOOKUP(A1058,InterestRate!$A$2:$G$1334,4,FALSE),AL1057)</f>
        <v>7.8010000000000002</v>
      </c>
      <c r="AM1058">
        <f>_xlfn.IFNA(VLOOKUP(A1058,InterestRate!$A$2:$G$1334,5, FALSE),AM1057)</f>
        <v>7.8109999999999999</v>
      </c>
      <c r="AN1058">
        <f>_xlfn.IFNA(VLOOKUP(A1058,InterestRate!$A$2:$G$1334,6, FALSE),AN1057)</f>
        <v>7.7910000000000004</v>
      </c>
      <c r="AO1058">
        <f>_xlfn.IFNA(VLOOKUP(A1058,InterestRate!$A$2:$G$1334,7, FALSE),AO1057)</f>
        <v>-1.5E-3</v>
      </c>
      <c r="AP1058">
        <f t="shared" si="421"/>
        <v>-1</v>
      </c>
      <c r="AQ1058">
        <f t="shared" si="422"/>
        <v>1</v>
      </c>
    </row>
    <row r="1059" spans="1:43" x14ac:dyDescent="0.2">
      <c r="A1059" s="1">
        <v>43413</v>
      </c>
      <c r="B1059">
        <v>10614.7</v>
      </c>
      <c r="C1059">
        <v>10619.55</v>
      </c>
      <c r="D1059">
        <v>10544.85</v>
      </c>
      <c r="E1059">
        <v>10585.2</v>
      </c>
      <c r="F1059">
        <v>305817331</v>
      </c>
      <c r="G1059">
        <v>15294.83</v>
      </c>
      <c r="H1059">
        <f t="shared" si="438"/>
        <v>10329.012499999999</v>
      </c>
      <c r="I1059">
        <f t="shared" si="430"/>
        <v>256.18750000000182</v>
      </c>
      <c r="J1059">
        <f t="shared" si="437"/>
        <v>0</v>
      </c>
      <c r="K1059">
        <f t="shared" si="418"/>
        <v>10656.2</v>
      </c>
      <c r="L1059">
        <f t="shared" si="431"/>
        <v>304591184.71428573</v>
      </c>
      <c r="M1059">
        <f t="shared" si="432"/>
        <v>1226146.2857142687</v>
      </c>
      <c r="N1059" s="10">
        <f t="shared" si="419"/>
        <v>0.67074783660204806</v>
      </c>
      <c r="O1059">
        <f t="shared" si="427"/>
        <v>386.80000000000109</v>
      </c>
      <c r="P1059">
        <f t="shared" si="439"/>
        <v>491.95000000000073</v>
      </c>
      <c r="Q1059">
        <f t="shared" si="440"/>
        <v>198.86806077205563</v>
      </c>
      <c r="R1059">
        <f t="shared" si="441"/>
        <v>-105.14999999999964</v>
      </c>
      <c r="S1059">
        <f t="shared" si="423"/>
        <v>-13.199999999998909</v>
      </c>
      <c r="T1059">
        <f t="shared" si="424"/>
        <v>13.199999999998909</v>
      </c>
      <c r="U1059">
        <f t="shared" si="425"/>
        <v>0</v>
      </c>
      <c r="V1059">
        <f t="shared" si="426"/>
        <v>13.199999999998909</v>
      </c>
      <c r="W1059">
        <f t="shared" si="433"/>
        <v>62.164285714285661</v>
      </c>
      <c r="X1059">
        <f t="shared" si="428"/>
        <v>6.9071428571426496</v>
      </c>
      <c r="Y1059">
        <f t="shared" si="434"/>
        <v>88.715596330275488</v>
      </c>
      <c r="Z1059">
        <f t="shared" si="435"/>
        <v>0</v>
      </c>
      <c r="AA1059">
        <f t="shared" si="436"/>
        <v>1</v>
      </c>
      <c r="AB1059">
        <v>1234.3499999999999</v>
      </c>
      <c r="AC1059">
        <f t="shared" si="416"/>
        <v>-9021611264.5</v>
      </c>
      <c r="AD1059">
        <f t="shared" si="429"/>
        <v>8378853107.8215284</v>
      </c>
      <c r="AE1059" t="str">
        <f t="shared" si="417"/>
        <v>Nov</v>
      </c>
      <c r="AF1059">
        <f>_xlfn.IFNA(VLOOKUP(A1059,Gold!$A$2:$E$1307,5, FALSE),AF1058)</f>
        <v>31773</v>
      </c>
      <c r="AG1059">
        <f>_xlfn.IFNA(VLOOKUP(A1059,Gold!$A$2:$G$1307,7, FALSE),AG1058)</f>
        <v>1</v>
      </c>
      <c r="AH1059">
        <f>_xlfn.IFNA(VLOOKUP(A1059,Oil!$A$2:$E$1345,5, FALSE),AH1058)</f>
        <v>4429</v>
      </c>
      <c r="AI1059">
        <f>_xlfn.IFNA(VLOOKUP(A1059,Oil!$A$2:$G$1345,7, FALSE),AI1058)</f>
        <v>-1</v>
      </c>
      <c r="AJ1059">
        <f t="shared" si="420"/>
        <v>0</v>
      </c>
      <c r="AK1059">
        <f>_xlfn.IFNA(VLOOKUP(A1059,InterestRate!$A$2:$G$1334,3, FALSE),AK1058)</f>
        <v>7.7649999999999997</v>
      </c>
      <c r="AL1059">
        <f>_xlfn.IFNA(VLOOKUP(A1059,InterestRate!$A$2:$G$1334,4,FALSE),AL1058)</f>
        <v>7.766</v>
      </c>
      <c r="AM1059">
        <f>_xlfn.IFNA(VLOOKUP(A1059,InterestRate!$A$2:$G$1334,5, FALSE),AM1058)</f>
        <v>7.7809999999999997</v>
      </c>
      <c r="AN1059">
        <f>_xlfn.IFNA(VLOOKUP(A1059,InterestRate!$A$2:$G$1334,6, FALSE),AN1058)</f>
        <v>7.7569999999999997</v>
      </c>
      <c r="AO1059">
        <f>_xlfn.IFNA(VLOOKUP(A1059,InterestRate!$A$2:$G$1334,7, FALSE),AO1058)</f>
        <v>-4.0000000000000001E-3</v>
      </c>
      <c r="AP1059">
        <f t="shared" si="421"/>
        <v>-1</v>
      </c>
      <c r="AQ1059">
        <f t="shared" si="422"/>
        <v>-1</v>
      </c>
    </row>
    <row r="1060" spans="1:43" x14ac:dyDescent="0.2">
      <c r="A1060" s="1">
        <v>43416</v>
      </c>
      <c r="B1060">
        <v>10607.8</v>
      </c>
      <c r="C1060">
        <v>10645.5</v>
      </c>
      <c r="D1060">
        <v>10464.049999999999</v>
      </c>
      <c r="E1060">
        <v>10482.200000000001</v>
      </c>
      <c r="F1060">
        <v>267710127</v>
      </c>
      <c r="G1060">
        <v>13445.33</v>
      </c>
      <c r="H1060">
        <f t="shared" si="438"/>
        <v>10365.545833333332</v>
      </c>
      <c r="I1060">
        <f t="shared" si="430"/>
        <v>116.65416666666897</v>
      </c>
      <c r="J1060">
        <f t="shared" si="437"/>
        <v>0</v>
      </c>
      <c r="K1060">
        <f t="shared" si="418"/>
        <v>10600.05</v>
      </c>
      <c r="L1060">
        <f t="shared" si="431"/>
        <v>305600237</v>
      </c>
      <c r="M1060">
        <f t="shared" si="432"/>
        <v>-37890110</v>
      </c>
      <c r="N1060" s="10">
        <f t="shared" si="419"/>
        <v>1.1242868863406397</v>
      </c>
      <c r="O1060">
        <f t="shared" si="427"/>
        <v>95.600000000000364</v>
      </c>
      <c r="P1060">
        <f t="shared" si="439"/>
        <v>-45.75</v>
      </c>
      <c r="Q1060">
        <f t="shared" si="440"/>
        <v>116.89198616060624</v>
      </c>
      <c r="R1060">
        <f t="shared" si="441"/>
        <v>141.35000000000036</v>
      </c>
      <c r="S1060">
        <f t="shared" si="423"/>
        <v>-103</v>
      </c>
      <c r="T1060">
        <f t="shared" si="424"/>
        <v>103</v>
      </c>
      <c r="U1060">
        <f t="shared" si="425"/>
        <v>0</v>
      </c>
      <c r="V1060">
        <f t="shared" si="426"/>
        <v>103</v>
      </c>
      <c r="W1060">
        <f t="shared" si="433"/>
        <v>35.278571428571276</v>
      </c>
      <c r="X1060">
        <f t="shared" si="428"/>
        <v>21.621428571428364</v>
      </c>
      <c r="Y1060">
        <f t="shared" si="434"/>
        <v>60.930175178879956</v>
      </c>
      <c r="Z1060">
        <f t="shared" si="435"/>
        <v>0</v>
      </c>
      <c r="AA1060">
        <f t="shared" si="436"/>
        <v>0</v>
      </c>
      <c r="AB1060">
        <v>829.95</v>
      </c>
      <c r="AC1060">
        <f t="shared" si="416"/>
        <v>-33624391951.199612</v>
      </c>
      <c r="AD1060">
        <f t="shared" si="429"/>
        <v>-6203329277.1213331</v>
      </c>
      <c r="AE1060" t="str">
        <f t="shared" si="417"/>
        <v>Nov</v>
      </c>
      <c r="AF1060">
        <f>_xlfn.IFNA(VLOOKUP(A1060,Gold!$A$2:$E$1307,5, FALSE),AF1059)</f>
        <v>31200</v>
      </c>
      <c r="AG1060">
        <f>_xlfn.IFNA(VLOOKUP(A1060,Gold!$A$2:$G$1307,7, FALSE),AG1059)</f>
        <v>-1</v>
      </c>
      <c r="AH1060">
        <f>_xlfn.IFNA(VLOOKUP(A1060,Oil!$A$2:$E$1345,5, FALSE),AH1059)</f>
        <v>4378</v>
      </c>
      <c r="AI1060">
        <f>_xlfn.IFNA(VLOOKUP(A1060,Oil!$A$2:$G$1345,7, FALSE),AI1059)</f>
        <v>-1</v>
      </c>
      <c r="AJ1060">
        <f t="shared" si="420"/>
        <v>-2</v>
      </c>
      <c r="AK1060">
        <f>_xlfn.IFNA(VLOOKUP(A1060,InterestRate!$A$2:$G$1334,3, FALSE),AK1059)</f>
        <v>7.8040000000000003</v>
      </c>
      <c r="AL1060">
        <f>_xlfn.IFNA(VLOOKUP(A1060,InterestRate!$A$2:$G$1334,4,FALSE),AL1059)</f>
        <v>7.7889999999999997</v>
      </c>
      <c r="AM1060">
        <f>_xlfn.IFNA(VLOOKUP(A1060,InterestRate!$A$2:$G$1334,5, FALSE),AM1059)</f>
        <v>7.8209999999999997</v>
      </c>
      <c r="AN1060">
        <f>_xlfn.IFNA(VLOOKUP(A1060,InterestRate!$A$2:$G$1334,6, FALSE),AN1059)</f>
        <v>7.7880000000000003</v>
      </c>
      <c r="AO1060">
        <f>_xlfn.IFNA(VLOOKUP(A1060,InterestRate!$A$2:$G$1334,7, FALSE),AO1059)</f>
        <v>5.0000000000000001E-3</v>
      </c>
      <c r="AP1060">
        <f t="shared" si="421"/>
        <v>1</v>
      </c>
      <c r="AQ1060">
        <f t="shared" si="422"/>
        <v>-1</v>
      </c>
    </row>
    <row r="1061" spans="1:43" x14ac:dyDescent="0.2">
      <c r="A1061" s="1">
        <v>43417</v>
      </c>
      <c r="B1061">
        <v>10451.9</v>
      </c>
      <c r="C1061">
        <v>10596.25</v>
      </c>
      <c r="D1061">
        <v>10440.549999999999</v>
      </c>
      <c r="E1061">
        <v>10582.5</v>
      </c>
      <c r="F1061">
        <v>262541595</v>
      </c>
      <c r="G1061">
        <v>13078.98</v>
      </c>
      <c r="H1061">
        <f t="shared" si="438"/>
        <v>10386.999999999998</v>
      </c>
      <c r="I1061">
        <f t="shared" si="430"/>
        <v>195.50000000000182</v>
      </c>
      <c r="J1061">
        <f t="shared" si="437"/>
        <v>0</v>
      </c>
      <c r="K1061">
        <f t="shared" si="418"/>
        <v>10526.75</v>
      </c>
      <c r="L1061">
        <f t="shared" si="431"/>
        <v>288613262.5714286</v>
      </c>
      <c r="M1061">
        <f t="shared" si="432"/>
        <v>-26071667.571428597</v>
      </c>
      <c r="N1061" s="10">
        <f t="shared" si="419"/>
        <v>-0.52681313489251125</v>
      </c>
      <c r="O1061">
        <f t="shared" si="427"/>
        <v>202.04999999999927</v>
      </c>
      <c r="P1061">
        <f t="shared" si="439"/>
        <v>-31.600000000002183</v>
      </c>
      <c r="Q1061">
        <f t="shared" si="440"/>
        <v>129.99163709364407</v>
      </c>
      <c r="R1061">
        <f t="shared" si="441"/>
        <v>233.65000000000146</v>
      </c>
      <c r="S1061">
        <f t="shared" si="423"/>
        <v>100.29999999999927</v>
      </c>
      <c r="T1061">
        <f t="shared" si="424"/>
        <v>-100.29999999999927</v>
      </c>
      <c r="U1061">
        <f t="shared" si="425"/>
        <v>100.29999999999927</v>
      </c>
      <c r="V1061">
        <f t="shared" si="426"/>
        <v>0</v>
      </c>
      <c r="W1061">
        <f t="shared" si="433"/>
        <v>49.607142857142598</v>
      </c>
      <c r="X1061">
        <f t="shared" si="428"/>
        <v>20.742857142856987</v>
      </c>
      <c r="Y1061">
        <f t="shared" si="434"/>
        <v>69.526479127039778</v>
      </c>
      <c r="Z1061">
        <f t="shared" si="435"/>
        <v>0</v>
      </c>
      <c r="AA1061">
        <f t="shared" si="436"/>
        <v>0</v>
      </c>
      <c r="AB1061">
        <v>684.45</v>
      </c>
      <c r="AC1061">
        <f t="shared" si="416"/>
        <v>34287932307.000095</v>
      </c>
      <c r="AD1061">
        <f t="shared" si="429"/>
        <v>1839175292.9858234</v>
      </c>
      <c r="AE1061" t="str">
        <f t="shared" si="417"/>
        <v>Nov</v>
      </c>
      <c r="AF1061">
        <f>_xlfn.IFNA(VLOOKUP(A1061,Gold!$A$2:$E$1307,5, FALSE),AF1060)</f>
        <v>30898</v>
      </c>
      <c r="AG1061">
        <f>_xlfn.IFNA(VLOOKUP(A1061,Gold!$A$2:$G$1307,7, FALSE),AG1060)</f>
        <v>-1</v>
      </c>
      <c r="AH1061">
        <f>_xlfn.IFNA(VLOOKUP(A1061,Oil!$A$2:$E$1345,5, FALSE),AH1060)</f>
        <v>4369</v>
      </c>
      <c r="AI1061">
        <f>_xlfn.IFNA(VLOOKUP(A1061,Oil!$A$2:$G$1345,7, FALSE),AI1060)</f>
        <v>-1</v>
      </c>
      <c r="AJ1061">
        <f t="shared" si="420"/>
        <v>-2</v>
      </c>
      <c r="AK1061">
        <f>_xlfn.IFNA(VLOOKUP(A1061,InterestRate!$A$2:$G$1334,3, FALSE),AK1060)</f>
        <v>7.7619999999999996</v>
      </c>
      <c r="AL1061">
        <f>_xlfn.IFNA(VLOOKUP(A1061,InterestRate!$A$2:$G$1334,4,FALSE),AL1060)</f>
        <v>7.7770000000000001</v>
      </c>
      <c r="AM1061">
        <f>_xlfn.IFNA(VLOOKUP(A1061,InterestRate!$A$2:$G$1334,5, FALSE),AM1060)</f>
        <v>7.7830000000000004</v>
      </c>
      <c r="AN1061">
        <f>_xlfn.IFNA(VLOOKUP(A1061,InterestRate!$A$2:$G$1334,6, FALSE),AN1060)</f>
        <v>7.7569999999999997</v>
      </c>
      <c r="AO1061">
        <f>_xlfn.IFNA(VLOOKUP(A1061,InterestRate!$A$2:$G$1334,7, FALSE),AO1060)</f>
        <v>-5.4000000000000003E-3</v>
      </c>
      <c r="AP1061">
        <f t="shared" si="421"/>
        <v>-1</v>
      </c>
      <c r="AQ1061">
        <f t="shared" si="422"/>
        <v>-3</v>
      </c>
    </row>
    <row r="1062" spans="1:43" x14ac:dyDescent="0.2">
      <c r="A1062" s="1">
        <v>43418</v>
      </c>
      <c r="B1062">
        <v>10634.9</v>
      </c>
      <c r="C1062">
        <v>10651.6</v>
      </c>
      <c r="D1062">
        <v>10532.7</v>
      </c>
      <c r="E1062">
        <v>10576.3</v>
      </c>
      <c r="F1062">
        <v>396373781</v>
      </c>
      <c r="G1062">
        <v>19374.89</v>
      </c>
      <c r="H1062">
        <f t="shared" si="438"/>
        <v>10425.133333333333</v>
      </c>
      <c r="I1062">
        <f t="shared" si="430"/>
        <v>151.16666666666606</v>
      </c>
      <c r="J1062">
        <f t="shared" si="437"/>
        <v>0</v>
      </c>
      <c r="K1062">
        <f t="shared" si="418"/>
        <v>10628.6</v>
      </c>
      <c r="L1062">
        <f t="shared" si="431"/>
        <v>274784861.4285714</v>
      </c>
      <c r="M1062">
        <f t="shared" si="432"/>
        <v>121588919.5714286</v>
      </c>
      <c r="N1062" s="10">
        <f t="shared" si="419"/>
        <v>0.49450185792764101</v>
      </c>
      <c r="O1062">
        <f t="shared" si="427"/>
        <v>23.299999999999272</v>
      </c>
      <c r="P1062">
        <f t="shared" si="439"/>
        <v>-304.95000000000073</v>
      </c>
      <c r="Q1062">
        <f t="shared" si="440"/>
        <v>134.26353970917842</v>
      </c>
      <c r="R1062">
        <f t="shared" si="441"/>
        <v>328.25</v>
      </c>
      <c r="S1062">
        <f t="shared" si="423"/>
        <v>-6.2000000000007276</v>
      </c>
      <c r="T1062">
        <f t="shared" si="424"/>
        <v>6.2000000000007276</v>
      </c>
      <c r="U1062">
        <f t="shared" si="425"/>
        <v>0</v>
      </c>
      <c r="V1062">
        <f t="shared" si="426"/>
        <v>6.2000000000007276</v>
      </c>
      <c r="W1062">
        <f t="shared" si="433"/>
        <v>24.957142857142703</v>
      </c>
      <c r="X1062">
        <f t="shared" si="428"/>
        <v>21.628571428571377</v>
      </c>
      <c r="Y1062">
        <f t="shared" si="434"/>
        <v>52.446712698889129</v>
      </c>
      <c r="Z1062">
        <f t="shared" si="435"/>
        <v>0</v>
      </c>
      <c r="AA1062">
        <f t="shared" si="436"/>
        <v>0</v>
      </c>
      <c r="AB1062">
        <v>320.95</v>
      </c>
      <c r="AC1062">
        <f t="shared" si="416"/>
        <v>-23227503566.600143</v>
      </c>
      <c r="AD1062">
        <f t="shared" si="429"/>
        <v>-7104714867.228529</v>
      </c>
      <c r="AE1062" t="str">
        <f t="shared" si="417"/>
        <v>Nov</v>
      </c>
      <c r="AF1062">
        <f>_xlfn.IFNA(VLOOKUP(A1062,Gold!$A$2:$E$1307,5, FALSE),AF1061)</f>
        <v>30759</v>
      </c>
      <c r="AG1062">
        <f>_xlfn.IFNA(VLOOKUP(A1062,Gold!$A$2:$G$1307,7, FALSE),AG1061)</f>
        <v>-1</v>
      </c>
      <c r="AH1062">
        <f>_xlfn.IFNA(VLOOKUP(A1062,Oil!$A$2:$E$1345,5, FALSE),AH1061)</f>
        <v>4042</v>
      </c>
      <c r="AI1062">
        <f>_xlfn.IFNA(VLOOKUP(A1062,Oil!$A$2:$G$1345,7, FALSE),AI1061)</f>
        <v>-1</v>
      </c>
      <c r="AJ1062">
        <f t="shared" si="420"/>
        <v>-2</v>
      </c>
      <c r="AK1062">
        <f>_xlfn.IFNA(VLOOKUP(A1062,InterestRate!$A$2:$G$1334,3, FALSE),AK1061)</f>
        <v>7.7329999999999997</v>
      </c>
      <c r="AL1062">
        <f>_xlfn.IFNA(VLOOKUP(A1062,InterestRate!$A$2:$G$1334,4,FALSE),AL1061)</f>
        <v>7.7240000000000002</v>
      </c>
      <c r="AM1062">
        <f>_xlfn.IFNA(VLOOKUP(A1062,InterestRate!$A$2:$G$1334,5, FALSE),AM1061)</f>
        <v>7.7480000000000002</v>
      </c>
      <c r="AN1062">
        <f>_xlfn.IFNA(VLOOKUP(A1062,InterestRate!$A$2:$G$1334,6, FALSE),AN1061)</f>
        <v>7.7069999999999999</v>
      </c>
      <c r="AO1062">
        <f>_xlfn.IFNA(VLOOKUP(A1062,InterestRate!$A$2:$G$1334,7, FALSE),AO1061)</f>
        <v>-3.7000000000000002E-3</v>
      </c>
      <c r="AP1062">
        <f t="shared" si="421"/>
        <v>-1</v>
      </c>
      <c r="AQ1062">
        <f t="shared" si="422"/>
        <v>-3</v>
      </c>
    </row>
    <row r="1063" spans="1:43" x14ac:dyDescent="0.2">
      <c r="A1063" s="1">
        <v>43419</v>
      </c>
      <c r="B1063">
        <v>10580.6</v>
      </c>
      <c r="C1063">
        <v>10646.5</v>
      </c>
      <c r="D1063">
        <v>10557.5</v>
      </c>
      <c r="E1063">
        <v>10616.7</v>
      </c>
      <c r="F1063">
        <v>306011926</v>
      </c>
      <c r="G1063">
        <v>14937.67</v>
      </c>
      <c r="H1063">
        <f t="shared" si="438"/>
        <v>10470.658333333333</v>
      </c>
      <c r="I1063">
        <f t="shared" si="430"/>
        <v>146.04166666666788</v>
      </c>
      <c r="J1063">
        <f t="shared" si="437"/>
        <v>0</v>
      </c>
      <c r="K1063">
        <f t="shared" si="418"/>
        <v>10685.6</v>
      </c>
      <c r="L1063">
        <f t="shared" si="431"/>
        <v>269384600.5714286</v>
      </c>
      <c r="M1063">
        <f t="shared" si="432"/>
        <v>36627325.428571403</v>
      </c>
      <c r="N1063" s="10">
        <f t="shared" si="419"/>
        <v>0.64897755423059544</v>
      </c>
      <c r="O1063">
        <f t="shared" si="427"/>
        <v>92.700000000000728</v>
      </c>
      <c r="P1063">
        <f t="shared" si="439"/>
        <v>-306.39999999999964</v>
      </c>
      <c r="Q1063">
        <f t="shared" si="440"/>
        <v>175.36819599535934</v>
      </c>
      <c r="R1063">
        <f t="shared" si="441"/>
        <v>399.10000000000036</v>
      </c>
      <c r="S1063">
        <f t="shared" si="423"/>
        <v>40.400000000001455</v>
      </c>
      <c r="T1063">
        <f t="shared" si="424"/>
        <v>-40.400000000001455</v>
      </c>
      <c r="U1063">
        <f t="shared" si="425"/>
        <v>40.400000000001455</v>
      </c>
      <c r="V1063">
        <f t="shared" si="426"/>
        <v>0</v>
      </c>
      <c r="W1063">
        <f t="shared" si="433"/>
        <v>30.728571428571481</v>
      </c>
      <c r="X1063">
        <f t="shared" si="428"/>
        <v>17.485714285714234</v>
      </c>
      <c r="Y1063">
        <f t="shared" si="434"/>
        <v>62.438316400580653</v>
      </c>
      <c r="Z1063">
        <f t="shared" si="435"/>
        <v>0</v>
      </c>
      <c r="AA1063">
        <f t="shared" si="436"/>
        <v>0</v>
      </c>
      <c r="AB1063">
        <v>318.05</v>
      </c>
      <c r="AC1063">
        <f t="shared" si="416"/>
        <v>11047030528.600111</v>
      </c>
      <c r="AD1063">
        <f t="shared" si="429"/>
        <v>-3981799195.9642267</v>
      </c>
      <c r="AE1063" t="str">
        <f t="shared" si="417"/>
        <v>Nov</v>
      </c>
      <c r="AF1063">
        <f>_xlfn.IFNA(VLOOKUP(A1063,Gold!$A$2:$E$1307,5, FALSE),AF1062)</f>
        <v>30906</v>
      </c>
      <c r="AG1063">
        <f>_xlfn.IFNA(VLOOKUP(A1063,Gold!$A$2:$G$1307,7, FALSE),AG1062)</f>
        <v>-1</v>
      </c>
      <c r="AH1063">
        <f>_xlfn.IFNA(VLOOKUP(A1063,Oil!$A$2:$E$1345,5, FALSE),AH1062)</f>
        <v>4056</v>
      </c>
      <c r="AI1063">
        <f>_xlfn.IFNA(VLOOKUP(A1063,Oil!$A$2:$G$1345,7, FALSE),AI1062)</f>
        <v>1</v>
      </c>
      <c r="AJ1063">
        <f t="shared" si="420"/>
        <v>0</v>
      </c>
      <c r="AK1063">
        <f>_xlfn.IFNA(VLOOKUP(A1063,InterestRate!$A$2:$G$1334,3, FALSE),AK1062)</f>
        <v>7.7560000000000002</v>
      </c>
      <c r="AL1063">
        <f>_xlfn.IFNA(VLOOKUP(A1063,InterestRate!$A$2:$G$1334,4,FALSE),AL1062)</f>
        <v>7.7359999999999998</v>
      </c>
      <c r="AM1063">
        <f>_xlfn.IFNA(VLOOKUP(A1063,InterestRate!$A$2:$G$1334,5, FALSE),AM1062)</f>
        <v>7.76</v>
      </c>
      <c r="AN1063">
        <f>_xlfn.IFNA(VLOOKUP(A1063,InterestRate!$A$2:$G$1334,6, FALSE),AN1062)</f>
        <v>7.734</v>
      </c>
      <c r="AO1063">
        <f>_xlfn.IFNA(VLOOKUP(A1063,InterestRate!$A$2:$G$1334,7, FALSE),AO1062)</f>
        <v>3.0000000000000001E-3</v>
      </c>
      <c r="AP1063">
        <f t="shared" si="421"/>
        <v>1</v>
      </c>
      <c r="AQ1063">
        <f t="shared" si="422"/>
        <v>1</v>
      </c>
    </row>
    <row r="1064" spans="1:43" x14ac:dyDescent="0.2">
      <c r="A1064" s="1">
        <v>43420</v>
      </c>
      <c r="B1064">
        <v>10644</v>
      </c>
      <c r="C1064">
        <v>10695.15</v>
      </c>
      <c r="D1064">
        <v>10631.15</v>
      </c>
      <c r="E1064">
        <v>10682.2</v>
      </c>
      <c r="F1064">
        <v>353384918</v>
      </c>
      <c r="G1064">
        <v>16728.88</v>
      </c>
      <c r="H1064">
        <f t="shared" si="438"/>
        <v>10501.145833333332</v>
      </c>
      <c r="I1064">
        <f t="shared" si="430"/>
        <v>181.05416666666861</v>
      </c>
      <c r="J1064">
        <f t="shared" si="437"/>
        <v>0</v>
      </c>
      <c r="K1064">
        <f t="shared" si="418"/>
        <v>10728.85</v>
      </c>
      <c r="L1064">
        <f t="shared" si="431"/>
        <v>268646821.5714286</v>
      </c>
      <c r="M1064">
        <f t="shared" si="432"/>
        <v>84738096.428571403</v>
      </c>
      <c r="N1064" s="10">
        <f t="shared" si="419"/>
        <v>0.43670779427458417</v>
      </c>
      <c r="O1064">
        <f t="shared" si="427"/>
        <v>152.20000000000073</v>
      </c>
      <c r="P1064">
        <f t="shared" si="439"/>
        <v>-347.79999999999927</v>
      </c>
      <c r="Q1064">
        <f t="shared" si="440"/>
        <v>178.66108477865501</v>
      </c>
      <c r="R1064">
        <f t="shared" si="441"/>
        <v>500</v>
      </c>
      <c r="S1064">
        <f t="shared" si="423"/>
        <v>65.5</v>
      </c>
      <c r="T1064">
        <f t="shared" si="424"/>
        <v>-65.5</v>
      </c>
      <c r="U1064">
        <f t="shared" si="425"/>
        <v>65.5</v>
      </c>
      <c r="V1064">
        <f t="shared" si="426"/>
        <v>0</v>
      </c>
      <c r="W1064">
        <f t="shared" si="433"/>
        <v>39.228571428571477</v>
      </c>
      <c r="X1064">
        <f t="shared" si="428"/>
        <v>17.485714285714234</v>
      </c>
      <c r="Y1064">
        <f t="shared" si="434"/>
        <v>67.970297029703062</v>
      </c>
      <c r="Z1064">
        <f t="shared" si="435"/>
        <v>0</v>
      </c>
      <c r="AA1064">
        <f t="shared" si="436"/>
        <v>0</v>
      </c>
      <c r="AB1064">
        <v>268.2</v>
      </c>
      <c r="AC1064">
        <f t="shared" si="416"/>
        <v>13499303867.600258</v>
      </c>
      <c r="AD1064">
        <f t="shared" si="429"/>
        <v>-1079422383.4499042</v>
      </c>
      <c r="AE1064" t="str">
        <f t="shared" si="417"/>
        <v>Nov</v>
      </c>
      <c r="AF1064">
        <f>_xlfn.IFNA(VLOOKUP(A1064,Gold!$A$2:$E$1307,5, FALSE),AF1063)</f>
        <v>30912</v>
      </c>
      <c r="AG1064">
        <f>_xlfn.IFNA(VLOOKUP(A1064,Gold!$A$2:$G$1307,7, FALSE),AG1063)</f>
        <v>1</v>
      </c>
      <c r="AH1064">
        <f>_xlfn.IFNA(VLOOKUP(A1064,Oil!$A$2:$E$1345,5, FALSE),AH1063)</f>
        <v>4074</v>
      </c>
      <c r="AI1064">
        <f>_xlfn.IFNA(VLOOKUP(A1064,Oil!$A$2:$G$1345,7, FALSE),AI1063)</f>
        <v>1</v>
      </c>
      <c r="AJ1064">
        <f t="shared" si="420"/>
        <v>2</v>
      </c>
      <c r="AK1064">
        <f>_xlfn.IFNA(VLOOKUP(A1064,InterestRate!$A$2:$G$1334,3, FALSE),AK1063)</f>
        <v>7.8150000000000004</v>
      </c>
      <c r="AL1064">
        <f>_xlfn.IFNA(VLOOKUP(A1064,InterestRate!$A$2:$G$1334,4,FALSE),AL1063)</f>
        <v>7.7750000000000004</v>
      </c>
      <c r="AM1064">
        <f>_xlfn.IFNA(VLOOKUP(A1064,InterestRate!$A$2:$G$1334,5, FALSE),AM1063)</f>
        <v>7.8159999999999998</v>
      </c>
      <c r="AN1064">
        <f>_xlfn.IFNA(VLOOKUP(A1064,InterestRate!$A$2:$G$1334,6, FALSE),AN1063)</f>
        <v>7.7679999999999998</v>
      </c>
      <c r="AO1064">
        <f>_xlfn.IFNA(VLOOKUP(A1064,InterestRate!$A$2:$G$1334,7, FALSE),AO1063)</f>
        <v>7.6E-3</v>
      </c>
      <c r="AP1064">
        <f t="shared" si="421"/>
        <v>1</v>
      </c>
      <c r="AQ1064">
        <f t="shared" si="422"/>
        <v>3</v>
      </c>
    </row>
    <row r="1065" spans="1:43" x14ac:dyDescent="0.2">
      <c r="A1065" s="1">
        <v>43423</v>
      </c>
      <c r="B1065">
        <v>10731.25</v>
      </c>
      <c r="C1065">
        <v>10774.7</v>
      </c>
      <c r="D1065">
        <v>10688.8</v>
      </c>
      <c r="E1065">
        <v>10763.4</v>
      </c>
      <c r="F1065">
        <v>280522364</v>
      </c>
      <c r="G1065">
        <v>13540.9</v>
      </c>
      <c r="H1065">
        <f t="shared" si="438"/>
        <v>10541.4625</v>
      </c>
      <c r="I1065">
        <f t="shared" si="430"/>
        <v>221.9375</v>
      </c>
      <c r="J1065">
        <f t="shared" si="437"/>
        <v>0</v>
      </c>
      <c r="K1065">
        <f t="shared" si="418"/>
        <v>10858.7</v>
      </c>
      <c r="L1065">
        <f t="shared" si="431"/>
        <v>274861979.85714287</v>
      </c>
      <c r="M1065">
        <f t="shared" si="432"/>
        <v>5660384.1428571343</v>
      </c>
      <c r="N1065" s="10">
        <f t="shared" si="419"/>
        <v>0.88540795659365157</v>
      </c>
      <c r="O1065">
        <f t="shared" si="427"/>
        <v>165</v>
      </c>
      <c r="P1065">
        <f t="shared" si="439"/>
        <v>-182.54999999999927</v>
      </c>
      <c r="Q1065">
        <f t="shared" si="440"/>
        <v>136.11696082343869</v>
      </c>
      <c r="R1065">
        <f t="shared" si="441"/>
        <v>347.54999999999927</v>
      </c>
      <c r="S1065">
        <f t="shared" si="423"/>
        <v>81.199999999998909</v>
      </c>
      <c r="T1065">
        <f t="shared" si="424"/>
        <v>-81.199999999998909</v>
      </c>
      <c r="U1065">
        <f t="shared" si="425"/>
        <v>81.199999999998909</v>
      </c>
      <c r="V1065">
        <f t="shared" si="426"/>
        <v>0</v>
      </c>
      <c r="W1065">
        <f t="shared" si="433"/>
        <v>41.057142857142807</v>
      </c>
      <c r="X1065">
        <f t="shared" si="428"/>
        <v>17.485714285714234</v>
      </c>
      <c r="Y1065">
        <f t="shared" si="434"/>
        <v>68.953934740882957</v>
      </c>
      <c r="Z1065">
        <f t="shared" si="435"/>
        <v>0</v>
      </c>
      <c r="AA1065">
        <f t="shared" si="436"/>
        <v>0</v>
      </c>
      <c r="AB1065">
        <v>409.9</v>
      </c>
      <c r="AC1065">
        <f t="shared" si="416"/>
        <v>9018794002.5998974</v>
      </c>
      <c r="AD1065">
        <f t="shared" si="429"/>
        <v>282793417.64294297</v>
      </c>
      <c r="AE1065" t="str">
        <f t="shared" si="417"/>
        <v>Nov</v>
      </c>
      <c r="AF1065">
        <f>_xlfn.IFNA(VLOOKUP(A1065,Gold!$A$2:$E$1307,5, FALSE),AF1064)</f>
        <v>30918</v>
      </c>
      <c r="AG1065">
        <f>_xlfn.IFNA(VLOOKUP(A1065,Gold!$A$2:$G$1307,7, FALSE),AG1064)</f>
        <v>-1</v>
      </c>
      <c r="AH1065">
        <f>_xlfn.IFNA(VLOOKUP(A1065,Oil!$A$2:$E$1345,5, FALSE),AH1064)</f>
        <v>4054</v>
      </c>
      <c r="AI1065">
        <f>_xlfn.IFNA(VLOOKUP(A1065,Oil!$A$2:$G$1345,7, FALSE),AI1064)</f>
        <v>-1</v>
      </c>
      <c r="AJ1065">
        <f t="shared" si="420"/>
        <v>-2</v>
      </c>
      <c r="AK1065">
        <f>_xlfn.IFNA(VLOOKUP(A1065,InterestRate!$A$2:$G$1334,3, FALSE),AK1064)</f>
        <v>7.7910000000000004</v>
      </c>
      <c r="AL1065">
        <f>_xlfn.IFNA(VLOOKUP(A1065,InterestRate!$A$2:$G$1334,4,FALSE),AL1064)</f>
        <v>7.82</v>
      </c>
      <c r="AM1065">
        <f>_xlfn.IFNA(VLOOKUP(A1065,InterestRate!$A$2:$G$1334,5, FALSE),AM1064)</f>
        <v>7.8360000000000003</v>
      </c>
      <c r="AN1065">
        <f>_xlfn.IFNA(VLOOKUP(A1065,InterestRate!$A$2:$G$1334,6, FALSE),AN1064)</f>
        <v>7.7889999999999997</v>
      </c>
      <c r="AO1065">
        <f>_xlfn.IFNA(VLOOKUP(A1065,InterestRate!$A$2:$G$1334,7, FALSE),AO1064)</f>
        <v>-3.0999999999999999E-3</v>
      </c>
      <c r="AP1065">
        <f t="shared" si="421"/>
        <v>-1</v>
      </c>
      <c r="AQ1065">
        <f t="shared" si="422"/>
        <v>-3</v>
      </c>
    </row>
    <row r="1066" spans="1:43" x14ac:dyDescent="0.2">
      <c r="A1066" s="1">
        <v>43424</v>
      </c>
      <c r="B1066">
        <v>10740.1</v>
      </c>
      <c r="C1066">
        <v>10740.85</v>
      </c>
      <c r="D1066">
        <v>10640.85</v>
      </c>
      <c r="E1066">
        <v>10656.2</v>
      </c>
      <c r="F1066">
        <v>304322623</v>
      </c>
      <c r="G1066">
        <v>13077.24</v>
      </c>
      <c r="H1066">
        <f t="shared" si="438"/>
        <v>10572.862499999999</v>
      </c>
      <c r="I1066">
        <f t="shared" si="430"/>
        <v>83.337500000001455</v>
      </c>
      <c r="J1066">
        <f t="shared" si="437"/>
        <v>0</v>
      </c>
      <c r="K1066">
        <f t="shared" si="418"/>
        <v>10876.75</v>
      </c>
      <c r="L1066">
        <f t="shared" si="431"/>
        <v>310337434.5714286</v>
      </c>
      <c r="M1066">
        <f t="shared" si="432"/>
        <v>-6014811.571428597</v>
      </c>
      <c r="N1066" s="10">
        <f t="shared" si="419"/>
        <v>2.069687130496793</v>
      </c>
      <c r="O1066">
        <f t="shared" si="427"/>
        <v>71</v>
      </c>
      <c r="P1066">
        <f t="shared" si="439"/>
        <v>-315.80000000000109</v>
      </c>
      <c r="Q1066">
        <f t="shared" si="440"/>
        <v>115.94181987202967</v>
      </c>
      <c r="R1066">
        <f t="shared" si="441"/>
        <v>386.80000000000109</v>
      </c>
      <c r="S1066">
        <f t="shared" si="423"/>
        <v>-107.19999999999891</v>
      </c>
      <c r="T1066">
        <f t="shared" si="424"/>
        <v>107.19999999999891</v>
      </c>
      <c r="U1066">
        <f t="shared" si="425"/>
        <v>0</v>
      </c>
      <c r="V1066">
        <f t="shared" si="426"/>
        <v>107.19999999999891</v>
      </c>
      <c r="W1066">
        <f t="shared" si="433"/>
        <v>41.057142857142807</v>
      </c>
      <c r="X1066">
        <f t="shared" si="428"/>
        <v>30.914285714285661</v>
      </c>
      <c r="Y1066">
        <f t="shared" si="434"/>
        <v>56.264682850430709</v>
      </c>
      <c r="Z1066">
        <f t="shared" si="435"/>
        <v>0</v>
      </c>
      <c r="AA1066">
        <f t="shared" si="436"/>
        <v>0</v>
      </c>
      <c r="AB1066">
        <v>388.2</v>
      </c>
      <c r="AC1066">
        <f t="shared" si="416"/>
        <v>-25532668069.69989</v>
      </c>
      <c r="AD1066">
        <f t="shared" si="429"/>
        <v>-2075928983.0998976</v>
      </c>
      <c r="AE1066" t="str">
        <f t="shared" si="417"/>
        <v>Nov</v>
      </c>
      <c r="AF1066">
        <f>_xlfn.IFNA(VLOOKUP(A1066,Gold!$A$2:$E$1307,5, FALSE),AF1065)</f>
        <v>30913</v>
      </c>
      <c r="AG1066">
        <f>_xlfn.IFNA(VLOOKUP(A1066,Gold!$A$2:$G$1307,7, FALSE),AG1065)</f>
        <v>1</v>
      </c>
      <c r="AH1066">
        <f>_xlfn.IFNA(VLOOKUP(A1066,Oil!$A$2:$E$1345,5, FALSE),AH1065)</f>
        <v>4113</v>
      </c>
      <c r="AI1066">
        <f>_xlfn.IFNA(VLOOKUP(A1066,Oil!$A$2:$G$1345,7, FALSE),AI1065)</f>
        <v>1</v>
      </c>
      <c r="AJ1066">
        <f t="shared" si="420"/>
        <v>2</v>
      </c>
      <c r="AK1066">
        <f>_xlfn.IFNA(VLOOKUP(A1066,InterestRate!$A$2:$G$1334,3, FALSE),AK1065)</f>
        <v>7.7919999999999998</v>
      </c>
      <c r="AL1066">
        <f>_xlfn.IFNA(VLOOKUP(A1066,InterestRate!$A$2:$G$1334,4,FALSE),AL1065)</f>
        <v>7.7670000000000003</v>
      </c>
      <c r="AM1066">
        <f>_xlfn.IFNA(VLOOKUP(A1066,InterestRate!$A$2:$G$1334,5, FALSE),AM1065)</f>
        <v>7.7949999999999999</v>
      </c>
      <c r="AN1066">
        <f>_xlfn.IFNA(VLOOKUP(A1066,InterestRate!$A$2:$G$1334,6, FALSE),AN1065)</f>
        <v>7.7560000000000002</v>
      </c>
      <c r="AO1066">
        <f>_xlfn.IFNA(VLOOKUP(A1066,InterestRate!$A$2:$G$1334,7, FALSE),AO1065)</f>
        <v>1E-4</v>
      </c>
      <c r="AP1066">
        <f t="shared" si="421"/>
        <v>1</v>
      </c>
      <c r="AQ1066">
        <f t="shared" si="422"/>
        <v>3</v>
      </c>
    </row>
    <row r="1067" spans="1:43" x14ac:dyDescent="0.2">
      <c r="A1067" s="1">
        <v>43425</v>
      </c>
      <c r="B1067">
        <v>10670.95</v>
      </c>
      <c r="C1067">
        <v>10671.3</v>
      </c>
      <c r="D1067">
        <v>10562.35</v>
      </c>
      <c r="E1067">
        <v>10600.05</v>
      </c>
      <c r="F1067">
        <v>310191008</v>
      </c>
      <c r="G1067">
        <v>15382.32</v>
      </c>
      <c r="H1067">
        <f t="shared" si="438"/>
        <v>10595.841666666665</v>
      </c>
      <c r="I1067">
        <f t="shared" si="430"/>
        <v>4.2083333333339397</v>
      </c>
      <c r="J1067">
        <f t="shared" si="437"/>
        <v>0</v>
      </c>
      <c r="K1067">
        <f t="shared" si="418"/>
        <v>10883.75</v>
      </c>
      <c r="L1067">
        <f t="shared" si="431"/>
        <v>310123904.85714287</v>
      </c>
      <c r="M1067">
        <f t="shared" si="432"/>
        <v>67103.142857134342</v>
      </c>
      <c r="N1067" s="10">
        <f t="shared" si="419"/>
        <v>2.6764024697996778</v>
      </c>
      <c r="O1067">
        <f t="shared" si="427"/>
        <v>117.84999999999854</v>
      </c>
      <c r="P1067">
        <f t="shared" si="439"/>
        <v>22.249999999998181</v>
      </c>
      <c r="Q1067">
        <f t="shared" si="440"/>
        <v>61.479895087743962</v>
      </c>
      <c r="R1067">
        <f t="shared" si="441"/>
        <v>95.600000000000364</v>
      </c>
      <c r="S1067">
        <f t="shared" si="423"/>
        <v>-56.150000000001455</v>
      </c>
      <c r="T1067">
        <f t="shared" si="424"/>
        <v>56.150000000001455</v>
      </c>
      <c r="U1067">
        <f t="shared" si="425"/>
        <v>0</v>
      </c>
      <c r="V1067">
        <f t="shared" si="426"/>
        <v>56.150000000001455</v>
      </c>
      <c r="W1067">
        <f t="shared" si="433"/>
        <v>41.057142857142807</v>
      </c>
      <c r="X1067">
        <f t="shared" si="428"/>
        <v>24.221428571428728</v>
      </c>
      <c r="Y1067">
        <f t="shared" si="434"/>
        <v>61.946330423536843</v>
      </c>
      <c r="Z1067">
        <f t="shared" si="435"/>
        <v>0</v>
      </c>
      <c r="AA1067">
        <f t="shared" si="436"/>
        <v>0</v>
      </c>
      <c r="AB1067">
        <v>353.85</v>
      </c>
      <c r="AC1067">
        <f t="shared" si="416"/>
        <v>-21992542467.200451</v>
      </c>
      <c r="AD1067">
        <f t="shared" si="429"/>
        <v>-414236199.67144614</v>
      </c>
      <c r="AE1067" t="str">
        <f t="shared" si="417"/>
        <v>Nov</v>
      </c>
      <c r="AF1067">
        <f>_xlfn.IFNA(VLOOKUP(A1067,Gold!$A$2:$E$1307,5, FALSE),AF1066)</f>
        <v>30862</v>
      </c>
      <c r="AG1067">
        <f>_xlfn.IFNA(VLOOKUP(A1067,Gold!$A$2:$G$1307,7, FALSE),AG1066)</f>
        <v>1</v>
      </c>
      <c r="AH1067">
        <f>_xlfn.IFNA(VLOOKUP(A1067,Oil!$A$2:$E$1345,5, FALSE),AH1066)</f>
        <v>3811</v>
      </c>
      <c r="AI1067">
        <f>_xlfn.IFNA(VLOOKUP(A1067,Oil!$A$2:$G$1345,7, FALSE),AI1066)</f>
        <v>-1</v>
      </c>
      <c r="AJ1067">
        <f t="shared" si="420"/>
        <v>0</v>
      </c>
      <c r="AK1067">
        <f>_xlfn.IFNA(VLOOKUP(A1067,InterestRate!$A$2:$G$1334,3, FALSE),AK1066)</f>
        <v>7.7919999999999998</v>
      </c>
      <c r="AL1067">
        <f>_xlfn.IFNA(VLOOKUP(A1067,InterestRate!$A$2:$G$1334,4,FALSE),AL1066)</f>
        <v>7.7670000000000003</v>
      </c>
      <c r="AM1067">
        <f>_xlfn.IFNA(VLOOKUP(A1067,InterestRate!$A$2:$G$1334,5, FALSE),AM1066)</f>
        <v>7.7949999999999999</v>
      </c>
      <c r="AN1067">
        <f>_xlfn.IFNA(VLOOKUP(A1067,InterestRate!$A$2:$G$1334,6, FALSE),AN1066)</f>
        <v>7.7560000000000002</v>
      </c>
      <c r="AO1067">
        <f>_xlfn.IFNA(VLOOKUP(A1067,InterestRate!$A$2:$G$1334,7, FALSE),AO1066)</f>
        <v>1E-4</v>
      </c>
      <c r="AP1067">
        <f t="shared" si="421"/>
        <v>1</v>
      </c>
      <c r="AQ1067">
        <f t="shared" si="422"/>
        <v>1</v>
      </c>
    </row>
    <row r="1068" spans="1:43" x14ac:dyDescent="0.2">
      <c r="A1068" s="1">
        <v>43426</v>
      </c>
      <c r="B1068">
        <v>10612.65</v>
      </c>
      <c r="C1068">
        <v>10646.25</v>
      </c>
      <c r="D1068">
        <v>10512</v>
      </c>
      <c r="E1068">
        <v>10526.75</v>
      </c>
      <c r="F1068">
        <v>246926671</v>
      </c>
      <c r="G1068">
        <v>12254.36</v>
      </c>
      <c r="H1068">
        <f t="shared" si="438"/>
        <v>10599.762499999999</v>
      </c>
      <c r="I1068">
        <f t="shared" si="430"/>
        <v>-73.012499999998909</v>
      </c>
      <c r="J1068">
        <f t="shared" si="437"/>
        <v>-1</v>
      </c>
      <c r="K1068">
        <f t="shared" si="418"/>
        <v>10869.5</v>
      </c>
      <c r="L1068">
        <f t="shared" si="431"/>
        <v>316192602.14285713</v>
      </c>
      <c r="M1068">
        <f t="shared" si="432"/>
        <v>-69265931.142857134</v>
      </c>
      <c r="N1068" s="10">
        <f t="shared" si="419"/>
        <v>3.2559906903840217</v>
      </c>
      <c r="O1068">
        <f t="shared" si="427"/>
        <v>-55.75</v>
      </c>
      <c r="P1068">
        <f t="shared" si="439"/>
        <v>-257.79999999999927</v>
      </c>
      <c r="Q1068">
        <f t="shared" si="440"/>
        <v>60.909398954121905</v>
      </c>
      <c r="R1068">
        <f t="shared" si="441"/>
        <v>202.04999999999927</v>
      </c>
      <c r="S1068">
        <f t="shared" si="423"/>
        <v>-73.299999999999272</v>
      </c>
      <c r="T1068">
        <f t="shared" si="424"/>
        <v>73.299999999999272</v>
      </c>
      <c r="U1068">
        <f t="shared" si="425"/>
        <v>0</v>
      </c>
      <c r="V1068">
        <f t="shared" si="426"/>
        <v>73.299999999999272</v>
      </c>
      <c r="W1068">
        <f t="shared" si="433"/>
        <v>26.728571428571481</v>
      </c>
      <c r="X1068">
        <f t="shared" si="428"/>
        <v>34.692857142857193</v>
      </c>
      <c r="Y1068">
        <f t="shared" si="434"/>
        <v>42.819544570316985</v>
      </c>
      <c r="Z1068">
        <f t="shared" si="435"/>
        <v>0</v>
      </c>
      <c r="AA1068">
        <f t="shared" si="436"/>
        <v>0</v>
      </c>
      <c r="AB1068">
        <v>133.1</v>
      </c>
      <c r="AC1068">
        <f t="shared" si="416"/>
        <v>-21211001038.89991</v>
      </c>
      <c r="AD1068">
        <f t="shared" si="429"/>
        <v>-8342655249.0857325</v>
      </c>
      <c r="AE1068" t="str">
        <f t="shared" si="417"/>
        <v>Nov</v>
      </c>
      <c r="AF1068">
        <f>_xlfn.IFNA(VLOOKUP(A1068,Gold!$A$2:$E$1307,5, FALSE),AF1067)</f>
        <v>30834</v>
      </c>
      <c r="AG1068">
        <f>_xlfn.IFNA(VLOOKUP(A1068,Gold!$A$2:$G$1307,7, FALSE),AG1067)</f>
        <v>-1</v>
      </c>
      <c r="AH1068">
        <f>_xlfn.IFNA(VLOOKUP(A1068,Oil!$A$2:$E$1345,5, FALSE),AH1067)</f>
        <v>3897</v>
      </c>
      <c r="AI1068">
        <f>_xlfn.IFNA(VLOOKUP(A1068,Oil!$A$2:$G$1345,7, FALSE),AI1067)</f>
        <v>1</v>
      </c>
      <c r="AJ1068">
        <f t="shared" si="420"/>
        <v>0</v>
      </c>
      <c r="AK1068">
        <f>_xlfn.IFNA(VLOOKUP(A1068,InterestRate!$A$2:$G$1334,3, FALSE),AK1067)</f>
        <v>7.71</v>
      </c>
      <c r="AL1068">
        <f>_xlfn.IFNA(VLOOKUP(A1068,InterestRate!$A$2:$G$1334,4,FALSE),AL1067)</f>
        <v>7.7539999999999996</v>
      </c>
      <c r="AM1068">
        <f>_xlfn.IFNA(VLOOKUP(A1068,InterestRate!$A$2:$G$1334,5, FALSE),AM1067)</f>
        <v>7.7670000000000003</v>
      </c>
      <c r="AN1068">
        <f>_xlfn.IFNA(VLOOKUP(A1068,InterestRate!$A$2:$G$1334,6, FALSE),AN1067)</f>
        <v>7.7039999999999997</v>
      </c>
      <c r="AO1068">
        <f>_xlfn.IFNA(VLOOKUP(A1068,InterestRate!$A$2:$G$1334,7, FALSE),AO1067)</f>
        <v>-1.0500000000000001E-2</v>
      </c>
      <c r="AP1068">
        <f t="shared" si="421"/>
        <v>-1</v>
      </c>
      <c r="AQ1068">
        <f t="shared" si="422"/>
        <v>-1</v>
      </c>
    </row>
    <row r="1069" spans="1:43" x14ac:dyDescent="0.2">
      <c r="A1069" s="1">
        <v>43430</v>
      </c>
      <c r="B1069">
        <v>10568.3</v>
      </c>
      <c r="C1069">
        <v>10637.8</v>
      </c>
      <c r="D1069">
        <v>10489.75</v>
      </c>
      <c r="E1069">
        <v>10628.6</v>
      </c>
      <c r="F1069">
        <v>332863041</v>
      </c>
      <c r="G1069">
        <v>15927.25</v>
      </c>
      <c r="H1069">
        <f t="shared" si="438"/>
        <v>10599.991666666667</v>
      </c>
      <c r="I1069">
        <f t="shared" si="430"/>
        <v>28.608333333333576</v>
      </c>
      <c r="J1069">
        <f t="shared" si="437"/>
        <v>1</v>
      </c>
      <c r="K1069">
        <f t="shared" si="418"/>
        <v>10782.9</v>
      </c>
      <c r="L1069">
        <f t="shared" si="431"/>
        <v>313961898.71428573</v>
      </c>
      <c r="M1069">
        <f t="shared" si="432"/>
        <v>18901142.285714269</v>
      </c>
      <c r="N1069" s="10">
        <f t="shared" si="419"/>
        <v>1.4517434092919037</v>
      </c>
      <c r="O1069">
        <f t="shared" si="427"/>
        <v>52.300000000001091</v>
      </c>
      <c r="P1069">
        <f t="shared" si="439"/>
        <v>29.000000000001819</v>
      </c>
      <c r="Q1069">
        <f t="shared" si="440"/>
        <v>77.190278964819683</v>
      </c>
      <c r="R1069">
        <f t="shared" si="441"/>
        <v>23.299999999999272</v>
      </c>
      <c r="S1069">
        <f t="shared" si="423"/>
        <v>101.85000000000036</v>
      </c>
      <c r="T1069">
        <f t="shared" si="424"/>
        <v>-101.85000000000036</v>
      </c>
      <c r="U1069">
        <f t="shared" si="425"/>
        <v>101.85000000000036</v>
      </c>
      <c r="V1069">
        <f t="shared" si="426"/>
        <v>0</v>
      </c>
      <c r="W1069">
        <f t="shared" si="433"/>
        <v>41.278571428571531</v>
      </c>
      <c r="X1069">
        <f t="shared" si="428"/>
        <v>33.807142857142807</v>
      </c>
      <c r="Y1069">
        <f t="shared" si="434"/>
        <v>54.252722493428564</v>
      </c>
      <c r="Z1069">
        <f t="shared" si="435"/>
        <v>0</v>
      </c>
      <c r="AA1069">
        <f t="shared" si="436"/>
        <v>0</v>
      </c>
      <c r="AB1069">
        <v>114.4</v>
      </c>
      <c r="AC1069">
        <f t="shared" si="416"/>
        <v>20071641372.300362</v>
      </c>
      <c r="AD1069">
        <f t="shared" si="429"/>
        <v>-2157063114.9570889</v>
      </c>
      <c r="AE1069" t="str">
        <f t="shared" si="417"/>
        <v>Nov</v>
      </c>
      <c r="AF1069">
        <f>_xlfn.IFNA(VLOOKUP(A1069,Gold!$A$2:$E$1307,5, FALSE),AF1068)</f>
        <v>30705</v>
      </c>
      <c r="AG1069">
        <f>_xlfn.IFNA(VLOOKUP(A1069,Gold!$A$2:$G$1307,7, FALSE),AG1068)</f>
        <v>1</v>
      </c>
      <c r="AH1069">
        <f>_xlfn.IFNA(VLOOKUP(A1069,Oil!$A$2:$E$1345,5, FALSE),AH1068)</f>
        <v>3589</v>
      </c>
      <c r="AI1069">
        <f>_xlfn.IFNA(VLOOKUP(A1069,Oil!$A$2:$G$1345,7, FALSE),AI1068)</f>
        <v>-1</v>
      </c>
      <c r="AJ1069">
        <f t="shared" si="420"/>
        <v>0</v>
      </c>
      <c r="AK1069">
        <f>_xlfn.IFNA(VLOOKUP(A1069,InterestRate!$A$2:$G$1334,3, FALSE),AK1068)</f>
        <v>7.726</v>
      </c>
      <c r="AL1069">
        <f>_xlfn.IFNA(VLOOKUP(A1069,InterestRate!$A$2:$G$1334,4,FALSE),AL1068)</f>
        <v>7.6769999999999996</v>
      </c>
      <c r="AM1069">
        <f>_xlfn.IFNA(VLOOKUP(A1069,InterestRate!$A$2:$G$1334,5, FALSE),AM1068)</f>
        <v>7.7380000000000004</v>
      </c>
      <c r="AN1069">
        <f>_xlfn.IFNA(VLOOKUP(A1069,InterestRate!$A$2:$G$1334,6, FALSE),AN1068)</f>
        <v>7.6769999999999996</v>
      </c>
      <c r="AO1069">
        <f>_xlfn.IFNA(VLOOKUP(A1069,InterestRate!$A$2:$G$1334,7, FALSE),AO1068)</f>
        <v>2.0999999999999999E-3</v>
      </c>
      <c r="AP1069">
        <f t="shared" si="421"/>
        <v>1</v>
      </c>
      <c r="AQ1069">
        <f t="shared" si="422"/>
        <v>1</v>
      </c>
    </row>
    <row r="1070" spans="1:43" x14ac:dyDescent="0.2">
      <c r="A1070" s="1">
        <v>43431</v>
      </c>
      <c r="B1070">
        <v>10621.45</v>
      </c>
      <c r="C1070">
        <v>10695.15</v>
      </c>
      <c r="D1070">
        <v>10596.35</v>
      </c>
      <c r="E1070">
        <v>10685.6</v>
      </c>
      <c r="F1070">
        <v>382834178</v>
      </c>
      <c r="G1070">
        <v>17296.28</v>
      </c>
      <c r="H1070">
        <f t="shared" si="438"/>
        <v>10608.208333333334</v>
      </c>
      <c r="I1070">
        <f t="shared" si="430"/>
        <v>77.391666666666424</v>
      </c>
      <c r="J1070">
        <f t="shared" si="437"/>
        <v>0</v>
      </c>
      <c r="K1070">
        <f t="shared" si="418"/>
        <v>10601.15</v>
      </c>
      <c r="L1070">
        <f t="shared" si="431"/>
        <v>304888935.85714287</v>
      </c>
      <c r="M1070">
        <f t="shared" si="432"/>
        <v>77945242.142857134</v>
      </c>
      <c r="N1070" s="10">
        <f t="shared" si="419"/>
        <v>-0.79031593920791277</v>
      </c>
      <c r="O1070">
        <f t="shared" si="427"/>
        <v>68.899999999999636</v>
      </c>
      <c r="P1070">
        <f t="shared" si="439"/>
        <v>-23.800000000001091</v>
      </c>
      <c r="Q1070">
        <f t="shared" si="440"/>
        <v>74.308021261567134</v>
      </c>
      <c r="R1070">
        <f t="shared" si="441"/>
        <v>92.700000000000728</v>
      </c>
      <c r="S1070">
        <f t="shared" si="423"/>
        <v>57</v>
      </c>
      <c r="T1070">
        <f t="shared" si="424"/>
        <v>-57</v>
      </c>
      <c r="U1070">
        <f t="shared" si="425"/>
        <v>57</v>
      </c>
      <c r="V1070">
        <f t="shared" si="426"/>
        <v>0</v>
      </c>
      <c r="W1070">
        <f t="shared" si="433"/>
        <v>43.649999999999899</v>
      </c>
      <c r="X1070">
        <f t="shared" si="428"/>
        <v>33.807142857142807</v>
      </c>
      <c r="Y1070">
        <f t="shared" si="434"/>
        <v>55.635469774217022</v>
      </c>
      <c r="Z1070">
        <f t="shared" si="435"/>
        <v>0</v>
      </c>
      <c r="AA1070">
        <f t="shared" si="436"/>
        <v>0</v>
      </c>
      <c r="AB1070">
        <v>65.45</v>
      </c>
      <c r="AC1070">
        <f t="shared" si="416"/>
        <v>24558812518.69986</v>
      </c>
      <c r="AD1070">
        <f t="shared" si="429"/>
        <v>-226808544.94283947</v>
      </c>
      <c r="AE1070" t="str">
        <f t="shared" si="417"/>
        <v>Nov</v>
      </c>
      <c r="AF1070">
        <f>_xlfn.IFNA(VLOOKUP(A1070,Gold!$A$2:$E$1307,5, FALSE),AF1069)</f>
        <v>30673</v>
      </c>
      <c r="AG1070">
        <f>_xlfn.IFNA(VLOOKUP(A1070,Gold!$A$2:$G$1307,7, FALSE),AG1069)</f>
        <v>1</v>
      </c>
      <c r="AH1070">
        <f>_xlfn.IFNA(VLOOKUP(A1070,Oil!$A$2:$E$1345,5, FALSE),AH1069)</f>
        <v>3651</v>
      </c>
      <c r="AI1070">
        <f>_xlfn.IFNA(VLOOKUP(A1070,Oil!$A$2:$G$1345,7, FALSE),AI1069)</f>
        <v>1</v>
      </c>
      <c r="AJ1070">
        <f t="shared" si="420"/>
        <v>2</v>
      </c>
      <c r="AK1070">
        <f>_xlfn.IFNA(VLOOKUP(A1070,InterestRate!$A$2:$G$1334,3, FALSE),AK1069)</f>
        <v>7.734</v>
      </c>
      <c r="AL1070">
        <f>_xlfn.IFNA(VLOOKUP(A1070,InterestRate!$A$2:$G$1334,4,FALSE),AL1069)</f>
        <v>7.7469999999999999</v>
      </c>
      <c r="AM1070">
        <f>_xlfn.IFNA(VLOOKUP(A1070,InterestRate!$A$2:$G$1334,5, FALSE),AM1069)</f>
        <v>7.75</v>
      </c>
      <c r="AN1070">
        <f>_xlfn.IFNA(VLOOKUP(A1070,InterestRate!$A$2:$G$1334,6, FALSE),AN1069)</f>
        <v>7.7130000000000001</v>
      </c>
      <c r="AO1070">
        <f>_xlfn.IFNA(VLOOKUP(A1070,InterestRate!$A$2:$G$1334,7, FALSE),AO1069)</f>
        <v>1E-3</v>
      </c>
      <c r="AP1070">
        <f t="shared" si="421"/>
        <v>1</v>
      </c>
      <c r="AQ1070">
        <f t="shared" si="422"/>
        <v>3</v>
      </c>
    </row>
    <row r="1071" spans="1:43" x14ac:dyDescent="0.2">
      <c r="A1071" s="1">
        <v>43432</v>
      </c>
      <c r="B1071">
        <v>10708.75</v>
      </c>
      <c r="C1071">
        <v>10757.8</v>
      </c>
      <c r="D1071">
        <v>10699.85</v>
      </c>
      <c r="E1071">
        <v>10728.85</v>
      </c>
      <c r="F1071">
        <v>437627174</v>
      </c>
      <c r="G1071">
        <v>17737.28</v>
      </c>
      <c r="H1071">
        <f t="shared" si="438"/>
        <v>10615.475</v>
      </c>
      <c r="I1071">
        <f t="shared" si="430"/>
        <v>113.375</v>
      </c>
      <c r="J1071">
        <f t="shared" si="437"/>
        <v>0</v>
      </c>
      <c r="K1071">
        <f t="shared" si="418"/>
        <v>10693.7</v>
      </c>
      <c r="L1071">
        <f t="shared" si="431"/>
        <v>315863543.28571427</v>
      </c>
      <c r="M1071">
        <f t="shared" si="432"/>
        <v>121763630.71428573</v>
      </c>
      <c r="N1071" s="10">
        <f t="shared" si="419"/>
        <v>-0.32762132008556027</v>
      </c>
      <c r="O1071">
        <f t="shared" si="427"/>
        <v>46.649999999999636</v>
      </c>
      <c r="P1071">
        <f t="shared" si="439"/>
        <v>-105.55000000000109</v>
      </c>
      <c r="Q1071">
        <f t="shared" si="440"/>
        <v>74.443638795687889</v>
      </c>
      <c r="R1071">
        <f t="shared" si="441"/>
        <v>152.20000000000073</v>
      </c>
      <c r="S1071">
        <f t="shared" si="423"/>
        <v>43.25</v>
      </c>
      <c r="T1071">
        <f t="shared" si="424"/>
        <v>-43.25</v>
      </c>
      <c r="U1071">
        <f t="shared" si="425"/>
        <v>43.25</v>
      </c>
      <c r="V1071">
        <f t="shared" si="426"/>
        <v>0</v>
      </c>
      <c r="W1071">
        <f t="shared" si="433"/>
        <v>40.471428571428469</v>
      </c>
      <c r="X1071">
        <f t="shared" si="428"/>
        <v>33.807142857142807</v>
      </c>
      <c r="Y1071">
        <f t="shared" si="434"/>
        <v>53.76221652908243</v>
      </c>
      <c r="Z1071">
        <f t="shared" si="435"/>
        <v>0</v>
      </c>
      <c r="AA1071">
        <f t="shared" si="436"/>
        <v>0</v>
      </c>
      <c r="AB1071">
        <v>167.85</v>
      </c>
      <c r="AC1071">
        <f t="shared" si="416"/>
        <v>8796306197.4001598</v>
      </c>
      <c r="AD1071">
        <f t="shared" si="429"/>
        <v>-898665354.97142494</v>
      </c>
      <c r="AE1071" t="str">
        <f t="shared" si="417"/>
        <v>Nov</v>
      </c>
      <c r="AF1071">
        <f>_xlfn.IFNA(VLOOKUP(A1071,Gold!$A$2:$E$1307,5, FALSE),AF1070)</f>
        <v>30394</v>
      </c>
      <c r="AG1071">
        <f>_xlfn.IFNA(VLOOKUP(A1071,Gold!$A$2:$G$1307,7, FALSE),AG1070)</f>
        <v>-1</v>
      </c>
      <c r="AH1071">
        <f>_xlfn.IFNA(VLOOKUP(A1071,Oil!$A$2:$E$1345,5, FALSE),AH1070)</f>
        <v>3656</v>
      </c>
      <c r="AI1071">
        <f>_xlfn.IFNA(VLOOKUP(A1071,Oil!$A$2:$G$1345,7, FALSE),AI1070)</f>
        <v>1</v>
      </c>
      <c r="AJ1071">
        <f t="shared" si="420"/>
        <v>0</v>
      </c>
      <c r="AK1071">
        <f>_xlfn.IFNA(VLOOKUP(A1071,InterestRate!$A$2:$G$1334,3, FALSE),AK1070)</f>
        <v>7.6440000000000001</v>
      </c>
      <c r="AL1071">
        <f>_xlfn.IFNA(VLOOKUP(A1071,InterestRate!$A$2:$G$1334,4,FALSE),AL1070)</f>
        <v>7.6879999999999997</v>
      </c>
      <c r="AM1071">
        <f>_xlfn.IFNA(VLOOKUP(A1071,InterestRate!$A$2:$G$1334,5, FALSE),AM1070)</f>
        <v>7.6980000000000004</v>
      </c>
      <c r="AN1071">
        <f>_xlfn.IFNA(VLOOKUP(A1071,InterestRate!$A$2:$G$1334,6, FALSE),AN1070)</f>
        <v>7.6440000000000001</v>
      </c>
      <c r="AO1071">
        <f>_xlfn.IFNA(VLOOKUP(A1071,InterestRate!$A$2:$G$1334,7, FALSE),AO1070)</f>
        <v>-1.1599999999999999E-2</v>
      </c>
      <c r="AP1071">
        <f t="shared" si="421"/>
        <v>-1</v>
      </c>
      <c r="AQ1071">
        <f t="shared" si="422"/>
        <v>-1</v>
      </c>
    </row>
    <row r="1072" spans="1:43" x14ac:dyDescent="0.2">
      <c r="A1072" s="1">
        <v>43433</v>
      </c>
      <c r="B1072">
        <v>10808.7</v>
      </c>
      <c r="C1072">
        <v>10883.05</v>
      </c>
      <c r="D1072">
        <v>10782.35</v>
      </c>
      <c r="E1072">
        <v>10858.7</v>
      </c>
      <c r="F1072">
        <v>712650890</v>
      </c>
      <c r="G1072">
        <v>26283.43</v>
      </c>
      <c r="H1072">
        <f t="shared" si="438"/>
        <v>10627.445833333335</v>
      </c>
      <c r="I1072">
        <f t="shared" si="430"/>
        <v>231.2541666666657</v>
      </c>
      <c r="J1072">
        <f t="shared" si="437"/>
        <v>0</v>
      </c>
      <c r="K1072">
        <f t="shared" si="418"/>
        <v>10488.45</v>
      </c>
      <c r="L1072">
        <f t="shared" si="431"/>
        <v>327898151.28571427</v>
      </c>
      <c r="M1072">
        <f t="shared" si="432"/>
        <v>384752738.71428573</v>
      </c>
      <c r="N1072" s="10">
        <f t="shared" si="419"/>
        <v>-3.4097083444611229</v>
      </c>
      <c r="O1072">
        <f t="shared" si="427"/>
        <v>95.300000000001091</v>
      </c>
      <c r="P1072">
        <f t="shared" si="439"/>
        <v>-69.699999999998909</v>
      </c>
      <c r="Q1072">
        <f t="shared" si="440"/>
        <v>68.19796987622189</v>
      </c>
      <c r="R1072">
        <f t="shared" si="441"/>
        <v>165</v>
      </c>
      <c r="S1072">
        <f t="shared" si="423"/>
        <v>129.85000000000036</v>
      </c>
      <c r="T1072">
        <f t="shared" si="424"/>
        <v>-129.85000000000036</v>
      </c>
      <c r="U1072">
        <f t="shared" si="425"/>
        <v>129.85000000000036</v>
      </c>
      <c r="V1072">
        <f t="shared" si="426"/>
        <v>0</v>
      </c>
      <c r="W1072">
        <f t="shared" si="433"/>
        <v>47.421428571428677</v>
      </c>
      <c r="X1072">
        <f t="shared" si="428"/>
        <v>33.807142857142807</v>
      </c>
      <c r="Y1072">
        <f t="shared" si="434"/>
        <v>57.67025712300218</v>
      </c>
      <c r="Z1072">
        <f t="shared" si="435"/>
        <v>0</v>
      </c>
      <c r="AA1072">
        <f t="shared" si="436"/>
        <v>0</v>
      </c>
      <c r="AB1072">
        <v>210.85</v>
      </c>
      <c r="AC1072">
        <f t="shared" si="416"/>
        <v>35632544500</v>
      </c>
      <c r="AD1072">
        <f t="shared" si="429"/>
        <v>2903299001.8000174</v>
      </c>
      <c r="AE1072" t="str">
        <f t="shared" si="417"/>
        <v>Nov</v>
      </c>
      <c r="AF1072">
        <f>_xlfn.IFNA(VLOOKUP(A1072,Gold!$A$2:$E$1307,5, FALSE),AF1071)</f>
        <v>30360</v>
      </c>
      <c r="AG1072">
        <f>_xlfn.IFNA(VLOOKUP(A1072,Gold!$A$2:$G$1307,7, FALSE),AG1071)</f>
        <v>-1</v>
      </c>
      <c r="AH1072">
        <f>_xlfn.IFNA(VLOOKUP(A1072,Oil!$A$2:$E$1345,5, FALSE),AH1071)</f>
        <v>3555</v>
      </c>
      <c r="AI1072">
        <f>_xlfn.IFNA(VLOOKUP(A1072,Oil!$A$2:$G$1345,7, FALSE),AI1071)</f>
        <v>-1</v>
      </c>
      <c r="AJ1072">
        <f t="shared" si="420"/>
        <v>-2</v>
      </c>
      <c r="AK1072">
        <f>_xlfn.IFNA(VLOOKUP(A1072,InterestRate!$A$2:$G$1334,3, FALSE),AK1071)</f>
        <v>7.6079999999999997</v>
      </c>
      <c r="AL1072">
        <f>_xlfn.IFNA(VLOOKUP(A1072,InterestRate!$A$2:$G$1334,4,FALSE),AL1071)</f>
        <v>7.62</v>
      </c>
      <c r="AM1072">
        <f>_xlfn.IFNA(VLOOKUP(A1072,InterestRate!$A$2:$G$1334,5, FALSE),AM1071)</f>
        <v>7.62</v>
      </c>
      <c r="AN1072">
        <f>_xlfn.IFNA(VLOOKUP(A1072,InterestRate!$A$2:$G$1334,6, FALSE),AN1071)</f>
        <v>7.5759999999999996</v>
      </c>
      <c r="AO1072">
        <f>_xlfn.IFNA(VLOOKUP(A1072,InterestRate!$A$2:$G$1334,7, FALSE),AO1071)</f>
        <v>-4.7000000000000002E-3</v>
      </c>
      <c r="AP1072">
        <f t="shared" si="421"/>
        <v>-1</v>
      </c>
      <c r="AQ1072">
        <f t="shared" si="422"/>
        <v>-3</v>
      </c>
    </row>
    <row r="1073" spans="1:43" x14ac:dyDescent="0.2">
      <c r="A1073" s="1">
        <v>43434</v>
      </c>
      <c r="B1073">
        <v>10892.1</v>
      </c>
      <c r="C1073">
        <v>10922.45</v>
      </c>
      <c r="D1073">
        <v>10835.1</v>
      </c>
      <c r="E1073">
        <v>10876.75</v>
      </c>
      <c r="F1073">
        <v>467857329</v>
      </c>
      <c r="G1073">
        <v>19964.330000000002</v>
      </c>
      <c r="H1073">
        <f t="shared" si="438"/>
        <v>10658.820833333335</v>
      </c>
      <c r="I1073">
        <f t="shared" si="430"/>
        <v>217.92916666666497</v>
      </c>
      <c r="J1073">
        <f t="shared" si="437"/>
        <v>0</v>
      </c>
      <c r="K1073">
        <f t="shared" si="418"/>
        <v>10549.15</v>
      </c>
      <c r="L1073">
        <f t="shared" si="431"/>
        <v>389630797.85714287</v>
      </c>
      <c r="M1073">
        <f t="shared" si="432"/>
        <v>78226531.142857134</v>
      </c>
      <c r="N1073" s="10">
        <f t="shared" si="419"/>
        <v>-3.011929114855084</v>
      </c>
      <c r="O1073">
        <f t="shared" si="427"/>
        <v>220.54999999999927</v>
      </c>
      <c r="P1073">
        <f t="shared" si="439"/>
        <v>149.54999999999927</v>
      </c>
      <c r="Q1073">
        <f t="shared" si="440"/>
        <v>55.29906138874486</v>
      </c>
      <c r="R1073">
        <f t="shared" si="441"/>
        <v>71</v>
      </c>
      <c r="S1073">
        <f t="shared" si="423"/>
        <v>18.049999999999272</v>
      </c>
      <c r="T1073">
        <f t="shared" si="424"/>
        <v>-18.049999999999272</v>
      </c>
      <c r="U1073">
        <f t="shared" si="425"/>
        <v>18.049999999999272</v>
      </c>
      <c r="V1073">
        <f t="shared" si="426"/>
        <v>0</v>
      </c>
      <c r="W1073">
        <f t="shared" si="433"/>
        <v>50</v>
      </c>
      <c r="X1073">
        <f t="shared" si="428"/>
        <v>18.492857142857247</v>
      </c>
      <c r="Y1073">
        <f t="shared" si="434"/>
        <v>71.94984068249552</v>
      </c>
      <c r="Z1073">
        <f t="shared" si="435"/>
        <v>0</v>
      </c>
      <c r="AA1073">
        <f t="shared" si="436"/>
        <v>0</v>
      </c>
      <c r="AB1073">
        <v>362.5</v>
      </c>
      <c r="AC1073">
        <f t="shared" si="416"/>
        <v>-7181610000.1501703</v>
      </c>
      <c r="AD1073">
        <f t="shared" si="429"/>
        <v>5524878726.0214081</v>
      </c>
      <c r="AE1073" t="str">
        <f t="shared" si="417"/>
        <v>Nov</v>
      </c>
      <c r="AF1073">
        <f>_xlfn.IFNA(VLOOKUP(A1073,Gold!$A$2:$E$1307,5, FALSE),AF1072)</f>
        <v>30240</v>
      </c>
      <c r="AG1073">
        <f>_xlfn.IFNA(VLOOKUP(A1073,Gold!$A$2:$G$1307,7, FALSE),AG1072)</f>
        <v>-1</v>
      </c>
      <c r="AH1073">
        <f>_xlfn.IFNA(VLOOKUP(A1073,Oil!$A$2:$E$1345,5, FALSE),AH1072)</f>
        <v>3597</v>
      </c>
      <c r="AI1073">
        <f>_xlfn.IFNA(VLOOKUP(A1073,Oil!$A$2:$G$1345,7, FALSE),AI1072)</f>
        <v>1</v>
      </c>
      <c r="AJ1073">
        <f t="shared" si="420"/>
        <v>0</v>
      </c>
      <c r="AK1073">
        <f>_xlfn.IFNA(VLOOKUP(A1073,InterestRate!$A$2:$G$1334,3, FALSE),AK1072)</f>
        <v>7.6070000000000002</v>
      </c>
      <c r="AL1073">
        <f>_xlfn.IFNA(VLOOKUP(A1073,InterestRate!$A$2:$G$1334,4,FALSE),AL1072)</f>
        <v>7.6269999999999998</v>
      </c>
      <c r="AM1073">
        <f>_xlfn.IFNA(VLOOKUP(A1073,InterestRate!$A$2:$G$1334,5, FALSE),AM1072)</f>
        <v>7.63</v>
      </c>
      <c r="AN1073">
        <f>_xlfn.IFNA(VLOOKUP(A1073,InterestRate!$A$2:$G$1334,6, FALSE),AN1072)</f>
        <v>7.5960000000000001</v>
      </c>
      <c r="AO1073">
        <f>_xlfn.IFNA(VLOOKUP(A1073,InterestRate!$A$2:$G$1334,7, FALSE),AO1072)</f>
        <v>-1E-4</v>
      </c>
      <c r="AP1073">
        <f t="shared" si="421"/>
        <v>-1</v>
      </c>
      <c r="AQ1073">
        <f t="shared" si="422"/>
        <v>-1</v>
      </c>
    </row>
    <row r="1074" spans="1:43" x14ac:dyDescent="0.2">
      <c r="A1074" s="1">
        <v>43437</v>
      </c>
      <c r="B1074">
        <v>10930.7</v>
      </c>
      <c r="C1074">
        <v>10941.2</v>
      </c>
      <c r="D1074">
        <v>10845.35</v>
      </c>
      <c r="E1074">
        <v>10883.75</v>
      </c>
      <c r="F1074">
        <v>422358631</v>
      </c>
      <c r="G1074">
        <v>18484.91</v>
      </c>
      <c r="H1074">
        <f t="shared" si="438"/>
        <v>10683.341666666669</v>
      </c>
      <c r="I1074">
        <f t="shared" si="430"/>
        <v>200.40833333333103</v>
      </c>
      <c r="J1074">
        <f t="shared" si="437"/>
        <v>0</v>
      </c>
      <c r="K1074">
        <f t="shared" si="418"/>
        <v>10737.6</v>
      </c>
      <c r="L1074">
        <f t="shared" si="431"/>
        <v>412992898.71428573</v>
      </c>
      <c r="M1074">
        <f t="shared" si="432"/>
        <v>9365732.2857142687</v>
      </c>
      <c r="N1074" s="10">
        <f t="shared" si="419"/>
        <v>-1.3428276099689871</v>
      </c>
      <c r="O1074">
        <f t="shared" si="427"/>
        <v>283.70000000000073</v>
      </c>
      <c r="P1074">
        <f t="shared" si="439"/>
        <v>165.85000000000218</v>
      </c>
      <c r="Q1074">
        <f t="shared" si="440"/>
        <v>83.489514596858186</v>
      </c>
      <c r="R1074">
        <f t="shared" si="441"/>
        <v>117.84999999999854</v>
      </c>
      <c r="S1074">
        <f t="shared" si="423"/>
        <v>7</v>
      </c>
      <c r="T1074">
        <f t="shared" si="424"/>
        <v>-7</v>
      </c>
      <c r="U1074">
        <f t="shared" si="425"/>
        <v>7</v>
      </c>
      <c r="V1074">
        <f t="shared" si="426"/>
        <v>0</v>
      </c>
      <c r="W1074">
        <f t="shared" si="433"/>
        <v>51</v>
      </c>
      <c r="X1074">
        <f t="shared" si="428"/>
        <v>10.471428571428467</v>
      </c>
      <c r="Y1074">
        <f t="shared" si="434"/>
        <v>81.637319917676791</v>
      </c>
      <c r="Z1074">
        <f t="shared" si="435"/>
        <v>0</v>
      </c>
      <c r="AA1074">
        <f t="shared" si="436"/>
        <v>1</v>
      </c>
      <c r="AB1074">
        <v>599.54999999999995</v>
      </c>
      <c r="AC1074">
        <f t="shared" si="416"/>
        <v>-19829737725.450306</v>
      </c>
      <c r="AD1074">
        <f t="shared" si="429"/>
        <v>5833850831.985713</v>
      </c>
      <c r="AE1074" t="str">
        <f t="shared" si="417"/>
        <v>Dec</v>
      </c>
      <c r="AF1074">
        <f>_xlfn.IFNA(VLOOKUP(A1074,Gold!$A$2:$E$1307,5, FALSE),AF1073)</f>
        <v>30664</v>
      </c>
      <c r="AG1074">
        <f>_xlfn.IFNA(VLOOKUP(A1074,Gold!$A$2:$G$1307,7, FALSE),AG1073)</f>
        <v>1</v>
      </c>
      <c r="AH1074">
        <f>_xlfn.IFNA(VLOOKUP(A1074,Oil!$A$2:$E$1345,5, FALSE),AH1073)</f>
        <v>3548</v>
      </c>
      <c r="AI1074">
        <f>_xlfn.IFNA(VLOOKUP(A1074,Oil!$A$2:$G$1345,7, FALSE),AI1073)</f>
        <v>-1</v>
      </c>
      <c r="AJ1074">
        <f t="shared" si="420"/>
        <v>0</v>
      </c>
      <c r="AK1074">
        <f>_xlfn.IFNA(VLOOKUP(A1074,InterestRate!$A$2:$G$1334,3, FALSE),AK1073)</f>
        <v>7.6260000000000003</v>
      </c>
      <c r="AL1074">
        <f>_xlfn.IFNA(VLOOKUP(A1074,InterestRate!$A$2:$G$1334,4,FALSE),AL1073)</f>
        <v>7.6459999999999999</v>
      </c>
      <c r="AM1074">
        <f>_xlfn.IFNA(VLOOKUP(A1074,InterestRate!$A$2:$G$1334,5, FALSE),AM1073)</f>
        <v>7.6529999999999996</v>
      </c>
      <c r="AN1074">
        <f>_xlfn.IFNA(VLOOKUP(A1074,InterestRate!$A$2:$G$1334,6, FALSE),AN1073)</f>
        <v>7.6159999999999997</v>
      </c>
      <c r="AO1074">
        <f>_xlfn.IFNA(VLOOKUP(A1074,InterestRate!$A$2:$G$1334,7, FALSE),AO1073)</f>
        <v>2.5000000000000001E-3</v>
      </c>
      <c r="AP1074">
        <f t="shared" si="421"/>
        <v>1</v>
      </c>
      <c r="AQ1074">
        <f t="shared" si="422"/>
        <v>1</v>
      </c>
    </row>
    <row r="1075" spans="1:43" x14ac:dyDescent="0.2">
      <c r="A1075" s="1">
        <v>43438</v>
      </c>
      <c r="B1075">
        <v>10877.1</v>
      </c>
      <c r="C1075">
        <v>10890.95</v>
      </c>
      <c r="D1075">
        <v>10833.35</v>
      </c>
      <c r="E1075">
        <v>10869.5</v>
      </c>
      <c r="F1075">
        <v>332137359</v>
      </c>
      <c r="G1075">
        <v>15857.16</v>
      </c>
      <c r="H1075">
        <f t="shared" si="438"/>
        <v>10708.962500000001</v>
      </c>
      <c r="I1075">
        <f t="shared" si="430"/>
        <v>160.53749999999854</v>
      </c>
      <c r="J1075">
        <f t="shared" si="437"/>
        <v>0</v>
      </c>
      <c r="K1075">
        <f t="shared" si="418"/>
        <v>10791.55</v>
      </c>
      <c r="L1075">
        <f t="shared" si="431"/>
        <v>429016844.85714287</v>
      </c>
      <c r="M1075">
        <f t="shared" si="432"/>
        <v>-96879485.857142866</v>
      </c>
      <c r="N1075" s="10">
        <f t="shared" si="419"/>
        <v>-0.71714430286582387</v>
      </c>
      <c r="O1075">
        <f t="shared" si="427"/>
        <v>342.75</v>
      </c>
      <c r="P1075">
        <f t="shared" si="439"/>
        <v>398.5</v>
      </c>
      <c r="Q1075">
        <f t="shared" si="440"/>
        <v>114.47523645708171</v>
      </c>
      <c r="R1075">
        <f t="shared" si="441"/>
        <v>-55.75</v>
      </c>
      <c r="S1075">
        <f t="shared" si="423"/>
        <v>-14.25</v>
      </c>
      <c r="T1075">
        <f t="shared" si="424"/>
        <v>14.25</v>
      </c>
      <c r="U1075">
        <f t="shared" si="425"/>
        <v>0</v>
      </c>
      <c r="V1075">
        <f t="shared" si="426"/>
        <v>14.25</v>
      </c>
      <c r="W1075">
        <f t="shared" si="433"/>
        <v>51</v>
      </c>
      <c r="X1075">
        <f t="shared" si="428"/>
        <v>2.0357142857142856</v>
      </c>
      <c r="Y1075">
        <f t="shared" si="434"/>
        <v>94.382022471910119</v>
      </c>
      <c r="Z1075">
        <f t="shared" si="435"/>
        <v>0</v>
      </c>
      <c r="AA1075">
        <f t="shared" si="436"/>
        <v>1</v>
      </c>
      <c r="AB1075">
        <v>847</v>
      </c>
      <c r="AC1075">
        <f t="shared" si="416"/>
        <v>-2524243928.4001207</v>
      </c>
      <c r="AD1075">
        <f t="shared" si="429"/>
        <v>8503387562.0571127</v>
      </c>
      <c r="AE1075" t="str">
        <f t="shared" si="417"/>
        <v>Dec</v>
      </c>
      <c r="AF1075">
        <f>_xlfn.IFNA(VLOOKUP(A1075,Gold!$A$2:$E$1307,5, FALSE),AF1074)</f>
        <v>30945</v>
      </c>
      <c r="AG1075">
        <f>_xlfn.IFNA(VLOOKUP(A1075,Gold!$A$2:$G$1307,7, FALSE),AG1074)</f>
        <v>1</v>
      </c>
      <c r="AH1075">
        <f>_xlfn.IFNA(VLOOKUP(A1075,Oil!$A$2:$E$1345,5, FALSE),AH1074)</f>
        <v>3708</v>
      </c>
      <c r="AI1075">
        <f>_xlfn.IFNA(VLOOKUP(A1075,Oil!$A$2:$G$1345,7, FALSE),AI1074)</f>
        <v>1</v>
      </c>
      <c r="AJ1075">
        <f t="shared" si="420"/>
        <v>2</v>
      </c>
      <c r="AK1075">
        <f>_xlfn.IFNA(VLOOKUP(A1075,InterestRate!$A$2:$G$1334,3, FALSE),AK1074)</f>
        <v>7.5739999999999998</v>
      </c>
      <c r="AL1075">
        <f>_xlfn.IFNA(VLOOKUP(A1075,InterestRate!$A$2:$G$1334,4,FALSE),AL1074)</f>
        <v>7.6180000000000003</v>
      </c>
      <c r="AM1075">
        <f>_xlfn.IFNA(VLOOKUP(A1075,InterestRate!$A$2:$G$1334,5, FALSE),AM1074)</f>
        <v>7.6180000000000003</v>
      </c>
      <c r="AN1075">
        <f>_xlfn.IFNA(VLOOKUP(A1075,InterestRate!$A$2:$G$1334,6, FALSE),AN1074)</f>
        <v>7.5659999999999998</v>
      </c>
      <c r="AO1075">
        <f>_xlfn.IFNA(VLOOKUP(A1075,InterestRate!$A$2:$G$1334,7, FALSE),AO1074)</f>
        <v>-6.7999999999999996E-3</v>
      </c>
      <c r="AP1075">
        <f t="shared" si="421"/>
        <v>-1</v>
      </c>
      <c r="AQ1075">
        <f t="shared" si="422"/>
        <v>1</v>
      </c>
    </row>
    <row r="1076" spans="1:43" x14ac:dyDescent="0.2">
      <c r="A1076" s="1">
        <v>43439</v>
      </c>
      <c r="B1076">
        <v>10820.45</v>
      </c>
      <c r="C1076">
        <v>10821.05</v>
      </c>
      <c r="D1076">
        <v>10747.95</v>
      </c>
      <c r="E1076">
        <v>10782.9</v>
      </c>
      <c r="F1076">
        <v>322019985</v>
      </c>
      <c r="G1076">
        <v>15176.26</v>
      </c>
      <c r="H1076">
        <f t="shared" si="438"/>
        <v>10730.029166666667</v>
      </c>
      <c r="I1076">
        <f t="shared" si="430"/>
        <v>52.870833333332484</v>
      </c>
      <c r="J1076">
        <f t="shared" si="437"/>
        <v>0</v>
      </c>
      <c r="K1076">
        <f t="shared" si="418"/>
        <v>10805.45</v>
      </c>
      <c r="L1076">
        <f t="shared" si="431"/>
        <v>441189800.28571427</v>
      </c>
      <c r="M1076">
        <f t="shared" si="432"/>
        <v>-119169815.28571427</v>
      </c>
      <c r="N1076" s="10">
        <f t="shared" si="419"/>
        <v>0.20912741470291937</v>
      </c>
      <c r="O1076">
        <f t="shared" si="427"/>
        <v>154.29999999999927</v>
      </c>
      <c r="P1076">
        <f t="shared" si="439"/>
        <v>101.99999999999818</v>
      </c>
      <c r="Q1076">
        <f t="shared" si="440"/>
        <v>121.98668448021765</v>
      </c>
      <c r="R1076">
        <f t="shared" si="441"/>
        <v>52.300000000001091</v>
      </c>
      <c r="S1076">
        <f t="shared" si="423"/>
        <v>-86.600000000000364</v>
      </c>
      <c r="T1076">
        <f t="shared" si="424"/>
        <v>86.600000000000364</v>
      </c>
      <c r="U1076">
        <f t="shared" si="425"/>
        <v>0</v>
      </c>
      <c r="V1076">
        <f t="shared" si="426"/>
        <v>86.600000000000364</v>
      </c>
      <c r="W1076">
        <f t="shared" si="433"/>
        <v>36.449999999999946</v>
      </c>
      <c r="X1076">
        <f t="shared" si="428"/>
        <v>14.40714285714291</v>
      </c>
      <c r="Y1076">
        <f t="shared" si="434"/>
        <v>70.289256198347005</v>
      </c>
      <c r="Z1076">
        <f t="shared" si="435"/>
        <v>0</v>
      </c>
      <c r="AA1076">
        <f t="shared" si="436"/>
        <v>0</v>
      </c>
      <c r="AB1076">
        <v>780.75</v>
      </c>
      <c r="AC1076">
        <f t="shared" si="416"/>
        <v>-12091850436.750351</v>
      </c>
      <c r="AD1076">
        <f t="shared" si="429"/>
        <v>3908603017.9070096</v>
      </c>
      <c r="AE1076" t="str">
        <f t="shared" si="417"/>
        <v>Dec</v>
      </c>
      <c r="AF1076">
        <f>_xlfn.IFNA(VLOOKUP(A1076,Gold!$A$2:$E$1307,5, FALSE),AF1075)</f>
        <v>30855</v>
      </c>
      <c r="AG1076">
        <f>_xlfn.IFNA(VLOOKUP(A1076,Gold!$A$2:$G$1307,7, FALSE),AG1075)</f>
        <v>1</v>
      </c>
      <c r="AH1076">
        <f>_xlfn.IFNA(VLOOKUP(A1076,Oil!$A$2:$E$1345,5, FALSE),AH1075)</f>
        <v>3746</v>
      </c>
      <c r="AI1076">
        <f>_xlfn.IFNA(VLOOKUP(A1076,Oil!$A$2:$G$1345,7, FALSE),AI1075)</f>
        <v>1</v>
      </c>
      <c r="AJ1076">
        <f t="shared" si="420"/>
        <v>2</v>
      </c>
      <c r="AK1076">
        <f>_xlfn.IFNA(VLOOKUP(A1076,InterestRate!$A$2:$G$1334,3, FALSE),AK1075)</f>
        <v>7.44</v>
      </c>
      <c r="AL1076">
        <f>_xlfn.IFNA(VLOOKUP(A1076,InterestRate!$A$2:$G$1334,4,FALSE),AL1075)</f>
        <v>7.5620000000000003</v>
      </c>
      <c r="AM1076">
        <f>_xlfn.IFNA(VLOOKUP(A1076,InterestRate!$A$2:$G$1334,5, FALSE),AM1075)</f>
        <v>7.5730000000000004</v>
      </c>
      <c r="AN1076">
        <f>_xlfn.IFNA(VLOOKUP(A1076,InterestRate!$A$2:$G$1334,6, FALSE),AN1075)</f>
        <v>7.4349999999999996</v>
      </c>
      <c r="AO1076">
        <f>_xlfn.IFNA(VLOOKUP(A1076,InterestRate!$A$2:$G$1334,7, FALSE),AO1075)</f>
        <v>-1.77E-2</v>
      </c>
      <c r="AP1076">
        <f t="shared" si="421"/>
        <v>-1</v>
      </c>
      <c r="AQ1076">
        <f t="shared" si="422"/>
        <v>1</v>
      </c>
    </row>
    <row r="1077" spans="1:43" x14ac:dyDescent="0.2">
      <c r="A1077" s="1">
        <v>43440</v>
      </c>
      <c r="B1077">
        <v>10718.15</v>
      </c>
      <c r="C1077">
        <v>10722.65</v>
      </c>
      <c r="D1077">
        <v>10588.25</v>
      </c>
      <c r="E1077">
        <v>10601.15</v>
      </c>
      <c r="F1077">
        <v>328275196</v>
      </c>
      <c r="G1077">
        <v>16488.87</v>
      </c>
      <c r="H1077">
        <f t="shared" si="438"/>
        <v>10738.420833333332</v>
      </c>
      <c r="I1077">
        <f t="shared" si="430"/>
        <v>-137.27083333333212</v>
      </c>
      <c r="J1077">
        <f t="shared" si="437"/>
        <v>-1</v>
      </c>
      <c r="K1077">
        <f t="shared" si="418"/>
        <v>10888.35</v>
      </c>
      <c r="L1077">
        <f t="shared" si="431"/>
        <v>439640792.28571427</v>
      </c>
      <c r="M1077">
        <f t="shared" si="432"/>
        <v>-111365596.28571427</v>
      </c>
      <c r="N1077" s="10">
        <f t="shared" si="419"/>
        <v>2.7091400461270783</v>
      </c>
      <c r="O1077">
        <f t="shared" si="427"/>
        <v>-84.450000000000728</v>
      </c>
      <c r="P1077">
        <f t="shared" si="439"/>
        <v>-153.35000000000036</v>
      </c>
      <c r="Q1077">
        <f t="shared" si="440"/>
        <v>112.92953449786636</v>
      </c>
      <c r="R1077">
        <f t="shared" si="441"/>
        <v>68.899999999999636</v>
      </c>
      <c r="S1077">
        <f t="shared" si="423"/>
        <v>-181.75</v>
      </c>
      <c r="T1077">
        <f t="shared" si="424"/>
        <v>181.75</v>
      </c>
      <c r="U1077">
        <f t="shared" si="425"/>
        <v>0</v>
      </c>
      <c r="V1077">
        <f t="shared" si="426"/>
        <v>181.75</v>
      </c>
      <c r="W1077">
        <f t="shared" si="433"/>
        <v>28.307142857142804</v>
      </c>
      <c r="X1077">
        <f t="shared" si="428"/>
        <v>40.371428571428623</v>
      </c>
      <c r="Y1077">
        <f t="shared" si="434"/>
        <v>40.625320348539134</v>
      </c>
      <c r="Z1077">
        <f t="shared" si="435"/>
        <v>0</v>
      </c>
      <c r="AA1077">
        <f t="shared" si="436"/>
        <v>0</v>
      </c>
      <c r="AB1077">
        <v>412.6</v>
      </c>
      <c r="AC1077">
        <f t="shared" si="416"/>
        <v>-38408197932</v>
      </c>
      <c r="AD1077">
        <f t="shared" si="429"/>
        <v>-5086684189.3358259</v>
      </c>
      <c r="AE1077" t="str">
        <f t="shared" si="417"/>
        <v>Dec</v>
      </c>
      <c r="AF1077">
        <f>_xlfn.IFNA(VLOOKUP(A1077,Gold!$A$2:$E$1307,5, FALSE),AF1076)</f>
        <v>30987</v>
      </c>
      <c r="AG1077">
        <f>_xlfn.IFNA(VLOOKUP(A1077,Gold!$A$2:$G$1307,7, FALSE),AG1076)</f>
        <v>-1</v>
      </c>
      <c r="AH1077">
        <f>_xlfn.IFNA(VLOOKUP(A1077,Oil!$A$2:$E$1345,5, FALSE),AH1076)</f>
        <v>3730</v>
      </c>
      <c r="AI1077">
        <f>_xlfn.IFNA(VLOOKUP(A1077,Oil!$A$2:$G$1345,7, FALSE),AI1076)</f>
        <v>-1</v>
      </c>
      <c r="AJ1077">
        <f t="shared" si="420"/>
        <v>-2</v>
      </c>
      <c r="AK1077">
        <f>_xlfn.IFNA(VLOOKUP(A1077,InterestRate!$A$2:$G$1334,3, FALSE),AK1076)</f>
        <v>7.423</v>
      </c>
      <c r="AL1077">
        <f>_xlfn.IFNA(VLOOKUP(A1077,InterestRate!$A$2:$G$1334,4,FALSE),AL1076)</f>
        <v>7.4119999999999999</v>
      </c>
      <c r="AM1077">
        <f>_xlfn.IFNA(VLOOKUP(A1077,InterestRate!$A$2:$G$1334,5, FALSE),AM1076)</f>
        <v>7.4429999999999996</v>
      </c>
      <c r="AN1077">
        <f>_xlfn.IFNA(VLOOKUP(A1077,InterestRate!$A$2:$G$1334,6, FALSE),AN1076)</f>
        <v>7.3710000000000004</v>
      </c>
      <c r="AO1077">
        <f>_xlfn.IFNA(VLOOKUP(A1077,InterestRate!$A$2:$G$1334,7, FALSE),AO1076)</f>
        <v>-2.3E-3</v>
      </c>
      <c r="AP1077">
        <f t="shared" si="421"/>
        <v>-1</v>
      </c>
      <c r="AQ1077">
        <f t="shared" si="422"/>
        <v>-3</v>
      </c>
    </row>
    <row r="1078" spans="1:43" x14ac:dyDescent="0.2">
      <c r="A1078" s="1">
        <v>43441</v>
      </c>
      <c r="B1078">
        <v>10644.8</v>
      </c>
      <c r="C1078">
        <v>10704.55</v>
      </c>
      <c r="D1078">
        <v>10599.35</v>
      </c>
      <c r="E1078">
        <v>10693.7</v>
      </c>
      <c r="F1078">
        <v>335849636</v>
      </c>
      <c r="G1078">
        <v>18597.830000000002</v>
      </c>
      <c r="H1078">
        <f t="shared" si="438"/>
        <v>10724.9</v>
      </c>
      <c r="I1078">
        <f t="shared" si="430"/>
        <v>-31.199999999998909</v>
      </c>
      <c r="J1078">
        <f t="shared" si="437"/>
        <v>0</v>
      </c>
      <c r="K1078">
        <f t="shared" si="418"/>
        <v>10908.7</v>
      </c>
      <c r="L1078">
        <f t="shared" si="431"/>
        <v>431846652</v>
      </c>
      <c r="M1078">
        <f t="shared" si="432"/>
        <v>-95997016</v>
      </c>
      <c r="N1078" s="10">
        <f t="shared" si="419"/>
        <v>2.0105295641358931</v>
      </c>
      <c r="O1078">
        <f t="shared" si="427"/>
        <v>-35.149999999999636</v>
      </c>
      <c r="P1078">
        <f t="shared" si="439"/>
        <v>-81.799999999999272</v>
      </c>
      <c r="Q1078">
        <f t="shared" si="440"/>
        <v>146.43149544118887</v>
      </c>
      <c r="R1078">
        <f t="shared" si="441"/>
        <v>46.649999999999636</v>
      </c>
      <c r="S1078">
        <f t="shared" si="423"/>
        <v>92.550000000001091</v>
      </c>
      <c r="T1078">
        <f t="shared" si="424"/>
        <v>-92.550000000001091</v>
      </c>
      <c r="U1078">
        <f t="shared" si="425"/>
        <v>92.550000000001091</v>
      </c>
      <c r="V1078">
        <f t="shared" si="426"/>
        <v>0</v>
      </c>
      <c r="W1078">
        <f t="shared" si="433"/>
        <v>35.350000000000101</v>
      </c>
      <c r="X1078">
        <f t="shared" si="428"/>
        <v>40.371428571428623</v>
      </c>
      <c r="Y1078">
        <f t="shared" si="434"/>
        <v>46.075784377618511</v>
      </c>
      <c r="Z1078">
        <f t="shared" si="435"/>
        <v>0</v>
      </c>
      <c r="AA1078">
        <f t="shared" si="436"/>
        <v>0</v>
      </c>
      <c r="AB1078">
        <v>34.700000000000003</v>
      </c>
      <c r="AC1078">
        <f t="shared" si="416"/>
        <v>16423047200.400488</v>
      </c>
      <c r="AD1078">
        <f t="shared" si="429"/>
        <v>-3997149760.3357797</v>
      </c>
      <c r="AE1078" t="str">
        <f t="shared" si="417"/>
        <v>Dec</v>
      </c>
      <c r="AF1078">
        <f>_xlfn.IFNA(VLOOKUP(A1078,Gold!$A$2:$E$1307,5, FALSE),AF1077)</f>
        <v>31050</v>
      </c>
      <c r="AG1078">
        <f>_xlfn.IFNA(VLOOKUP(A1078,Gold!$A$2:$G$1307,7, FALSE),AG1077)</f>
        <v>1</v>
      </c>
      <c r="AH1078">
        <f>_xlfn.IFNA(VLOOKUP(A1078,Oil!$A$2:$E$1345,5, FALSE),AH1077)</f>
        <v>3658</v>
      </c>
      <c r="AI1078">
        <f>_xlfn.IFNA(VLOOKUP(A1078,Oil!$A$2:$G$1345,7, FALSE),AI1077)</f>
        <v>-1</v>
      </c>
      <c r="AJ1078">
        <f t="shared" si="420"/>
        <v>0</v>
      </c>
      <c r="AK1078">
        <f>_xlfn.IFNA(VLOOKUP(A1078,InterestRate!$A$2:$G$1334,3, FALSE),AK1077)</f>
        <v>7.4640000000000004</v>
      </c>
      <c r="AL1078">
        <f>_xlfn.IFNA(VLOOKUP(A1078,InterestRate!$A$2:$G$1334,4,FALSE),AL1077)</f>
        <v>7.4009999999999998</v>
      </c>
      <c r="AM1078">
        <f>_xlfn.IFNA(VLOOKUP(A1078,InterestRate!$A$2:$G$1334,5, FALSE),AM1077)</f>
        <v>7.48</v>
      </c>
      <c r="AN1078">
        <f>_xlfn.IFNA(VLOOKUP(A1078,InterestRate!$A$2:$G$1334,6, FALSE),AN1077)</f>
        <v>7.3890000000000002</v>
      </c>
      <c r="AO1078">
        <f>_xlfn.IFNA(VLOOKUP(A1078,InterestRate!$A$2:$G$1334,7, FALSE),AO1077)</f>
        <v>5.4999999999999997E-3</v>
      </c>
      <c r="AP1078">
        <f t="shared" si="421"/>
        <v>1</v>
      </c>
      <c r="AQ1078">
        <f t="shared" si="422"/>
        <v>1</v>
      </c>
    </row>
    <row r="1079" spans="1:43" x14ac:dyDescent="0.2">
      <c r="A1079" s="1">
        <v>43444</v>
      </c>
      <c r="B1079">
        <v>10508.7</v>
      </c>
      <c r="C1079">
        <v>10558.85</v>
      </c>
      <c r="D1079">
        <v>10474.950000000001</v>
      </c>
      <c r="E1079">
        <v>10488.45</v>
      </c>
      <c r="F1079">
        <v>393097292</v>
      </c>
      <c r="G1079">
        <v>16524.36</v>
      </c>
      <c r="H1079">
        <f t="shared" si="438"/>
        <v>10728.025</v>
      </c>
      <c r="I1079">
        <f t="shared" si="430"/>
        <v>-239.57499999999891</v>
      </c>
      <c r="J1079">
        <f t="shared" si="437"/>
        <v>0</v>
      </c>
      <c r="K1079">
        <f t="shared" si="418"/>
        <v>10967.3</v>
      </c>
      <c r="L1079">
        <f t="shared" si="431"/>
        <v>417307003.71428573</v>
      </c>
      <c r="M1079">
        <f t="shared" si="432"/>
        <v>-24209711.714285731</v>
      </c>
      <c r="N1079" s="10">
        <f t="shared" si="419"/>
        <v>4.5654982385385683</v>
      </c>
      <c r="O1079">
        <f t="shared" si="427"/>
        <v>-370.25</v>
      </c>
      <c r="P1079">
        <f t="shared" si="439"/>
        <v>-465.55000000000109</v>
      </c>
      <c r="Q1079">
        <f t="shared" si="440"/>
        <v>158.90362607867829</v>
      </c>
      <c r="R1079">
        <f t="shared" si="441"/>
        <v>95.300000000001091</v>
      </c>
      <c r="S1079">
        <f t="shared" si="423"/>
        <v>-205.25</v>
      </c>
      <c r="T1079">
        <f t="shared" si="424"/>
        <v>205.25</v>
      </c>
      <c r="U1079">
        <f t="shared" si="425"/>
        <v>0</v>
      </c>
      <c r="V1079">
        <f t="shared" si="426"/>
        <v>205.25</v>
      </c>
      <c r="W1079">
        <f t="shared" si="433"/>
        <v>16.80000000000005</v>
      </c>
      <c r="X1079">
        <f t="shared" si="428"/>
        <v>69.692857142857193</v>
      </c>
      <c r="Y1079">
        <f t="shared" si="434"/>
        <v>19.201567474895938</v>
      </c>
      <c r="Z1079">
        <f t="shared" si="435"/>
        <v>1</v>
      </c>
      <c r="AA1079">
        <f t="shared" si="436"/>
        <v>0</v>
      </c>
      <c r="AB1079">
        <v>-489.85</v>
      </c>
      <c r="AC1079">
        <f t="shared" si="416"/>
        <v>-7960220163</v>
      </c>
      <c r="AD1079">
        <f t="shared" si="429"/>
        <v>-10224687569.335781</v>
      </c>
      <c r="AE1079" t="str">
        <f t="shared" si="417"/>
        <v>Dec</v>
      </c>
      <c r="AF1079">
        <f>_xlfn.IFNA(VLOOKUP(A1079,Gold!$A$2:$E$1307,5, FALSE),AF1078)</f>
        <v>31423</v>
      </c>
      <c r="AG1079">
        <f>_xlfn.IFNA(VLOOKUP(A1079,Gold!$A$2:$G$1307,7, FALSE),AG1078)</f>
        <v>-1</v>
      </c>
      <c r="AH1079">
        <f>_xlfn.IFNA(VLOOKUP(A1079,Oil!$A$2:$E$1345,5, FALSE),AH1078)</f>
        <v>3712</v>
      </c>
      <c r="AI1079">
        <f>_xlfn.IFNA(VLOOKUP(A1079,Oil!$A$2:$G$1345,7, FALSE),AI1078)</f>
        <v>1</v>
      </c>
      <c r="AJ1079">
        <f t="shared" si="420"/>
        <v>0</v>
      </c>
      <c r="AK1079">
        <f>_xlfn.IFNA(VLOOKUP(A1079,InterestRate!$A$2:$G$1334,3, FALSE),AK1078)</f>
        <v>7.5869999999999997</v>
      </c>
      <c r="AL1079">
        <f>_xlfn.IFNA(VLOOKUP(A1079,InterestRate!$A$2:$G$1334,4,FALSE),AL1078)</f>
        <v>7.5049999999999999</v>
      </c>
      <c r="AM1079">
        <f>_xlfn.IFNA(VLOOKUP(A1079,InterestRate!$A$2:$G$1334,5, FALSE),AM1078)</f>
        <v>7.5979999999999999</v>
      </c>
      <c r="AN1079">
        <f>_xlfn.IFNA(VLOOKUP(A1079,InterestRate!$A$2:$G$1334,6, FALSE),AN1078)</f>
        <v>7.4930000000000003</v>
      </c>
      <c r="AO1079">
        <f>_xlfn.IFNA(VLOOKUP(A1079,InterestRate!$A$2:$G$1334,7, FALSE),AO1078)</f>
        <v>1.6500000000000001E-2</v>
      </c>
      <c r="AP1079">
        <f t="shared" si="421"/>
        <v>1</v>
      </c>
      <c r="AQ1079">
        <f t="shared" si="422"/>
        <v>1</v>
      </c>
    </row>
    <row r="1080" spans="1:43" x14ac:dyDescent="0.2">
      <c r="A1080" s="1">
        <v>43445</v>
      </c>
      <c r="B1080">
        <v>10350.049999999999</v>
      </c>
      <c r="C1080">
        <v>10567.15</v>
      </c>
      <c r="D1080">
        <v>10333.85</v>
      </c>
      <c r="E1080">
        <v>10549.15</v>
      </c>
      <c r="F1080">
        <v>438699334</v>
      </c>
      <c r="G1080">
        <v>20112.91</v>
      </c>
      <c r="H1080">
        <f t="shared" si="438"/>
        <v>10718.724999999999</v>
      </c>
      <c r="I1080">
        <f t="shared" si="430"/>
        <v>-169.57499999999891</v>
      </c>
      <c r="J1080">
        <f t="shared" si="437"/>
        <v>0</v>
      </c>
      <c r="K1080">
        <f t="shared" si="418"/>
        <v>10951.7</v>
      </c>
      <c r="L1080">
        <f t="shared" si="431"/>
        <v>371656489.71428573</v>
      </c>
      <c r="M1080">
        <f t="shared" si="432"/>
        <v>67042844.285714269</v>
      </c>
      <c r="N1080" s="10">
        <f t="shared" si="419"/>
        <v>3.8159472564140344</v>
      </c>
      <c r="O1080">
        <f t="shared" si="427"/>
        <v>-327.60000000000036</v>
      </c>
      <c r="P1080">
        <f t="shared" si="439"/>
        <v>-548.14999999999964</v>
      </c>
      <c r="Q1080">
        <f t="shared" si="440"/>
        <v>251.16319514458743</v>
      </c>
      <c r="R1080">
        <f t="shared" si="441"/>
        <v>220.54999999999927</v>
      </c>
      <c r="S1080">
        <f t="shared" si="423"/>
        <v>60.699999999998909</v>
      </c>
      <c r="T1080">
        <f t="shared" si="424"/>
        <v>-60.699999999998909</v>
      </c>
      <c r="U1080">
        <f t="shared" si="425"/>
        <v>60.699999999998909</v>
      </c>
      <c r="V1080">
        <f t="shared" si="426"/>
        <v>0</v>
      </c>
      <c r="W1080">
        <f t="shared" si="433"/>
        <v>22.892857142857142</v>
      </c>
      <c r="X1080">
        <f t="shared" si="428"/>
        <v>69.692857142857193</v>
      </c>
      <c r="Y1080">
        <f t="shared" si="434"/>
        <v>24.461914211570743</v>
      </c>
      <c r="Z1080">
        <f t="shared" si="435"/>
        <v>0</v>
      </c>
      <c r="AA1080">
        <f t="shared" si="436"/>
        <v>0</v>
      </c>
      <c r="AB1080">
        <v>-733</v>
      </c>
      <c r="AC1080">
        <f t="shared" si="416"/>
        <v>87345037399.400162</v>
      </c>
      <c r="AD1080">
        <f t="shared" si="429"/>
        <v>3279119202.0285544</v>
      </c>
      <c r="AE1080" t="str">
        <f t="shared" si="417"/>
        <v>Dec</v>
      </c>
      <c r="AF1080">
        <f>_xlfn.IFNA(VLOOKUP(A1080,Gold!$A$2:$E$1307,5, FALSE),AF1079)</f>
        <v>31616</v>
      </c>
      <c r="AG1080">
        <f>_xlfn.IFNA(VLOOKUP(A1080,Gold!$A$2:$G$1307,7, FALSE),AG1079)</f>
        <v>-1</v>
      </c>
      <c r="AH1080">
        <f>_xlfn.IFNA(VLOOKUP(A1080,Oil!$A$2:$E$1345,5, FALSE),AH1079)</f>
        <v>3638</v>
      </c>
      <c r="AI1080">
        <f>_xlfn.IFNA(VLOOKUP(A1080,Oil!$A$2:$G$1345,7, FALSE),AI1079)</f>
        <v>-1</v>
      </c>
      <c r="AJ1080">
        <f t="shared" si="420"/>
        <v>-2</v>
      </c>
      <c r="AK1080">
        <f>_xlfn.IFNA(VLOOKUP(A1080,InterestRate!$A$2:$G$1334,3, FALSE),AK1079)</f>
        <v>7.5279999999999996</v>
      </c>
      <c r="AL1080">
        <f>_xlfn.IFNA(VLOOKUP(A1080,InterestRate!$A$2:$G$1334,4,FALSE),AL1079)</f>
        <v>7.6950000000000003</v>
      </c>
      <c r="AM1080">
        <f>_xlfn.IFNA(VLOOKUP(A1080,InterestRate!$A$2:$G$1334,5, FALSE),AM1079)</f>
        <v>7.7030000000000003</v>
      </c>
      <c r="AN1080">
        <f>_xlfn.IFNA(VLOOKUP(A1080,InterestRate!$A$2:$G$1334,6, FALSE),AN1079)</f>
        <v>7.5119999999999996</v>
      </c>
      <c r="AO1080">
        <f>_xlfn.IFNA(VLOOKUP(A1080,InterestRate!$A$2:$G$1334,7, FALSE),AO1079)</f>
        <v>-7.7999999999999996E-3</v>
      </c>
      <c r="AP1080">
        <f t="shared" si="421"/>
        <v>-1</v>
      </c>
      <c r="AQ1080">
        <f t="shared" si="422"/>
        <v>-3</v>
      </c>
    </row>
    <row r="1081" spans="1:43" x14ac:dyDescent="0.2">
      <c r="A1081" s="1">
        <v>43446</v>
      </c>
      <c r="B1081">
        <v>10591</v>
      </c>
      <c r="C1081">
        <v>10752.2</v>
      </c>
      <c r="D1081">
        <v>10560.8</v>
      </c>
      <c r="E1081">
        <v>10737.6</v>
      </c>
      <c r="F1081">
        <v>371697496</v>
      </c>
      <c r="G1081">
        <v>17447.45</v>
      </c>
      <c r="H1081">
        <f t="shared" si="438"/>
        <v>10720.591666666665</v>
      </c>
      <c r="I1081">
        <f t="shared" si="430"/>
        <v>17.008333333335031</v>
      </c>
      <c r="J1081">
        <f t="shared" si="437"/>
        <v>1</v>
      </c>
      <c r="K1081">
        <f t="shared" si="418"/>
        <v>10754</v>
      </c>
      <c r="L1081">
        <f t="shared" si="431"/>
        <v>367491061.85714287</v>
      </c>
      <c r="M1081">
        <f t="shared" si="432"/>
        <v>4206434.1428571343</v>
      </c>
      <c r="N1081" s="10">
        <f t="shared" si="419"/>
        <v>0.152734316793321</v>
      </c>
      <c r="O1081">
        <f t="shared" si="427"/>
        <v>-146.14999999999964</v>
      </c>
      <c r="P1081">
        <f t="shared" si="439"/>
        <v>-429.85000000000036</v>
      </c>
      <c r="Q1081">
        <f t="shared" si="440"/>
        <v>281.17416818965239</v>
      </c>
      <c r="R1081">
        <f t="shared" si="441"/>
        <v>283.70000000000073</v>
      </c>
      <c r="S1081">
        <f t="shared" si="423"/>
        <v>188.45000000000073</v>
      </c>
      <c r="T1081">
        <f t="shared" si="424"/>
        <v>-188.45000000000073</v>
      </c>
      <c r="U1081">
        <f t="shared" si="425"/>
        <v>188.45000000000073</v>
      </c>
      <c r="V1081">
        <f t="shared" si="426"/>
        <v>0</v>
      </c>
      <c r="W1081">
        <f t="shared" si="433"/>
        <v>48.814285714285816</v>
      </c>
      <c r="X1081">
        <f t="shared" si="428"/>
        <v>69.692857142857193</v>
      </c>
      <c r="Y1081">
        <f t="shared" si="434"/>
        <v>40.846333154025501</v>
      </c>
      <c r="Z1081">
        <f t="shared" si="435"/>
        <v>0</v>
      </c>
      <c r="AA1081">
        <f t="shared" si="436"/>
        <v>0</v>
      </c>
      <c r="AB1081">
        <v>-844</v>
      </c>
      <c r="AC1081">
        <f t="shared" si="416"/>
        <v>54490852913.600136</v>
      </c>
      <c r="AD1081">
        <f t="shared" si="429"/>
        <v>13896346436.178617</v>
      </c>
      <c r="AE1081" t="str">
        <f t="shared" si="417"/>
        <v>Dec</v>
      </c>
      <c r="AF1081">
        <f>_xlfn.IFNA(VLOOKUP(A1081,Gold!$A$2:$E$1307,5, FALSE),AF1080)</f>
        <v>31577</v>
      </c>
      <c r="AG1081">
        <f>_xlfn.IFNA(VLOOKUP(A1081,Gold!$A$2:$G$1307,7, FALSE),AG1080)</f>
        <v>-1</v>
      </c>
      <c r="AH1081">
        <f>_xlfn.IFNA(VLOOKUP(A1081,Oil!$A$2:$E$1345,5, FALSE),AH1080)</f>
        <v>3715</v>
      </c>
      <c r="AI1081">
        <f>_xlfn.IFNA(VLOOKUP(A1081,Oil!$A$2:$G$1345,7, FALSE),AI1080)</f>
        <v>1</v>
      </c>
      <c r="AJ1081">
        <f t="shared" si="420"/>
        <v>0</v>
      </c>
      <c r="AK1081">
        <f>_xlfn.IFNA(VLOOKUP(A1081,InterestRate!$A$2:$G$1334,3, FALSE),AK1080)</f>
        <v>7.4109999999999996</v>
      </c>
      <c r="AL1081">
        <f>_xlfn.IFNA(VLOOKUP(A1081,InterestRate!$A$2:$G$1334,4,FALSE),AL1080)</f>
        <v>7.476</v>
      </c>
      <c r="AM1081">
        <f>_xlfn.IFNA(VLOOKUP(A1081,InterestRate!$A$2:$G$1334,5, FALSE),AM1080)</f>
        <v>7.4790000000000001</v>
      </c>
      <c r="AN1081">
        <f>_xlfn.IFNA(VLOOKUP(A1081,InterestRate!$A$2:$G$1334,6, FALSE),AN1080)</f>
        <v>7.41</v>
      </c>
      <c r="AO1081">
        <f>_xlfn.IFNA(VLOOKUP(A1081,InterestRate!$A$2:$G$1334,7, FALSE),AO1080)</f>
        <v>-1.55E-2</v>
      </c>
      <c r="AP1081">
        <f t="shared" si="421"/>
        <v>-1</v>
      </c>
      <c r="AQ1081">
        <f t="shared" si="422"/>
        <v>-1</v>
      </c>
    </row>
    <row r="1082" spans="1:43" x14ac:dyDescent="0.2">
      <c r="A1082" s="1">
        <v>43447</v>
      </c>
      <c r="B1082">
        <v>10810.75</v>
      </c>
      <c r="C1082">
        <v>10838.6</v>
      </c>
      <c r="D1082">
        <v>10749.5</v>
      </c>
      <c r="E1082">
        <v>10791.55</v>
      </c>
      <c r="F1082">
        <v>387810061</v>
      </c>
      <c r="G1082">
        <v>17582.8</v>
      </c>
      <c r="H1082">
        <f t="shared" si="438"/>
        <v>10729.674999999999</v>
      </c>
      <c r="I1082">
        <f t="shared" si="430"/>
        <v>61.875</v>
      </c>
      <c r="J1082">
        <f t="shared" si="437"/>
        <v>0</v>
      </c>
      <c r="K1082">
        <f t="shared" si="418"/>
        <v>10663.5</v>
      </c>
      <c r="L1082">
        <f t="shared" si="431"/>
        <v>360253756.85714287</v>
      </c>
      <c r="M1082">
        <f t="shared" si="432"/>
        <v>27556304.142857134</v>
      </c>
      <c r="N1082" s="10">
        <f t="shared" si="419"/>
        <v>-1.186576534418126</v>
      </c>
      <c r="O1082">
        <f t="shared" si="427"/>
        <v>-77.950000000000728</v>
      </c>
      <c r="P1082">
        <f t="shared" si="439"/>
        <v>-420.70000000000073</v>
      </c>
      <c r="Q1082">
        <f t="shared" si="440"/>
        <v>253.08907028949309</v>
      </c>
      <c r="R1082">
        <f t="shared" si="441"/>
        <v>342.75</v>
      </c>
      <c r="S1082">
        <f t="shared" si="423"/>
        <v>53.949999999998909</v>
      </c>
      <c r="T1082">
        <f t="shared" si="424"/>
        <v>-53.949999999998909</v>
      </c>
      <c r="U1082">
        <f t="shared" si="425"/>
        <v>53.949999999998909</v>
      </c>
      <c r="V1082">
        <f t="shared" si="426"/>
        <v>0</v>
      </c>
      <c r="W1082">
        <f t="shared" si="433"/>
        <v>56.521428571428523</v>
      </c>
      <c r="X1082">
        <f t="shared" si="428"/>
        <v>67.657142857142915</v>
      </c>
      <c r="Y1082">
        <f t="shared" si="434"/>
        <v>45.152639087018507</v>
      </c>
      <c r="Z1082">
        <f t="shared" si="435"/>
        <v>0</v>
      </c>
      <c r="AA1082">
        <f t="shared" si="436"/>
        <v>0</v>
      </c>
      <c r="AB1082">
        <v>-551.70000000000005</v>
      </c>
      <c r="AC1082">
        <f t="shared" si="416"/>
        <v>-7445953171.2002821</v>
      </c>
      <c r="AD1082">
        <f t="shared" si="429"/>
        <v>13193245115.778593</v>
      </c>
      <c r="AE1082" t="str">
        <f t="shared" si="417"/>
        <v>Dec</v>
      </c>
      <c r="AF1082">
        <f>_xlfn.IFNA(VLOOKUP(A1082,Gold!$A$2:$E$1307,5, FALSE),AF1081)</f>
        <v>31410</v>
      </c>
      <c r="AG1082">
        <f>_xlfn.IFNA(VLOOKUP(A1082,Gold!$A$2:$G$1307,7, FALSE),AG1081)</f>
        <v>-1</v>
      </c>
      <c r="AH1082">
        <f>_xlfn.IFNA(VLOOKUP(A1082,Oil!$A$2:$E$1345,5, FALSE),AH1081)</f>
        <v>3685</v>
      </c>
      <c r="AI1082">
        <f>_xlfn.IFNA(VLOOKUP(A1082,Oil!$A$2:$G$1345,7, FALSE),AI1081)</f>
        <v>-1</v>
      </c>
      <c r="AJ1082">
        <f t="shared" si="420"/>
        <v>-2</v>
      </c>
      <c r="AK1082">
        <f>_xlfn.IFNA(VLOOKUP(A1082,InterestRate!$A$2:$G$1334,3, FALSE),AK1081)</f>
        <v>7.4080000000000004</v>
      </c>
      <c r="AL1082">
        <f>_xlfn.IFNA(VLOOKUP(A1082,InterestRate!$A$2:$G$1334,4,FALSE),AL1081)</f>
        <v>7.3890000000000002</v>
      </c>
      <c r="AM1082">
        <f>_xlfn.IFNA(VLOOKUP(A1082,InterestRate!$A$2:$G$1334,5, FALSE),AM1081)</f>
        <v>7.4370000000000003</v>
      </c>
      <c r="AN1082">
        <f>_xlfn.IFNA(VLOOKUP(A1082,InterestRate!$A$2:$G$1334,6, FALSE),AN1081)</f>
        <v>7.3819999999999997</v>
      </c>
      <c r="AO1082">
        <f>_xlfn.IFNA(VLOOKUP(A1082,InterestRate!$A$2:$G$1334,7, FALSE),AO1081)</f>
        <v>-4.0000000000000002E-4</v>
      </c>
      <c r="AP1082">
        <f t="shared" si="421"/>
        <v>-1</v>
      </c>
      <c r="AQ1082">
        <f t="shared" si="422"/>
        <v>-3</v>
      </c>
    </row>
    <row r="1083" spans="1:43" x14ac:dyDescent="0.2">
      <c r="A1083" s="1">
        <v>43448</v>
      </c>
      <c r="B1083">
        <v>10784.5</v>
      </c>
      <c r="C1083">
        <v>10815.75</v>
      </c>
      <c r="D1083">
        <v>10752.1</v>
      </c>
      <c r="E1083">
        <v>10805.45</v>
      </c>
      <c r="F1083">
        <v>350579275</v>
      </c>
      <c r="G1083">
        <v>14486.1</v>
      </c>
      <c r="H1083">
        <f t="shared" si="438"/>
        <v>10738.504166666668</v>
      </c>
      <c r="I1083">
        <f t="shared" si="430"/>
        <v>66.945833333333212</v>
      </c>
      <c r="J1083">
        <f t="shared" si="437"/>
        <v>0</v>
      </c>
      <c r="K1083">
        <f t="shared" si="418"/>
        <v>10729.85</v>
      </c>
      <c r="L1083">
        <f t="shared" si="431"/>
        <v>368207000</v>
      </c>
      <c r="M1083">
        <f t="shared" si="432"/>
        <v>-17627725</v>
      </c>
      <c r="N1083" s="10">
        <f t="shared" si="419"/>
        <v>-0.69964693742509898</v>
      </c>
      <c r="O1083">
        <f t="shared" si="427"/>
        <v>22.550000000001091</v>
      </c>
      <c r="P1083">
        <f t="shared" si="439"/>
        <v>-131.74999999999818</v>
      </c>
      <c r="Q1083">
        <f t="shared" si="440"/>
        <v>178.68021947975461</v>
      </c>
      <c r="R1083">
        <f t="shared" si="441"/>
        <v>154.29999999999927</v>
      </c>
      <c r="S1083">
        <f t="shared" si="423"/>
        <v>13.900000000001455</v>
      </c>
      <c r="T1083">
        <f t="shared" si="424"/>
        <v>-13.900000000001455</v>
      </c>
      <c r="U1083">
        <f t="shared" si="425"/>
        <v>13.900000000001455</v>
      </c>
      <c r="V1083">
        <f t="shared" si="426"/>
        <v>0</v>
      </c>
      <c r="W1083">
        <f t="shared" si="433"/>
        <v>58.507142857143016</v>
      </c>
      <c r="X1083">
        <f t="shared" si="428"/>
        <v>55.285714285714285</v>
      </c>
      <c r="Y1083">
        <f t="shared" si="434"/>
        <v>50.967581357725166</v>
      </c>
      <c r="Z1083">
        <f t="shared" si="435"/>
        <v>0</v>
      </c>
      <c r="AA1083">
        <f t="shared" si="436"/>
        <v>0</v>
      </c>
      <c r="AB1083">
        <v>-201.55</v>
      </c>
      <c r="AC1083">
        <f t="shared" si="416"/>
        <v>7344635811.2502546</v>
      </c>
      <c r="AD1083">
        <f t="shared" si="429"/>
        <v>15969886008.350109</v>
      </c>
      <c r="AE1083" t="str">
        <f t="shared" si="417"/>
        <v>Dec</v>
      </c>
      <c r="AF1083">
        <f>_xlfn.IFNA(VLOOKUP(A1083,Gold!$A$2:$E$1307,5, FALSE),AF1082)</f>
        <v>31374</v>
      </c>
      <c r="AG1083">
        <f>_xlfn.IFNA(VLOOKUP(A1083,Gold!$A$2:$G$1307,7, FALSE),AG1082)</f>
        <v>1</v>
      </c>
      <c r="AH1083">
        <f>_xlfn.IFNA(VLOOKUP(A1083,Oil!$A$2:$E$1345,5, FALSE),AH1082)</f>
        <v>3761</v>
      </c>
      <c r="AI1083">
        <f>_xlfn.IFNA(VLOOKUP(A1083,Oil!$A$2:$G$1345,7, FALSE),AI1082)</f>
        <v>1</v>
      </c>
      <c r="AJ1083">
        <f t="shared" si="420"/>
        <v>2</v>
      </c>
      <c r="AK1083">
        <f>_xlfn.IFNA(VLOOKUP(A1083,InterestRate!$A$2:$G$1334,3, FALSE),AK1082)</f>
        <v>7.4409999999999998</v>
      </c>
      <c r="AL1083">
        <f>_xlfn.IFNA(VLOOKUP(A1083,InterestRate!$A$2:$G$1334,4,FALSE),AL1082)</f>
        <v>7.4290000000000003</v>
      </c>
      <c r="AM1083">
        <f>_xlfn.IFNA(VLOOKUP(A1083,InterestRate!$A$2:$G$1334,5, FALSE),AM1082)</f>
        <v>7.4640000000000004</v>
      </c>
      <c r="AN1083">
        <f>_xlfn.IFNA(VLOOKUP(A1083,InterestRate!$A$2:$G$1334,6, FALSE),AN1082)</f>
        <v>7.4249999999999998</v>
      </c>
      <c r="AO1083">
        <f>_xlfn.IFNA(VLOOKUP(A1083,InterestRate!$A$2:$G$1334,7, FALSE),AO1082)</f>
        <v>4.4999999999999997E-3</v>
      </c>
      <c r="AP1083">
        <f t="shared" si="421"/>
        <v>1</v>
      </c>
      <c r="AQ1083">
        <f t="shared" si="422"/>
        <v>3</v>
      </c>
    </row>
    <row r="1084" spans="1:43" x14ac:dyDescent="0.2">
      <c r="A1084" s="1">
        <v>43451</v>
      </c>
      <c r="B1084">
        <v>10853.2</v>
      </c>
      <c r="C1084">
        <v>10900.35</v>
      </c>
      <c r="D1084">
        <v>10844.85</v>
      </c>
      <c r="E1084">
        <v>10888.35</v>
      </c>
      <c r="F1084">
        <v>306145514</v>
      </c>
      <c r="G1084">
        <v>12528.59</v>
      </c>
      <c r="H1084">
        <f t="shared" si="438"/>
        <v>10744.887499999999</v>
      </c>
      <c r="I1084">
        <f t="shared" si="430"/>
        <v>143.46250000000146</v>
      </c>
      <c r="J1084">
        <f t="shared" si="437"/>
        <v>0</v>
      </c>
      <c r="K1084">
        <f t="shared" si="418"/>
        <v>10779.8</v>
      </c>
      <c r="L1084">
        <f t="shared" si="431"/>
        <v>372286898.5714286</v>
      </c>
      <c r="M1084">
        <f t="shared" si="432"/>
        <v>-66141384.571428597</v>
      </c>
      <c r="N1084" s="10">
        <f t="shared" si="419"/>
        <v>-0.99693709331534242</v>
      </c>
      <c r="O1084">
        <f t="shared" si="427"/>
        <v>287.20000000000073</v>
      </c>
      <c r="P1084">
        <f t="shared" si="439"/>
        <v>371.65000000000146</v>
      </c>
      <c r="Q1084">
        <f t="shared" si="440"/>
        <v>148.5380923566492</v>
      </c>
      <c r="R1084">
        <f t="shared" si="441"/>
        <v>-84.450000000000728</v>
      </c>
      <c r="S1084">
        <f t="shared" si="423"/>
        <v>82.899999999999636</v>
      </c>
      <c r="T1084">
        <f t="shared" si="424"/>
        <v>-82.899999999999636</v>
      </c>
      <c r="U1084">
        <f t="shared" si="425"/>
        <v>82.899999999999636</v>
      </c>
      <c r="V1084">
        <f t="shared" si="426"/>
        <v>0</v>
      </c>
      <c r="W1084">
        <f t="shared" si="433"/>
        <v>70.350000000000108</v>
      </c>
      <c r="X1084">
        <f t="shared" si="428"/>
        <v>29.321428571428573</v>
      </c>
      <c r="Y1084">
        <f t="shared" si="434"/>
        <v>69.880800340570488</v>
      </c>
      <c r="Z1084">
        <f t="shared" si="435"/>
        <v>0</v>
      </c>
      <c r="AA1084">
        <f t="shared" si="436"/>
        <v>0</v>
      </c>
      <c r="AB1084">
        <v>231.8</v>
      </c>
      <c r="AC1084">
        <f t="shared" si="416"/>
        <v>10761014817.099888</v>
      </c>
      <c r="AD1084">
        <f t="shared" si="429"/>
        <v>22994059258.221519</v>
      </c>
      <c r="AE1084" t="str">
        <f t="shared" si="417"/>
        <v>Dec</v>
      </c>
      <c r="AF1084">
        <f>_xlfn.IFNA(VLOOKUP(A1084,Gold!$A$2:$E$1307,5, FALSE),AF1083)</f>
        <v>31287</v>
      </c>
      <c r="AG1084">
        <f>_xlfn.IFNA(VLOOKUP(A1084,Gold!$A$2:$G$1307,7, FALSE),AG1083)</f>
        <v>-1</v>
      </c>
      <c r="AH1084">
        <f>_xlfn.IFNA(VLOOKUP(A1084,Oil!$A$2:$E$1345,5, FALSE),AH1083)</f>
        <v>3673</v>
      </c>
      <c r="AI1084">
        <f>_xlfn.IFNA(VLOOKUP(A1084,Oil!$A$2:$G$1345,7, FALSE),AI1083)</f>
        <v>-1</v>
      </c>
      <c r="AJ1084">
        <f t="shared" si="420"/>
        <v>-2</v>
      </c>
      <c r="AK1084">
        <f>_xlfn.IFNA(VLOOKUP(A1084,InterestRate!$A$2:$G$1334,3, FALSE),AK1083)</f>
        <v>7.4610000000000003</v>
      </c>
      <c r="AL1084">
        <f>_xlfn.IFNA(VLOOKUP(A1084,InterestRate!$A$2:$G$1334,4,FALSE),AL1083)</f>
        <v>7.4429999999999996</v>
      </c>
      <c r="AM1084">
        <f>_xlfn.IFNA(VLOOKUP(A1084,InterestRate!$A$2:$G$1334,5, FALSE),AM1083)</f>
        <v>7.4630000000000001</v>
      </c>
      <c r="AN1084">
        <f>_xlfn.IFNA(VLOOKUP(A1084,InterestRate!$A$2:$G$1334,6, FALSE),AN1083)</f>
        <v>7.423</v>
      </c>
      <c r="AO1084">
        <f>_xlfn.IFNA(VLOOKUP(A1084,InterestRate!$A$2:$G$1334,7, FALSE),AO1083)</f>
        <v>2.7000000000000001E-3</v>
      </c>
      <c r="AP1084">
        <f t="shared" si="421"/>
        <v>1</v>
      </c>
      <c r="AQ1084">
        <f t="shared" si="422"/>
        <v>-1</v>
      </c>
    </row>
    <row r="1085" spans="1:43" x14ac:dyDescent="0.2">
      <c r="A1085" s="1">
        <v>43452</v>
      </c>
      <c r="B1085">
        <v>10850.9</v>
      </c>
      <c r="C1085">
        <v>10915.4</v>
      </c>
      <c r="D1085">
        <v>10819.1</v>
      </c>
      <c r="E1085">
        <v>10908.7</v>
      </c>
      <c r="F1085">
        <v>294942271</v>
      </c>
      <c r="G1085">
        <v>13556.45</v>
      </c>
      <c r="H1085">
        <f t="shared" si="438"/>
        <v>10747.358333333334</v>
      </c>
      <c r="I1085">
        <f t="shared" si="430"/>
        <v>161.34166666666715</v>
      </c>
      <c r="J1085">
        <f t="shared" si="437"/>
        <v>0</v>
      </c>
      <c r="K1085">
        <f t="shared" si="418"/>
        <v>10859.9</v>
      </c>
      <c r="L1085">
        <f t="shared" si="431"/>
        <v>369125515.4285714</v>
      </c>
      <c r="M1085">
        <f t="shared" si="432"/>
        <v>-74183244.428571403</v>
      </c>
      <c r="N1085" s="10">
        <f t="shared" si="419"/>
        <v>-0.44734936335219677</v>
      </c>
      <c r="O1085">
        <f t="shared" si="427"/>
        <v>215</v>
      </c>
      <c r="P1085">
        <f t="shared" si="439"/>
        <v>250.14999999999964</v>
      </c>
      <c r="Q1085">
        <f t="shared" si="440"/>
        <v>222.18787443877133</v>
      </c>
      <c r="R1085">
        <f t="shared" si="441"/>
        <v>-35.149999999999636</v>
      </c>
      <c r="S1085">
        <f t="shared" si="423"/>
        <v>20.350000000000364</v>
      </c>
      <c r="T1085">
        <f t="shared" si="424"/>
        <v>-20.350000000000364</v>
      </c>
      <c r="U1085">
        <f t="shared" si="425"/>
        <v>20.350000000000364</v>
      </c>
      <c r="V1085">
        <f t="shared" si="426"/>
        <v>0</v>
      </c>
      <c r="W1085">
        <f t="shared" si="433"/>
        <v>60.035714285714285</v>
      </c>
      <c r="X1085">
        <f t="shared" si="428"/>
        <v>29.321428571428573</v>
      </c>
      <c r="Y1085">
        <f t="shared" si="434"/>
        <v>66.442687747035563</v>
      </c>
      <c r="Z1085">
        <f t="shared" si="435"/>
        <v>0</v>
      </c>
      <c r="AA1085">
        <f t="shared" si="436"/>
        <v>0</v>
      </c>
      <c r="AB1085">
        <v>524.75</v>
      </c>
      <c r="AC1085">
        <f t="shared" si="416"/>
        <v>17047663263.800322</v>
      </c>
      <c r="AD1085">
        <f t="shared" si="429"/>
        <v>23083290124.421501</v>
      </c>
      <c r="AE1085" t="str">
        <f t="shared" si="417"/>
        <v>Dec</v>
      </c>
      <c r="AF1085">
        <f>_xlfn.IFNA(VLOOKUP(A1085,Gold!$A$2:$E$1307,5, FALSE),AF1084)</f>
        <v>31205</v>
      </c>
      <c r="AG1085">
        <f>_xlfn.IFNA(VLOOKUP(A1085,Gold!$A$2:$G$1307,7, FALSE),AG1084)</f>
        <v>-1</v>
      </c>
      <c r="AH1085">
        <f>_xlfn.IFNA(VLOOKUP(A1085,Oil!$A$2:$E$1345,5, FALSE),AH1084)</f>
        <v>3575</v>
      </c>
      <c r="AI1085">
        <f>_xlfn.IFNA(VLOOKUP(A1085,Oil!$A$2:$G$1345,7, FALSE),AI1084)</f>
        <v>-1</v>
      </c>
      <c r="AJ1085">
        <f t="shared" si="420"/>
        <v>-2</v>
      </c>
      <c r="AK1085">
        <f>_xlfn.IFNA(VLOOKUP(A1085,InterestRate!$A$2:$G$1334,3, FALSE),AK1084)</f>
        <v>7.3449999999999998</v>
      </c>
      <c r="AL1085">
        <f>_xlfn.IFNA(VLOOKUP(A1085,InterestRate!$A$2:$G$1334,4,FALSE),AL1084)</f>
        <v>7.4269999999999996</v>
      </c>
      <c r="AM1085">
        <f>_xlfn.IFNA(VLOOKUP(A1085,InterestRate!$A$2:$G$1334,5, FALSE),AM1084)</f>
        <v>7.4379999999999997</v>
      </c>
      <c r="AN1085">
        <f>_xlfn.IFNA(VLOOKUP(A1085,InterestRate!$A$2:$G$1334,6, FALSE),AN1084)</f>
        <v>7.3449999999999998</v>
      </c>
      <c r="AO1085">
        <f>_xlfn.IFNA(VLOOKUP(A1085,InterestRate!$A$2:$G$1334,7, FALSE),AO1084)</f>
        <v>-1.55E-2</v>
      </c>
      <c r="AP1085">
        <f t="shared" si="421"/>
        <v>-1</v>
      </c>
      <c r="AQ1085">
        <f t="shared" si="422"/>
        <v>-3</v>
      </c>
    </row>
    <row r="1086" spans="1:43" x14ac:dyDescent="0.2">
      <c r="A1086" s="1">
        <v>43453</v>
      </c>
      <c r="B1086">
        <v>10930.55</v>
      </c>
      <c r="C1086">
        <v>10985.15</v>
      </c>
      <c r="D1086">
        <v>10928</v>
      </c>
      <c r="E1086">
        <v>10967.3</v>
      </c>
      <c r="F1086">
        <v>321801803</v>
      </c>
      <c r="G1086">
        <v>17172.64</v>
      </c>
      <c r="H1086">
        <f t="shared" si="438"/>
        <v>10750.020833333334</v>
      </c>
      <c r="I1086">
        <f t="shared" si="430"/>
        <v>217.27916666666533</v>
      </c>
      <c r="J1086">
        <f t="shared" si="437"/>
        <v>0</v>
      </c>
      <c r="K1086">
        <f t="shared" si="418"/>
        <v>10862.55</v>
      </c>
      <c r="L1086">
        <f t="shared" si="431"/>
        <v>363281606.14285713</v>
      </c>
      <c r="M1086">
        <f t="shared" si="432"/>
        <v>-41479803.142857134</v>
      </c>
      <c r="N1086" s="10">
        <f t="shared" si="419"/>
        <v>-0.95511201480765551</v>
      </c>
      <c r="O1086">
        <f t="shared" si="427"/>
        <v>478.84999999999854</v>
      </c>
      <c r="P1086">
        <f t="shared" si="439"/>
        <v>849.09999999999854</v>
      </c>
      <c r="Q1086">
        <f t="shared" si="440"/>
        <v>251.17123214481194</v>
      </c>
      <c r="R1086">
        <f t="shared" si="441"/>
        <v>-370.25</v>
      </c>
      <c r="S1086">
        <f t="shared" si="423"/>
        <v>58.599999999998545</v>
      </c>
      <c r="T1086">
        <f t="shared" si="424"/>
        <v>-58.599999999998545</v>
      </c>
      <c r="U1086">
        <f t="shared" si="425"/>
        <v>58.599999999998545</v>
      </c>
      <c r="V1086">
        <f t="shared" si="426"/>
        <v>0</v>
      </c>
      <c r="W1086">
        <f t="shared" si="433"/>
        <v>68.407142857142645</v>
      </c>
      <c r="X1086">
        <f t="shared" si="428"/>
        <v>0</v>
      </c>
      <c r="Y1086">
        <f t="shared" si="434"/>
        <v>98.559226098590102</v>
      </c>
      <c r="Z1086">
        <f t="shared" si="435"/>
        <v>0</v>
      </c>
      <c r="AA1086">
        <f t="shared" si="436"/>
        <v>1</v>
      </c>
      <c r="AB1086">
        <v>981.05</v>
      </c>
      <c r="AC1086">
        <f t="shared" si="416"/>
        <v>11826216260.25</v>
      </c>
      <c r="AD1086">
        <f t="shared" si="429"/>
        <v>25909923899.171497</v>
      </c>
      <c r="AE1086" t="str">
        <f t="shared" si="417"/>
        <v>Dec</v>
      </c>
      <c r="AF1086">
        <f>_xlfn.IFNA(VLOOKUP(A1086,Gold!$A$2:$E$1307,5, FALSE),AF1085)</f>
        <v>31043</v>
      </c>
      <c r="AG1086">
        <f>_xlfn.IFNA(VLOOKUP(A1086,Gold!$A$2:$G$1307,7, FALSE),AG1085)</f>
        <v>1</v>
      </c>
      <c r="AH1086">
        <f>_xlfn.IFNA(VLOOKUP(A1086,Oil!$A$2:$E$1345,5, FALSE),AH1085)</f>
        <v>3292</v>
      </c>
      <c r="AI1086">
        <f>_xlfn.IFNA(VLOOKUP(A1086,Oil!$A$2:$G$1345,7, FALSE),AI1085)</f>
        <v>-1</v>
      </c>
      <c r="AJ1086">
        <f t="shared" si="420"/>
        <v>0</v>
      </c>
      <c r="AK1086">
        <f>_xlfn.IFNA(VLOOKUP(A1086,InterestRate!$A$2:$G$1334,3, FALSE),AK1085)</f>
        <v>7.2190000000000003</v>
      </c>
      <c r="AL1086">
        <f>_xlfn.IFNA(VLOOKUP(A1086,InterestRate!$A$2:$G$1334,4,FALSE),AL1085)</f>
        <v>7.2409999999999997</v>
      </c>
      <c r="AM1086">
        <f>_xlfn.IFNA(VLOOKUP(A1086,InterestRate!$A$2:$G$1334,5, FALSE),AM1085)</f>
        <v>7.2880000000000003</v>
      </c>
      <c r="AN1086">
        <f>_xlfn.IFNA(VLOOKUP(A1086,InterestRate!$A$2:$G$1334,6, FALSE),AN1085)</f>
        <v>7.218</v>
      </c>
      <c r="AO1086">
        <f>_xlfn.IFNA(VLOOKUP(A1086,InterestRate!$A$2:$G$1334,7, FALSE),AO1085)</f>
        <v>-1.72E-2</v>
      </c>
      <c r="AP1086">
        <f t="shared" si="421"/>
        <v>-1</v>
      </c>
      <c r="AQ1086">
        <f t="shared" si="422"/>
        <v>-1</v>
      </c>
    </row>
    <row r="1087" spans="1:43" x14ac:dyDescent="0.2">
      <c r="A1087" s="1">
        <v>43454</v>
      </c>
      <c r="B1087">
        <v>10885.2</v>
      </c>
      <c r="C1087">
        <v>10962.55</v>
      </c>
      <c r="D1087">
        <v>10880.05</v>
      </c>
      <c r="E1087">
        <v>10951.7</v>
      </c>
      <c r="F1087">
        <v>328802751</v>
      </c>
      <c r="G1087">
        <v>14945.94</v>
      </c>
      <c r="H1087">
        <f t="shared" si="438"/>
        <v>10756.983333333334</v>
      </c>
      <c r="I1087">
        <f t="shared" si="430"/>
        <v>194.71666666666715</v>
      </c>
      <c r="J1087">
        <f t="shared" si="437"/>
        <v>0</v>
      </c>
      <c r="K1087">
        <f t="shared" si="418"/>
        <v>10910.1</v>
      </c>
      <c r="L1087">
        <f t="shared" si="431"/>
        <v>353096536.28571427</v>
      </c>
      <c r="M1087">
        <f t="shared" si="432"/>
        <v>-24293785.285714269</v>
      </c>
      <c r="N1087" s="10">
        <f t="shared" si="419"/>
        <v>-0.37984970369897242</v>
      </c>
      <c r="O1087">
        <f t="shared" si="427"/>
        <v>402.55000000000109</v>
      </c>
      <c r="P1087">
        <f t="shared" si="439"/>
        <v>730.15000000000146</v>
      </c>
      <c r="Q1087">
        <f t="shared" si="440"/>
        <v>278.11840318554266</v>
      </c>
      <c r="R1087">
        <f t="shared" si="441"/>
        <v>-327.60000000000036</v>
      </c>
      <c r="S1087">
        <f t="shared" si="423"/>
        <v>-15.599999999998545</v>
      </c>
      <c r="T1087">
        <f t="shared" si="424"/>
        <v>15.599999999998545</v>
      </c>
      <c r="U1087">
        <f t="shared" si="425"/>
        <v>0</v>
      </c>
      <c r="V1087">
        <f t="shared" si="426"/>
        <v>15.599999999998545</v>
      </c>
      <c r="W1087">
        <f t="shared" si="433"/>
        <v>59.735714285714231</v>
      </c>
      <c r="X1087">
        <f t="shared" si="428"/>
        <v>2.2285714285712208</v>
      </c>
      <c r="Y1087">
        <f t="shared" si="434"/>
        <v>94.872376630743361</v>
      </c>
      <c r="Z1087">
        <f t="shared" si="435"/>
        <v>0</v>
      </c>
      <c r="AA1087">
        <f t="shared" si="436"/>
        <v>1</v>
      </c>
      <c r="AB1087">
        <v>1096.4000000000001</v>
      </c>
      <c r="AC1087">
        <f t="shared" si="416"/>
        <v>21865382941.5</v>
      </c>
      <c r="AD1087">
        <f t="shared" si="429"/>
        <v>16555687548.042904</v>
      </c>
      <c r="AE1087" t="str">
        <f t="shared" si="417"/>
        <v>Dec</v>
      </c>
      <c r="AF1087">
        <f>_xlfn.IFNA(VLOOKUP(A1087,Gold!$A$2:$E$1307,5, FALSE),AF1086)</f>
        <v>31040</v>
      </c>
      <c r="AG1087">
        <f>_xlfn.IFNA(VLOOKUP(A1087,Gold!$A$2:$G$1307,7, FALSE),AG1086)</f>
        <v>1</v>
      </c>
      <c r="AH1087">
        <f>_xlfn.IFNA(VLOOKUP(A1087,Oil!$A$2:$E$1345,5, FALSE),AH1086)</f>
        <v>3377</v>
      </c>
      <c r="AI1087">
        <f>_xlfn.IFNA(VLOOKUP(A1087,Oil!$A$2:$G$1345,7, FALSE),AI1086)</f>
        <v>1</v>
      </c>
      <c r="AJ1087">
        <f t="shared" si="420"/>
        <v>2</v>
      </c>
      <c r="AK1087">
        <f>_xlfn.IFNA(VLOOKUP(A1087,InterestRate!$A$2:$G$1334,3, FALSE),AK1086)</f>
        <v>7.2720000000000002</v>
      </c>
      <c r="AL1087">
        <f>_xlfn.IFNA(VLOOKUP(A1087,InterestRate!$A$2:$G$1334,4,FALSE),AL1086)</f>
        <v>7.2530000000000001</v>
      </c>
      <c r="AM1087">
        <f>_xlfn.IFNA(VLOOKUP(A1087,InterestRate!$A$2:$G$1334,5, FALSE),AM1086)</f>
        <v>7.2750000000000004</v>
      </c>
      <c r="AN1087">
        <f>_xlfn.IFNA(VLOOKUP(A1087,InterestRate!$A$2:$G$1334,6, FALSE),AN1086)</f>
        <v>7.2329999999999997</v>
      </c>
      <c r="AO1087">
        <f>_xlfn.IFNA(VLOOKUP(A1087,InterestRate!$A$2:$G$1334,7, FALSE),AO1086)</f>
        <v>7.3000000000000001E-3</v>
      </c>
      <c r="AP1087">
        <f t="shared" si="421"/>
        <v>1</v>
      </c>
      <c r="AQ1087">
        <f t="shared" si="422"/>
        <v>3</v>
      </c>
    </row>
    <row r="1088" spans="1:43" x14ac:dyDescent="0.2">
      <c r="A1088" s="1">
        <v>43455</v>
      </c>
      <c r="B1088">
        <v>10944.25</v>
      </c>
      <c r="C1088">
        <v>10963.65</v>
      </c>
      <c r="D1088">
        <v>10738.65</v>
      </c>
      <c r="E1088">
        <v>10754</v>
      </c>
      <c r="F1088">
        <v>389235107</v>
      </c>
      <c r="G1088">
        <v>18663.849999999999</v>
      </c>
      <c r="H1088">
        <f t="shared" si="438"/>
        <v>10763.833333333334</v>
      </c>
      <c r="I1088">
        <f t="shared" si="430"/>
        <v>-9.8333333333339397</v>
      </c>
      <c r="J1088">
        <f t="shared" si="437"/>
        <v>-1</v>
      </c>
      <c r="K1088">
        <f t="shared" si="418"/>
        <v>10792.5</v>
      </c>
      <c r="L1088">
        <f t="shared" si="431"/>
        <v>337397024.4285714</v>
      </c>
      <c r="M1088">
        <f t="shared" si="432"/>
        <v>51838082.571428597</v>
      </c>
      <c r="N1088" s="10">
        <f t="shared" si="419"/>
        <v>0.35800632322856613</v>
      </c>
      <c r="O1088">
        <f t="shared" si="427"/>
        <v>16.399999999999636</v>
      </c>
      <c r="P1088">
        <f t="shared" si="439"/>
        <v>162.54999999999927</v>
      </c>
      <c r="Q1088">
        <f t="shared" si="440"/>
        <v>240.96720508934683</v>
      </c>
      <c r="R1088">
        <f t="shared" si="441"/>
        <v>-146.14999999999964</v>
      </c>
      <c r="S1088">
        <f t="shared" si="423"/>
        <v>-197.70000000000073</v>
      </c>
      <c r="T1088">
        <f t="shared" si="424"/>
        <v>197.70000000000073</v>
      </c>
      <c r="U1088">
        <f t="shared" si="425"/>
        <v>0</v>
      </c>
      <c r="V1088">
        <f t="shared" si="426"/>
        <v>197.70000000000073</v>
      </c>
      <c r="W1088">
        <f t="shared" si="433"/>
        <v>32.81428571428556</v>
      </c>
      <c r="X1088">
        <f t="shared" si="428"/>
        <v>30.471428571428469</v>
      </c>
      <c r="Y1088">
        <f t="shared" si="434"/>
        <v>51.044444444444409</v>
      </c>
      <c r="Z1088">
        <f t="shared" si="435"/>
        <v>0</v>
      </c>
      <c r="AA1088">
        <f t="shared" si="436"/>
        <v>0</v>
      </c>
      <c r="AB1088">
        <v>897.8</v>
      </c>
      <c r="AC1088">
        <f t="shared" si="416"/>
        <v>-74051979106.75</v>
      </c>
      <c r="AD1088">
        <f t="shared" si="429"/>
        <v>-1807574169.1499743</v>
      </c>
      <c r="AE1088" t="str">
        <f t="shared" si="417"/>
        <v>Dec</v>
      </c>
      <c r="AF1088">
        <f>_xlfn.IFNA(VLOOKUP(A1088,Gold!$A$2:$E$1307,5, FALSE),AF1087)</f>
        <v>31114</v>
      </c>
      <c r="AG1088">
        <f>_xlfn.IFNA(VLOOKUP(A1088,Gold!$A$2:$G$1307,7, FALSE),AG1087)</f>
        <v>1</v>
      </c>
      <c r="AH1088">
        <f>_xlfn.IFNA(VLOOKUP(A1088,Oil!$A$2:$E$1345,5, FALSE),AH1087)</f>
        <v>3225</v>
      </c>
      <c r="AI1088">
        <f>_xlfn.IFNA(VLOOKUP(A1088,Oil!$A$2:$G$1345,7, FALSE),AI1087)</f>
        <v>-1</v>
      </c>
      <c r="AJ1088">
        <f t="shared" si="420"/>
        <v>0</v>
      </c>
      <c r="AK1088">
        <f>_xlfn.IFNA(VLOOKUP(A1088,InterestRate!$A$2:$G$1334,3, FALSE),AK1087)</f>
        <v>7.2759999999999998</v>
      </c>
      <c r="AL1088">
        <f>_xlfn.IFNA(VLOOKUP(A1088,InterestRate!$A$2:$G$1334,4,FALSE),AL1087)</f>
        <v>7.2690000000000001</v>
      </c>
      <c r="AM1088">
        <f>_xlfn.IFNA(VLOOKUP(A1088,InterestRate!$A$2:$G$1334,5, FALSE),AM1087)</f>
        <v>7.3159999999999998</v>
      </c>
      <c r="AN1088">
        <f>_xlfn.IFNA(VLOOKUP(A1088,InterestRate!$A$2:$G$1334,6, FALSE),AN1087)</f>
        <v>7.2590000000000003</v>
      </c>
      <c r="AO1088">
        <f>_xlfn.IFNA(VLOOKUP(A1088,InterestRate!$A$2:$G$1334,7, FALSE),AO1087)</f>
        <v>5.9999999999999995E-4</v>
      </c>
      <c r="AP1088">
        <f t="shared" si="421"/>
        <v>1</v>
      </c>
      <c r="AQ1088">
        <f t="shared" si="422"/>
        <v>1</v>
      </c>
    </row>
    <row r="1089" spans="1:43" x14ac:dyDescent="0.2">
      <c r="A1089" s="1">
        <v>43458</v>
      </c>
      <c r="B1089">
        <v>10780.9</v>
      </c>
      <c r="C1089">
        <v>10782.3</v>
      </c>
      <c r="D1089">
        <v>10649.25</v>
      </c>
      <c r="E1089">
        <v>10663.5</v>
      </c>
      <c r="F1089">
        <v>230291344</v>
      </c>
      <c r="G1089">
        <v>10695.6</v>
      </c>
      <c r="H1089">
        <f t="shared" si="438"/>
        <v>10761.424999999999</v>
      </c>
      <c r="I1089">
        <f t="shared" si="430"/>
        <v>-97.924999999999272</v>
      </c>
      <c r="J1089">
        <f t="shared" si="437"/>
        <v>0</v>
      </c>
      <c r="K1089">
        <f t="shared" si="418"/>
        <v>10672.25</v>
      </c>
      <c r="L1089">
        <f t="shared" si="431"/>
        <v>339902397.4285714</v>
      </c>
      <c r="M1089">
        <f t="shared" si="432"/>
        <v>-109611053.4285714</v>
      </c>
      <c r="N1089" s="10">
        <f t="shared" si="419"/>
        <v>8.2055610259295725E-2</v>
      </c>
      <c r="O1089">
        <f t="shared" si="427"/>
        <v>-128.04999999999927</v>
      </c>
      <c r="P1089">
        <f t="shared" si="439"/>
        <v>-50.099999999998545</v>
      </c>
      <c r="Q1089">
        <f t="shared" si="440"/>
        <v>211.5923275906716</v>
      </c>
      <c r="R1089">
        <f t="shared" si="441"/>
        <v>-77.950000000000728</v>
      </c>
      <c r="S1089">
        <f t="shared" si="423"/>
        <v>-90.5</v>
      </c>
      <c r="T1089">
        <f t="shared" si="424"/>
        <v>90.5</v>
      </c>
      <c r="U1089">
        <f t="shared" si="425"/>
        <v>0</v>
      </c>
      <c r="V1089">
        <f t="shared" si="426"/>
        <v>90.5</v>
      </c>
      <c r="W1089">
        <f t="shared" si="433"/>
        <v>25.107142857142858</v>
      </c>
      <c r="X1089">
        <f t="shared" si="428"/>
        <v>43.399999999999899</v>
      </c>
      <c r="Y1089">
        <f t="shared" si="434"/>
        <v>36.121673003802336</v>
      </c>
      <c r="Z1089">
        <f t="shared" si="435"/>
        <v>0</v>
      </c>
      <c r="AA1089">
        <f t="shared" si="436"/>
        <v>0</v>
      </c>
      <c r="AB1089">
        <v>290.89999999999998</v>
      </c>
      <c r="AC1089">
        <f t="shared" si="416"/>
        <v>-27036203785.599915</v>
      </c>
      <c r="AD1089">
        <f t="shared" si="429"/>
        <v>-4606181399.7784929</v>
      </c>
      <c r="AE1089" t="str">
        <f t="shared" si="417"/>
        <v>Dec</v>
      </c>
      <c r="AF1089">
        <f>_xlfn.IFNA(VLOOKUP(A1089,Gold!$A$2:$E$1307,5, FALSE),AF1088)</f>
        <v>31190</v>
      </c>
      <c r="AG1089">
        <f>_xlfn.IFNA(VLOOKUP(A1089,Gold!$A$2:$G$1307,7, FALSE),AG1088)</f>
        <v>-1</v>
      </c>
      <c r="AH1089">
        <f>_xlfn.IFNA(VLOOKUP(A1089,Oil!$A$2:$E$1345,5, FALSE),AH1088)</f>
        <v>3193</v>
      </c>
      <c r="AI1089">
        <f>_xlfn.IFNA(VLOOKUP(A1089,Oil!$A$2:$G$1345,7, FALSE),AI1088)</f>
        <v>-1</v>
      </c>
      <c r="AJ1089">
        <f t="shared" si="420"/>
        <v>-2</v>
      </c>
      <c r="AK1089">
        <f>_xlfn.IFNA(VLOOKUP(A1089,InterestRate!$A$2:$G$1334,3, FALSE),AK1088)</f>
        <v>7.2869999999999999</v>
      </c>
      <c r="AL1089">
        <f>_xlfn.IFNA(VLOOKUP(A1089,InterestRate!$A$2:$G$1334,4,FALSE),AL1088)</f>
        <v>7.298</v>
      </c>
      <c r="AM1089">
        <f>_xlfn.IFNA(VLOOKUP(A1089,InterestRate!$A$2:$G$1334,5, FALSE),AM1088)</f>
        <v>7.306</v>
      </c>
      <c r="AN1089">
        <f>_xlfn.IFNA(VLOOKUP(A1089,InterestRate!$A$2:$G$1334,6, FALSE),AN1088)</f>
        <v>7.2779999999999996</v>
      </c>
      <c r="AO1089">
        <f>_xlfn.IFNA(VLOOKUP(A1089,InterestRate!$A$2:$G$1334,7, FALSE),AO1088)</f>
        <v>1.5E-3</v>
      </c>
      <c r="AP1089">
        <f t="shared" si="421"/>
        <v>1</v>
      </c>
      <c r="AQ1089">
        <f t="shared" si="422"/>
        <v>-1</v>
      </c>
    </row>
    <row r="1090" spans="1:43" x14ac:dyDescent="0.2">
      <c r="A1090" s="1">
        <v>43460</v>
      </c>
      <c r="B1090">
        <v>10635.45</v>
      </c>
      <c r="C1090">
        <v>10747.5</v>
      </c>
      <c r="D1090">
        <v>10534.55</v>
      </c>
      <c r="E1090">
        <v>10729.85</v>
      </c>
      <c r="F1090">
        <v>271942701</v>
      </c>
      <c r="G1090">
        <v>12831.99</v>
      </c>
      <c r="H1090">
        <f t="shared" si="438"/>
        <v>10766.620833333332</v>
      </c>
      <c r="I1090">
        <f t="shared" si="430"/>
        <v>-36.770833333332121</v>
      </c>
      <c r="J1090">
        <f t="shared" si="437"/>
        <v>0</v>
      </c>
      <c r="K1090">
        <f t="shared" si="418"/>
        <v>10727.35</v>
      </c>
      <c r="L1090">
        <f t="shared" si="431"/>
        <v>317399723.5714286</v>
      </c>
      <c r="M1090">
        <f t="shared" si="432"/>
        <v>-45457022.571428597</v>
      </c>
      <c r="N1090" s="10">
        <f t="shared" si="419"/>
        <v>-2.3299486945297463E-2</v>
      </c>
      <c r="O1090">
        <f t="shared" si="427"/>
        <v>-75.600000000000364</v>
      </c>
      <c r="P1090">
        <f t="shared" si="439"/>
        <v>-98.150000000001455</v>
      </c>
      <c r="Q1090">
        <f t="shared" si="440"/>
        <v>222.79919744234317</v>
      </c>
      <c r="R1090">
        <f t="shared" si="441"/>
        <v>22.550000000001091</v>
      </c>
      <c r="S1090">
        <f t="shared" si="423"/>
        <v>66.350000000000364</v>
      </c>
      <c r="T1090">
        <f t="shared" si="424"/>
        <v>-66.350000000000364</v>
      </c>
      <c r="U1090">
        <f t="shared" si="425"/>
        <v>66.350000000000364</v>
      </c>
      <c r="V1090">
        <f t="shared" si="426"/>
        <v>0</v>
      </c>
      <c r="W1090">
        <f t="shared" si="433"/>
        <v>32.599999999999845</v>
      </c>
      <c r="X1090">
        <f t="shared" si="428"/>
        <v>43.399999999999899</v>
      </c>
      <c r="Y1090">
        <f t="shared" si="434"/>
        <v>42.337662337662273</v>
      </c>
      <c r="Z1090">
        <f t="shared" si="435"/>
        <v>0</v>
      </c>
      <c r="AA1090">
        <f t="shared" si="436"/>
        <v>0</v>
      </c>
      <c r="AB1090">
        <v>-187.25</v>
      </c>
      <c r="AC1090">
        <f t="shared" ref="AC1090:AC1153" si="442">(E1090-B1090)*F1090</f>
        <v>25671390974.399902</v>
      </c>
      <c r="AD1090">
        <f t="shared" si="429"/>
        <v>-1988073519.3285434</v>
      </c>
      <c r="AE1090" t="str">
        <f t="shared" ref="AE1090:AE1153" si="443">TEXT(A1090, "mmm")</f>
        <v>Dec</v>
      </c>
      <c r="AF1090">
        <f>_xlfn.IFNA(VLOOKUP(A1090,Gold!$A$2:$E$1307,5, FALSE),AF1089)</f>
        <v>31452</v>
      </c>
      <c r="AG1090">
        <f>_xlfn.IFNA(VLOOKUP(A1090,Gold!$A$2:$G$1307,7, FALSE),AG1089)</f>
        <v>1</v>
      </c>
      <c r="AH1090">
        <f>_xlfn.IFNA(VLOOKUP(A1090,Oil!$A$2:$E$1345,5, FALSE),AH1089)</f>
        <v>2985</v>
      </c>
      <c r="AI1090">
        <f>_xlfn.IFNA(VLOOKUP(A1090,Oil!$A$2:$G$1345,7, FALSE),AI1089)</f>
        <v>-1</v>
      </c>
      <c r="AJ1090">
        <f t="shared" si="420"/>
        <v>0</v>
      </c>
      <c r="AK1090">
        <f>_xlfn.IFNA(VLOOKUP(A1090,InterestRate!$A$2:$G$1334,3, FALSE),AK1089)</f>
        <v>7.2629999999999999</v>
      </c>
      <c r="AL1090">
        <f>_xlfn.IFNA(VLOOKUP(A1090,InterestRate!$A$2:$G$1334,4,FALSE),AL1089)</f>
        <v>7.2489999999999997</v>
      </c>
      <c r="AM1090">
        <f>_xlfn.IFNA(VLOOKUP(A1090,InterestRate!$A$2:$G$1334,5, FALSE),AM1089)</f>
        <v>7.2670000000000003</v>
      </c>
      <c r="AN1090">
        <f>_xlfn.IFNA(VLOOKUP(A1090,InterestRate!$A$2:$G$1334,6, FALSE),AN1089)</f>
        <v>7.2279999999999998</v>
      </c>
      <c r="AO1090">
        <f>_xlfn.IFNA(VLOOKUP(A1090,InterestRate!$A$2:$G$1334,7, FALSE),AO1089)</f>
        <v>-3.3E-3</v>
      </c>
      <c r="AP1090">
        <f t="shared" si="421"/>
        <v>-1</v>
      </c>
      <c r="AQ1090">
        <f t="shared" si="422"/>
        <v>-1</v>
      </c>
    </row>
    <row r="1091" spans="1:43" x14ac:dyDescent="0.2">
      <c r="A1091" s="1">
        <v>43461</v>
      </c>
      <c r="B1091">
        <v>10817.9</v>
      </c>
      <c r="C1091">
        <v>10834.2</v>
      </c>
      <c r="D1091">
        <v>10764.45</v>
      </c>
      <c r="E1091">
        <v>10779.8</v>
      </c>
      <c r="F1091">
        <v>470160392</v>
      </c>
      <c r="G1091">
        <v>19119.88</v>
      </c>
      <c r="H1091">
        <f t="shared" si="438"/>
        <v>10769.633333333333</v>
      </c>
      <c r="I1091">
        <f t="shared" si="430"/>
        <v>10.16666666666606</v>
      </c>
      <c r="J1091">
        <f t="shared" si="437"/>
        <v>1</v>
      </c>
      <c r="K1091">
        <f t="shared" ref="K1091:K1154" si="444">E1098</f>
        <v>10771.8</v>
      </c>
      <c r="L1091">
        <f t="shared" si="431"/>
        <v>306165927.28571427</v>
      </c>
      <c r="M1091">
        <f t="shared" si="432"/>
        <v>163994464.71428573</v>
      </c>
      <c r="N1091" s="10">
        <f t="shared" ref="N1091:N1154" si="445">(K1091-E1091)*100/E1091</f>
        <v>-7.4212879645262436E-2</v>
      </c>
      <c r="O1091">
        <f t="shared" si="427"/>
        <v>-108.55000000000109</v>
      </c>
      <c r="P1091">
        <f t="shared" si="439"/>
        <v>-395.75000000000182</v>
      </c>
      <c r="Q1091">
        <f t="shared" si="440"/>
        <v>237.33556663609465</v>
      </c>
      <c r="R1091">
        <f t="shared" si="441"/>
        <v>287.20000000000073</v>
      </c>
      <c r="S1091">
        <f t="shared" si="423"/>
        <v>49.949999999998909</v>
      </c>
      <c r="T1091">
        <f t="shared" si="424"/>
        <v>-49.949999999998909</v>
      </c>
      <c r="U1091">
        <f t="shared" si="425"/>
        <v>49.949999999998909</v>
      </c>
      <c r="V1091">
        <f t="shared" si="426"/>
        <v>0</v>
      </c>
      <c r="W1091">
        <f t="shared" si="433"/>
        <v>27.892857142856883</v>
      </c>
      <c r="X1091">
        <f t="shared" si="428"/>
        <v>43.399999999999899</v>
      </c>
      <c r="Y1091">
        <f t="shared" si="434"/>
        <v>38.583143958106739</v>
      </c>
      <c r="Z1091">
        <f t="shared" si="435"/>
        <v>0</v>
      </c>
      <c r="AA1091">
        <f t="shared" si="436"/>
        <v>0</v>
      </c>
      <c r="AB1091">
        <v>-312.2</v>
      </c>
      <c r="AC1091">
        <f t="shared" si="442"/>
        <v>-17913110935.200172</v>
      </c>
      <c r="AD1091">
        <f t="shared" si="429"/>
        <v>-6084377198.2285519</v>
      </c>
      <c r="AE1091" t="str">
        <f t="shared" si="443"/>
        <v>Dec</v>
      </c>
      <c r="AF1091">
        <f>_xlfn.IFNA(VLOOKUP(A1091,Gold!$A$2:$E$1307,5, FALSE),AF1090)</f>
        <v>31513</v>
      </c>
      <c r="AG1091">
        <f>_xlfn.IFNA(VLOOKUP(A1091,Gold!$A$2:$G$1307,7, FALSE),AG1090)</f>
        <v>1</v>
      </c>
      <c r="AH1091">
        <f>_xlfn.IFNA(VLOOKUP(A1091,Oil!$A$2:$E$1345,5, FALSE),AH1090)</f>
        <v>3235</v>
      </c>
      <c r="AI1091">
        <f>_xlfn.IFNA(VLOOKUP(A1091,Oil!$A$2:$G$1345,7, FALSE),AI1090)</f>
        <v>1</v>
      </c>
      <c r="AJ1091">
        <f t="shared" ref="AJ1091:AJ1154" si="446">AG1091+AI1091</f>
        <v>2</v>
      </c>
      <c r="AK1091">
        <f>_xlfn.IFNA(VLOOKUP(A1091,InterestRate!$A$2:$G$1334,3, FALSE),AK1090)</f>
        <v>7.2770000000000001</v>
      </c>
      <c r="AL1091">
        <f>_xlfn.IFNA(VLOOKUP(A1091,InterestRate!$A$2:$G$1334,4,FALSE),AL1090)</f>
        <v>7.3070000000000004</v>
      </c>
      <c r="AM1091">
        <f>_xlfn.IFNA(VLOOKUP(A1091,InterestRate!$A$2:$G$1334,5, FALSE),AM1090)</f>
        <v>7.3070000000000004</v>
      </c>
      <c r="AN1091">
        <f>_xlfn.IFNA(VLOOKUP(A1091,InterestRate!$A$2:$G$1334,6, FALSE),AN1090)</f>
        <v>7.2350000000000003</v>
      </c>
      <c r="AO1091">
        <f>_xlfn.IFNA(VLOOKUP(A1091,InterestRate!$A$2:$G$1334,7, FALSE),AO1090)</f>
        <v>1.9E-3</v>
      </c>
      <c r="AP1091">
        <f t="shared" ref="AP1091:AP1154" si="447">IF(AO1091&gt;0,1,-1)</f>
        <v>1</v>
      </c>
      <c r="AQ1091">
        <f t="shared" ref="AQ1091:AQ1154" si="448">AG1091+AI1091+AP1091</f>
        <v>3</v>
      </c>
    </row>
    <row r="1092" spans="1:43" x14ac:dyDescent="0.2">
      <c r="A1092" s="1">
        <v>43462</v>
      </c>
      <c r="B1092">
        <v>10820.95</v>
      </c>
      <c r="C1092">
        <v>10893.6</v>
      </c>
      <c r="D1092">
        <v>10817.15</v>
      </c>
      <c r="E1092">
        <v>10859.9</v>
      </c>
      <c r="F1092">
        <v>253086507</v>
      </c>
      <c r="G1092">
        <v>12615.01</v>
      </c>
      <c r="H1092">
        <f t="shared" si="438"/>
        <v>10793.9125</v>
      </c>
      <c r="I1092">
        <f t="shared" si="430"/>
        <v>65.987499999999272</v>
      </c>
      <c r="J1092">
        <f t="shared" si="437"/>
        <v>0</v>
      </c>
      <c r="K1092">
        <f t="shared" si="444"/>
        <v>10802.15</v>
      </c>
      <c r="L1092">
        <f t="shared" si="431"/>
        <v>329596624.14285713</v>
      </c>
      <c r="M1092">
        <f t="shared" si="432"/>
        <v>-76510117.142857134</v>
      </c>
      <c r="N1092" s="10">
        <f t="shared" si="445"/>
        <v>-0.5317728524203722</v>
      </c>
      <c r="O1092">
        <f t="shared" si="427"/>
        <v>-48.800000000001091</v>
      </c>
      <c r="P1092">
        <f t="shared" si="439"/>
        <v>-263.80000000000109</v>
      </c>
      <c r="Q1092">
        <f t="shared" si="440"/>
        <v>251.71653510967258</v>
      </c>
      <c r="R1092">
        <f t="shared" si="441"/>
        <v>215</v>
      </c>
      <c r="S1092">
        <f t="shared" ref="S1092:S1155" si="449">E1092-E1091</f>
        <v>80.100000000000364</v>
      </c>
      <c r="T1092">
        <f t="shared" ref="T1092:T1155" si="450">E1091-E1092</f>
        <v>-80.100000000000364</v>
      </c>
      <c r="U1092">
        <f t="shared" ref="U1092:U1155" si="451">IF(S1092&gt;0,S1092,0)</f>
        <v>80.100000000000364</v>
      </c>
      <c r="V1092">
        <f t="shared" ref="V1092:V1155" si="452">IF(T1092&gt;0,T1092,0)</f>
        <v>0</v>
      </c>
      <c r="W1092">
        <f t="shared" si="433"/>
        <v>36.428571428571168</v>
      </c>
      <c r="X1092">
        <f t="shared" si="428"/>
        <v>43.399999999999899</v>
      </c>
      <c r="Y1092">
        <f t="shared" si="434"/>
        <v>45.068928950158949</v>
      </c>
      <c r="Z1092">
        <f t="shared" si="435"/>
        <v>0</v>
      </c>
      <c r="AA1092">
        <f t="shared" si="436"/>
        <v>0</v>
      </c>
      <c r="AB1092">
        <v>-232.95</v>
      </c>
      <c r="AC1092">
        <f t="shared" si="442"/>
        <v>9857719447.6497231</v>
      </c>
      <c r="AD1092">
        <f t="shared" si="429"/>
        <v>-7111512029.1072083</v>
      </c>
      <c r="AE1092" t="str">
        <f t="shared" si="443"/>
        <v>Dec</v>
      </c>
      <c r="AF1092">
        <f>_xlfn.IFNA(VLOOKUP(A1092,Gold!$A$2:$E$1307,5, FALSE),AF1091)</f>
        <v>31547</v>
      </c>
      <c r="AG1092">
        <f>_xlfn.IFNA(VLOOKUP(A1092,Gold!$A$2:$G$1307,7, FALSE),AG1091)</f>
        <v>-1</v>
      </c>
      <c r="AH1092">
        <f>_xlfn.IFNA(VLOOKUP(A1092,Oil!$A$2:$E$1345,5, FALSE),AH1091)</f>
        <v>3137</v>
      </c>
      <c r="AI1092">
        <f>_xlfn.IFNA(VLOOKUP(A1092,Oil!$A$2:$G$1345,7, FALSE),AI1091)</f>
        <v>-1</v>
      </c>
      <c r="AJ1092">
        <f t="shared" si="446"/>
        <v>-2</v>
      </c>
      <c r="AK1092">
        <f>_xlfn.IFNA(VLOOKUP(A1092,InterestRate!$A$2:$G$1334,3, FALSE),AK1091)</f>
        <v>7.391</v>
      </c>
      <c r="AL1092">
        <f>_xlfn.IFNA(VLOOKUP(A1092,InterestRate!$A$2:$G$1334,4,FALSE),AL1091)</f>
        <v>7.274</v>
      </c>
      <c r="AM1092">
        <f>_xlfn.IFNA(VLOOKUP(A1092,InterestRate!$A$2:$G$1334,5, FALSE),AM1091)</f>
        <v>7.3929999999999998</v>
      </c>
      <c r="AN1092">
        <f>_xlfn.IFNA(VLOOKUP(A1092,InterestRate!$A$2:$G$1334,6, FALSE),AN1091)</f>
        <v>7.266</v>
      </c>
      <c r="AO1092">
        <f>_xlfn.IFNA(VLOOKUP(A1092,InterestRate!$A$2:$G$1334,7, FALSE),AO1091)</f>
        <v>1.5699999999999999E-2</v>
      </c>
      <c r="AP1092">
        <f t="shared" si="447"/>
        <v>1</v>
      </c>
      <c r="AQ1092">
        <f t="shared" si="448"/>
        <v>-1</v>
      </c>
    </row>
    <row r="1093" spans="1:43" x14ac:dyDescent="0.2">
      <c r="A1093" s="1">
        <v>43465</v>
      </c>
      <c r="B1093">
        <v>10913.2</v>
      </c>
      <c r="C1093">
        <v>10923.55</v>
      </c>
      <c r="D1093">
        <v>10853.2</v>
      </c>
      <c r="E1093">
        <v>10862.55</v>
      </c>
      <c r="F1093">
        <v>186494657</v>
      </c>
      <c r="G1093">
        <v>10176.129999999999</v>
      </c>
      <c r="H1093">
        <f t="shared" si="438"/>
        <v>10819.808333333334</v>
      </c>
      <c r="I1093">
        <f t="shared" si="430"/>
        <v>42.741666666664969</v>
      </c>
      <c r="J1093">
        <f t="shared" si="437"/>
        <v>0</v>
      </c>
      <c r="K1093">
        <f t="shared" si="444"/>
        <v>10855.15</v>
      </c>
      <c r="L1093">
        <f t="shared" si="431"/>
        <v>323617229.28571427</v>
      </c>
      <c r="M1093">
        <f t="shared" si="432"/>
        <v>-137122572.28571427</v>
      </c>
      <c r="N1093" s="10">
        <f t="shared" si="445"/>
        <v>-6.8123967208432987E-2</v>
      </c>
      <c r="O1093">
        <f t="shared" si="427"/>
        <v>-104.75</v>
      </c>
      <c r="P1093">
        <f t="shared" si="439"/>
        <v>-583.59999999999854</v>
      </c>
      <c r="Q1093">
        <f t="shared" si="440"/>
        <v>253.87811989595474</v>
      </c>
      <c r="R1093">
        <f t="shared" si="441"/>
        <v>478.84999999999854</v>
      </c>
      <c r="S1093">
        <f t="shared" si="449"/>
        <v>2.6499999999996362</v>
      </c>
      <c r="T1093">
        <f t="shared" si="450"/>
        <v>-2.6499999999996362</v>
      </c>
      <c r="U1093">
        <f t="shared" si="451"/>
        <v>2.6499999999996362</v>
      </c>
      <c r="V1093">
        <f t="shared" si="452"/>
        <v>0</v>
      </c>
      <c r="W1093">
        <f t="shared" si="433"/>
        <v>28.43571428571418</v>
      </c>
      <c r="X1093">
        <f t="shared" si="428"/>
        <v>43.399999999999899</v>
      </c>
      <c r="Y1093">
        <f t="shared" si="434"/>
        <v>39.040894380700173</v>
      </c>
      <c r="Z1093">
        <f t="shared" si="435"/>
        <v>0</v>
      </c>
      <c r="AA1093">
        <f t="shared" si="436"/>
        <v>0</v>
      </c>
      <c r="AB1093">
        <v>-262.10000000000002</v>
      </c>
      <c r="AC1093">
        <f t="shared" si="442"/>
        <v>-9445954377.050272</v>
      </c>
      <c r="AD1093">
        <f t="shared" si="429"/>
        <v>-10150393548.721533</v>
      </c>
      <c r="AE1093" t="str">
        <f t="shared" si="443"/>
        <v>Dec</v>
      </c>
      <c r="AF1093">
        <f>_xlfn.IFNA(VLOOKUP(A1093,Gold!$A$2:$E$1307,5, FALSE),AF1092)</f>
        <v>31566</v>
      </c>
      <c r="AG1093">
        <f>_xlfn.IFNA(VLOOKUP(A1093,Gold!$A$2:$G$1307,7, FALSE),AG1092)</f>
        <v>1</v>
      </c>
      <c r="AH1093">
        <f>_xlfn.IFNA(VLOOKUP(A1093,Oil!$A$2:$E$1345,5, FALSE),AH1092)</f>
        <v>3172</v>
      </c>
      <c r="AI1093">
        <f>_xlfn.IFNA(VLOOKUP(A1093,Oil!$A$2:$G$1345,7, FALSE),AI1092)</f>
        <v>1</v>
      </c>
      <c r="AJ1093">
        <f t="shared" si="446"/>
        <v>2</v>
      </c>
      <c r="AK1093">
        <f>_xlfn.IFNA(VLOOKUP(A1093,InterestRate!$A$2:$G$1334,3, FALSE),AK1092)</f>
        <v>7.37</v>
      </c>
      <c r="AL1093">
        <f>_xlfn.IFNA(VLOOKUP(A1093,InterestRate!$A$2:$G$1334,4,FALSE),AL1092)</f>
        <v>7.3680000000000003</v>
      </c>
      <c r="AM1093">
        <f>_xlfn.IFNA(VLOOKUP(A1093,InterestRate!$A$2:$G$1334,5, FALSE),AM1092)</f>
        <v>7.3890000000000002</v>
      </c>
      <c r="AN1093">
        <f>_xlfn.IFNA(VLOOKUP(A1093,InterestRate!$A$2:$G$1334,6, FALSE),AN1092)</f>
        <v>7.3390000000000004</v>
      </c>
      <c r="AO1093">
        <f>_xlfn.IFNA(VLOOKUP(A1093,InterestRate!$A$2:$G$1334,7, FALSE),AO1092)</f>
        <v>-2.8E-3</v>
      </c>
      <c r="AP1093">
        <f t="shared" si="447"/>
        <v>-1</v>
      </c>
      <c r="AQ1093">
        <f t="shared" si="448"/>
        <v>1</v>
      </c>
    </row>
    <row r="1094" spans="1:43" x14ac:dyDescent="0.2">
      <c r="A1094" s="1">
        <v>43466</v>
      </c>
      <c r="B1094">
        <v>10881.7</v>
      </c>
      <c r="C1094">
        <v>10923.6</v>
      </c>
      <c r="D1094">
        <v>10807.1</v>
      </c>
      <c r="E1094">
        <v>10910.1</v>
      </c>
      <c r="F1094">
        <v>159404542</v>
      </c>
      <c r="G1094">
        <v>8688.26</v>
      </c>
      <c r="H1094">
        <f t="shared" si="438"/>
        <v>10830.220833333335</v>
      </c>
      <c r="I1094">
        <f t="shared" si="430"/>
        <v>79.879166666665697</v>
      </c>
      <c r="J1094">
        <f t="shared" si="437"/>
        <v>0</v>
      </c>
      <c r="K1094">
        <f t="shared" si="444"/>
        <v>10821.6</v>
      </c>
      <c r="L1094">
        <f t="shared" si="431"/>
        <v>304287637</v>
      </c>
      <c r="M1094">
        <f t="shared" si="432"/>
        <v>-144883095</v>
      </c>
      <c r="N1094" s="10">
        <f t="shared" si="445"/>
        <v>-0.81117496631561581</v>
      </c>
      <c r="O1094">
        <f t="shared" si="427"/>
        <v>-41.600000000000364</v>
      </c>
      <c r="P1094">
        <f t="shared" si="439"/>
        <v>-444.15000000000146</v>
      </c>
      <c r="Q1094">
        <f t="shared" si="440"/>
        <v>186.74931439920095</v>
      </c>
      <c r="R1094">
        <f t="shared" si="441"/>
        <v>402.55000000000109</v>
      </c>
      <c r="S1094">
        <f t="shared" si="449"/>
        <v>47.550000000001091</v>
      </c>
      <c r="T1094">
        <f t="shared" si="450"/>
        <v>-47.550000000001091</v>
      </c>
      <c r="U1094">
        <f t="shared" si="451"/>
        <v>47.550000000001091</v>
      </c>
      <c r="V1094">
        <f t="shared" si="452"/>
        <v>0</v>
      </c>
      <c r="W1094">
        <f t="shared" si="433"/>
        <v>35.228571428571477</v>
      </c>
      <c r="X1094">
        <f t="shared" si="428"/>
        <v>41.171428571428677</v>
      </c>
      <c r="Y1094">
        <f t="shared" si="434"/>
        <v>45.514950166112932</v>
      </c>
      <c r="Z1094">
        <f t="shared" si="435"/>
        <v>0</v>
      </c>
      <c r="AA1094">
        <f t="shared" si="436"/>
        <v>0</v>
      </c>
      <c r="AB1094">
        <v>-195.15</v>
      </c>
      <c r="AC1094">
        <f t="shared" si="442"/>
        <v>4527088992.799942</v>
      </c>
      <c r="AD1094">
        <f t="shared" si="429"/>
        <v>-12627292684.250113</v>
      </c>
      <c r="AE1094" t="str">
        <f t="shared" si="443"/>
        <v>Jan</v>
      </c>
      <c r="AF1094">
        <f>_xlfn.IFNA(VLOOKUP(A1094,Gold!$A$2:$E$1307,5, FALSE),AF1093)</f>
        <v>31531</v>
      </c>
      <c r="AG1094">
        <f>_xlfn.IFNA(VLOOKUP(A1094,Gold!$A$2:$G$1307,7, FALSE),AG1093)</f>
        <v>1</v>
      </c>
      <c r="AH1094">
        <f>_xlfn.IFNA(VLOOKUP(A1094,Oil!$A$2:$E$1345,5, FALSE),AH1093)</f>
        <v>3169</v>
      </c>
      <c r="AI1094">
        <f>_xlfn.IFNA(VLOOKUP(A1094,Oil!$A$2:$G$1345,7, FALSE),AI1093)</f>
        <v>-1</v>
      </c>
      <c r="AJ1094">
        <f t="shared" si="446"/>
        <v>0</v>
      </c>
      <c r="AK1094">
        <f>_xlfn.IFNA(VLOOKUP(A1094,InterestRate!$A$2:$G$1334,3, FALSE),AK1093)</f>
        <v>7.4180000000000001</v>
      </c>
      <c r="AL1094">
        <f>_xlfn.IFNA(VLOOKUP(A1094,InterestRate!$A$2:$G$1334,4,FALSE),AL1093)</f>
        <v>7.4009999999999998</v>
      </c>
      <c r="AM1094">
        <f>_xlfn.IFNA(VLOOKUP(A1094,InterestRate!$A$2:$G$1334,5, FALSE),AM1093)</f>
        <v>7.4470000000000001</v>
      </c>
      <c r="AN1094">
        <f>_xlfn.IFNA(VLOOKUP(A1094,InterestRate!$A$2:$G$1334,6, FALSE),AN1093)</f>
        <v>7.3849999999999998</v>
      </c>
      <c r="AO1094">
        <f>_xlfn.IFNA(VLOOKUP(A1094,InterestRate!$A$2:$G$1334,7, FALSE),AO1093)</f>
        <v>6.4999999999999997E-3</v>
      </c>
      <c r="AP1094">
        <f t="shared" si="447"/>
        <v>1</v>
      </c>
      <c r="AQ1094">
        <f t="shared" si="448"/>
        <v>1</v>
      </c>
    </row>
    <row r="1095" spans="1:43" x14ac:dyDescent="0.2">
      <c r="A1095" s="1">
        <v>43467</v>
      </c>
      <c r="B1095">
        <v>10868.85</v>
      </c>
      <c r="C1095">
        <v>10895.35</v>
      </c>
      <c r="D1095">
        <v>10735.05</v>
      </c>
      <c r="E1095">
        <v>10792.5</v>
      </c>
      <c r="F1095">
        <v>309665939</v>
      </c>
      <c r="G1095">
        <v>15352.25</v>
      </c>
      <c r="H1095">
        <f t="shared" si="438"/>
        <v>10840.1</v>
      </c>
      <c r="I1095">
        <f t="shared" si="430"/>
        <v>-47.600000000000364</v>
      </c>
      <c r="J1095">
        <f t="shared" si="437"/>
        <v>-1</v>
      </c>
      <c r="K1095">
        <f t="shared" si="444"/>
        <v>10794.95</v>
      </c>
      <c r="L1095">
        <f t="shared" si="431"/>
        <v>280087892.85714287</v>
      </c>
      <c r="M1095">
        <f t="shared" si="432"/>
        <v>29578046.142857134</v>
      </c>
      <c r="N1095" s="10">
        <f t="shared" si="445"/>
        <v>2.2700949733618046E-2</v>
      </c>
      <c r="O1095">
        <f t="shared" si="427"/>
        <v>38.5</v>
      </c>
      <c r="P1095">
        <f t="shared" si="439"/>
        <v>22.100000000000364</v>
      </c>
      <c r="Q1095">
        <f t="shared" si="440"/>
        <v>49.691814502706642</v>
      </c>
      <c r="R1095">
        <f t="shared" si="441"/>
        <v>16.399999999999636</v>
      </c>
      <c r="S1095">
        <f t="shared" si="449"/>
        <v>-117.60000000000036</v>
      </c>
      <c r="T1095">
        <f t="shared" si="450"/>
        <v>117.60000000000036</v>
      </c>
      <c r="U1095">
        <f t="shared" si="451"/>
        <v>0</v>
      </c>
      <c r="V1095">
        <f t="shared" si="452"/>
        <v>117.60000000000036</v>
      </c>
      <c r="W1095">
        <f t="shared" si="433"/>
        <v>35.228571428571477</v>
      </c>
      <c r="X1095">
        <f t="shared" si="428"/>
        <v>29.728571428571481</v>
      </c>
      <c r="Y1095">
        <f t="shared" si="434"/>
        <v>53.411306042884974</v>
      </c>
      <c r="Z1095">
        <f t="shared" si="435"/>
        <v>0</v>
      </c>
      <c r="AA1095">
        <f t="shared" si="436"/>
        <v>0</v>
      </c>
      <c r="AB1095">
        <v>-107.85</v>
      </c>
      <c r="AC1095">
        <f t="shared" si="442"/>
        <v>-23642994442.650112</v>
      </c>
      <c r="AD1095">
        <f t="shared" si="429"/>
        <v>-5426009160.8072729</v>
      </c>
      <c r="AE1095" t="str">
        <f t="shared" si="443"/>
        <v>Jan</v>
      </c>
      <c r="AF1095">
        <f>_xlfn.IFNA(VLOOKUP(A1095,Gold!$A$2:$E$1307,5, FALSE),AF1094)</f>
        <v>31792</v>
      </c>
      <c r="AG1095">
        <f>_xlfn.IFNA(VLOOKUP(A1095,Gold!$A$2:$G$1307,7, FALSE),AG1094)</f>
        <v>1</v>
      </c>
      <c r="AH1095">
        <f>_xlfn.IFNA(VLOOKUP(A1095,Oil!$A$2:$E$1345,5, FALSE),AH1094)</f>
        <v>3169</v>
      </c>
      <c r="AI1095">
        <f>_xlfn.IFNA(VLOOKUP(A1095,Oil!$A$2:$G$1345,7, FALSE),AI1094)</f>
        <v>1</v>
      </c>
      <c r="AJ1095">
        <f t="shared" si="446"/>
        <v>2</v>
      </c>
      <c r="AK1095">
        <f>_xlfn.IFNA(VLOOKUP(A1095,InterestRate!$A$2:$G$1334,3, FALSE),AK1094)</f>
        <v>7.3540000000000001</v>
      </c>
      <c r="AL1095">
        <f>_xlfn.IFNA(VLOOKUP(A1095,InterestRate!$A$2:$G$1334,4,FALSE),AL1094)</f>
        <v>7.4089999999999998</v>
      </c>
      <c r="AM1095">
        <f>_xlfn.IFNA(VLOOKUP(A1095,InterestRate!$A$2:$G$1334,5, FALSE),AM1094)</f>
        <v>7.415</v>
      </c>
      <c r="AN1095">
        <f>_xlfn.IFNA(VLOOKUP(A1095,InterestRate!$A$2:$G$1334,6, FALSE),AN1094)</f>
        <v>7.35</v>
      </c>
      <c r="AO1095">
        <f>_xlfn.IFNA(VLOOKUP(A1095,InterestRate!$A$2:$G$1334,7, FALSE),AO1094)</f>
        <v>-8.6E-3</v>
      </c>
      <c r="AP1095">
        <f t="shared" si="447"/>
        <v>-1</v>
      </c>
      <c r="AQ1095">
        <f t="shared" si="448"/>
        <v>1</v>
      </c>
    </row>
    <row r="1096" spans="1:43" x14ac:dyDescent="0.2">
      <c r="A1096" s="1">
        <v>43468</v>
      </c>
      <c r="B1096">
        <v>10796.8</v>
      </c>
      <c r="C1096">
        <v>10814.05</v>
      </c>
      <c r="D1096">
        <v>10661.25</v>
      </c>
      <c r="E1096">
        <v>10672.25</v>
      </c>
      <c r="F1096">
        <v>286241745</v>
      </c>
      <c r="G1096">
        <v>15030.45</v>
      </c>
      <c r="H1096">
        <f t="shared" si="438"/>
        <v>10839.020833333334</v>
      </c>
      <c r="I1096">
        <f t="shared" si="430"/>
        <v>-166.77083333333394</v>
      </c>
      <c r="J1096">
        <f t="shared" si="437"/>
        <v>0</v>
      </c>
      <c r="K1096">
        <f t="shared" si="444"/>
        <v>10737.6</v>
      </c>
      <c r="L1096">
        <f t="shared" si="431"/>
        <v>268720868.85714287</v>
      </c>
      <c r="M1096">
        <f t="shared" si="432"/>
        <v>17520876.142857134</v>
      </c>
      <c r="N1096" s="10">
        <f t="shared" si="445"/>
        <v>0.61233573051606138</v>
      </c>
      <c r="O1096">
        <f t="shared" si="427"/>
        <v>8.75</v>
      </c>
      <c r="P1096">
        <f t="shared" si="439"/>
        <v>136.79999999999927</v>
      </c>
      <c r="Q1096">
        <f t="shared" si="440"/>
        <v>56.360704818330987</v>
      </c>
      <c r="R1096">
        <f t="shared" si="441"/>
        <v>-128.04999999999927</v>
      </c>
      <c r="S1096">
        <f t="shared" si="449"/>
        <v>-120.25</v>
      </c>
      <c r="T1096">
        <f t="shared" si="450"/>
        <v>120.25</v>
      </c>
      <c r="U1096">
        <f t="shared" si="451"/>
        <v>0</v>
      </c>
      <c r="V1096">
        <f t="shared" si="452"/>
        <v>120.25</v>
      </c>
      <c r="W1096">
        <f t="shared" si="433"/>
        <v>35.228571428571477</v>
      </c>
      <c r="X1096">
        <f t="shared" si="428"/>
        <v>33.978571428571477</v>
      </c>
      <c r="Y1096">
        <f t="shared" si="434"/>
        <v>50.178044562010378</v>
      </c>
      <c r="Z1096">
        <f t="shared" si="435"/>
        <v>0</v>
      </c>
      <c r="AA1096">
        <f t="shared" si="436"/>
        <v>0</v>
      </c>
      <c r="AB1096">
        <v>5.65</v>
      </c>
      <c r="AC1096">
        <f t="shared" si="442"/>
        <v>-35651409339.749794</v>
      </c>
      <c r="AD1096">
        <f t="shared" si="429"/>
        <v>-6656752811.4001112</v>
      </c>
      <c r="AE1096" t="str">
        <f t="shared" si="443"/>
        <v>Jan</v>
      </c>
      <c r="AF1096">
        <f>_xlfn.IFNA(VLOOKUP(A1096,Gold!$A$2:$E$1307,5, FALSE),AF1095)</f>
        <v>31883</v>
      </c>
      <c r="AG1096">
        <f>_xlfn.IFNA(VLOOKUP(A1096,Gold!$A$2:$G$1307,7, FALSE),AG1095)</f>
        <v>-1</v>
      </c>
      <c r="AH1096">
        <f>_xlfn.IFNA(VLOOKUP(A1096,Oil!$A$2:$E$1345,5, FALSE),AH1095)</f>
        <v>3240</v>
      </c>
      <c r="AI1096">
        <f>_xlfn.IFNA(VLOOKUP(A1096,Oil!$A$2:$G$1345,7, FALSE),AI1095)</f>
        <v>1</v>
      </c>
      <c r="AJ1096">
        <f t="shared" si="446"/>
        <v>0</v>
      </c>
      <c r="AK1096">
        <f>_xlfn.IFNA(VLOOKUP(A1096,InterestRate!$A$2:$G$1334,3, FALSE),AK1095)</f>
        <v>7.4269999999999996</v>
      </c>
      <c r="AL1096">
        <f>_xlfn.IFNA(VLOOKUP(A1096,InterestRate!$A$2:$G$1334,4,FALSE),AL1095)</f>
        <v>7.3970000000000002</v>
      </c>
      <c r="AM1096">
        <f>_xlfn.IFNA(VLOOKUP(A1096,InterestRate!$A$2:$G$1334,5, FALSE),AM1095)</f>
        <v>7.4329999999999998</v>
      </c>
      <c r="AN1096">
        <f>_xlfn.IFNA(VLOOKUP(A1096,InterestRate!$A$2:$G$1334,6, FALSE),AN1095)</f>
        <v>7.3810000000000002</v>
      </c>
      <c r="AO1096">
        <f>_xlfn.IFNA(VLOOKUP(A1096,InterestRate!$A$2:$G$1334,7, FALSE),AO1095)</f>
        <v>9.9000000000000008E-3</v>
      </c>
      <c r="AP1096">
        <f t="shared" si="447"/>
        <v>1</v>
      </c>
      <c r="AQ1096">
        <f t="shared" si="448"/>
        <v>1</v>
      </c>
    </row>
    <row r="1097" spans="1:43" x14ac:dyDescent="0.2">
      <c r="A1097" s="1">
        <v>43469</v>
      </c>
      <c r="B1097">
        <v>10699.7</v>
      </c>
      <c r="C1097">
        <v>10741.05</v>
      </c>
      <c r="D1097">
        <v>10628.65</v>
      </c>
      <c r="E1097">
        <v>10727.35</v>
      </c>
      <c r="F1097">
        <v>296596655</v>
      </c>
      <c r="G1097">
        <v>14516.74</v>
      </c>
      <c r="H1097">
        <f t="shared" si="438"/>
        <v>10821.012499999999</v>
      </c>
      <c r="I1097">
        <f t="shared" si="430"/>
        <v>-93.662499999998545</v>
      </c>
      <c r="J1097">
        <f t="shared" si="437"/>
        <v>0</v>
      </c>
      <c r="K1097">
        <f t="shared" si="444"/>
        <v>10886.8</v>
      </c>
      <c r="L1097">
        <f t="shared" si="431"/>
        <v>276713783.28571427</v>
      </c>
      <c r="M1097">
        <f t="shared" si="432"/>
        <v>19882871.714285731</v>
      </c>
      <c r="N1097" s="10">
        <f t="shared" si="445"/>
        <v>1.4863875980554275</v>
      </c>
      <c r="O1097">
        <f t="shared" ref="O1097:O1160" si="453">E1097-E1090</f>
        <v>-2.5</v>
      </c>
      <c r="P1097">
        <f t="shared" si="439"/>
        <v>73.100000000000364</v>
      </c>
      <c r="Q1097">
        <f t="shared" si="440"/>
        <v>55.363659217078379</v>
      </c>
      <c r="R1097">
        <f t="shared" si="441"/>
        <v>-75.600000000000364</v>
      </c>
      <c r="S1097">
        <f t="shared" si="449"/>
        <v>55.100000000000364</v>
      </c>
      <c r="T1097">
        <f t="shared" si="450"/>
        <v>-55.100000000000364</v>
      </c>
      <c r="U1097">
        <f t="shared" si="451"/>
        <v>55.100000000000364</v>
      </c>
      <c r="V1097">
        <f t="shared" si="452"/>
        <v>0</v>
      </c>
      <c r="W1097">
        <f t="shared" si="433"/>
        <v>33.621428571428623</v>
      </c>
      <c r="X1097">
        <f t="shared" ref="X1097:X1160" si="454">AVERAGE(V1091:V1097)</f>
        <v>33.978571428571477</v>
      </c>
      <c r="Y1097">
        <f t="shared" si="434"/>
        <v>49.010828821324452</v>
      </c>
      <c r="Z1097">
        <f t="shared" si="435"/>
        <v>0</v>
      </c>
      <c r="AA1097">
        <f t="shared" si="436"/>
        <v>0</v>
      </c>
      <c r="AB1097">
        <v>44.75</v>
      </c>
      <c r="AC1097">
        <f t="shared" si="442"/>
        <v>8200897510.7498922</v>
      </c>
      <c r="AD1097">
        <f t="shared" ref="AD1097:AD1160" si="455">AVERAGE(AC1091:AC1097)</f>
        <v>-9152537591.9215412</v>
      </c>
      <c r="AE1097" t="str">
        <f t="shared" si="443"/>
        <v>Jan</v>
      </c>
      <c r="AF1097">
        <f>_xlfn.IFNA(VLOOKUP(A1097,Gold!$A$2:$E$1307,5, FALSE),AF1096)</f>
        <v>31769</v>
      </c>
      <c r="AG1097">
        <f>_xlfn.IFNA(VLOOKUP(A1097,Gold!$A$2:$G$1307,7, FALSE),AG1096)</f>
        <v>-1</v>
      </c>
      <c r="AH1097">
        <f>_xlfn.IFNA(VLOOKUP(A1097,Oil!$A$2:$E$1345,5, FALSE),AH1096)</f>
        <v>3313</v>
      </c>
      <c r="AI1097">
        <f>_xlfn.IFNA(VLOOKUP(A1097,Oil!$A$2:$G$1345,7, FALSE),AI1096)</f>
        <v>1</v>
      </c>
      <c r="AJ1097">
        <f t="shared" si="446"/>
        <v>0</v>
      </c>
      <c r="AK1097">
        <f>_xlfn.IFNA(VLOOKUP(A1097,InterestRate!$A$2:$G$1334,3, FALSE),AK1096)</f>
        <v>7.4480000000000004</v>
      </c>
      <c r="AL1097">
        <f>_xlfn.IFNA(VLOOKUP(A1097,InterestRate!$A$2:$G$1334,4,FALSE),AL1096)</f>
        <v>7.407</v>
      </c>
      <c r="AM1097">
        <f>_xlfn.IFNA(VLOOKUP(A1097,InterestRate!$A$2:$G$1334,5, FALSE),AM1096)</f>
        <v>7.4749999999999996</v>
      </c>
      <c r="AN1097">
        <f>_xlfn.IFNA(VLOOKUP(A1097,InterestRate!$A$2:$G$1334,6, FALSE),AN1096)</f>
        <v>7.4059999999999997</v>
      </c>
      <c r="AO1097">
        <f>_xlfn.IFNA(VLOOKUP(A1097,InterestRate!$A$2:$G$1334,7, FALSE),AO1096)</f>
        <v>2.8E-3</v>
      </c>
      <c r="AP1097">
        <f t="shared" si="447"/>
        <v>1</v>
      </c>
      <c r="AQ1097">
        <f t="shared" si="448"/>
        <v>1</v>
      </c>
    </row>
    <row r="1098" spans="1:43" x14ac:dyDescent="0.2">
      <c r="A1098" s="1">
        <v>43472</v>
      </c>
      <c r="B1098">
        <v>10804.85</v>
      </c>
      <c r="C1098">
        <v>10835.95</v>
      </c>
      <c r="D1098">
        <v>10750.15</v>
      </c>
      <c r="E1098">
        <v>10771.8</v>
      </c>
      <c r="F1098">
        <v>269371080</v>
      </c>
      <c r="G1098">
        <v>12731.29</v>
      </c>
      <c r="H1098">
        <f t="shared" si="438"/>
        <v>10805.9</v>
      </c>
      <c r="I1098">
        <f t="shared" ref="I1098:I1161" si="456">E1098-H1098</f>
        <v>-34.100000000000364</v>
      </c>
      <c r="J1098">
        <f t="shared" si="437"/>
        <v>0</v>
      </c>
      <c r="K1098">
        <f t="shared" si="444"/>
        <v>10890.3</v>
      </c>
      <c r="L1098">
        <f t="shared" ref="L1098:L1161" si="457">AVERAGE(F1091:F1097)</f>
        <v>280235776.71428573</v>
      </c>
      <c r="M1098">
        <f t="shared" ref="M1098:M1161" si="458">F1098-L1098</f>
        <v>-10864696.714285731</v>
      </c>
      <c r="N1098" s="10">
        <f t="shared" si="445"/>
        <v>1.1000946916949814</v>
      </c>
      <c r="O1098">
        <f t="shared" si="453"/>
        <v>-8</v>
      </c>
      <c r="P1098">
        <f t="shared" si="439"/>
        <v>100.55000000000109</v>
      </c>
      <c r="Q1098">
        <f t="shared" si="440"/>
        <v>56.055667484589712</v>
      </c>
      <c r="R1098">
        <f t="shared" si="441"/>
        <v>-108.55000000000109</v>
      </c>
      <c r="S1098">
        <f t="shared" si="449"/>
        <v>44.449999999998909</v>
      </c>
      <c r="T1098">
        <f t="shared" si="450"/>
        <v>-44.449999999998909</v>
      </c>
      <c r="U1098">
        <f t="shared" si="451"/>
        <v>44.449999999998909</v>
      </c>
      <c r="V1098">
        <f t="shared" si="452"/>
        <v>0</v>
      </c>
      <c r="W1098">
        <f t="shared" si="433"/>
        <v>32.835714285714339</v>
      </c>
      <c r="X1098">
        <f t="shared" si="454"/>
        <v>33.978571428571477</v>
      </c>
      <c r="Y1098">
        <f t="shared" si="434"/>
        <v>48.420054771434593</v>
      </c>
      <c r="Z1098">
        <f t="shared" si="435"/>
        <v>0</v>
      </c>
      <c r="AA1098">
        <f t="shared" si="436"/>
        <v>0</v>
      </c>
      <c r="AB1098">
        <v>-1.75</v>
      </c>
      <c r="AC1098">
        <f t="shared" si="442"/>
        <v>-8902714194.0002937</v>
      </c>
      <c r="AD1098">
        <f t="shared" si="455"/>
        <v>-7865338057.4644165</v>
      </c>
      <c r="AE1098" t="str">
        <f t="shared" si="443"/>
        <v>Jan</v>
      </c>
      <c r="AF1098">
        <f>_xlfn.IFNA(VLOOKUP(A1098,Gold!$A$2:$E$1307,5, FALSE),AF1097)</f>
        <v>31764</v>
      </c>
      <c r="AG1098">
        <f>_xlfn.IFNA(VLOOKUP(A1098,Gold!$A$2:$G$1307,7, FALSE),AG1097)</f>
        <v>1</v>
      </c>
      <c r="AH1098">
        <f>_xlfn.IFNA(VLOOKUP(A1098,Oil!$A$2:$E$1345,5, FALSE),AH1097)</f>
        <v>3351</v>
      </c>
      <c r="AI1098">
        <f>_xlfn.IFNA(VLOOKUP(A1098,Oil!$A$2:$G$1345,7, FALSE),AI1097)</f>
        <v>1</v>
      </c>
      <c r="AJ1098">
        <f t="shared" si="446"/>
        <v>2</v>
      </c>
      <c r="AK1098">
        <f>_xlfn.IFNA(VLOOKUP(A1098,InterestRate!$A$2:$G$1334,3, FALSE),AK1097)</f>
        <v>7.508</v>
      </c>
      <c r="AL1098">
        <f>_xlfn.IFNA(VLOOKUP(A1098,InterestRate!$A$2:$G$1334,4,FALSE),AL1097)</f>
        <v>7.4669999999999996</v>
      </c>
      <c r="AM1098">
        <f>_xlfn.IFNA(VLOOKUP(A1098,InterestRate!$A$2:$G$1334,5, FALSE),AM1097)</f>
        <v>7.5190000000000001</v>
      </c>
      <c r="AN1098">
        <f>_xlfn.IFNA(VLOOKUP(A1098,InterestRate!$A$2:$G$1334,6, FALSE),AN1097)</f>
        <v>7.4390000000000001</v>
      </c>
      <c r="AO1098">
        <f>_xlfn.IFNA(VLOOKUP(A1098,InterestRate!$A$2:$G$1334,7, FALSE),AO1097)</f>
        <v>8.0999999999999996E-3</v>
      </c>
      <c r="AP1098">
        <f t="shared" si="447"/>
        <v>1</v>
      </c>
      <c r="AQ1098">
        <f t="shared" si="448"/>
        <v>3</v>
      </c>
    </row>
    <row r="1099" spans="1:43" x14ac:dyDescent="0.2">
      <c r="A1099" s="1">
        <v>43473</v>
      </c>
      <c r="B1099">
        <v>10786.25</v>
      </c>
      <c r="C1099">
        <v>10818.45</v>
      </c>
      <c r="D1099">
        <v>10733.25</v>
      </c>
      <c r="E1099">
        <v>10802.15</v>
      </c>
      <c r="F1099">
        <v>277697672</v>
      </c>
      <c r="G1099">
        <v>13433.48</v>
      </c>
      <c r="H1099">
        <f t="shared" si="438"/>
        <v>10789.608333333335</v>
      </c>
      <c r="I1099">
        <f t="shared" si="456"/>
        <v>12.541666666664241</v>
      </c>
      <c r="J1099">
        <f t="shared" si="437"/>
        <v>1</v>
      </c>
      <c r="K1099">
        <f t="shared" si="444"/>
        <v>10905.2</v>
      </c>
      <c r="L1099">
        <f t="shared" si="457"/>
        <v>251551589.2857143</v>
      </c>
      <c r="M1099">
        <f t="shared" si="458"/>
        <v>26146082.714285702</v>
      </c>
      <c r="N1099" s="10">
        <f t="shared" si="445"/>
        <v>0.95397675462756115</v>
      </c>
      <c r="O1099">
        <f t="shared" si="453"/>
        <v>-57.75</v>
      </c>
      <c r="P1099">
        <f t="shared" si="439"/>
        <v>-8.9499999999989086</v>
      </c>
      <c r="Q1099">
        <f t="shared" si="440"/>
        <v>46.778305665686446</v>
      </c>
      <c r="R1099">
        <f t="shared" si="441"/>
        <v>-48.800000000001091</v>
      </c>
      <c r="S1099">
        <f t="shared" si="449"/>
        <v>30.350000000000364</v>
      </c>
      <c r="T1099">
        <f t="shared" si="450"/>
        <v>-30.350000000000364</v>
      </c>
      <c r="U1099">
        <f t="shared" si="451"/>
        <v>30.350000000000364</v>
      </c>
      <c r="V1099">
        <f t="shared" si="452"/>
        <v>0</v>
      </c>
      <c r="W1099">
        <f t="shared" ref="W1099:W1162" si="459">AVERAGE(U1093:U1099)</f>
        <v>25.728571428571481</v>
      </c>
      <c r="X1099">
        <f t="shared" si="454"/>
        <v>33.978571428571477</v>
      </c>
      <c r="Y1099">
        <f t="shared" ref="Y1099:Y1162" si="460">100-(100/(1+(W1099/(X1099+1))))</f>
        <v>42.381456641957897</v>
      </c>
      <c r="Z1099">
        <f t="shared" ref="Z1099:Z1162" si="461">IF(Y1099&lt;20,1,0)</f>
        <v>0</v>
      </c>
      <c r="AA1099">
        <f t="shared" ref="AA1099:AA1162" si="462">IF(Y1099&gt;80,1,0)</f>
        <v>0</v>
      </c>
      <c r="AB1099">
        <v>-68.25</v>
      </c>
      <c r="AC1099">
        <f t="shared" si="442"/>
        <v>4415392984.7998991</v>
      </c>
      <c r="AD1099">
        <f t="shared" si="455"/>
        <v>-8642813266.4429626</v>
      </c>
      <c r="AE1099" t="str">
        <f t="shared" si="443"/>
        <v>Jan</v>
      </c>
      <c r="AF1099">
        <f>_xlfn.IFNA(VLOOKUP(A1099,Gold!$A$2:$E$1307,5, FALSE),AF1098)</f>
        <v>31734</v>
      </c>
      <c r="AG1099">
        <f>_xlfn.IFNA(VLOOKUP(A1099,Gold!$A$2:$G$1307,7, FALSE),AG1098)</f>
        <v>1</v>
      </c>
      <c r="AH1099">
        <f>_xlfn.IFNA(VLOOKUP(A1099,Oil!$A$2:$E$1345,5, FALSE),AH1098)</f>
        <v>3371</v>
      </c>
      <c r="AI1099">
        <f>_xlfn.IFNA(VLOOKUP(A1099,Oil!$A$2:$G$1345,7, FALSE),AI1098)</f>
        <v>1</v>
      </c>
      <c r="AJ1099">
        <f t="shared" si="446"/>
        <v>2</v>
      </c>
      <c r="AK1099">
        <f>_xlfn.IFNA(VLOOKUP(A1099,InterestRate!$A$2:$G$1334,3, FALSE),AK1098)</f>
        <v>7.4539999999999997</v>
      </c>
      <c r="AL1099">
        <f>_xlfn.IFNA(VLOOKUP(A1099,InterestRate!$A$2:$G$1334,4,FALSE),AL1098)</f>
        <v>7.5030000000000001</v>
      </c>
      <c r="AM1099">
        <f>_xlfn.IFNA(VLOOKUP(A1099,InterestRate!$A$2:$G$1334,5, FALSE),AM1098)</f>
        <v>7.5339999999999998</v>
      </c>
      <c r="AN1099">
        <f>_xlfn.IFNA(VLOOKUP(A1099,InterestRate!$A$2:$G$1334,6, FALSE),AN1098)</f>
        <v>7.4390000000000001</v>
      </c>
      <c r="AO1099">
        <f>_xlfn.IFNA(VLOOKUP(A1099,InterestRate!$A$2:$G$1334,7, FALSE),AO1098)</f>
        <v>-7.1999999999999998E-3</v>
      </c>
      <c r="AP1099">
        <f t="shared" si="447"/>
        <v>-1</v>
      </c>
      <c r="AQ1099">
        <f t="shared" si="448"/>
        <v>1</v>
      </c>
    </row>
    <row r="1100" spans="1:43" x14ac:dyDescent="0.2">
      <c r="A1100" s="1">
        <v>43474</v>
      </c>
      <c r="B1100">
        <v>10862.4</v>
      </c>
      <c r="C1100">
        <v>10870.4</v>
      </c>
      <c r="D1100">
        <v>10749.4</v>
      </c>
      <c r="E1100">
        <v>10855.15</v>
      </c>
      <c r="F1100">
        <v>333010535</v>
      </c>
      <c r="G1100">
        <v>16213.3</v>
      </c>
      <c r="H1100">
        <f t="shared" si="438"/>
        <v>10777.145833333334</v>
      </c>
      <c r="I1100">
        <f t="shared" si="456"/>
        <v>78.004166666665697</v>
      </c>
      <c r="J1100">
        <f t="shared" si="437"/>
        <v>0</v>
      </c>
      <c r="K1100">
        <f t="shared" si="444"/>
        <v>10906.95</v>
      </c>
      <c r="L1100">
        <f t="shared" si="457"/>
        <v>255067470</v>
      </c>
      <c r="M1100">
        <f t="shared" si="458"/>
        <v>77943065</v>
      </c>
      <c r="N1100" s="10">
        <f t="shared" si="445"/>
        <v>0.47719285316187332</v>
      </c>
      <c r="O1100">
        <f t="shared" si="453"/>
        <v>-7.3999999999996362</v>
      </c>
      <c r="P1100">
        <f t="shared" si="439"/>
        <v>97.350000000000364</v>
      </c>
      <c r="Q1100">
        <f t="shared" si="440"/>
        <v>47.725582138683151</v>
      </c>
      <c r="R1100">
        <f t="shared" si="441"/>
        <v>-104.75</v>
      </c>
      <c r="S1100">
        <f t="shared" si="449"/>
        <v>53</v>
      </c>
      <c r="T1100">
        <f t="shared" si="450"/>
        <v>-53</v>
      </c>
      <c r="U1100">
        <f t="shared" si="451"/>
        <v>53</v>
      </c>
      <c r="V1100">
        <f t="shared" si="452"/>
        <v>0</v>
      </c>
      <c r="W1100">
        <f t="shared" si="459"/>
        <v>32.921428571428677</v>
      </c>
      <c r="X1100">
        <f t="shared" si="454"/>
        <v>33.978571428571477</v>
      </c>
      <c r="Y1100">
        <f t="shared" si="460"/>
        <v>48.485167262781445</v>
      </c>
      <c r="Z1100">
        <f t="shared" si="461"/>
        <v>0</v>
      </c>
      <c r="AA1100">
        <f t="shared" si="462"/>
        <v>0</v>
      </c>
      <c r="AB1100">
        <v>-73.150000000000006</v>
      </c>
      <c r="AC1100">
        <f t="shared" si="442"/>
        <v>-2414326378.75</v>
      </c>
      <c r="AD1100">
        <f t="shared" si="455"/>
        <v>-7638294980.9714947</v>
      </c>
      <c r="AE1100" t="str">
        <f t="shared" si="443"/>
        <v>Jan</v>
      </c>
      <c r="AF1100">
        <f>_xlfn.IFNA(VLOOKUP(A1100,Gold!$A$2:$E$1307,5, FALSE),AF1099)</f>
        <v>31863</v>
      </c>
      <c r="AG1100">
        <f>_xlfn.IFNA(VLOOKUP(A1100,Gold!$A$2:$G$1307,7, FALSE),AG1099)</f>
        <v>1</v>
      </c>
      <c r="AH1100">
        <f>_xlfn.IFNA(VLOOKUP(A1100,Oil!$A$2:$E$1345,5, FALSE),AH1099)</f>
        <v>3486</v>
      </c>
      <c r="AI1100">
        <f>_xlfn.IFNA(VLOOKUP(A1100,Oil!$A$2:$G$1345,7, FALSE),AI1099)</f>
        <v>1</v>
      </c>
      <c r="AJ1100">
        <f t="shared" si="446"/>
        <v>2</v>
      </c>
      <c r="AK1100">
        <f>_xlfn.IFNA(VLOOKUP(A1100,InterestRate!$A$2:$G$1334,3, FALSE),AK1099)</f>
        <v>7.47</v>
      </c>
      <c r="AL1100">
        <f>_xlfn.IFNA(VLOOKUP(A1100,InterestRate!$A$2:$G$1334,4,FALSE),AL1099)</f>
        <v>7.476</v>
      </c>
      <c r="AM1100">
        <f>_xlfn.IFNA(VLOOKUP(A1100,InterestRate!$A$2:$G$1334,5, FALSE),AM1099)</f>
        <v>7.4820000000000002</v>
      </c>
      <c r="AN1100">
        <f>_xlfn.IFNA(VLOOKUP(A1100,InterestRate!$A$2:$G$1334,6, FALSE),AN1099)</f>
        <v>7.444</v>
      </c>
      <c r="AO1100">
        <f>_xlfn.IFNA(VLOOKUP(A1100,InterestRate!$A$2:$G$1334,7, FALSE),AO1099)</f>
        <v>2.0999999999999999E-3</v>
      </c>
      <c r="AP1100">
        <f t="shared" si="447"/>
        <v>1</v>
      </c>
      <c r="AQ1100">
        <f t="shared" si="448"/>
        <v>3</v>
      </c>
    </row>
    <row r="1101" spans="1:43" x14ac:dyDescent="0.2">
      <c r="A1101" s="1">
        <v>43475</v>
      </c>
      <c r="B1101">
        <v>10859.35</v>
      </c>
      <c r="C1101">
        <v>10859.35</v>
      </c>
      <c r="D1101">
        <v>10801.8</v>
      </c>
      <c r="E1101">
        <v>10821.6</v>
      </c>
      <c r="F1101">
        <v>254365477</v>
      </c>
      <c r="G1101">
        <v>12031.26</v>
      </c>
      <c r="H1101">
        <f t="shared" si="438"/>
        <v>10785.574999999999</v>
      </c>
      <c r="I1101">
        <f t="shared" si="456"/>
        <v>36.025000000001455</v>
      </c>
      <c r="J1101">
        <f t="shared" si="437"/>
        <v>0</v>
      </c>
      <c r="K1101">
        <f t="shared" si="444"/>
        <v>10961.85</v>
      </c>
      <c r="L1101">
        <f t="shared" si="457"/>
        <v>275998309.71428573</v>
      </c>
      <c r="M1101">
        <f t="shared" si="458"/>
        <v>-21632832.714285731</v>
      </c>
      <c r="N1101" s="10">
        <f t="shared" si="445"/>
        <v>1.2960190729651806</v>
      </c>
      <c r="O1101">
        <f t="shared" si="453"/>
        <v>-88.5</v>
      </c>
      <c r="P1101">
        <f t="shared" si="439"/>
        <v>-46.899999999999636</v>
      </c>
      <c r="Q1101">
        <f t="shared" si="440"/>
        <v>31.752808274754809</v>
      </c>
      <c r="R1101">
        <f t="shared" si="441"/>
        <v>-41.600000000000364</v>
      </c>
      <c r="S1101">
        <f t="shared" si="449"/>
        <v>-33.549999999999272</v>
      </c>
      <c r="T1101">
        <f t="shared" si="450"/>
        <v>33.549999999999272</v>
      </c>
      <c r="U1101">
        <f t="shared" si="451"/>
        <v>0</v>
      </c>
      <c r="V1101">
        <f t="shared" si="452"/>
        <v>33.549999999999272</v>
      </c>
      <c r="W1101">
        <f t="shared" si="459"/>
        <v>26.128571428571377</v>
      </c>
      <c r="X1101">
        <f t="shared" si="454"/>
        <v>38.771428571428523</v>
      </c>
      <c r="Y1101">
        <f t="shared" si="460"/>
        <v>39.648818556254042</v>
      </c>
      <c r="Z1101">
        <f t="shared" si="461"/>
        <v>0</v>
      </c>
      <c r="AA1101">
        <f t="shared" si="462"/>
        <v>0</v>
      </c>
      <c r="AB1101">
        <v>-153.65</v>
      </c>
      <c r="AC1101">
        <f t="shared" si="442"/>
        <v>-9602296756.75</v>
      </c>
      <c r="AD1101">
        <f t="shared" si="455"/>
        <v>-9656778659.4786282</v>
      </c>
      <c r="AE1101" t="str">
        <f t="shared" si="443"/>
        <v>Jan</v>
      </c>
      <c r="AF1101">
        <f>_xlfn.IFNA(VLOOKUP(A1101,Gold!$A$2:$E$1307,5, FALSE),AF1100)</f>
        <v>32116</v>
      </c>
      <c r="AG1101">
        <f>_xlfn.IFNA(VLOOKUP(A1101,Gold!$A$2:$G$1307,7, FALSE),AG1100)</f>
        <v>-1</v>
      </c>
      <c r="AH1101">
        <f>_xlfn.IFNA(VLOOKUP(A1101,Oil!$A$2:$E$1345,5, FALSE),AH1100)</f>
        <v>3688</v>
      </c>
      <c r="AI1101">
        <f>_xlfn.IFNA(VLOOKUP(A1101,Oil!$A$2:$G$1345,7, FALSE),AI1100)</f>
        <v>1</v>
      </c>
      <c r="AJ1101">
        <f t="shared" si="446"/>
        <v>0</v>
      </c>
      <c r="AK1101">
        <f>_xlfn.IFNA(VLOOKUP(A1101,InterestRate!$A$2:$G$1334,3, FALSE),AK1100)</f>
        <v>7.476</v>
      </c>
      <c r="AL1101">
        <f>_xlfn.IFNA(VLOOKUP(A1101,InterestRate!$A$2:$G$1334,4,FALSE),AL1100)</f>
        <v>7.4880000000000004</v>
      </c>
      <c r="AM1101">
        <f>_xlfn.IFNA(VLOOKUP(A1101,InterestRate!$A$2:$G$1334,5, FALSE),AM1100)</f>
        <v>7.516</v>
      </c>
      <c r="AN1101">
        <f>_xlfn.IFNA(VLOOKUP(A1101,InterestRate!$A$2:$G$1334,6, FALSE),AN1100)</f>
        <v>7.4660000000000002</v>
      </c>
      <c r="AO1101">
        <f>_xlfn.IFNA(VLOOKUP(A1101,InterestRate!$A$2:$G$1334,7, FALSE),AO1100)</f>
        <v>8.0000000000000004E-4</v>
      </c>
      <c r="AP1101">
        <f t="shared" si="447"/>
        <v>1</v>
      </c>
      <c r="AQ1101">
        <f t="shared" si="448"/>
        <v>1</v>
      </c>
    </row>
    <row r="1102" spans="1:43" x14ac:dyDescent="0.2">
      <c r="A1102" s="1">
        <v>43476</v>
      </c>
      <c r="B1102">
        <v>10834.75</v>
      </c>
      <c r="C1102">
        <v>10850.15</v>
      </c>
      <c r="D1102">
        <v>10739.4</v>
      </c>
      <c r="E1102">
        <v>10794.95</v>
      </c>
      <c r="F1102">
        <v>260792200</v>
      </c>
      <c r="G1102">
        <v>13084.6</v>
      </c>
      <c r="H1102">
        <f t="shared" si="438"/>
        <v>10798.750000000002</v>
      </c>
      <c r="I1102">
        <f t="shared" si="456"/>
        <v>-3.8000000000010914</v>
      </c>
      <c r="J1102">
        <f t="shared" si="437"/>
        <v>-1</v>
      </c>
      <c r="K1102">
        <f t="shared" si="444"/>
        <v>10922.75</v>
      </c>
      <c r="L1102">
        <f t="shared" si="457"/>
        <v>289564157.5714286</v>
      </c>
      <c r="M1102">
        <f t="shared" si="458"/>
        <v>-28771957.571428597</v>
      </c>
      <c r="N1102" s="10">
        <f t="shared" si="445"/>
        <v>1.1838869100829486</v>
      </c>
      <c r="O1102">
        <f t="shared" si="453"/>
        <v>2.4500000000007276</v>
      </c>
      <c r="P1102">
        <f t="shared" si="439"/>
        <v>-36.049999999999272</v>
      </c>
      <c r="Q1102">
        <f t="shared" si="440"/>
        <v>42.6202318936285</v>
      </c>
      <c r="R1102">
        <f t="shared" si="441"/>
        <v>38.5</v>
      </c>
      <c r="S1102">
        <f t="shared" si="449"/>
        <v>-26.649999999999636</v>
      </c>
      <c r="T1102">
        <f t="shared" si="450"/>
        <v>26.649999999999636</v>
      </c>
      <c r="U1102">
        <f t="shared" si="451"/>
        <v>0</v>
      </c>
      <c r="V1102">
        <f t="shared" si="452"/>
        <v>26.649999999999636</v>
      </c>
      <c r="W1102">
        <f t="shared" si="459"/>
        <v>26.128571428571377</v>
      </c>
      <c r="X1102">
        <f t="shared" si="454"/>
        <v>25.778571428571272</v>
      </c>
      <c r="Y1102">
        <f t="shared" si="460"/>
        <v>49.385716214391884</v>
      </c>
      <c r="Z1102">
        <f t="shared" si="461"/>
        <v>0</v>
      </c>
      <c r="AA1102">
        <f t="shared" si="462"/>
        <v>0</v>
      </c>
      <c r="AB1102">
        <v>-93.45</v>
      </c>
      <c r="AC1102">
        <f t="shared" si="442"/>
        <v>-10379529559.999811</v>
      </c>
      <c r="AD1102">
        <f t="shared" si="455"/>
        <v>-7761997961.957159</v>
      </c>
      <c r="AE1102" t="str">
        <f t="shared" si="443"/>
        <v>Jan</v>
      </c>
      <c r="AF1102">
        <f>_xlfn.IFNA(VLOOKUP(A1102,Gold!$A$2:$E$1307,5, FALSE),AF1101)</f>
        <v>32117</v>
      </c>
      <c r="AG1102">
        <f>_xlfn.IFNA(VLOOKUP(A1102,Gold!$A$2:$G$1307,7, FALSE),AG1101)</f>
        <v>1</v>
      </c>
      <c r="AH1102">
        <f>_xlfn.IFNA(VLOOKUP(A1102,Oil!$A$2:$E$1345,5, FALSE),AH1101)</f>
        <v>3708</v>
      </c>
      <c r="AI1102">
        <f>_xlfn.IFNA(VLOOKUP(A1102,Oil!$A$2:$G$1345,7, FALSE),AI1101)</f>
        <v>1</v>
      </c>
      <c r="AJ1102">
        <f t="shared" si="446"/>
        <v>2</v>
      </c>
      <c r="AK1102">
        <f>_xlfn.IFNA(VLOOKUP(A1102,InterestRate!$A$2:$G$1334,3, FALSE),AK1101)</f>
        <v>7.5030000000000001</v>
      </c>
      <c r="AL1102">
        <f>_xlfn.IFNA(VLOOKUP(A1102,InterestRate!$A$2:$G$1334,4,FALSE),AL1101)</f>
        <v>7.4790000000000001</v>
      </c>
      <c r="AM1102">
        <f>_xlfn.IFNA(VLOOKUP(A1102,InterestRate!$A$2:$G$1334,5, FALSE),AM1101)</f>
        <v>7.5190000000000001</v>
      </c>
      <c r="AN1102">
        <f>_xlfn.IFNA(VLOOKUP(A1102,InterestRate!$A$2:$G$1334,6, FALSE),AN1101)</f>
        <v>7.4489999999999998</v>
      </c>
      <c r="AO1102">
        <f>_xlfn.IFNA(VLOOKUP(A1102,InterestRate!$A$2:$G$1334,7, FALSE),AO1101)</f>
        <v>3.5999999999999999E-3</v>
      </c>
      <c r="AP1102">
        <f t="shared" si="447"/>
        <v>1</v>
      </c>
      <c r="AQ1102">
        <f t="shared" si="448"/>
        <v>3</v>
      </c>
    </row>
    <row r="1103" spans="1:43" x14ac:dyDescent="0.2">
      <c r="A1103" s="1">
        <v>43479</v>
      </c>
      <c r="B1103">
        <v>10807</v>
      </c>
      <c r="C1103">
        <v>10808</v>
      </c>
      <c r="D1103">
        <v>10692.35</v>
      </c>
      <c r="E1103">
        <v>10737.6</v>
      </c>
      <c r="F1103">
        <v>298774178</v>
      </c>
      <c r="G1103">
        <v>12732.57</v>
      </c>
      <c r="H1103">
        <f t="shared" si="438"/>
        <v>10804.174999999999</v>
      </c>
      <c r="I1103">
        <f t="shared" si="456"/>
        <v>-66.574999999998909</v>
      </c>
      <c r="J1103">
        <f t="shared" ref="J1103:J1166" si="463">IF(I1103*I1102&lt;0,IF(I1103&lt;0,-1,1),0)</f>
        <v>0</v>
      </c>
      <c r="K1103">
        <f t="shared" si="444"/>
        <v>10831.5</v>
      </c>
      <c r="L1103">
        <f t="shared" si="457"/>
        <v>282582194.85714287</v>
      </c>
      <c r="M1103">
        <f t="shared" si="458"/>
        <v>16191983.142857134</v>
      </c>
      <c r="N1103" s="10">
        <f t="shared" si="445"/>
        <v>0.87449709432275025</v>
      </c>
      <c r="O1103">
        <f t="shared" si="453"/>
        <v>65.350000000000364</v>
      </c>
      <c r="P1103">
        <f t="shared" si="439"/>
        <v>56.600000000000364</v>
      </c>
      <c r="Q1103">
        <f t="shared" si="440"/>
        <v>36.589912088807679</v>
      </c>
      <c r="R1103">
        <f t="shared" si="441"/>
        <v>8.75</v>
      </c>
      <c r="S1103">
        <f t="shared" si="449"/>
        <v>-57.350000000000364</v>
      </c>
      <c r="T1103">
        <f t="shared" si="450"/>
        <v>57.350000000000364</v>
      </c>
      <c r="U1103">
        <f t="shared" si="451"/>
        <v>0</v>
      </c>
      <c r="V1103">
        <f t="shared" si="452"/>
        <v>57.350000000000364</v>
      </c>
      <c r="W1103">
        <f t="shared" si="459"/>
        <v>26.128571428571377</v>
      </c>
      <c r="X1103">
        <f t="shared" si="454"/>
        <v>16.792857142857038</v>
      </c>
      <c r="Y1103">
        <f t="shared" si="460"/>
        <v>59.489347861440983</v>
      </c>
      <c r="Z1103">
        <f t="shared" si="461"/>
        <v>0</v>
      </c>
      <c r="AA1103">
        <f t="shared" si="462"/>
        <v>0</v>
      </c>
      <c r="AB1103">
        <v>-20.7</v>
      </c>
      <c r="AC1103">
        <f t="shared" si="442"/>
        <v>-20734927953.19989</v>
      </c>
      <c r="AD1103">
        <f t="shared" si="455"/>
        <v>-5631072049.5928869</v>
      </c>
      <c r="AE1103" t="str">
        <f t="shared" si="443"/>
        <v>Jan</v>
      </c>
      <c r="AF1103">
        <f>_xlfn.IFNA(VLOOKUP(A1103,Gold!$A$2:$E$1307,5, FALSE),AF1102)</f>
        <v>32117</v>
      </c>
      <c r="AG1103">
        <f>_xlfn.IFNA(VLOOKUP(A1103,Gold!$A$2:$G$1307,7, FALSE),AG1102)</f>
        <v>1</v>
      </c>
      <c r="AH1103">
        <f>_xlfn.IFNA(VLOOKUP(A1103,Oil!$A$2:$E$1345,5, FALSE),AH1102)</f>
        <v>3636</v>
      </c>
      <c r="AI1103">
        <f>_xlfn.IFNA(VLOOKUP(A1103,Oil!$A$2:$G$1345,7, FALSE),AI1102)</f>
        <v>-1</v>
      </c>
      <c r="AJ1103">
        <f t="shared" si="446"/>
        <v>0</v>
      </c>
      <c r="AK1103">
        <f>_xlfn.IFNA(VLOOKUP(A1103,InterestRate!$A$2:$G$1334,3, FALSE),AK1102)</f>
        <v>7.431</v>
      </c>
      <c r="AL1103">
        <f>_xlfn.IFNA(VLOOKUP(A1103,InterestRate!$A$2:$G$1334,4,FALSE),AL1102)</f>
        <v>7.4740000000000002</v>
      </c>
      <c r="AM1103">
        <f>_xlfn.IFNA(VLOOKUP(A1103,InterestRate!$A$2:$G$1334,5, FALSE),AM1102)</f>
        <v>7.4740000000000002</v>
      </c>
      <c r="AN1103">
        <f>_xlfn.IFNA(VLOOKUP(A1103,InterestRate!$A$2:$G$1334,6, FALSE),AN1102)</f>
        <v>7.423</v>
      </c>
      <c r="AO1103">
        <f>_xlfn.IFNA(VLOOKUP(A1103,InterestRate!$A$2:$G$1334,7, FALSE),AO1102)</f>
        <v>-9.5999999999999992E-3</v>
      </c>
      <c r="AP1103">
        <f t="shared" si="447"/>
        <v>-1</v>
      </c>
      <c r="AQ1103">
        <f t="shared" si="448"/>
        <v>-1</v>
      </c>
    </row>
    <row r="1104" spans="1:43" x14ac:dyDescent="0.2">
      <c r="A1104" s="1">
        <v>43480</v>
      </c>
      <c r="B1104">
        <v>10777.55</v>
      </c>
      <c r="C1104">
        <v>10896.95</v>
      </c>
      <c r="D1104">
        <v>10777.55</v>
      </c>
      <c r="E1104">
        <v>10886.8</v>
      </c>
      <c r="F1104">
        <v>310737078</v>
      </c>
      <c r="G1104">
        <v>14879.91</v>
      </c>
      <c r="H1104">
        <f t="shared" ref="H1104:H1167" si="464">AVERAGE(E1092:E1103)</f>
        <v>10800.658333333333</v>
      </c>
      <c r="I1104">
        <f t="shared" si="456"/>
        <v>86.141666666666424</v>
      </c>
      <c r="J1104">
        <f t="shared" si="463"/>
        <v>1</v>
      </c>
      <c r="K1104">
        <f t="shared" si="444"/>
        <v>10849.8</v>
      </c>
      <c r="L1104">
        <f t="shared" si="457"/>
        <v>284372542.4285714</v>
      </c>
      <c r="M1104">
        <f t="shared" si="458"/>
        <v>26364535.571428597</v>
      </c>
      <c r="N1104" s="10">
        <f t="shared" si="445"/>
        <v>-0.3398611162141309</v>
      </c>
      <c r="O1104">
        <f t="shared" si="453"/>
        <v>159.44999999999891</v>
      </c>
      <c r="P1104">
        <f t="shared" si="439"/>
        <v>161.94999999999891</v>
      </c>
      <c r="Q1104">
        <f t="shared" si="440"/>
        <v>48.721587568942269</v>
      </c>
      <c r="R1104">
        <f t="shared" si="441"/>
        <v>-2.5</v>
      </c>
      <c r="S1104">
        <f t="shared" si="449"/>
        <v>149.19999999999891</v>
      </c>
      <c r="T1104">
        <f t="shared" si="450"/>
        <v>-149.19999999999891</v>
      </c>
      <c r="U1104">
        <f t="shared" si="451"/>
        <v>149.19999999999891</v>
      </c>
      <c r="V1104">
        <f t="shared" si="452"/>
        <v>0</v>
      </c>
      <c r="W1104">
        <f t="shared" si="459"/>
        <v>39.571428571428314</v>
      </c>
      <c r="X1104">
        <f t="shared" si="454"/>
        <v>16.792857142857038</v>
      </c>
      <c r="Y1104">
        <f t="shared" si="460"/>
        <v>68.982692068235579</v>
      </c>
      <c r="Z1104">
        <f t="shared" si="461"/>
        <v>0</v>
      </c>
      <c r="AA1104">
        <f t="shared" si="462"/>
        <v>0</v>
      </c>
      <c r="AB1104">
        <v>227.25</v>
      </c>
      <c r="AC1104">
        <f t="shared" si="442"/>
        <v>33948025771.5</v>
      </c>
      <c r="AD1104">
        <f t="shared" si="455"/>
        <v>-1952910869.4857275</v>
      </c>
      <c r="AE1104" t="str">
        <f t="shared" si="443"/>
        <v>Jan</v>
      </c>
      <c r="AF1104">
        <f>_xlfn.IFNA(VLOOKUP(A1104,Gold!$A$2:$E$1307,5, FALSE),AF1103)</f>
        <v>32117</v>
      </c>
      <c r="AG1104">
        <f>_xlfn.IFNA(VLOOKUP(A1104,Gold!$A$2:$G$1307,7, FALSE),AG1103)</f>
        <v>1</v>
      </c>
      <c r="AH1104">
        <f>_xlfn.IFNA(VLOOKUP(A1104,Oil!$A$2:$E$1345,5, FALSE),AH1103)</f>
        <v>3577</v>
      </c>
      <c r="AI1104">
        <f>_xlfn.IFNA(VLOOKUP(A1104,Oil!$A$2:$G$1345,7, FALSE),AI1103)</f>
        <v>-1</v>
      </c>
      <c r="AJ1104">
        <f t="shared" si="446"/>
        <v>0</v>
      </c>
      <c r="AK1104">
        <f>_xlfn.IFNA(VLOOKUP(A1104,InterestRate!$A$2:$G$1334,3, FALSE),AK1103)</f>
        <v>7.4729999999999999</v>
      </c>
      <c r="AL1104">
        <f>_xlfn.IFNA(VLOOKUP(A1104,InterestRate!$A$2:$G$1334,4,FALSE),AL1103)</f>
        <v>7.4720000000000004</v>
      </c>
      <c r="AM1104">
        <f>_xlfn.IFNA(VLOOKUP(A1104,InterestRate!$A$2:$G$1334,5, FALSE),AM1103)</f>
        <v>7.49</v>
      </c>
      <c r="AN1104">
        <f>_xlfn.IFNA(VLOOKUP(A1104,InterestRate!$A$2:$G$1334,6, FALSE),AN1103)</f>
        <v>7.4569999999999999</v>
      </c>
      <c r="AO1104">
        <f>_xlfn.IFNA(VLOOKUP(A1104,InterestRate!$A$2:$G$1334,7, FALSE),AO1103)</f>
        <v>5.7000000000000002E-3</v>
      </c>
      <c r="AP1104">
        <f t="shared" si="447"/>
        <v>1</v>
      </c>
      <c r="AQ1104">
        <f t="shared" si="448"/>
        <v>1</v>
      </c>
    </row>
    <row r="1105" spans="1:43" x14ac:dyDescent="0.2">
      <c r="A1105" s="1">
        <v>43481</v>
      </c>
      <c r="B1105">
        <v>10899.65</v>
      </c>
      <c r="C1105">
        <v>10928.15</v>
      </c>
      <c r="D1105">
        <v>10876.9</v>
      </c>
      <c r="E1105">
        <v>10890.3</v>
      </c>
      <c r="F1105">
        <v>276539042</v>
      </c>
      <c r="G1105">
        <v>13081.63</v>
      </c>
      <c r="H1105">
        <f t="shared" si="464"/>
        <v>10802.9</v>
      </c>
      <c r="I1105">
        <f t="shared" si="456"/>
        <v>87.399999999999636</v>
      </c>
      <c r="J1105">
        <f t="shared" si="463"/>
        <v>0</v>
      </c>
      <c r="K1105">
        <f t="shared" si="444"/>
        <v>10780.55</v>
      </c>
      <c r="L1105">
        <f t="shared" si="457"/>
        <v>286392602.85714287</v>
      </c>
      <c r="M1105">
        <f t="shared" si="458"/>
        <v>-9853560.8571428657</v>
      </c>
      <c r="N1105" s="10">
        <f t="shared" si="445"/>
        <v>-1.0077775635198296</v>
      </c>
      <c r="O1105">
        <f t="shared" si="453"/>
        <v>118.5</v>
      </c>
      <c r="P1105">
        <f t="shared" ref="P1105:P1168" si="465">O1105-O1098</f>
        <v>126.5</v>
      </c>
      <c r="Q1105">
        <f t="shared" ref="Q1105:Q1168" si="466">STDEV(O1098:O1104)</f>
        <v>82.028688361363322</v>
      </c>
      <c r="R1105">
        <f t="shared" ref="R1105:R1168" si="467">O1098</f>
        <v>-8</v>
      </c>
      <c r="S1105">
        <f t="shared" si="449"/>
        <v>3.5</v>
      </c>
      <c r="T1105">
        <f t="shared" si="450"/>
        <v>-3.5</v>
      </c>
      <c r="U1105">
        <f t="shared" si="451"/>
        <v>3.5</v>
      </c>
      <c r="V1105">
        <f t="shared" si="452"/>
        <v>0</v>
      </c>
      <c r="W1105">
        <f t="shared" si="459"/>
        <v>33.721428571428469</v>
      </c>
      <c r="X1105">
        <f t="shared" si="454"/>
        <v>16.792857142857038</v>
      </c>
      <c r="Y1105">
        <f t="shared" si="460"/>
        <v>65.460343871325634</v>
      </c>
      <c r="Z1105">
        <f t="shared" si="461"/>
        <v>0</v>
      </c>
      <c r="AA1105">
        <f t="shared" si="462"/>
        <v>0</v>
      </c>
      <c r="AB1105">
        <v>343.3</v>
      </c>
      <c r="AC1105">
        <f t="shared" si="442"/>
        <v>-2585640042.7001004</v>
      </c>
      <c r="AD1105">
        <f t="shared" si="455"/>
        <v>-1050471705.0142719</v>
      </c>
      <c r="AE1105" t="str">
        <f t="shared" si="443"/>
        <v>Jan</v>
      </c>
      <c r="AF1105">
        <f>_xlfn.IFNA(VLOOKUP(A1105,Gold!$A$2:$E$1307,5, FALSE),AF1104)</f>
        <v>32351</v>
      </c>
      <c r="AG1105">
        <f>_xlfn.IFNA(VLOOKUP(A1105,Gold!$A$2:$G$1307,7, FALSE),AG1104)</f>
        <v>-1</v>
      </c>
      <c r="AH1105">
        <f>_xlfn.IFNA(VLOOKUP(A1105,Oil!$A$2:$E$1345,5, FALSE),AH1104)</f>
        <v>3701</v>
      </c>
      <c r="AI1105">
        <f>_xlfn.IFNA(VLOOKUP(A1105,Oil!$A$2:$G$1345,7, FALSE),AI1104)</f>
        <v>1</v>
      </c>
      <c r="AJ1105">
        <f t="shared" si="446"/>
        <v>0</v>
      </c>
      <c r="AK1105">
        <f>_xlfn.IFNA(VLOOKUP(A1105,InterestRate!$A$2:$G$1334,3, FALSE),AK1104)</f>
        <v>7.5629999999999997</v>
      </c>
      <c r="AL1105">
        <f>_xlfn.IFNA(VLOOKUP(A1105,InterestRate!$A$2:$G$1334,4,FALSE),AL1104)</f>
        <v>7.4790000000000001</v>
      </c>
      <c r="AM1105">
        <f>_xlfn.IFNA(VLOOKUP(A1105,InterestRate!$A$2:$G$1334,5, FALSE),AM1104)</f>
        <v>7.577</v>
      </c>
      <c r="AN1105">
        <f>_xlfn.IFNA(VLOOKUP(A1105,InterestRate!$A$2:$G$1334,6, FALSE),AN1104)</f>
        <v>7.4649999999999999</v>
      </c>
      <c r="AO1105">
        <f>_xlfn.IFNA(VLOOKUP(A1105,InterestRate!$A$2:$G$1334,7, FALSE),AO1104)</f>
        <v>1.2E-2</v>
      </c>
      <c r="AP1105">
        <f t="shared" si="447"/>
        <v>1</v>
      </c>
      <c r="AQ1105">
        <f t="shared" si="448"/>
        <v>1</v>
      </c>
    </row>
    <row r="1106" spans="1:43" x14ac:dyDescent="0.2">
      <c r="A1106" s="1">
        <v>43482</v>
      </c>
      <c r="B1106">
        <v>10920.85</v>
      </c>
      <c r="C1106">
        <v>10930.65</v>
      </c>
      <c r="D1106">
        <v>10844.65</v>
      </c>
      <c r="E1106">
        <v>10905.2</v>
      </c>
      <c r="F1106">
        <v>271676319</v>
      </c>
      <c r="G1106">
        <v>13215.83</v>
      </c>
      <c r="H1106">
        <f t="shared" si="464"/>
        <v>10805.212500000001</v>
      </c>
      <c r="I1106">
        <f t="shared" si="456"/>
        <v>99.987499999999272</v>
      </c>
      <c r="J1106">
        <f t="shared" si="463"/>
        <v>0</v>
      </c>
      <c r="K1106">
        <f t="shared" si="444"/>
        <v>10661.55</v>
      </c>
      <c r="L1106">
        <f t="shared" si="457"/>
        <v>287416597.4285714</v>
      </c>
      <c r="M1106">
        <f t="shared" si="458"/>
        <v>-15740278.428571403</v>
      </c>
      <c r="N1106" s="10">
        <f t="shared" si="445"/>
        <v>-2.234255217694324</v>
      </c>
      <c r="O1106">
        <f t="shared" si="453"/>
        <v>103.05000000000109</v>
      </c>
      <c r="P1106">
        <f t="shared" si="465"/>
        <v>160.80000000000109</v>
      </c>
      <c r="Q1106">
        <f t="shared" si="466"/>
        <v>91.006846942832482</v>
      </c>
      <c r="R1106">
        <f t="shared" si="467"/>
        <v>-57.75</v>
      </c>
      <c r="S1106">
        <f t="shared" si="449"/>
        <v>14.900000000001455</v>
      </c>
      <c r="T1106">
        <f t="shared" si="450"/>
        <v>-14.900000000001455</v>
      </c>
      <c r="U1106">
        <f t="shared" si="451"/>
        <v>14.900000000001455</v>
      </c>
      <c r="V1106">
        <f t="shared" si="452"/>
        <v>0</v>
      </c>
      <c r="W1106">
        <f t="shared" si="459"/>
        <v>31.514285714285766</v>
      </c>
      <c r="X1106">
        <f t="shared" si="454"/>
        <v>16.792857142857038</v>
      </c>
      <c r="Y1106">
        <f t="shared" si="460"/>
        <v>63.914240185426799</v>
      </c>
      <c r="Z1106">
        <f t="shared" si="461"/>
        <v>0</v>
      </c>
      <c r="AA1106">
        <f t="shared" si="462"/>
        <v>0</v>
      </c>
      <c r="AB1106">
        <v>381</v>
      </c>
      <c r="AC1106">
        <f t="shared" si="442"/>
        <v>-4251734392.3499012</v>
      </c>
      <c r="AD1106">
        <f t="shared" si="455"/>
        <v>-2288632758.8928142</v>
      </c>
      <c r="AE1106" t="str">
        <f t="shared" si="443"/>
        <v>Jan</v>
      </c>
      <c r="AF1106">
        <f>_xlfn.IFNA(VLOOKUP(A1106,Gold!$A$2:$E$1307,5, FALSE),AF1105)</f>
        <v>32396</v>
      </c>
      <c r="AG1106">
        <f>_xlfn.IFNA(VLOOKUP(A1106,Gold!$A$2:$G$1307,7, FALSE),AG1105)</f>
        <v>-1</v>
      </c>
      <c r="AH1106">
        <f>_xlfn.IFNA(VLOOKUP(A1106,Oil!$A$2:$E$1345,5, FALSE),AH1105)</f>
        <v>3724</v>
      </c>
      <c r="AI1106">
        <f>_xlfn.IFNA(VLOOKUP(A1106,Oil!$A$2:$G$1345,7, FALSE),AI1105)</f>
        <v>1</v>
      </c>
      <c r="AJ1106">
        <f t="shared" si="446"/>
        <v>0</v>
      </c>
      <c r="AK1106">
        <f>_xlfn.IFNA(VLOOKUP(A1106,InterestRate!$A$2:$G$1334,3, FALSE),AK1105)</f>
        <v>7.5490000000000004</v>
      </c>
      <c r="AL1106">
        <f>_xlfn.IFNA(VLOOKUP(A1106,InterestRate!$A$2:$G$1334,4,FALSE),AL1105)</f>
        <v>7.5730000000000004</v>
      </c>
      <c r="AM1106">
        <f>_xlfn.IFNA(VLOOKUP(A1106,InterestRate!$A$2:$G$1334,5, FALSE),AM1105)</f>
        <v>7.5869999999999997</v>
      </c>
      <c r="AN1106">
        <f>_xlfn.IFNA(VLOOKUP(A1106,InterestRate!$A$2:$G$1334,6, FALSE),AN1105)</f>
        <v>7.5330000000000004</v>
      </c>
      <c r="AO1106">
        <f>_xlfn.IFNA(VLOOKUP(A1106,InterestRate!$A$2:$G$1334,7, FALSE),AO1105)</f>
        <v>-1.9E-3</v>
      </c>
      <c r="AP1106">
        <f t="shared" si="447"/>
        <v>-1</v>
      </c>
      <c r="AQ1106">
        <f t="shared" si="448"/>
        <v>-1</v>
      </c>
    </row>
    <row r="1107" spans="1:43" x14ac:dyDescent="0.2">
      <c r="A1107" s="1">
        <v>43483</v>
      </c>
      <c r="B1107">
        <v>10914.85</v>
      </c>
      <c r="C1107">
        <v>10928.2</v>
      </c>
      <c r="D1107">
        <v>10852.2</v>
      </c>
      <c r="E1107">
        <v>10906.95</v>
      </c>
      <c r="F1107">
        <v>323814108</v>
      </c>
      <c r="G1107">
        <v>16408.830000000002</v>
      </c>
      <c r="H1107">
        <f t="shared" si="464"/>
        <v>10804.804166666667</v>
      </c>
      <c r="I1107">
        <f t="shared" si="456"/>
        <v>102.14583333333394</v>
      </c>
      <c r="J1107">
        <f t="shared" si="463"/>
        <v>0</v>
      </c>
      <c r="K1107">
        <f t="shared" si="444"/>
        <v>10652.2</v>
      </c>
      <c r="L1107">
        <f t="shared" si="457"/>
        <v>286556404.14285713</v>
      </c>
      <c r="M1107">
        <f t="shared" si="458"/>
        <v>37257703.857142866</v>
      </c>
      <c r="N1107" s="10">
        <f t="shared" si="445"/>
        <v>-2.3356667079247635</v>
      </c>
      <c r="O1107">
        <f t="shared" si="453"/>
        <v>51.800000000001091</v>
      </c>
      <c r="P1107">
        <f t="shared" si="465"/>
        <v>59.200000000000728</v>
      </c>
      <c r="Q1107">
        <f t="shared" si="466"/>
        <v>86.079700057009518</v>
      </c>
      <c r="R1107">
        <f t="shared" si="467"/>
        <v>-7.3999999999996362</v>
      </c>
      <c r="S1107">
        <f t="shared" si="449"/>
        <v>1.75</v>
      </c>
      <c r="T1107">
        <f t="shared" si="450"/>
        <v>-1.75</v>
      </c>
      <c r="U1107">
        <f t="shared" si="451"/>
        <v>1.75</v>
      </c>
      <c r="V1107">
        <f t="shared" si="452"/>
        <v>0</v>
      </c>
      <c r="W1107">
        <f t="shared" si="459"/>
        <v>24.192857142857196</v>
      </c>
      <c r="X1107">
        <f t="shared" si="454"/>
        <v>16.792857142857038</v>
      </c>
      <c r="Y1107">
        <f t="shared" si="460"/>
        <v>57.621640013610268</v>
      </c>
      <c r="Z1107">
        <f t="shared" si="461"/>
        <v>0</v>
      </c>
      <c r="AA1107">
        <f t="shared" si="462"/>
        <v>0</v>
      </c>
      <c r="AB1107">
        <v>273.35000000000002</v>
      </c>
      <c r="AC1107">
        <f t="shared" si="442"/>
        <v>-2558131453.199882</v>
      </c>
      <c r="AD1107">
        <f t="shared" si="455"/>
        <v>-2309176340.9570832</v>
      </c>
      <c r="AE1107" t="str">
        <f t="shared" si="443"/>
        <v>Jan</v>
      </c>
      <c r="AF1107">
        <f>_xlfn.IFNA(VLOOKUP(A1107,Gold!$A$2:$E$1307,5, FALSE),AF1106)</f>
        <v>32276</v>
      </c>
      <c r="AG1107">
        <f>_xlfn.IFNA(VLOOKUP(A1107,Gold!$A$2:$G$1307,7, FALSE),AG1106)</f>
        <v>-1</v>
      </c>
      <c r="AH1107">
        <f>_xlfn.IFNA(VLOOKUP(A1107,Oil!$A$2:$E$1345,5, FALSE),AH1106)</f>
        <v>3715</v>
      </c>
      <c r="AI1107">
        <f>_xlfn.IFNA(VLOOKUP(A1107,Oil!$A$2:$G$1345,7, FALSE),AI1106)</f>
        <v>-1</v>
      </c>
      <c r="AJ1107">
        <f t="shared" si="446"/>
        <v>-2</v>
      </c>
      <c r="AK1107">
        <f>_xlfn.IFNA(VLOOKUP(A1107,InterestRate!$A$2:$G$1334,3, FALSE),AK1106)</f>
        <v>7.5960000000000001</v>
      </c>
      <c r="AL1107">
        <f>_xlfn.IFNA(VLOOKUP(A1107,InterestRate!$A$2:$G$1334,4,FALSE),AL1106)</f>
        <v>7.593</v>
      </c>
      <c r="AM1107">
        <f>_xlfn.IFNA(VLOOKUP(A1107,InterestRate!$A$2:$G$1334,5, FALSE),AM1106)</f>
        <v>7.609</v>
      </c>
      <c r="AN1107">
        <f>_xlfn.IFNA(VLOOKUP(A1107,InterestRate!$A$2:$G$1334,6, FALSE),AN1106)</f>
        <v>7.5670000000000002</v>
      </c>
      <c r="AO1107">
        <f>_xlfn.IFNA(VLOOKUP(A1107,InterestRate!$A$2:$G$1334,7, FALSE),AO1106)</f>
        <v>6.1999999999999998E-3</v>
      </c>
      <c r="AP1107">
        <f t="shared" si="447"/>
        <v>1</v>
      </c>
      <c r="AQ1107">
        <f t="shared" si="448"/>
        <v>-1</v>
      </c>
    </row>
    <row r="1108" spans="1:43" x14ac:dyDescent="0.2">
      <c r="A1108" s="1">
        <v>43486</v>
      </c>
      <c r="B1108">
        <v>10919.35</v>
      </c>
      <c r="C1108">
        <v>10987.45</v>
      </c>
      <c r="D1108">
        <v>10885.75</v>
      </c>
      <c r="E1108">
        <v>10961.85</v>
      </c>
      <c r="F1108">
        <v>288829125</v>
      </c>
      <c r="G1108">
        <v>17289.7</v>
      </c>
      <c r="H1108">
        <f t="shared" si="464"/>
        <v>10814.341666666667</v>
      </c>
      <c r="I1108">
        <f t="shared" si="456"/>
        <v>147.50833333333321</v>
      </c>
      <c r="J1108">
        <f t="shared" si="463"/>
        <v>0</v>
      </c>
      <c r="K1108">
        <f t="shared" si="444"/>
        <v>10651.8</v>
      </c>
      <c r="L1108">
        <f t="shared" si="457"/>
        <v>285242628.85714287</v>
      </c>
      <c r="M1108">
        <f t="shared" si="458"/>
        <v>3586496.1428571343</v>
      </c>
      <c r="N1108" s="10">
        <f t="shared" si="445"/>
        <v>-2.8284459283788874</v>
      </c>
      <c r="O1108">
        <f t="shared" si="453"/>
        <v>140.25</v>
      </c>
      <c r="P1108">
        <f t="shared" si="465"/>
        <v>228.75</v>
      </c>
      <c r="Q1108">
        <f t="shared" si="466"/>
        <v>82.277026244383748</v>
      </c>
      <c r="R1108">
        <f t="shared" si="467"/>
        <v>-88.5</v>
      </c>
      <c r="S1108">
        <f t="shared" si="449"/>
        <v>54.899999999999636</v>
      </c>
      <c r="T1108">
        <f t="shared" si="450"/>
        <v>-54.899999999999636</v>
      </c>
      <c r="U1108">
        <f t="shared" si="451"/>
        <v>54.899999999999636</v>
      </c>
      <c r="V1108">
        <f t="shared" si="452"/>
        <v>0</v>
      </c>
      <c r="W1108">
        <f t="shared" si="459"/>
        <v>32.035714285714285</v>
      </c>
      <c r="X1108">
        <f t="shared" si="454"/>
        <v>12</v>
      </c>
      <c r="Y1108">
        <f t="shared" si="460"/>
        <v>71.134020618556704</v>
      </c>
      <c r="Z1108">
        <f t="shared" si="461"/>
        <v>0</v>
      </c>
      <c r="AA1108">
        <f t="shared" si="462"/>
        <v>0</v>
      </c>
      <c r="AB1108">
        <v>295.10000000000002</v>
      </c>
      <c r="AC1108">
        <f t="shared" si="442"/>
        <v>12275237812.5</v>
      </c>
      <c r="AD1108">
        <f t="shared" si="455"/>
        <v>816185740.36434531</v>
      </c>
      <c r="AE1108" t="str">
        <f t="shared" si="443"/>
        <v>Jan</v>
      </c>
      <c r="AF1108">
        <f>_xlfn.IFNA(VLOOKUP(A1108,Gold!$A$2:$E$1307,5, FALSE),AF1107)</f>
        <v>32154</v>
      </c>
      <c r="AG1108">
        <f>_xlfn.IFNA(VLOOKUP(A1108,Gold!$A$2:$G$1307,7, FALSE),AG1107)</f>
        <v>-1</v>
      </c>
      <c r="AH1108">
        <f>_xlfn.IFNA(VLOOKUP(A1108,Oil!$A$2:$E$1345,5, FALSE),AH1107)</f>
        <v>3827</v>
      </c>
      <c r="AI1108">
        <f>_xlfn.IFNA(VLOOKUP(A1108,Oil!$A$2:$G$1345,7, FALSE),AI1107)</f>
        <v>1</v>
      </c>
      <c r="AJ1108">
        <f t="shared" si="446"/>
        <v>0</v>
      </c>
      <c r="AK1108">
        <f>_xlfn.IFNA(VLOOKUP(A1108,InterestRate!$A$2:$G$1334,3, FALSE),AK1107)</f>
        <v>7.569</v>
      </c>
      <c r="AL1108">
        <f>_xlfn.IFNA(VLOOKUP(A1108,InterestRate!$A$2:$G$1334,4,FALSE),AL1107)</f>
        <v>7.6280000000000001</v>
      </c>
      <c r="AM1108">
        <f>_xlfn.IFNA(VLOOKUP(A1108,InterestRate!$A$2:$G$1334,5, FALSE),AM1107)</f>
        <v>7.65</v>
      </c>
      <c r="AN1108">
        <f>_xlfn.IFNA(VLOOKUP(A1108,InterestRate!$A$2:$G$1334,6, FALSE),AN1107)</f>
        <v>7.5449999999999999</v>
      </c>
      <c r="AO1108">
        <f>_xlfn.IFNA(VLOOKUP(A1108,InterestRate!$A$2:$G$1334,7, FALSE),AO1107)</f>
        <v>-3.5999999999999999E-3</v>
      </c>
      <c r="AP1108">
        <f t="shared" si="447"/>
        <v>-1</v>
      </c>
      <c r="AQ1108">
        <f t="shared" si="448"/>
        <v>-1</v>
      </c>
    </row>
    <row r="1109" spans="1:43" x14ac:dyDescent="0.2">
      <c r="A1109" s="1">
        <v>43487</v>
      </c>
      <c r="B1109">
        <v>10949.8</v>
      </c>
      <c r="C1109">
        <v>10949.8</v>
      </c>
      <c r="D1109">
        <v>10864.15</v>
      </c>
      <c r="E1109">
        <v>10922.75</v>
      </c>
      <c r="F1109">
        <v>300768112</v>
      </c>
      <c r="G1109">
        <v>17483.62</v>
      </c>
      <c r="H1109">
        <f t="shared" si="464"/>
        <v>10838.475</v>
      </c>
      <c r="I1109">
        <f t="shared" si="456"/>
        <v>84.274999999999636</v>
      </c>
      <c r="J1109">
        <f t="shared" si="463"/>
        <v>0</v>
      </c>
      <c r="K1109">
        <f t="shared" si="444"/>
        <v>10830.95</v>
      </c>
      <c r="L1109">
        <f t="shared" si="457"/>
        <v>290166007.14285713</v>
      </c>
      <c r="M1109">
        <f t="shared" si="458"/>
        <v>10602104.857142866</v>
      </c>
      <c r="N1109" s="10">
        <f t="shared" si="445"/>
        <v>-0.84044768945548765</v>
      </c>
      <c r="O1109">
        <f t="shared" si="453"/>
        <v>127.79999999999927</v>
      </c>
      <c r="P1109">
        <f t="shared" si="465"/>
        <v>125.34999999999854</v>
      </c>
      <c r="Q1109">
        <f t="shared" si="466"/>
        <v>54.842144682108042</v>
      </c>
      <c r="R1109">
        <f t="shared" si="467"/>
        <v>2.4500000000007276</v>
      </c>
      <c r="S1109">
        <f t="shared" si="449"/>
        <v>-39.100000000000364</v>
      </c>
      <c r="T1109">
        <f t="shared" si="450"/>
        <v>39.100000000000364</v>
      </c>
      <c r="U1109">
        <f t="shared" si="451"/>
        <v>0</v>
      </c>
      <c r="V1109">
        <f t="shared" si="452"/>
        <v>39.100000000000364</v>
      </c>
      <c r="W1109">
        <f t="shared" si="459"/>
        <v>32.035714285714285</v>
      </c>
      <c r="X1109">
        <f t="shared" si="454"/>
        <v>13.778571428571533</v>
      </c>
      <c r="Y1109">
        <f t="shared" si="460"/>
        <v>68.431492218492366</v>
      </c>
      <c r="Z1109">
        <f t="shared" si="461"/>
        <v>0</v>
      </c>
      <c r="AA1109">
        <f t="shared" si="462"/>
        <v>0</v>
      </c>
      <c r="AB1109">
        <v>319.85000000000002</v>
      </c>
      <c r="AC1109">
        <f t="shared" si="442"/>
        <v>-8135777429.599781</v>
      </c>
      <c r="AD1109">
        <f t="shared" si="455"/>
        <v>1136721758.9929206</v>
      </c>
      <c r="AE1109" t="str">
        <f t="shared" si="443"/>
        <v>Jan</v>
      </c>
      <c r="AF1109">
        <f>_xlfn.IFNA(VLOOKUP(A1109,Gold!$A$2:$E$1307,5, FALSE),AF1108)</f>
        <v>32324</v>
      </c>
      <c r="AG1109">
        <f>_xlfn.IFNA(VLOOKUP(A1109,Gold!$A$2:$G$1307,7, FALSE),AG1108)</f>
        <v>1</v>
      </c>
      <c r="AH1109">
        <f>_xlfn.IFNA(VLOOKUP(A1109,Oil!$A$2:$E$1345,5, FALSE),AH1108)</f>
        <v>3827</v>
      </c>
      <c r="AI1109">
        <f>_xlfn.IFNA(VLOOKUP(A1109,Oil!$A$2:$G$1345,7, FALSE),AI1108)</f>
        <v>1</v>
      </c>
      <c r="AJ1109">
        <f t="shared" si="446"/>
        <v>2</v>
      </c>
      <c r="AK1109">
        <f>_xlfn.IFNA(VLOOKUP(A1109,InterestRate!$A$2:$G$1334,3, FALSE),AK1108)</f>
        <v>7.5330000000000004</v>
      </c>
      <c r="AL1109">
        <f>_xlfn.IFNA(VLOOKUP(A1109,InterestRate!$A$2:$G$1334,4,FALSE),AL1108)</f>
        <v>7.5519999999999996</v>
      </c>
      <c r="AM1109">
        <f>_xlfn.IFNA(VLOOKUP(A1109,InterestRate!$A$2:$G$1334,5, FALSE),AM1108)</f>
        <v>7.5549999999999997</v>
      </c>
      <c r="AN1109">
        <f>_xlfn.IFNA(VLOOKUP(A1109,InterestRate!$A$2:$G$1334,6, FALSE),AN1108)</f>
        <v>7.516</v>
      </c>
      <c r="AO1109">
        <f>_xlfn.IFNA(VLOOKUP(A1109,InterestRate!$A$2:$G$1334,7, FALSE),AO1108)</f>
        <v>-4.7999999999999996E-3</v>
      </c>
      <c r="AP1109">
        <f t="shared" si="447"/>
        <v>-1</v>
      </c>
      <c r="AQ1109">
        <f t="shared" si="448"/>
        <v>1</v>
      </c>
    </row>
    <row r="1110" spans="1:43" x14ac:dyDescent="0.2">
      <c r="A1110" s="1">
        <v>43488</v>
      </c>
      <c r="B1110">
        <v>10931.05</v>
      </c>
      <c r="C1110">
        <v>10944.8</v>
      </c>
      <c r="D1110">
        <v>10811.95</v>
      </c>
      <c r="E1110">
        <v>10831.5</v>
      </c>
      <c r="F1110">
        <v>298876314</v>
      </c>
      <c r="G1110">
        <v>14736.91</v>
      </c>
      <c r="H1110">
        <f t="shared" si="464"/>
        <v>10854.758333333333</v>
      </c>
      <c r="I1110">
        <f t="shared" si="456"/>
        <v>-23.258333333333212</v>
      </c>
      <c r="J1110">
        <f t="shared" si="463"/>
        <v>-1</v>
      </c>
      <c r="K1110">
        <f t="shared" si="444"/>
        <v>10893.65</v>
      </c>
      <c r="L1110">
        <f t="shared" si="457"/>
        <v>295876851.71428573</v>
      </c>
      <c r="M1110">
        <f t="shared" si="458"/>
        <v>2999462.2857142687</v>
      </c>
      <c r="N1110" s="10">
        <f t="shared" si="445"/>
        <v>0.57378941051562238</v>
      </c>
      <c r="O1110">
        <f t="shared" si="453"/>
        <v>93.899999999999636</v>
      </c>
      <c r="P1110">
        <f t="shared" si="465"/>
        <v>28.549999999999272</v>
      </c>
      <c r="Q1110">
        <f t="shared" si="466"/>
        <v>39.107878879787634</v>
      </c>
      <c r="R1110">
        <f t="shared" si="467"/>
        <v>65.350000000000364</v>
      </c>
      <c r="S1110">
        <f t="shared" si="449"/>
        <v>-91.25</v>
      </c>
      <c r="T1110">
        <f t="shared" si="450"/>
        <v>91.25</v>
      </c>
      <c r="U1110">
        <f t="shared" si="451"/>
        <v>0</v>
      </c>
      <c r="V1110">
        <f t="shared" si="452"/>
        <v>91.25</v>
      </c>
      <c r="W1110">
        <f t="shared" si="459"/>
        <v>32.035714285714285</v>
      </c>
      <c r="X1110">
        <f t="shared" si="454"/>
        <v>18.621428571428623</v>
      </c>
      <c r="Y1110">
        <f t="shared" si="460"/>
        <v>62.016039823008789</v>
      </c>
      <c r="Z1110">
        <f t="shared" si="461"/>
        <v>0</v>
      </c>
      <c r="AA1110">
        <f t="shared" si="462"/>
        <v>0</v>
      </c>
      <c r="AB1110">
        <v>361.95</v>
      </c>
      <c r="AC1110">
        <f t="shared" si="442"/>
        <v>-29753137058.699783</v>
      </c>
      <c r="AD1110">
        <f t="shared" si="455"/>
        <v>-151593827.50706428</v>
      </c>
      <c r="AE1110" t="str">
        <f t="shared" si="443"/>
        <v>Jan</v>
      </c>
      <c r="AF1110">
        <f>_xlfn.IFNA(VLOOKUP(A1110,Gold!$A$2:$E$1307,5, FALSE),AF1109)</f>
        <v>32341</v>
      </c>
      <c r="AG1110">
        <f>_xlfn.IFNA(VLOOKUP(A1110,Gold!$A$2:$G$1307,7, FALSE),AG1109)</f>
        <v>1</v>
      </c>
      <c r="AH1110">
        <f>_xlfn.IFNA(VLOOKUP(A1110,Oil!$A$2:$E$1345,5, FALSE),AH1109)</f>
        <v>3784</v>
      </c>
      <c r="AI1110">
        <f>_xlfn.IFNA(VLOOKUP(A1110,Oil!$A$2:$G$1345,7, FALSE),AI1109)</f>
        <v>-1</v>
      </c>
      <c r="AJ1110">
        <f t="shared" si="446"/>
        <v>0</v>
      </c>
      <c r="AK1110">
        <f>_xlfn.IFNA(VLOOKUP(A1110,InterestRate!$A$2:$G$1334,3, FALSE),AK1109)</f>
        <v>7.577</v>
      </c>
      <c r="AL1110">
        <f>_xlfn.IFNA(VLOOKUP(A1110,InterestRate!$A$2:$G$1334,4,FALSE),AL1109)</f>
        <v>7.52</v>
      </c>
      <c r="AM1110">
        <f>_xlfn.IFNA(VLOOKUP(A1110,InterestRate!$A$2:$G$1334,5, FALSE),AM1109)</f>
        <v>7.585</v>
      </c>
      <c r="AN1110">
        <f>_xlfn.IFNA(VLOOKUP(A1110,InterestRate!$A$2:$G$1334,6, FALSE),AN1109)</f>
        <v>7.5110000000000001</v>
      </c>
      <c r="AO1110">
        <f>_xlfn.IFNA(VLOOKUP(A1110,InterestRate!$A$2:$G$1334,7, FALSE),AO1109)</f>
        <v>5.7999999999999996E-3</v>
      </c>
      <c r="AP1110">
        <f t="shared" si="447"/>
        <v>1</v>
      </c>
      <c r="AQ1110">
        <f t="shared" si="448"/>
        <v>1</v>
      </c>
    </row>
    <row r="1111" spans="1:43" x14ac:dyDescent="0.2">
      <c r="A1111" s="1">
        <v>43489</v>
      </c>
      <c r="B1111">
        <v>10844.05</v>
      </c>
      <c r="C1111">
        <v>10866.6</v>
      </c>
      <c r="D1111">
        <v>10798.65</v>
      </c>
      <c r="E1111">
        <v>10849.8</v>
      </c>
      <c r="F1111">
        <v>361082096</v>
      </c>
      <c r="G1111">
        <v>15298.48</v>
      </c>
      <c r="H1111">
        <f t="shared" si="464"/>
        <v>10859.733333333334</v>
      </c>
      <c r="I1111">
        <f t="shared" si="456"/>
        <v>-9.9333333333343035</v>
      </c>
      <c r="J1111">
        <f t="shared" si="463"/>
        <v>0</v>
      </c>
      <c r="K1111">
        <f t="shared" si="444"/>
        <v>10912.25</v>
      </c>
      <c r="L1111">
        <f t="shared" si="457"/>
        <v>295891442.5714286</v>
      </c>
      <c r="M1111">
        <f t="shared" si="458"/>
        <v>65190653.428571403</v>
      </c>
      <c r="N1111" s="10">
        <f t="shared" si="445"/>
        <v>0.57558664675847238</v>
      </c>
      <c r="O1111">
        <f t="shared" si="453"/>
        <v>-37</v>
      </c>
      <c r="P1111">
        <f t="shared" si="465"/>
        <v>-196.44999999999891</v>
      </c>
      <c r="Q1111">
        <f t="shared" si="466"/>
        <v>35.015945347389767</v>
      </c>
      <c r="R1111">
        <f t="shared" si="467"/>
        <v>159.44999999999891</v>
      </c>
      <c r="S1111">
        <f t="shared" si="449"/>
        <v>18.299999999999272</v>
      </c>
      <c r="T1111">
        <f t="shared" si="450"/>
        <v>-18.299999999999272</v>
      </c>
      <c r="U1111">
        <f t="shared" si="451"/>
        <v>18.299999999999272</v>
      </c>
      <c r="V1111">
        <f t="shared" si="452"/>
        <v>0</v>
      </c>
      <c r="W1111">
        <f t="shared" si="459"/>
        <v>13.335714285714337</v>
      </c>
      <c r="X1111">
        <f t="shared" si="454"/>
        <v>18.621428571428623</v>
      </c>
      <c r="Y1111">
        <f t="shared" si="460"/>
        <v>40.463805808409212</v>
      </c>
      <c r="Z1111">
        <f t="shared" si="461"/>
        <v>0</v>
      </c>
      <c r="AA1111">
        <f t="shared" si="462"/>
        <v>0</v>
      </c>
      <c r="AB1111">
        <v>184.7</v>
      </c>
      <c r="AC1111">
        <f t="shared" si="442"/>
        <v>2076222052</v>
      </c>
      <c r="AD1111">
        <f t="shared" si="455"/>
        <v>-4704708644.5784922</v>
      </c>
      <c r="AE1111" t="str">
        <f t="shared" si="443"/>
        <v>Jan</v>
      </c>
      <c r="AF1111">
        <f>_xlfn.IFNA(VLOOKUP(A1111,Gold!$A$2:$E$1307,5, FALSE),AF1110)</f>
        <v>32226</v>
      </c>
      <c r="AG1111">
        <f>_xlfn.IFNA(VLOOKUP(A1111,Gold!$A$2:$G$1307,7, FALSE),AG1110)</f>
        <v>-1</v>
      </c>
      <c r="AH1111">
        <f>_xlfn.IFNA(VLOOKUP(A1111,Oil!$A$2:$E$1345,5, FALSE),AH1110)</f>
        <v>3747</v>
      </c>
      <c r="AI1111">
        <f>_xlfn.IFNA(VLOOKUP(A1111,Oil!$A$2:$G$1345,7, FALSE),AI1110)</f>
        <v>-1</v>
      </c>
      <c r="AJ1111">
        <f t="shared" si="446"/>
        <v>-2</v>
      </c>
      <c r="AK1111">
        <f>_xlfn.IFNA(VLOOKUP(A1111,InterestRate!$A$2:$G$1334,3, FALSE),AK1110)</f>
        <v>7.5570000000000004</v>
      </c>
      <c r="AL1111">
        <f>_xlfn.IFNA(VLOOKUP(A1111,InterestRate!$A$2:$G$1334,4,FALSE),AL1110)</f>
        <v>7.569</v>
      </c>
      <c r="AM1111">
        <f>_xlfn.IFNA(VLOOKUP(A1111,InterestRate!$A$2:$G$1334,5, FALSE),AM1110)</f>
        <v>7.6040000000000001</v>
      </c>
      <c r="AN1111">
        <f>_xlfn.IFNA(VLOOKUP(A1111,InterestRate!$A$2:$G$1334,6, FALSE),AN1110)</f>
        <v>7.5549999999999997</v>
      </c>
      <c r="AO1111">
        <f>_xlfn.IFNA(VLOOKUP(A1111,InterestRate!$A$2:$G$1334,7, FALSE),AO1110)</f>
        <v>-2.5999999999999999E-3</v>
      </c>
      <c r="AP1111">
        <f t="shared" si="447"/>
        <v>-1</v>
      </c>
      <c r="AQ1111">
        <f t="shared" si="448"/>
        <v>-3</v>
      </c>
    </row>
    <row r="1112" spans="1:43" x14ac:dyDescent="0.2">
      <c r="A1112" s="1">
        <v>43490</v>
      </c>
      <c r="B1112">
        <v>10859.75</v>
      </c>
      <c r="C1112">
        <v>10931.7</v>
      </c>
      <c r="D1112">
        <v>10756.45</v>
      </c>
      <c r="E1112">
        <v>10780.55</v>
      </c>
      <c r="F1112">
        <v>463444758</v>
      </c>
      <c r="G1112">
        <v>20542.36</v>
      </c>
      <c r="H1112">
        <f t="shared" si="464"/>
        <v>10863.704166666668</v>
      </c>
      <c r="I1112">
        <f t="shared" si="456"/>
        <v>-83.154166666668971</v>
      </c>
      <c r="J1112">
        <f t="shared" si="463"/>
        <v>0</v>
      </c>
      <c r="K1112">
        <f t="shared" si="444"/>
        <v>10934.35</v>
      </c>
      <c r="L1112">
        <f t="shared" si="457"/>
        <v>303083588</v>
      </c>
      <c r="M1112">
        <f t="shared" si="458"/>
        <v>160361170</v>
      </c>
      <c r="N1112" s="10">
        <f t="shared" si="445"/>
        <v>1.4266433530756881</v>
      </c>
      <c r="O1112">
        <f t="shared" si="453"/>
        <v>-109.75</v>
      </c>
      <c r="P1112">
        <f t="shared" si="465"/>
        <v>-228.25</v>
      </c>
      <c r="Q1112">
        <f t="shared" si="466"/>
        <v>61.096029993383077</v>
      </c>
      <c r="R1112">
        <f t="shared" si="467"/>
        <v>118.5</v>
      </c>
      <c r="S1112">
        <f t="shared" si="449"/>
        <v>-69.25</v>
      </c>
      <c r="T1112">
        <f t="shared" si="450"/>
        <v>69.25</v>
      </c>
      <c r="U1112">
        <f t="shared" si="451"/>
        <v>0</v>
      </c>
      <c r="V1112">
        <f t="shared" si="452"/>
        <v>69.25</v>
      </c>
      <c r="W1112">
        <f t="shared" si="459"/>
        <v>12.835714285714337</v>
      </c>
      <c r="X1112">
        <f t="shared" si="454"/>
        <v>28.514285714285766</v>
      </c>
      <c r="Y1112">
        <f t="shared" si="460"/>
        <v>30.308652386574508</v>
      </c>
      <c r="Z1112">
        <f t="shared" si="461"/>
        <v>0</v>
      </c>
      <c r="AA1112">
        <f t="shared" si="462"/>
        <v>0</v>
      </c>
      <c r="AB1112">
        <v>-52.85</v>
      </c>
      <c r="AC1112">
        <f t="shared" si="442"/>
        <v>-36704824833.600334</v>
      </c>
      <c r="AD1112">
        <f t="shared" si="455"/>
        <v>-9578877900.4213829</v>
      </c>
      <c r="AE1112" t="str">
        <f t="shared" si="443"/>
        <v>Jan</v>
      </c>
      <c r="AF1112">
        <f>_xlfn.IFNA(VLOOKUP(A1112,Gold!$A$2:$E$1307,5, FALSE),AF1111)</f>
        <v>32303</v>
      </c>
      <c r="AG1112">
        <f>_xlfn.IFNA(VLOOKUP(A1112,Gold!$A$2:$G$1307,7, FALSE),AG1111)</f>
        <v>1</v>
      </c>
      <c r="AH1112">
        <f>_xlfn.IFNA(VLOOKUP(A1112,Oil!$A$2:$E$1345,5, FALSE),AH1111)</f>
        <v>3787</v>
      </c>
      <c r="AI1112">
        <f>_xlfn.IFNA(VLOOKUP(A1112,Oil!$A$2:$G$1345,7, FALSE),AI1111)</f>
        <v>1</v>
      </c>
      <c r="AJ1112">
        <f t="shared" si="446"/>
        <v>2</v>
      </c>
      <c r="AK1112">
        <f>_xlfn.IFNA(VLOOKUP(A1112,InterestRate!$A$2:$G$1334,3, FALSE),AK1111)</f>
        <v>7.5460000000000003</v>
      </c>
      <c r="AL1112">
        <f>_xlfn.IFNA(VLOOKUP(A1112,InterestRate!$A$2:$G$1334,4,FALSE),AL1111)</f>
        <v>7.5780000000000003</v>
      </c>
      <c r="AM1112">
        <f>_xlfn.IFNA(VLOOKUP(A1112,InterestRate!$A$2:$G$1334,5, FALSE),AM1111)</f>
        <v>7.5780000000000003</v>
      </c>
      <c r="AN1112">
        <f>_xlfn.IFNA(VLOOKUP(A1112,InterestRate!$A$2:$G$1334,6, FALSE),AN1111)</f>
        <v>7.524</v>
      </c>
      <c r="AO1112">
        <f>_xlfn.IFNA(VLOOKUP(A1112,InterestRate!$A$2:$G$1334,7, FALSE),AO1111)</f>
        <v>-1.5E-3</v>
      </c>
      <c r="AP1112">
        <f t="shared" si="447"/>
        <v>-1</v>
      </c>
      <c r="AQ1112">
        <f t="shared" si="448"/>
        <v>1</v>
      </c>
    </row>
    <row r="1113" spans="1:43" x14ac:dyDescent="0.2">
      <c r="A1113" s="1">
        <v>43493</v>
      </c>
      <c r="B1113">
        <v>10792.45</v>
      </c>
      <c r="C1113">
        <v>10804.45</v>
      </c>
      <c r="D1113">
        <v>10630.95</v>
      </c>
      <c r="E1113">
        <v>10661.55</v>
      </c>
      <c r="F1113">
        <v>419682627</v>
      </c>
      <c r="G1113">
        <v>21144.33</v>
      </c>
      <c r="H1113">
        <f t="shared" si="464"/>
        <v>10857.487500000001</v>
      </c>
      <c r="I1113">
        <f t="shared" si="456"/>
        <v>-195.93750000000182</v>
      </c>
      <c r="J1113">
        <f t="shared" si="463"/>
        <v>0</v>
      </c>
      <c r="K1113">
        <f t="shared" si="444"/>
        <v>11062.45</v>
      </c>
      <c r="L1113">
        <f t="shared" si="457"/>
        <v>329784404.5714286</v>
      </c>
      <c r="M1113">
        <f t="shared" si="458"/>
        <v>89898222.428571403</v>
      </c>
      <c r="N1113" s="10">
        <f t="shared" si="445"/>
        <v>3.760241240720172</v>
      </c>
      <c r="O1113">
        <f t="shared" si="453"/>
        <v>-243.65000000000146</v>
      </c>
      <c r="P1113">
        <f t="shared" si="465"/>
        <v>-346.70000000000255</v>
      </c>
      <c r="Q1113">
        <f t="shared" si="466"/>
        <v>93.071915358884837</v>
      </c>
      <c r="R1113">
        <f t="shared" si="467"/>
        <v>103.05000000000109</v>
      </c>
      <c r="S1113">
        <f t="shared" si="449"/>
        <v>-119</v>
      </c>
      <c r="T1113">
        <f t="shared" si="450"/>
        <v>119</v>
      </c>
      <c r="U1113">
        <f t="shared" si="451"/>
        <v>0</v>
      </c>
      <c r="V1113">
        <f t="shared" si="452"/>
        <v>119</v>
      </c>
      <c r="W1113">
        <f t="shared" si="459"/>
        <v>10.707142857142701</v>
      </c>
      <c r="X1113">
        <f t="shared" si="454"/>
        <v>45.514285714285769</v>
      </c>
      <c r="Y1113">
        <f t="shared" si="460"/>
        <v>18.711771314442402</v>
      </c>
      <c r="Z1113">
        <f t="shared" si="461"/>
        <v>1</v>
      </c>
      <c r="AA1113">
        <f t="shared" si="462"/>
        <v>0</v>
      </c>
      <c r="AB1113">
        <v>-390.4</v>
      </c>
      <c r="AC1113">
        <f t="shared" si="442"/>
        <v>-54936455874.300613</v>
      </c>
      <c r="AD1113">
        <f t="shared" si="455"/>
        <v>-16819552397.842913</v>
      </c>
      <c r="AE1113" t="str">
        <f t="shared" si="443"/>
        <v>Jan</v>
      </c>
      <c r="AF1113">
        <f>_xlfn.IFNA(VLOOKUP(A1113,Gold!$A$2:$E$1307,5, FALSE),AF1112)</f>
        <v>32691</v>
      </c>
      <c r="AG1113">
        <f>_xlfn.IFNA(VLOOKUP(A1113,Gold!$A$2:$G$1307,7, FALSE),AG1112)</f>
        <v>1</v>
      </c>
      <c r="AH1113">
        <f>_xlfn.IFNA(VLOOKUP(A1113,Oil!$A$2:$E$1345,5, FALSE),AH1112)</f>
        <v>3818</v>
      </c>
      <c r="AI1113">
        <f>_xlfn.IFNA(VLOOKUP(A1113,Oil!$A$2:$G$1345,7, FALSE),AI1112)</f>
        <v>1</v>
      </c>
      <c r="AJ1113">
        <f t="shared" si="446"/>
        <v>2</v>
      </c>
      <c r="AK1113">
        <f>_xlfn.IFNA(VLOOKUP(A1113,InterestRate!$A$2:$G$1334,3, FALSE),AK1112)</f>
        <v>7.5410000000000004</v>
      </c>
      <c r="AL1113">
        <f>_xlfn.IFNA(VLOOKUP(A1113,InterestRate!$A$2:$G$1334,4,FALSE),AL1112)</f>
        <v>7.5579999999999998</v>
      </c>
      <c r="AM1113">
        <f>_xlfn.IFNA(VLOOKUP(A1113,InterestRate!$A$2:$G$1334,5, FALSE),AM1112)</f>
        <v>7.5620000000000003</v>
      </c>
      <c r="AN1113">
        <f>_xlfn.IFNA(VLOOKUP(A1113,InterestRate!$A$2:$G$1334,6, FALSE),AN1112)</f>
        <v>7.5350000000000001</v>
      </c>
      <c r="AO1113">
        <f>_xlfn.IFNA(VLOOKUP(A1113,InterestRate!$A$2:$G$1334,7, FALSE),AO1112)</f>
        <v>-6.9999999999999999E-4</v>
      </c>
      <c r="AP1113">
        <f t="shared" si="447"/>
        <v>-1</v>
      </c>
      <c r="AQ1113">
        <f t="shared" si="448"/>
        <v>1</v>
      </c>
    </row>
    <row r="1114" spans="1:43" x14ac:dyDescent="0.2">
      <c r="A1114" s="1">
        <v>43494</v>
      </c>
      <c r="B1114">
        <v>10653.7</v>
      </c>
      <c r="C1114">
        <v>10690.35</v>
      </c>
      <c r="D1114">
        <v>10583.65</v>
      </c>
      <c r="E1114">
        <v>10652.2</v>
      </c>
      <c r="F1114">
        <v>356908994</v>
      </c>
      <c r="G1114">
        <v>18832.060000000001</v>
      </c>
      <c r="H1114">
        <f t="shared" si="464"/>
        <v>10844.150000000001</v>
      </c>
      <c r="I1114">
        <f t="shared" si="456"/>
        <v>-191.95000000000073</v>
      </c>
      <c r="J1114">
        <f t="shared" si="463"/>
        <v>0</v>
      </c>
      <c r="K1114">
        <f t="shared" si="444"/>
        <v>11069.4</v>
      </c>
      <c r="L1114">
        <f t="shared" si="457"/>
        <v>350928162.85714287</v>
      </c>
      <c r="M1114">
        <f t="shared" si="458"/>
        <v>5980831.1428571343</v>
      </c>
      <c r="N1114" s="10">
        <f t="shared" si="445"/>
        <v>3.9165618369914093</v>
      </c>
      <c r="O1114">
        <f t="shared" si="453"/>
        <v>-254.75</v>
      </c>
      <c r="P1114">
        <f t="shared" si="465"/>
        <v>-306.55000000000109</v>
      </c>
      <c r="Q1114">
        <f t="shared" si="466"/>
        <v>141.54201294517301</v>
      </c>
      <c r="R1114">
        <f t="shared" si="467"/>
        <v>51.800000000001091</v>
      </c>
      <c r="S1114">
        <f t="shared" si="449"/>
        <v>-9.3499999999985448</v>
      </c>
      <c r="T1114">
        <f t="shared" si="450"/>
        <v>9.3499999999985448</v>
      </c>
      <c r="U1114">
        <f t="shared" si="451"/>
        <v>0</v>
      </c>
      <c r="V1114">
        <f t="shared" si="452"/>
        <v>9.3499999999985448</v>
      </c>
      <c r="W1114">
        <f t="shared" si="459"/>
        <v>10.457142857142701</v>
      </c>
      <c r="X1114">
        <f t="shared" si="454"/>
        <v>46.849999999999845</v>
      </c>
      <c r="Y1114">
        <f t="shared" si="460"/>
        <v>17.934582873943228</v>
      </c>
      <c r="Z1114">
        <f t="shared" si="461"/>
        <v>1</v>
      </c>
      <c r="AA1114">
        <f t="shared" si="462"/>
        <v>0</v>
      </c>
      <c r="AB1114">
        <v>-608.15</v>
      </c>
      <c r="AC1114">
        <f t="shared" si="442"/>
        <v>-535363491</v>
      </c>
      <c r="AD1114">
        <f t="shared" si="455"/>
        <v>-16530585546.100073</v>
      </c>
      <c r="AE1114" t="str">
        <f t="shared" si="443"/>
        <v>Jan</v>
      </c>
      <c r="AF1114">
        <f>_xlfn.IFNA(VLOOKUP(A1114,Gold!$A$2:$E$1307,5, FALSE),AF1113)</f>
        <v>32862</v>
      </c>
      <c r="AG1114">
        <f>_xlfn.IFNA(VLOOKUP(A1114,Gold!$A$2:$G$1307,7, FALSE),AG1113)</f>
        <v>1</v>
      </c>
      <c r="AH1114">
        <f>_xlfn.IFNA(VLOOKUP(A1114,Oil!$A$2:$E$1345,5, FALSE),AH1113)</f>
        <v>3698</v>
      </c>
      <c r="AI1114">
        <f>_xlfn.IFNA(VLOOKUP(A1114,Oil!$A$2:$G$1345,7, FALSE),AI1113)</f>
        <v>-1</v>
      </c>
      <c r="AJ1114">
        <f t="shared" si="446"/>
        <v>0</v>
      </c>
      <c r="AK1114">
        <f>_xlfn.IFNA(VLOOKUP(A1114,InterestRate!$A$2:$G$1334,3, FALSE),AK1113)</f>
        <v>7.5250000000000004</v>
      </c>
      <c r="AL1114">
        <f>_xlfn.IFNA(VLOOKUP(A1114,InterestRate!$A$2:$G$1334,4,FALSE),AL1113)</f>
        <v>7.5330000000000004</v>
      </c>
      <c r="AM1114">
        <f>_xlfn.IFNA(VLOOKUP(A1114,InterestRate!$A$2:$G$1334,5, FALSE),AM1113)</f>
        <v>7.5510000000000002</v>
      </c>
      <c r="AN1114">
        <f>_xlfn.IFNA(VLOOKUP(A1114,InterestRate!$A$2:$G$1334,6, FALSE),AN1113)</f>
        <v>7.5220000000000002</v>
      </c>
      <c r="AO1114">
        <f>_xlfn.IFNA(VLOOKUP(A1114,InterestRate!$A$2:$G$1334,7, FALSE),AO1113)</f>
        <v>-2.0999999999999999E-3</v>
      </c>
      <c r="AP1114">
        <f t="shared" si="447"/>
        <v>-1</v>
      </c>
      <c r="AQ1114">
        <f t="shared" si="448"/>
        <v>-1</v>
      </c>
    </row>
    <row r="1115" spans="1:43" x14ac:dyDescent="0.2">
      <c r="A1115" s="1">
        <v>43495</v>
      </c>
      <c r="B1115">
        <v>10702.25</v>
      </c>
      <c r="C1115">
        <v>10710.2</v>
      </c>
      <c r="D1115">
        <v>10612.85</v>
      </c>
      <c r="E1115">
        <v>10651.8</v>
      </c>
      <c r="F1115">
        <v>410107910</v>
      </c>
      <c r="G1115">
        <v>21214.81</v>
      </c>
      <c r="H1115">
        <f t="shared" si="464"/>
        <v>10832.254166666668</v>
      </c>
      <c r="I1115">
        <f t="shared" si="456"/>
        <v>-180.45416666666824</v>
      </c>
      <c r="J1115">
        <f t="shared" si="463"/>
        <v>0</v>
      </c>
      <c r="K1115">
        <f t="shared" si="444"/>
        <v>10943.6</v>
      </c>
      <c r="L1115">
        <f t="shared" si="457"/>
        <v>355656003.71428573</v>
      </c>
      <c r="M1115">
        <f t="shared" si="458"/>
        <v>54451906.285714269</v>
      </c>
      <c r="N1115" s="10">
        <f t="shared" si="445"/>
        <v>2.7394430988189895</v>
      </c>
      <c r="O1115">
        <f t="shared" si="453"/>
        <v>-310.05000000000109</v>
      </c>
      <c r="P1115">
        <f t="shared" si="465"/>
        <v>-450.30000000000109</v>
      </c>
      <c r="Q1115">
        <f t="shared" si="466"/>
        <v>168.83897513254919</v>
      </c>
      <c r="R1115">
        <f t="shared" si="467"/>
        <v>140.25</v>
      </c>
      <c r="S1115">
        <f t="shared" si="449"/>
        <v>-0.40000000000145519</v>
      </c>
      <c r="T1115">
        <f t="shared" si="450"/>
        <v>0.40000000000145519</v>
      </c>
      <c r="U1115">
        <f t="shared" si="451"/>
        <v>0</v>
      </c>
      <c r="V1115">
        <f t="shared" si="452"/>
        <v>0.40000000000145519</v>
      </c>
      <c r="W1115">
        <f t="shared" si="459"/>
        <v>2.6142857142856104</v>
      </c>
      <c r="X1115">
        <f t="shared" si="454"/>
        <v>46.907142857142908</v>
      </c>
      <c r="Y1115">
        <f t="shared" si="460"/>
        <v>5.1746076629433873</v>
      </c>
      <c r="Z1115">
        <f t="shared" si="461"/>
        <v>1</v>
      </c>
      <c r="AA1115">
        <f t="shared" si="462"/>
        <v>0</v>
      </c>
      <c r="AB1115">
        <v>-808.45</v>
      </c>
      <c r="AC1115">
        <f t="shared" si="442"/>
        <v>-20689944059.500298</v>
      </c>
      <c r="AD1115">
        <f t="shared" si="455"/>
        <v>-21239897242.100117</v>
      </c>
      <c r="AE1115" t="str">
        <f t="shared" si="443"/>
        <v>Jan</v>
      </c>
      <c r="AF1115">
        <f>_xlfn.IFNA(VLOOKUP(A1115,Gold!$A$2:$E$1307,5, FALSE),AF1114)</f>
        <v>33000</v>
      </c>
      <c r="AG1115">
        <f>_xlfn.IFNA(VLOOKUP(A1115,Gold!$A$2:$G$1307,7, FALSE),AG1114)</f>
        <v>-1</v>
      </c>
      <c r="AH1115">
        <f>_xlfn.IFNA(VLOOKUP(A1115,Oil!$A$2:$E$1345,5, FALSE),AH1114)</f>
        <v>3790</v>
      </c>
      <c r="AI1115">
        <f>_xlfn.IFNA(VLOOKUP(A1115,Oil!$A$2:$G$1345,7, FALSE),AI1114)</f>
        <v>1</v>
      </c>
      <c r="AJ1115">
        <f t="shared" si="446"/>
        <v>0</v>
      </c>
      <c r="AK1115">
        <f>_xlfn.IFNA(VLOOKUP(A1115,InterestRate!$A$2:$G$1334,3, FALSE),AK1114)</f>
        <v>7.5510000000000002</v>
      </c>
      <c r="AL1115">
        <f>_xlfn.IFNA(VLOOKUP(A1115,InterestRate!$A$2:$G$1334,4,FALSE),AL1114)</f>
        <v>7.5410000000000004</v>
      </c>
      <c r="AM1115">
        <f>_xlfn.IFNA(VLOOKUP(A1115,InterestRate!$A$2:$G$1334,5, FALSE),AM1114)</f>
        <v>7.556</v>
      </c>
      <c r="AN1115">
        <f>_xlfn.IFNA(VLOOKUP(A1115,InterestRate!$A$2:$G$1334,6, FALSE),AN1114)</f>
        <v>7.5330000000000004</v>
      </c>
      <c r="AO1115">
        <f>_xlfn.IFNA(VLOOKUP(A1115,InterestRate!$A$2:$G$1334,7, FALSE),AO1114)</f>
        <v>3.5000000000000001E-3</v>
      </c>
      <c r="AP1115">
        <f t="shared" si="447"/>
        <v>1</v>
      </c>
      <c r="AQ1115">
        <f t="shared" si="448"/>
        <v>1</v>
      </c>
    </row>
    <row r="1116" spans="1:43" x14ac:dyDescent="0.2">
      <c r="A1116" s="1">
        <v>43496</v>
      </c>
      <c r="B1116">
        <v>10690.55</v>
      </c>
      <c r="C1116">
        <v>10838.05</v>
      </c>
      <c r="D1116">
        <v>10678.55</v>
      </c>
      <c r="E1116">
        <v>10830.95</v>
      </c>
      <c r="F1116">
        <v>604818027</v>
      </c>
      <c r="G1116">
        <v>27471.18</v>
      </c>
      <c r="H1116">
        <f t="shared" si="464"/>
        <v>10825.104166666668</v>
      </c>
      <c r="I1116">
        <f t="shared" si="456"/>
        <v>5.8458333333328483</v>
      </c>
      <c r="J1116">
        <f t="shared" si="463"/>
        <v>1</v>
      </c>
      <c r="K1116">
        <f t="shared" si="444"/>
        <v>10888.8</v>
      </c>
      <c r="L1116">
        <f t="shared" si="457"/>
        <v>372981544.4285714</v>
      </c>
      <c r="M1116">
        <f t="shared" si="458"/>
        <v>231836482.5714286</v>
      </c>
      <c r="N1116" s="10">
        <f t="shared" si="445"/>
        <v>0.53411750585127382</v>
      </c>
      <c r="O1116">
        <f t="shared" si="453"/>
        <v>-91.799999999999272</v>
      </c>
      <c r="P1116">
        <f t="shared" si="465"/>
        <v>-219.59999999999854</v>
      </c>
      <c r="Q1116">
        <f t="shared" si="466"/>
        <v>174.21140345924016</v>
      </c>
      <c r="R1116">
        <f t="shared" si="467"/>
        <v>127.79999999999927</v>
      </c>
      <c r="S1116">
        <f t="shared" si="449"/>
        <v>179.15000000000146</v>
      </c>
      <c r="T1116">
        <f t="shared" si="450"/>
        <v>-179.15000000000146</v>
      </c>
      <c r="U1116">
        <f t="shared" si="451"/>
        <v>179.15000000000146</v>
      </c>
      <c r="V1116">
        <f t="shared" si="452"/>
        <v>0</v>
      </c>
      <c r="W1116">
        <f t="shared" si="459"/>
        <v>28.207142857142962</v>
      </c>
      <c r="X1116">
        <f t="shared" si="454"/>
        <v>41.321428571428569</v>
      </c>
      <c r="Y1116">
        <f t="shared" si="460"/>
        <v>39.993923435284671</v>
      </c>
      <c r="Z1116">
        <f t="shared" si="461"/>
        <v>0</v>
      </c>
      <c r="AA1116">
        <f t="shared" si="462"/>
        <v>0</v>
      </c>
      <c r="AB1116">
        <v>-656.6</v>
      </c>
      <c r="AC1116">
        <f t="shared" si="442"/>
        <v>84916450990.800873</v>
      </c>
      <c r="AD1116">
        <f t="shared" si="455"/>
        <v>-7946721753.4714527</v>
      </c>
      <c r="AE1116" t="str">
        <f t="shared" si="443"/>
        <v>Jan</v>
      </c>
      <c r="AF1116">
        <f>_xlfn.IFNA(VLOOKUP(A1116,Gold!$A$2:$E$1307,5, FALSE),AF1115)</f>
        <v>33209</v>
      </c>
      <c r="AG1116">
        <f>_xlfn.IFNA(VLOOKUP(A1116,Gold!$A$2:$G$1307,7, FALSE),AG1115)</f>
        <v>1</v>
      </c>
      <c r="AH1116">
        <f>_xlfn.IFNA(VLOOKUP(A1116,Oil!$A$2:$E$1345,5, FALSE),AH1115)</f>
        <v>3864</v>
      </c>
      <c r="AI1116">
        <f>_xlfn.IFNA(VLOOKUP(A1116,Oil!$A$2:$G$1345,7, FALSE),AI1115)</f>
        <v>1</v>
      </c>
      <c r="AJ1116">
        <f t="shared" si="446"/>
        <v>2</v>
      </c>
      <c r="AK1116">
        <f>_xlfn.IFNA(VLOOKUP(A1116,InterestRate!$A$2:$G$1334,3, FALSE),AK1115)</f>
        <v>7.4829999999999997</v>
      </c>
      <c r="AL1116">
        <f>_xlfn.IFNA(VLOOKUP(A1116,InterestRate!$A$2:$G$1334,4,FALSE),AL1115)</f>
        <v>7.532</v>
      </c>
      <c r="AM1116">
        <f>_xlfn.IFNA(VLOOKUP(A1116,InterestRate!$A$2:$G$1334,5, FALSE),AM1115)</f>
        <v>7.5510000000000002</v>
      </c>
      <c r="AN1116">
        <f>_xlfn.IFNA(VLOOKUP(A1116,InterestRate!$A$2:$G$1334,6, FALSE),AN1115)</f>
        <v>7.4820000000000002</v>
      </c>
      <c r="AO1116">
        <f>_xlfn.IFNA(VLOOKUP(A1116,InterestRate!$A$2:$G$1334,7, FALSE),AO1115)</f>
        <v>-8.9999999999999993E-3</v>
      </c>
      <c r="AP1116">
        <f t="shared" si="447"/>
        <v>-1</v>
      </c>
      <c r="AQ1116">
        <f t="shared" si="448"/>
        <v>1</v>
      </c>
    </row>
    <row r="1117" spans="1:43" x14ac:dyDescent="0.2">
      <c r="A1117" s="1">
        <v>43497</v>
      </c>
      <c r="B1117">
        <v>10851.35</v>
      </c>
      <c r="C1117">
        <v>10983.45</v>
      </c>
      <c r="D1117">
        <v>10813.45</v>
      </c>
      <c r="E1117">
        <v>10893.65</v>
      </c>
      <c r="F1117">
        <v>482272661</v>
      </c>
      <c r="G1117">
        <v>23112.37</v>
      </c>
      <c r="H1117">
        <f t="shared" si="464"/>
        <v>10820.45</v>
      </c>
      <c r="I1117">
        <f t="shared" si="456"/>
        <v>73.199999999998909</v>
      </c>
      <c r="J1117">
        <f t="shared" si="463"/>
        <v>0</v>
      </c>
      <c r="K1117">
        <f t="shared" si="444"/>
        <v>10831.4</v>
      </c>
      <c r="L1117">
        <f t="shared" si="457"/>
        <v>416417246.5714286</v>
      </c>
      <c r="M1117">
        <f t="shared" si="458"/>
        <v>65855414.428571403</v>
      </c>
      <c r="N1117" s="10">
        <f t="shared" si="445"/>
        <v>-0.57143381694840578</v>
      </c>
      <c r="O1117">
        <f t="shared" si="453"/>
        <v>62.149999999999636</v>
      </c>
      <c r="P1117">
        <f t="shared" si="465"/>
        <v>-31.75</v>
      </c>
      <c r="Q1117">
        <f t="shared" si="466"/>
        <v>142.17420484676404</v>
      </c>
      <c r="R1117">
        <f t="shared" si="467"/>
        <v>93.899999999999636</v>
      </c>
      <c r="S1117">
        <f t="shared" si="449"/>
        <v>62.699999999998909</v>
      </c>
      <c r="T1117">
        <f t="shared" si="450"/>
        <v>-62.699999999998909</v>
      </c>
      <c r="U1117">
        <f t="shared" si="451"/>
        <v>62.699999999998909</v>
      </c>
      <c r="V1117">
        <f t="shared" si="452"/>
        <v>0</v>
      </c>
      <c r="W1117">
        <f t="shared" si="459"/>
        <v>37.164285714285661</v>
      </c>
      <c r="X1117">
        <f t="shared" si="454"/>
        <v>28.285714285714285</v>
      </c>
      <c r="Y1117">
        <f t="shared" si="460"/>
        <v>55.928195205847544</v>
      </c>
      <c r="Z1117">
        <f t="shared" si="461"/>
        <v>0</v>
      </c>
      <c r="AA1117">
        <f t="shared" si="462"/>
        <v>0</v>
      </c>
      <c r="AB1117">
        <v>-339.7</v>
      </c>
      <c r="AC1117">
        <f t="shared" si="442"/>
        <v>20400133560.299648</v>
      </c>
      <c r="AD1117">
        <f t="shared" si="455"/>
        <v>-781968807.90010345</v>
      </c>
      <c r="AE1117" t="str">
        <f t="shared" si="443"/>
        <v>Feb</v>
      </c>
      <c r="AF1117">
        <f>_xlfn.IFNA(VLOOKUP(A1117,Gold!$A$2:$E$1307,5, FALSE),AF1116)</f>
        <v>33262</v>
      </c>
      <c r="AG1117">
        <f>_xlfn.IFNA(VLOOKUP(A1117,Gold!$A$2:$G$1307,7, FALSE),AG1116)</f>
        <v>1</v>
      </c>
      <c r="AH1117">
        <f>_xlfn.IFNA(VLOOKUP(A1117,Oil!$A$2:$E$1345,5, FALSE),AH1116)</f>
        <v>3821</v>
      </c>
      <c r="AI1117">
        <f>_xlfn.IFNA(VLOOKUP(A1117,Oil!$A$2:$G$1345,7, FALSE),AI1116)</f>
        <v>-1</v>
      </c>
      <c r="AJ1117">
        <f t="shared" si="446"/>
        <v>0</v>
      </c>
      <c r="AK1117">
        <f>_xlfn.IFNA(VLOOKUP(A1117,InterestRate!$A$2:$G$1334,3, FALSE),AK1116)</f>
        <v>7.61</v>
      </c>
      <c r="AL1117">
        <f>_xlfn.IFNA(VLOOKUP(A1117,InterestRate!$A$2:$G$1334,4,FALSE),AL1116)</f>
        <v>7.47</v>
      </c>
      <c r="AM1117">
        <f>_xlfn.IFNA(VLOOKUP(A1117,InterestRate!$A$2:$G$1334,5, FALSE),AM1116)</f>
        <v>7.6509999999999998</v>
      </c>
      <c r="AN1117">
        <f>_xlfn.IFNA(VLOOKUP(A1117,InterestRate!$A$2:$G$1334,6, FALSE),AN1116)</f>
        <v>7.4249999999999998</v>
      </c>
      <c r="AO1117">
        <f>_xlfn.IFNA(VLOOKUP(A1117,InterestRate!$A$2:$G$1334,7, FALSE),AO1116)</f>
        <v>1.7000000000000001E-2</v>
      </c>
      <c r="AP1117">
        <f t="shared" si="447"/>
        <v>1</v>
      </c>
      <c r="AQ1117">
        <f t="shared" si="448"/>
        <v>1</v>
      </c>
    </row>
    <row r="1118" spans="1:43" x14ac:dyDescent="0.2">
      <c r="A1118" s="1">
        <v>43500</v>
      </c>
      <c r="B1118">
        <v>10876.75</v>
      </c>
      <c r="C1118">
        <v>10927.9</v>
      </c>
      <c r="D1118">
        <v>10814.15</v>
      </c>
      <c r="E1118">
        <v>10912.25</v>
      </c>
      <c r="F1118">
        <v>318300039</v>
      </c>
      <c r="G1118">
        <v>15478.81</v>
      </c>
      <c r="H1118">
        <f t="shared" si="464"/>
        <v>10820.729166666666</v>
      </c>
      <c r="I1118">
        <f t="shared" si="456"/>
        <v>91.52083333333394</v>
      </c>
      <c r="J1118">
        <f t="shared" si="463"/>
        <v>0</v>
      </c>
      <c r="K1118">
        <f t="shared" si="444"/>
        <v>10793.65</v>
      </c>
      <c r="L1118">
        <f t="shared" si="457"/>
        <v>442616724.71428573</v>
      </c>
      <c r="M1118">
        <f t="shared" si="458"/>
        <v>-124316685.71428573</v>
      </c>
      <c r="N1118" s="10">
        <f t="shared" si="445"/>
        <v>-1.086851932461228</v>
      </c>
      <c r="O1118">
        <f t="shared" si="453"/>
        <v>62.450000000000728</v>
      </c>
      <c r="P1118">
        <f t="shared" si="465"/>
        <v>99.450000000000728</v>
      </c>
      <c r="Q1118">
        <f t="shared" si="466"/>
        <v>133.8758455577765</v>
      </c>
      <c r="R1118">
        <f t="shared" si="467"/>
        <v>-37</v>
      </c>
      <c r="S1118">
        <f t="shared" si="449"/>
        <v>18.600000000000364</v>
      </c>
      <c r="T1118">
        <f t="shared" si="450"/>
        <v>-18.600000000000364</v>
      </c>
      <c r="U1118">
        <f t="shared" si="451"/>
        <v>18.600000000000364</v>
      </c>
      <c r="V1118">
        <f t="shared" si="452"/>
        <v>0</v>
      </c>
      <c r="W1118">
        <f t="shared" si="459"/>
        <v>37.207142857142962</v>
      </c>
      <c r="X1118">
        <f t="shared" si="454"/>
        <v>28.285714285714285</v>
      </c>
      <c r="Y1118">
        <f t="shared" si="460"/>
        <v>55.956601138683062</v>
      </c>
      <c r="Z1118">
        <f t="shared" si="461"/>
        <v>0</v>
      </c>
      <c r="AA1118">
        <f t="shared" si="462"/>
        <v>0</v>
      </c>
      <c r="AB1118">
        <v>32.799999999999997</v>
      </c>
      <c r="AC1118">
        <f t="shared" si="442"/>
        <v>11299651384.5</v>
      </c>
      <c r="AD1118">
        <f t="shared" si="455"/>
        <v>535663953.88561088</v>
      </c>
      <c r="AE1118" t="str">
        <f t="shared" si="443"/>
        <v>Feb</v>
      </c>
      <c r="AF1118">
        <f>_xlfn.IFNA(VLOOKUP(A1118,Gold!$A$2:$E$1307,5, FALSE),AF1117)</f>
        <v>33226</v>
      </c>
      <c r="AG1118">
        <f>_xlfn.IFNA(VLOOKUP(A1118,Gold!$A$2:$G$1307,7, FALSE),AG1117)</f>
        <v>-1</v>
      </c>
      <c r="AH1118">
        <f>_xlfn.IFNA(VLOOKUP(A1118,Oil!$A$2:$E$1345,5, FALSE),AH1117)</f>
        <v>3930</v>
      </c>
      <c r="AI1118">
        <f>_xlfn.IFNA(VLOOKUP(A1118,Oil!$A$2:$G$1345,7, FALSE),AI1117)</f>
        <v>1</v>
      </c>
      <c r="AJ1118">
        <f t="shared" si="446"/>
        <v>0</v>
      </c>
      <c r="AK1118">
        <f>_xlfn.IFNA(VLOOKUP(A1118,InterestRate!$A$2:$G$1334,3, FALSE),AK1117)</f>
        <v>7.6719999999999997</v>
      </c>
      <c r="AL1118">
        <f>_xlfn.IFNA(VLOOKUP(A1118,InterestRate!$A$2:$G$1334,4,FALSE),AL1117)</f>
        <v>7.65</v>
      </c>
      <c r="AM1118">
        <f>_xlfn.IFNA(VLOOKUP(A1118,InterestRate!$A$2:$G$1334,5, FALSE),AM1117)</f>
        <v>7.6740000000000004</v>
      </c>
      <c r="AN1118">
        <f>_xlfn.IFNA(VLOOKUP(A1118,InterestRate!$A$2:$G$1334,6, FALSE),AN1117)</f>
        <v>7.6319999999999997</v>
      </c>
      <c r="AO1118">
        <f>_xlfn.IFNA(VLOOKUP(A1118,InterestRate!$A$2:$G$1334,7, FALSE),AO1117)</f>
        <v>8.0999999999999996E-3</v>
      </c>
      <c r="AP1118">
        <f t="shared" si="447"/>
        <v>1</v>
      </c>
      <c r="AQ1118">
        <f t="shared" si="448"/>
        <v>1</v>
      </c>
    </row>
    <row r="1119" spans="1:43" x14ac:dyDescent="0.2">
      <c r="A1119" s="1">
        <v>43501</v>
      </c>
      <c r="B1119">
        <v>10908.65</v>
      </c>
      <c r="C1119">
        <v>10956.7</v>
      </c>
      <c r="D1119">
        <v>10886.7</v>
      </c>
      <c r="E1119">
        <v>10934.35</v>
      </c>
      <c r="F1119">
        <v>268095127</v>
      </c>
      <c r="G1119">
        <v>13435.13</v>
      </c>
      <c r="H1119">
        <f t="shared" si="464"/>
        <v>10821.316666666668</v>
      </c>
      <c r="I1119">
        <f t="shared" si="456"/>
        <v>113.03333333333285</v>
      </c>
      <c r="J1119">
        <f t="shared" si="463"/>
        <v>0</v>
      </c>
      <c r="K1119">
        <f t="shared" si="444"/>
        <v>10746.05</v>
      </c>
      <c r="L1119">
        <f t="shared" si="457"/>
        <v>436505002.28571427</v>
      </c>
      <c r="M1119">
        <f t="shared" si="458"/>
        <v>-168409875.28571427</v>
      </c>
      <c r="N1119" s="10">
        <f t="shared" si="445"/>
        <v>-1.7220959636375375</v>
      </c>
      <c r="O1119">
        <f t="shared" si="453"/>
        <v>153.80000000000109</v>
      </c>
      <c r="P1119">
        <f t="shared" si="465"/>
        <v>263.55000000000109</v>
      </c>
      <c r="Q1119">
        <f t="shared" si="466"/>
        <v>150.90745705642996</v>
      </c>
      <c r="R1119">
        <f t="shared" si="467"/>
        <v>-109.75</v>
      </c>
      <c r="S1119">
        <f t="shared" si="449"/>
        <v>22.100000000000364</v>
      </c>
      <c r="T1119">
        <f t="shared" si="450"/>
        <v>-22.100000000000364</v>
      </c>
      <c r="U1119">
        <f t="shared" si="451"/>
        <v>22.100000000000364</v>
      </c>
      <c r="V1119">
        <f t="shared" si="452"/>
        <v>0</v>
      </c>
      <c r="W1119">
        <f t="shared" si="459"/>
        <v>40.36428571428587</v>
      </c>
      <c r="X1119">
        <f t="shared" si="454"/>
        <v>18.392857142857142</v>
      </c>
      <c r="Y1119">
        <f t="shared" si="460"/>
        <v>67.547214917523405</v>
      </c>
      <c r="Z1119">
        <f t="shared" si="461"/>
        <v>0</v>
      </c>
      <c r="AA1119">
        <f t="shared" si="462"/>
        <v>0</v>
      </c>
      <c r="AB1119">
        <v>278.39999999999998</v>
      </c>
      <c r="AC1119">
        <f t="shared" si="442"/>
        <v>6890044763.9001951</v>
      </c>
      <c r="AD1119">
        <f t="shared" si="455"/>
        <v>6763502467.8142595</v>
      </c>
      <c r="AE1119" t="str">
        <f t="shared" si="443"/>
        <v>Feb</v>
      </c>
      <c r="AF1119">
        <f>_xlfn.IFNA(VLOOKUP(A1119,Gold!$A$2:$E$1307,5, FALSE),AF1118)</f>
        <v>33239</v>
      </c>
      <c r="AG1119">
        <f>_xlfn.IFNA(VLOOKUP(A1119,Gold!$A$2:$G$1307,7, FALSE),AG1118)</f>
        <v>-1</v>
      </c>
      <c r="AH1119">
        <f>_xlfn.IFNA(VLOOKUP(A1119,Oil!$A$2:$E$1345,5, FALSE),AH1118)</f>
        <v>3910</v>
      </c>
      <c r="AI1119">
        <f>_xlfn.IFNA(VLOOKUP(A1119,Oil!$A$2:$G$1345,7, FALSE),AI1118)</f>
        <v>-1</v>
      </c>
      <c r="AJ1119">
        <f t="shared" si="446"/>
        <v>-2</v>
      </c>
      <c r="AK1119">
        <f>_xlfn.IFNA(VLOOKUP(A1119,InterestRate!$A$2:$G$1334,3, FALSE),AK1118)</f>
        <v>7.6150000000000002</v>
      </c>
      <c r="AL1119">
        <f>_xlfn.IFNA(VLOOKUP(A1119,InterestRate!$A$2:$G$1334,4,FALSE),AL1118)</f>
        <v>7.6689999999999996</v>
      </c>
      <c r="AM1119">
        <f>_xlfn.IFNA(VLOOKUP(A1119,InterestRate!$A$2:$G$1334,5, FALSE),AM1118)</f>
        <v>7.6719999999999997</v>
      </c>
      <c r="AN1119">
        <f>_xlfn.IFNA(VLOOKUP(A1119,InterestRate!$A$2:$G$1334,6, FALSE),AN1118)</f>
        <v>7.609</v>
      </c>
      <c r="AO1119">
        <f>_xlfn.IFNA(VLOOKUP(A1119,InterestRate!$A$2:$G$1334,7, FALSE),AO1118)</f>
        <v>-7.4000000000000003E-3</v>
      </c>
      <c r="AP1119">
        <f t="shared" si="447"/>
        <v>-1</v>
      </c>
      <c r="AQ1119">
        <f t="shared" si="448"/>
        <v>-3</v>
      </c>
    </row>
    <row r="1120" spans="1:43" x14ac:dyDescent="0.2">
      <c r="A1120" s="1">
        <v>43502</v>
      </c>
      <c r="B1120">
        <v>10965.1</v>
      </c>
      <c r="C1120">
        <v>11072.6</v>
      </c>
      <c r="D1120">
        <v>10962.7</v>
      </c>
      <c r="E1120">
        <v>11062.45</v>
      </c>
      <c r="F1120">
        <v>298510497</v>
      </c>
      <c r="G1120">
        <v>15172.85</v>
      </c>
      <c r="H1120">
        <f t="shared" si="464"/>
        <v>10823.6</v>
      </c>
      <c r="I1120">
        <f t="shared" si="456"/>
        <v>238.85000000000036</v>
      </c>
      <c r="J1120">
        <f t="shared" si="463"/>
        <v>0</v>
      </c>
      <c r="K1120">
        <f t="shared" si="444"/>
        <v>10724.4</v>
      </c>
      <c r="L1120">
        <f t="shared" si="457"/>
        <v>408597912.14285713</v>
      </c>
      <c r="M1120">
        <f t="shared" si="458"/>
        <v>-110087415.14285713</v>
      </c>
      <c r="N1120" s="10">
        <f t="shared" si="445"/>
        <v>-3.0558330207142275</v>
      </c>
      <c r="O1120">
        <f t="shared" si="453"/>
        <v>400.90000000000146</v>
      </c>
      <c r="P1120">
        <f t="shared" si="465"/>
        <v>644.55000000000291</v>
      </c>
      <c r="Q1120">
        <f t="shared" si="466"/>
        <v>184.84033811708514</v>
      </c>
      <c r="R1120">
        <f t="shared" si="467"/>
        <v>-243.65000000000146</v>
      </c>
      <c r="S1120">
        <f t="shared" si="449"/>
        <v>128.10000000000036</v>
      </c>
      <c r="T1120">
        <f t="shared" si="450"/>
        <v>-128.10000000000036</v>
      </c>
      <c r="U1120">
        <f t="shared" si="451"/>
        <v>128.10000000000036</v>
      </c>
      <c r="V1120">
        <f t="shared" si="452"/>
        <v>0</v>
      </c>
      <c r="W1120">
        <f t="shared" si="459"/>
        <v>58.664285714285924</v>
      </c>
      <c r="X1120">
        <f t="shared" si="454"/>
        <v>1.3928571428571428</v>
      </c>
      <c r="Y1120">
        <f t="shared" si="460"/>
        <v>96.080954609265333</v>
      </c>
      <c r="Z1120">
        <f t="shared" si="461"/>
        <v>0</v>
      </c>
      <c r="AA1120">
        <f t="shared" si="462"/>
        <v>1</v>
      </c>
      <c r="AB1120">
        <v>617.15</v>
      </c>
      <c r="AC1120">
        <f t="shared" si="442"/>
        <v>29059996882.950108</v>
      </c>
      <c r="AD1120">
        <f t="shared" si="455"/>
        <v>18762995718.850075</v>
      </c>
      <c r="AE1120" t="str">
        <f t="shared" si="443"/>
        <v>Feb</v>
      </c>
      <c r="AF1120">
        <f>_xlfn.IFNA(VLOOKUP(A1120,Gold!$A$2:$E$1307,5, FALSE),AF1119)</f>
        <v>33210</v>
      </c>
      <c r="AG1120">
        <f>_xlfn.IFNA(VLOOKUP(A1120,Gold!$A$2:$G$1307,7, FALSE),AG1119)</f>
        <v>1</v>
      </c>
      <c r="AH1120">
        <f>_xlfn.IFNA(VLOOKUP(A1120,Oil!$A$2:$E$1345,5, FALSE),AH1119)</f>
        <v>3850</v>
      </c>
      <c r="AI1120">
        <f>_xlfn.IFNA(VLOOKUP(A1120,Oil!$A$2:$G$1345,7, FALSE),AI1119)</f>
        <v>-1</v>
      </c>
      <c r="AJ1120">
        <f t="shared" si="446"/>
        <v>0</v>
      </c>
      <c r="AK1120">
        <f>_xlfn.IFNA(VLOOKUP(A1120,InterestRate!$A$2:$G$1334,3, FALSE),AK1119)</f>
        <v>7.5650000000000004</v>
      </c>
      <c r="AL1120">
        <f>_xlfn.IFNA(VLOOKUP(A1120,InterestRate!$A$2:$G$1334,4,FALSE),AL1119)</f>
        <v>7.6020000000000003</v>
      </c>
      <c r="AM1120">
        <f>_xlfn.IFNA(VLOOKUP(A1120,InterestRate!$A$2:$G$1334,5, FALSE),AM1119)</f>
        <v>7.6020000000000003</v>
      </c>
      <c r="AN1120">
        <f>_xlfn.IFNA(VLOOKUP(A1120,InterestRate!$A$2:$G$1334,6, FALSE),AN1119)</f>
        <v>7.5650000000000004</v>
      </c>
      <c r="AO1120">
        <f>_xlfn.IFNA(VLOOKUP(A1120,InterestRate!$A$2:$G$1334,7, FALSE),AO1119)</f>
        <v>-6.6E-3</v>
      </c>
      <c r="AP1120">
        <f t="shared" si="447"/>
        <v>-1</v>
      </c>
      <c r="AQ1120">
        <f t="shared" si="448"/>
        <v>-1</v>
      </c>
    </row>
    <row r="1121" spans="1:43" x14ac:dyDescent="0.2">
      <c r="A1121" s="1">
        <v>43503</v>
      </c>
      <c r="B1121">
        <v>11070.45</v>
      </c>
      <c r="C1121">
        <v>11118.1</v>
      </c>
      <c r="D1121">
        <v>11043.6</v>
      </c>
      <c r="E1121">
        <v>11069.4</v>
      </c>
      <c r="F1121">
        <v>263544426</v>
      </c>
      <c r="G1121">
        <v>13542.69</v>
      </c>
      <c r="H1121">
        <f t="shared" si="464"/>
        <v>10831.983333333332</v>
      </c>
      <c r="I1121">
        <f t="shared" si="456"/>
        <v>237.41666666666788</v>
      </c>
      <c r="J1121">
        <f t="shared" si="463"/>
        <v>0</v>
      </c>
      <c r="K1121">
        <f t="shared" si="444"/>
        <v>10640.95</v>
      </c>
      <c r="L1121">
        <f t="shared" si="457"/>
        <v>391287607.85714287</v>
      </c>
      <c r="M1121">
        <f t="shared" si="458"/>
        <v>-127743181.85714287</v>
      </c>
      <c r="N1121" s="10">
        <f t="shared" si="445"/>
        <v>-3.8705801579127947</v>
      </c>
      <c r="O1121">
        <f t="shared" si="453"/>
        <v>417.19999999999891</v>
      </c>
      <c r="P1121">
        <f t="shared" si="465"/>
        <v>671.94999999999891</v>
      </c>
      <c r="Q1121">
        <f t="shared" si="466"/>
        <v>245.46556688018356</v>
      </c>
      <c r="R1121">
        <f t="shared" si="467"/>
        <v>-254.75</v>
      </c>
      <c r="S1121">
        <f t="shared" si="449"/>
        <v>6.9499999999989086</v>
      </c>
      <c r="T1121">
        <f t="shared" si="450"/>
        <v>-6.9499999999989086</v>
      </c>
      <c r="U1121">
        <f t="shared" si="451"/>
        <v>6.9499999999989086</v>
      </c>
      <c r="V1121">
        <f t="shared" si="452"/>
        <v>0</v>
      </c>
      <c r="W1121">
        <f t="shared" si="459"/>
        <v>59.657142857142908</v>
      </c>
      <c r="X1121">
        <f t="shared" si="454"/>
        <v>5.714285714306503E-2</v>
      </c>
      <c r="Y1121">
        <f t="shared" si="460"/>
        <v>98.25882352941143</v>
      </c>
      <c r="Z1121">
        <f t="shared" si="461"/>
        <v>0</v>
      </c>
      <c r="AA1121">
        <f t="shared" si="462"/>
        <v>1</v>
      </c>
      <c r="AB1121">
        <v>971.9</v>
      </c>
      <c r="AC1121">
        <f t="shared" si="442"/>
        <v>-276721647.3002876</v>
      </c>
      <c r="AD1121">
        <f t="shared" si="455"/>
        <v>18799944553.664318</v>
      </c>
      <c r="AE1121" t="str">
        <f t="shared" si="443"/>
        <v>Feb</v>
      </c>
      <c r="AF1121">
        <f>_xlfn.IFNA(VLOOKUP(A1121,Gold!$A$2:$E$1307,5, FALSE),AF1120)</f>
        <v>33000</v>
      </c>
      <c r="AG1121">
        <f>_xlfn.IFNA(VLOOKUP(A1121,Gold!$A$2:$G$1307,7, FALSE),AG1120)</f>
        <v>1</v>
      </c>
      <c r="AH1121">
        <f>_xlfn.IFNA(VLOOKUP(A1121,Oil!$A$2:$E$1345,5, FALSE),AH1120)</f>
        <v>3866</v>
      </c>
      <c r="AI1121">
        <f>_xlfn.IFNA(VLOOKUP(A1121,Oil!$A$2:$G$1345,7, FALSE),AI1120)</f>
        <v>1</v>
      </c>
      <c r="AJ1121">
        <f t="shared" si="446"/>
        <v>2</v>
      </c>
      <c r="AK1121">
        <f>_xlfn.IFNA(VLOOKUP(A1121,InterestRate!$A$2:$G$1334,3, FALSE),AK1120)</f>
        <v>7.5010000000000003</v>
      </c>
      <c r="AL1121">
        <f>_xlfn.IFNA(VLOOKUP(A1121,InterestRate!$A$2:$G$1334,4,FALSE),AL1120)</f>
        <v>7.5730000000000004</v>
      </c>
      <c r="AM1121">
        <f>_xlfn.IFNA(VLOOKUP(A1121,InterestRate!$A$2:$G$1334,5, FALSE),AM1120)</f>
        <v>7.5880000000000001</v>
      </c>
      <c r="AN1121">
        <f>_xlfn.IFNA(VLOOKUP(A1121,InterestRate!$A$2:$G$1334,6, FALSE),AN1120)</f>
        <v>7.47</v>
      </c>
      <c r="AO1121">
        <f>_xlfn.IFNA(VLOOKUP(A1121,InterestRate!$A$2:$G$1334,7, FALSE),AO1120)</f>
        <v>-8.5000000000000006E-3</v>
      </c>
      <c r="AP1121">
        <f t="shared" si="447"/>
        <v>-1</v>
      </c>
      <c r="AQ1121">
        <f t="shared" si="448"/>
        <v>1</v>
      </c>
    </row>
    <row r="1122" spans="1:43" x14ac:dyDescent="0.2">
      <c r="A1122" s="1">
        <v>43504</v>
      </c>
      <c r="B1122">
        <v>11023.5</v>
      </c>
      <c r="C1122">
        <v>11041.2</v>
      </c>
      <c r="D1122">
        <v>10925.45</v>
      </c>
      <c r="E1122">
        <v>10943.6</v>
      </c>
      <c r="F1122">
        <v>352787419</v>
      </c>
      <c r="G1122">
        <v>15507.05</v>
      </c>
      <c r="H1122">
        <f t="shared" si="464"/>
        <v>10844.204166666665</v>
      </c>
      <c r="I1122">
        <f t="shared" si="456"/>
        <v>99.395833333335759</v>
      </c>
      <c r="J1122">
        <f t="shared" si="463"/>
        <v>0</v>
      </c>
      <c r="K1122">
        <f t="shared" si="444"/>
        <v>10604.35</v>
      </c>
      <c r="L1122">
        <f t="shared" si="457"/>
        <v>377949812.4285714</v>
      </c>
      <c r="M1122">
        <f t="shared" si="458"/>
        <v>-25162393.428571403</v>
      </c>
      <c r="N1122" s="10">
        <f t="shared" si="445"/>
        <v>-3.0999853795825869</v>
      </c>
      <c r="O1122">
        <f t="shared" si="453"/>
        <v>291.80000000000109</v>
      </c>
      <c r="P1122">
        <f t="shared" si="465"/>
        <v>601.85000000000218</v>
      </c>
      <c r="Q1122">
        <f t="shared" si="466"/>
        <v>258.78493920996431</v>
      </c>
      <c r="R1122">
        <f t="shared" si="467"/>
        <v>-310.05000000000109</v>
      </c>
      <c r="S1122">
        <f t="shared" si="449"/>
        <v>-125.79999999999927</v>
      </c>
      <c r="T1122">
        <f t="shared" si="450"/>
        <v>125.79999999999927</v>
      </c>
      <c r="U1122">
        <f t="shared" si="451"/>
        <v>0</v>
      </c>
      <c r="V1122">
        <f t="shared" si="452"/>
        <v>125.79999999999927</v>
      </c>
      <c r="W1122">
        <f t="shared" si="459"/>
        <v>59.657142857142908</v>
      </c>
      <c r="X1122">
        <f t="shared" si="454"/>
        <v>17.971428571428469</v>
      </c>
      <c r="Y1122">
        <f t="shared" si="460"/>
        <v>75.872093023255928</v>
      </c>
      <c r="Z1122">
        <f t="shared" si="461"/>
        <v>0</v>
      </c>
      <c r="AA1122">
        <f t="shared" si="462"/>
        <v>0</v>
      </c>
      <c r="AB1122">
        <v>1109.9000000000001</v>
      </c>
      <c r="AC1122">
        <f t="shared" si="442"/>
        <v>-28187714778.099873</v>
      </c>
      <c r="AD1122">
        <f t="shared" si="455"/>
        <v>17728834451.00724</v>
      </c>
      <c r="AE1122" t="str">
        <f t="shared" si="443"/>
        <v>Feb</v>
      </c>
      <c r="AF1122">
        <f>_xlfn.IFNA(VLOOKUP(A1122,Gold!$A$2:$E$1307,5, FALSE),AF1121)</f>
        <v>33043</v>
      </c>
      <c r="AG1122">
        <f>_xlfn.IFNA(VLOOKUP(A1122,Gold!$A$2:$G$1307,7, FALSE),AG1121)</f>
        <v>1</v>
      </c>
      <c r="AH1122">
        <f>_xlfn.IFNA(VLOOKUP(A1122,Oil!$A$2:$E$1345,5, FALSE),AH1121)</f>
        <v>3762</v>
      </c>
      <c r="AI1122">
        <f>_xlfn.IFNA(VLOOKUP(A1122,Oil!$A$2:$G$1345,7, FALSE),AI1121)</f>
        <v>-1</v>
      </c>
      <c r="AJ1122">
        <f t="shared" si="446"/>
        <v>0</v>
      </c>
      <c r="AK1122">
        <f>_xlfn.IFNA(VLOOKUP(A1122,InterestRate!$A$2:$G$1334,3, FALSE),AK1121)</f>
        <v>7.524</v>
      </c>
      <c r="AL1122">
        <f>_xlfn.IFNA(VLOOKUP(A1122,InterestRate!$A$2:$G$1334,4,FALSE),AL1121)</f>
        <v>7.4880000000000004</v>
      </c>
      <c r="AM1122">
        <f>_xlfn.IFNA(VLOOKUP(A1122,InterestRate!$A$2:$G$1334,5, FALSE),AM1121)</f>
        <v>7.5309999999999997</v>
      </c>
      <c r="AN1122">
        <f>_xlfn.IFNA(VLOOKUP(A1122,InterestRate!$A$2:$G$1334,6, FALSE),AN1121)</f>
        <v>7.4589999999999996</v>
      </c>
      <c r="AO1122">
        <f>_xlfn.IFNA(VLOOKUP(A1122,InterestRate!$A$2:$G$1334,7, FALSE),AO1121)</f>
        <v>3.0999999999999999E-3</v>
      </c>
      <c r="AP1122">
        <f t="shared" si="447"/>
        <v>1</v>
      </c>
      <c r="AQ1122">
        <f t="shared" si="448"/>
        <v>1</v>
      </c>
    </row>
    <row r="1123" spans="1:43" x14ac:dyDescent="0.2">
      <c r="A1123" s="1">
        <v>43507</v>
      </c>
      <c r="B1123">
        <v>10930.9</v>
      </c>
      <c r="C1123">
        <v>10930.9</v>
      </c>
      <c r="D1123">
        <v>10857.1</v>
      </c>
      <c r="E1123">
        <v>10888.8</v>
      </c>
      <c r="F1123">
        <v>285985383</v>
      </c>
      <c r="G1123">
        <v>13818.92</v>
      </c>
      <c r="H1123">
        <f t="shared" si="464"/>
        <v>10853.545833333332</v>
      </c>
      <c r="I1123">
        <f t="shared" si="456"/>
        <v>35.254166666667516</v>
      </c>
      <c r="J1123">
        <f t="shared" si="463"/>
        <v>0</v>
      </c>
      <c r="K1123">
        <f t="shared" si="444"/>
        <v>10735.45</v>
      </c>
      <c r="L1123">
        <f t="shared" si="457"/>
        <v>369761170.85714287</v>
      </c>
      <c r="M1123">
        <f t="shared" si="458"/>
        <v>-83775787.857142866</v>
      </c>
      <c r="N1123" s="10">
        <f t="shared" si="445"/>
        <v>-1.4083278230842569</v>
      </c>
      <c r="O1123">
        <f t="shared" si="453"/>
        <v>57.849999999998545</v>
      </c>
      <c r="P1123">
        <f t="shared" si="465"/>
        <v>149.64999999999782</v>
      </c>
      <c r="Q1123">
        <f t="shared" si="466"/>
        <v>191.32776134660838</v>
      </c>
      <c r="R1123">
        <f t="shared" si="467"/>
        <v>-91.799999999999272</v>
      </c>
      <c r="S1123">
        <f t="shared" si="449"/>
        <v>-54.800000000001091</v>
      </c>
      <c r="T1123">
        <f t="shared" si="450"/>
        <v>54.800000000001091</v>
      </c>
      <c r="U1123">
        <f t="shared" si="451"/>
        <v>0</v>
      </c>
      <c r="V1123">
        <f t="shared" si="452"/>
        <v>54.800000000001091</v>
      </c>
      <c r="W1123">
        <f t="shared" si="459"/>
        <v>34.06428571428556</v>
      </c>
      <c r="X1123">
        <f t="shared" si="454"/>
        <v>25.80000000000005</v>
      </c>
      <c r="Y1123">
        <f t="shared" si="460"/>
        <v>55.967609435512109</v>
      </c>
      <c r="Z1123">
        <f t="shared" si="461"/>
        <v>0</v>
      </c>
      <c r="AA1123">
        <f t="shared" si="462"/>
        <v>0</v>
      </c>
      <c r="AB1123">
        <v>766.85</v>
      </c>
      <c r="AC1123">
        <f t="shared" si="442"/>
        <v>-12039984624.300104</v>
      </c>
      <c r="AD1123">
        <f t="shared" si="455"/>
        <v>3877915077.4213834</v>
      </c>
      <c r="AE1123" t="str">
        <f t="shared" si="443"/>
        <v>Feb</v>
      </c>
      <c r="AF1123">
        <f>_xlfn.IFNA(VLOOKUP(A1123,Gold!$A$2:$E$1307,5, FALSE),AF1122)</f>
        <v>32913</v>
      </c>
      <c r="AG1123">
        <f>_xlfn.IFNA(VLOOKUP(A1123,Gold!$A$2:$G$1307,7, FALSE),AG1122)</f>
        <v>-1</v>
      </c>
      <c r="AH1123">
        <f>_xlfn.IFNA(VLOOKUP(A1123,Oil!$A$2:$E$1345,5, FALSE),AH1122)</f>
        <v>3759</v>
      </c>
      <c r="AI1123">
        <f>_xlfn.IFNA(VLOOKUP(A1123,Oil!$A$2:$G$1345,7, FALSE),AI1122)</f>
        <v>-1</v>
      </c>
      <c r="AJ1123">
        <f t="shared" si="446"/>
        <v>-2</v>
      </c>
      <c r="AK1123">
        <f>_xlfn.IFNA(VLOOKUP(A1123,InterestRate!$A$2:$G$1334,3, FALSE),AK1122)</f>
        <v>7.5289999999999999</v>
      </c>
      <c r="AL1123">
        <f>_xlfn.IFNA(VLOOKUP(A1123,InterestRate!$A$2:$G$1334,4,FALSE),AL1122)</f>
        <v>7.524</v>
      </c>
      <c r="AM1123">
        <f>_xlfn.IFNA(VLOOKUP(A1123,InterestRate!$A$2:$G$1334,5, FALSE),AM1122)</f>
        <v>7.548</v>
      </c>
      <c r="AN1123">
        <f>_xlfn.IFNA(VLOOKUP(A1123,InterestRate!$A$2:$G$1334,6, FALSE),AN1122)</f>
        <v>7.5090000000000003</v>
      </c>
      <c r="AO1123">
        <f>_xlfn.IFNA(VLOOKUP(A1123,InterestRate!$A$2:$G$1334,7, FALSE),AO1122)</f>
        <v>6.9999999999999999E-4</v>
      </c>
      <c r="AP1123">
        <f t="shared" si="447"/>
        <v>1</v>
      </c>
      <c r="AQ1123">
        <f t="shared" si="448"/>
        <v>-1</v>
      </c>
    </row>
    <row r="1124" spans="1:43" x14ac:dyDescent="0.2">
      <c r="A1124" s="1">
        <v>43508</v>
      </c>
      <c r="B1124">
        <v>10879.7</v>
      </c>
      <c r="C1124">
        <v>10910.9</v>
      </c>
      <c r="D1124">
        <v>10823.8</v>
      </c>
      <c r="E1124">
        <v>10831.4</v>
      </c>
      <c r="F1124">
        <v>292314643</v>
      </c>
      <c r="G1124">
        <v>14424.78</v>
      </c>
      <c r="H1124">
        <f t="shared" si="464"/>
        <v>10856.795833333335</v>
      </c>
      <c r="I1124">
        <f t="shared" si="456"/>
        <v>-25.395833333335759</v>
      </c>
      <c r="J1124">
        <f t="shared" si="463"/>
        <v>-1</v>
      </c>
      <c r="K1124">
        <f t="shared" si="444"/>
        <v>10789.85</v>
      </c>
      <c r="L1124">
        <f t="shared" si="457"/>
        <v>324213650.28571427</v>
      </c>
      <c r="M1124">
        <f t="shared" si="458"/>
        <v>-31899007.285714269</v>
      </c>
      <c r="N1124" s="10">
        <f t="shared" si="445"/>
        <v>-0.38360692061967311</v>
      </c>
      <c r="O1124">
        <f t="shared" si="453"/>
        <v>-62.25</v>
      </c>
      <c r="P1124">
        <f t="shared" si="465"/>
        <v>-124.39999999999964</v>
      </c>
      <c r="Q1124">
        <f t="shared" si="466"/>
        <v>161.20551952029933</v>
      </c>
      <c r="R1124">
        <f t="shared" si="467"/>
        <v>62.149999999999636</v>
      </c>
      <c r="S1124">
        <f t="shared" si="449"/>
        <v>-57.399999999999636</v>
      </c>
      <c r="T1124">
        <f t="shared" si="450"/>
        <v>57.399999999999636</v>
      </c>
      <c r="U1124">
        <f t="shared" si="451"/>
        <v>0</v>
      </c>
      <c r="V1124">
        <f t="shared" si="452"/>
        <v>57.399999999999636</v>
      </c>
      <c r="W1124">
        <f t="shared" si="459"/>
        <v>25.107142857142858</v>
      </c>
      <c r="X1124">
        <f t="shared" si="454"/>
        <v>34</v>
      </c>
      <c r="Y1124">
        <f t="shared" si="460"/>
        <v>41.770647653000594</v>
      </c>
      <c r="Z1124">
        <f t="shared" si="461"/>
        <v>0</v>
      </c>
      <c r="AA1124">
        <f t="shared" si="462"/>
        <v>0</v>
      </c>
      <c r="AB1124">
        <v>287.39999999999998</v>
      </c>
      <c r="AC1124">
        <f t="shared" si="442"/>
        <v>-14118797256.900318</v>
      </c>
      <c r="AD1124">
        <f t="shared" si="455"/>
        <v>-1053360753.6071824</v>
      </c>
      <c r="AE1124" t="str">
        <f t="shared" si="443"/>
        <v>Feb</v>
      </c>
      <c r="AF1124">
        <f>_xlfn.IFNA(VLOOKUP(A1124,Gold!$A$2:$E$1307,5, FALSE),AF1123)</f>
        <v>32891</v>
      </c>
      <c r="AG1124">
        <f>_xlfn.IFNA(VLOOKUP(A1124,Gold!$A$2:$G$1307,7, FALSE),AG1123)</f>
        <v>1</v>
      </c>
      <c r="AH1124">
        <f>_xlfn.IFNA(VLOOKUP(A1124,Oil!$A$2:$E$1345,5, FALSE),AH1123)</f>
        <v>3730</v>
      </c>
      <c r="AI1124">
        <f>_xlfn.IFNA(VLOOKUP(A1124,Oil!$A$2:$G$1345,7, FALSE),AI1123)</f>
        <v>-1</v>
      </c>
      <c r="AJ1124">
        <f t="shared" si="446"/>
        <v>0</v>
      </c>
      <c r="AK1124">
        <f>_xlfn.IFNA(VLOOKUP(A1124,InterestRate!$A$2:$G$1334,3, FALSE),AK1123)</f>
        <v>7.5339999999999998</v>
      </c>
      <c r="AL1124">
        <f>_xlfn.IFNA(VLOOKUP(A1124,InterestRate!$A$2:$G$1334,4,FALSE),AL1123)</f>
        <v>7.54</v>
      </c>
      <c r="AM1124">
        <f>_xlfn.IFNA(VLOOKUP(A1124,InterestRate!$A$2:$G$1334,5, FALSE),AM1123)</f>
        <v>7.54</v>
      </c>
      <c r="AN1124">
        <f>_xlfn.IFNA(VLOOKUP(A1124,InterestRate!$A$2:$G$1334,6, FALSE),AN1123)</f>
        <v>7.51</v>
      </c>
      <c r="AO1124">
        <f>_xlfn.IFNA(VLOOKUP(A1124,InterestRate!$A$2:$G$1334,7, FALSE),AO1123)</f>
        <v>6.9999999999999999E-4</v>
      </c>
      <c r="AP1124">
        <f t="shared" si="447"/>
        <v>1</v>
      </c>
      <c r="AQ1124">
        <f t="shared" si="448"/>
        <v>1</v>
      </c>
    </row>
    <row r="1125" spans="1:43" x14ac:dyDescent="0.2">
      <c r="A1125" s="1">
        <v>43509</v>
      </c>
      <c r="B1125">
        <v>10870.55</v>
      </c>
      <c r="C1125">
        <v>10891.65</v>
      </c>
      <c r="D1125">
        <v>10772.1</v>
      </c>
      <c r="E1125">
        <v>10793.65</v>
      </c>
      <c r="F1125">
        <v>321958549</v>
      </c>
      <c r="G1125">
        <v>15360.98</v>
      </c>
      <c r="H1125">
        <f t="shared" si="464"/>
        <v>10861.033333333333</v>
      </c>
      <c r="I1125">
        <f t="shared" si="456"/>
        <v>-67.383333333333212</v>
      </c>
      <c r="J1125">
        <f t="shared" si="463"/>
        <v>0</v>
      </c>
      <c r="K1125">
        <f t="shared" si="444"/>
        <v>10791.65</v>
      </c>
      <c r="L1125">
        <f t="shared" si="457"/>
        <v>297076790.5714286</v>
      </c>
      <c r="M1125">
        <f t="shared" si="458"/>
        <v>24881758.428571403</v>
      </c>
      <c r="N1125" s="10">
        <f t="shared" si="445"/>
        <v>-1.852941312716273E-2</v>
      </c>
      <c r="O1125">
        <f t="shared" si="453"/>
        <v>-118.60000000000036</v>
      </c>
      <c r="P1125">
        <f t="shared" si="465"/>
        <v>-181.05000000000109</v>
      </c>
      <c r="Q1125">
        <f t="shared" si="466"/>
        <v>184.89875350477385</v>
      </c>
      <c r="R1125">
        <f t="shared" si="467"/>
        <v>62.450000000000728</v>
      </c>
      <c r="S1125">
        <f t="shared" si="449"/>
        <v>-37.75</v>
      </c>
      <c r="T1125">
        <f t="shared" si="450"/>
        <v>37.75</v>
      </c>
      <c r="U1125">
        <f t="shared" si="451"/>
        <v>0</v>
      </c>
      <c r="V1125">
        <f t="shared" si="452"/>
        <v>37.75</v>
      </c>
      <c r="W1125">
        <f t="shared" si="459"/>
        <v>22.44999999999995</v>
      </c>
      <c r="X1125">
        <f t="shared" si="454"/>
        <v>39.392857142857146</v>
      </c>
      <c r="Y1125">
        <f t="shared" si="460"/>
        <v>35.724028188224537</v>
      </c>
      <c r="Z1125">
        <f t="shared" si="461"/>
        <v>0</v>
      </c>
      <c r="AA1125">
        <f t="shared" si="462"/>
        <v>0</v>
      </c>
      <c r="AB1125">
        <v>-123</v>
      </c>
      <c r="AC1125">
        <f t="shared" si="442"/>
        <v>-24758612418.099884</v>
      </c>
      <c r="AD1125">
        <f t="shared" si="455"/>
        <v>-6204541296.8357372</v>
      </c>
      <c r="AE1125" t="str">
        <f t="shared" si="443"/>
        <v>Feb</v>
      </c>
      <c r="AF1125">
        <f>_xlfn.IFNA(VLOOKUP(A1125,Gold!$A$2:$E$1307,5, FALSE),AF1124)</f>
        <v>32855</v>
      </c>
      <c r="AG1125">
        <f>_xlfn.IFNA(VLOOKUP(A1125,Gold!$A$2:$G$1307,7, FALSE),AG1124)</f>
        <v>1</v>
      </c>
      <c r="AH1125">
        <f>_xlfn.IFNA(VLOOKUP(A1125,Oil!$A$2:$E$1345,5, FALSE),AH1124)</f>
        <v>3767</v>
      </c>
      <c r="AI1125">
        <f>_xlfn.IFNA(VLOOKUP(A1125,Oil!$A$2:$G$1345,7, FALSE),AI1124)</f>
        <v>1</v>
      </c>
      <c r="AJ1125">
        <f t="shared" si="446"/>
        <v>2</v>
      </c>
      <c r="AK1125">
        <f>_xlfn.IFNA(VLOOKUP(A1125,InterestRate!$A$2:$G$1334,3, FALSE),AK1124)</f>
        <v>7.4660000000000002</v>
      </c>
      <c r="AL1125">
        <f>_xlfn.IFNA(VLOOKUP(A1125,InterestRate!$A$2:$G$1334,4,FALSE),AL1124)</f>
        <v>7.4690000000000003</v>
      </c>
      <c r="AM1125">
        <f>_xlfn.IFNA(VLOOKUP(A1125,InterestRate!$A$2:$G$1334,5, FALSE),AM1124)</f>
        <v>7.4790000000000001</v>
      </c>
      <c r="AN1125">
        <f>_xlfn.IFNA(VLOOKUP(A1125,InterestRate!$A$2:$G$1334,6, FALSE),AN1124)</f>
        <v>7.4359999999999999</v>
      </c>
      <c r="AO1125">
        <f>_xlfn.IFNA(VLOOKUP(A1125,InterestRate!$A$2:$G$1334,7, FALSE),AO1124)</f>
        <v>-8.9999999999999993E-3</v>
      </c>
      <c r="AP1125">
        <f t="shared" si="447"/>
        <v>-1</v>
      </c>
      <c r="AQ1125">
        <f t="shared" si="448"/>
        <v>1</v>
      </c>
    </row>
    <row r="1126" spans="1:43" x14ac:dyDescent="0.2">
      <c r="A1126" s="1">
        <v>43510</v>
      </c>
      <c r="B1126">
        <v>10786.1</v>
      </c>
      <c r="C1126">
        <v>10792.7</v>
      </c>
      <c r="D1126">
        <v>10718.75</v>
      </c>
      <c r="E1126">
        <v>10746.05</v>
      </c>
      <c r="F1126">
        <v>627041405</v>
      </c>
      <c r="G1126">
        <v>20797.41</v>
      </c>
      <c r="H1126">
        <f t="shared" si="464"/>
        <v>10872.041666666666</v>
      </c>
      <c r="I1126">
        <f t="shared" si="456"/>
        <v>-125.99166666666679</v>
      </c>
      <c r="J1126">
        <f t="shared" si="463"/>
        <v>0</v>
      </c>
      <c r="K1126">
        <f t="shared" si="444"/>
        <v>10880.1</v>
      </c>
      <c r="L1126">
        <f t="shared" si="457"/>
        <v>297599434.85714287</v>
      </c>
      <c r="M1126">
        <f t="shared" si="458"/>
        <v>329441970.14285713</v>
      </c>
      <c r="N1126" s="10">
        <f t="shared" si="445"/>
        <v>1.2474351040615026</v>
      </c>
      <c r="O1126">
        <f t="shared" si="453"/>
        <v>-188.30000000000109</v>
      </c>
      <c r="P1126">
        <f t="shared" si="465"/>
        <v>-342.10000000000218</v>
      </c>
      <c r="Q1126">
        <f t="shared" si="466"/>
        <v>215.63115194812724</v>
      </c>
      <c r="R1126">
        <f t="shared" si="467"/>
        <v>153.80000000000109</v>
      </c>
      <c r="S1126">
        <f t="shared" si="449"/>
        <v>-47.600000000000364</v>
      </c>
      <c r="T1126">
        <f t="shared" si="450"/>
        <v>47.600000000000364</v>
      </c>
      <c r="U1126">
        <f t="shared" si="451"/>
        <v>0</v>
      </c>
      <c r="V1126">
        <f t="shared" si="452"/>
        <v>47.600000000000364</v>
      </c>
      <c r="W1126">
        <f t="shared" si="459"/>
        <v>19.292857142857038</v>
      </c>
      <c r="X1126">
        <f t="shared" si="454"/>
        <v>46.192857142857193</v>
      </c>
      <c r="Y1126">
        <f t="shared" si="460"/>
        <v>29.018048990115901</v>
      </c>
      <c r="Z1126">
        <f t="shared" si="461"/>
        <v>0</v>
      </c>
      <c r="AA1126">
        <f t="shared" si="462"/>
        <v>0</v>
      </c>
      <c r="AB1126">
        <v>-369.15</v>
      </c>
      <c r="AC1126">
        <f t="shared" si="442"/>
        <v>-25113008270.250683</v>
      </c>
      <c r="AD1126">
        <f t="shared" si="455"/>
        <v>-10776406016.000149</v>
      </c>
      <c r="AE1126" t="str">
        <f t="shared" si="443"/>
        <v>Feb</v>
      </c>
      <c r="AF1126">
        <f>_xlfn.IFNA(VLOOKUP(A1126,Gold!$A$2:$E$1307,5, FALSE),AF1125)</f>
        <v>32845</v>
      </c>
      <c r="AG1126">
        <f>_xlfn.IFNA(VLOOKUP(A1126,Gold!$A$2:$G$1307,7, FALSE),AG1125)</f>
        <v>1</v>
      </c>
      <c r="AH1126">
        <f>_xlfn.IFNA(VLOOKUP(A1126,Oil!$A$2:$E$1345,5, FALSE),AH1125)</f>
        <v>3803</v>
      </c>
      <c r="AI1126">
        <f>_xlfn.IFNA(VLOOKUP(A1126,Oil!$A$2:$G$1345,7, FALSE),AI1125)</f>
        <v>1</v>
      </c>
      <c r="AJ1126">
        <f t="shared" si="446"/>
        <v>2</v>
      </c>
      <c r="AK1126">
        <f>_xlfn.IFNA(VLOOKUP(A1126,InterestRate!$A$2:$G$1334,3, FALSE),AK1125)</f>
        <v>7.5209999999999999</v>
      </c>
      <c r="AL1126">
        <f>_xlfn.IFNA(VLOOKUP(A1126,InterestRate!$A$2:$G$1334,4,FALSE),AL1125)</f>
        <v>7.4850000000000003</v>
      </c>
      <c r="AM1126">
        <f>_xlfn.IFNA(VLOOKUP(A1126,InterestRate!$A$2:$G$1334,5, FALSE),AM1125)</f>
        <v>7.524</v>
      </c>
      <c r="AN1126">
        <f>_xlfn.IFNA(VLOOKUP(A1126,InterestRate!$A$2:$G$1334,6, FALSE),AN1125)</f>
        <v>7.4829999999999997</v>
      </c>
      <c r="AO1126">
        <f>_xlfn.IFNA(VLOOKUP(A1126,InterestRate!$A$2:$G$1334,7, FALSE),AO1125)</f>
        <v>7.4000000000000003E-3</v>
      </c>
      <c r="AP1126">
        <f t="shared" si="447"/>
        <v>1</v>
      </c>
      <c r="AQ1126">
        <f t="shared" si="448"/>
        <v>3</v>
      </c>
    </row>
    <row r="1127" spans="1:43" x14ac:dyDescent="0.2">
      <c r="A1127" s="1">
        <v>43511</v>
      </c>
      <c r="B1127">
        <v>10780.25</v>
      </c>
      <c r="C1127">
        <v>10785.75</v>
      </c>
      <c r="D1127">
        <v>10620.4</v>
      </c>
      <c r="E1127">
        <v>10724.4</v>
      </c>
      <c r="F1127">
        <v>521876968</v>
      </c>
      <c r="G1127">
        <v>20733.95</v>
      </c>
      <c r="H1127">
        <f t="shared" si="464"/>
        <v>10879.862499999999</v>
      </c>
      <c r="I1127">
        <f t="shared" si="456"/>
        <v>-155.46249999999964</v>
      </c>
      <c r="J1127">
        <f t="shared" si="463"/>
        <v>0</v>
      </c>
      <c r="K1127">
        <f t="shared" si="444"/>
        <v>10835.3</v>
      </c>
      <c r="L1127">
        <f t="shared" si="457"/>
        <v>348877474.5714286</v>
      </c>
      <c r="M1127">
        <f t="shared" si="458"/>
        <v>172999493.4285714</v>
      </c>
      <c r="N1127" s="10">
        <f t="shared" si="445"/>
        <v>1.0340904852485886</v>
      </c>
      <c r="O1127">
        <f t="shared" si="453"/>
        <v>-338.05000000000109</v>
      </c>
      <c r="P1127">
        <f t="shared" si="465"/>
        <v>-738.95000000000255</v>
      </c>
      <c r="Q1127">
        <f t="shared" si="466"/>
        <v>253.49542190850644</v>
      </c>
      <c r="R1127">
        <f t="shared" si="467"/>
        <v>400.90000000000146</v>
      </c>
      <c r="S1127">
        <f t="shared" si="449"/>
        <v>-21.649999999999636</v>
      </c>
      <c r="T1127">
        <f t="shared" si="450"/>
        <v>21.649999999999636</v>
      </c>
      <c r="U1127">
        <f t="shared" si="451"/>
        <v>0</v>
      </c>
      <c r="V1127">
        <f t="shared" si="452"/>
        <v>21.649999999999636</v>
      </c>
      <c r="W1127">
        <f t="shared" si="459"/>
        <v>0.9928571428569869</v>
      </c>
      <c r="X1127">
        <f t="shared" si="454"/>
        <v>49.285714285714285</v>
      </c>
      <c r="Y1127">
        <f t="shared" si="460"/>
        <v>1.9362028137620655</v>
      </c>
      <c r="Z1127">
        <f t="shared" si="461"/>
        <v>1</v>
      </c>
      <c r="AA1127">
        <f t="shared" si="462"/>
        <v>0</v>
      </c>
      <c r="AB1127">
        <v>-644.95000000000005</v>
      </c>
      <c r="AC1127">
        <f t="shared" si="442"/>
        <v>-29146828662.80019</v>
      </c>
      <c r="AD1127">
        <f t="shared" si="455"/>
        <v>-19091666808.250191</v>
      </c>
      <c r="AE1127" t="str">
        <f t="shared" si="443"/>
        <v>Feb</v>
      </c>
      <c r="AF1127">
        <f>_xlfn.IFNA(VLOOKUP(A1127,Gold!$A$2:$E$1307,5, FALSE),AF1126)</f>
        <v>33193</v>
      </c>
      <c r="AG1127">
        <f>_xlfn.IFNA(VLOOKUP(A1127,Gold!$A$2:$G$1307,7, FALSE),AG1126)</f>
        <v>1</v>
      </c>
      <c r="AH1127">
        <f>_xlfn.IFNA(VLOOKUP(A1127,Oil!$A$2:$E$1345,5, FALSE),AH1126)</f>
        <v>3860</v>
      </c>
      <c r="AI1127">
        <f>_xlfn.IFNA(VLOOKUP(A1127,Oil!$A$2:$G$1345,7, FALSE),AI1126)</f>
        <v>1</v>
      </c>
      <c r="AJ1127">
        <f t="shared" si="446"/>
        <v>2</v>
      </c>
      <c r="AK1127">
        <f>_xlfn.IFNA(VLOOKUP(A1127,InterestRate!$A$2:$G$1334,3, FALSE),AK1126)</f>
        <v>7.577</v>
      </c>
      <c r="AL1127">
        <f>_xlfn.IFNA(VLOOKUP(A1127,InterestRate!$A$2:$G$1334,4,FALSE),AL1126)</f>
        <v>7.5389999999999997</v>
      </c>
      <c r="AM1127">
        <f>_xlfn.IFNA(VLOOKUP(A1127,InterestRate!$A$2:$G$1334,5, FALSE),AM1126)</f>
        <v>7.5839999999999996</v>
      </c>
      <c r="AN1127">
        <f>_xlfn.IFNA(VLOOKUP(A1127,InterestRate!$A$2:$G$1334,6, FALSE),AN1126)</f>
        <v>7.5339999999999998</v>
      </c>
      <c r="AO1127">
        <f>_xlfn.IFNA(VLOOKUP(A1127,InterestRate!$A$2:$G$1334,7, FALSE),AO1126)</f>
        <v>7.4000000000000003E-3</v>
      </c>
      <c r="AP1127">
        <f t="shared" si="447"/>
        <v>1</v>
      </c>
      <c r="AQ1127">
        <f t="shared" si="448"/>
        <v>3</v>
      </c>
    </row>
    <row r="1128" spans="1:43" x14ac:dyDescent="0.2">
      <c r="A1128" s="1">
        <v>43514</v>
      </c>
      <c r="B1128">
        <v>10738.65</v>
      </c>
      <c r="C1128">
        <v>10759.9</v>
      </c>
      <c r="D1128">
        <v>10628.4</v>
      </c>
      <c r="E1128">
        <v>10640.95</v>
      </c>
      <c r="F1128">
        <v>345440240</v>
      </c>
      <c r="G1128">
        <v>14903.19</v>
      </c>
      <c r="H1128">
        <f t="shared" si="464"/>
        <v>10885.912499999999</v>
      </c>
      <c r="I1128">
        <f t="shared" si="456"/>
        <v>-244.96249999999782</v>
      </c>
      <c r="J1128">
        <f t="shared" si="463"/>
        <v>0</v>
      </c>
      <c r="K1128">
        <f t="shared" si="444"/>
        <v>10806.65</v>
      </c>
      <c r="L1128">
        <f t="shared" si="457"/>
        <v>380786970.4285714</v>
      </c>
      <c r="M1128">
        <f t="shared" si="458"/>
        <v>-35346730.428571403</v>
      </c>
      <c r="N1128" s="10">
        <f t="shared" si="445"/>
        <v>1.5571917920862226</v>
      </c>
      <c r="O1128">
        <f t="shared" si="453"/>
        <v>-428.44999999999891</v>
      </c>
      <c r="P1128">
        <f t="shared" si="465"/>
        <v>-845.64999999999782</v>
      </c>
      <c r="Q1128">
        <f t="shared" si="466"/>
        <v>267.6182337726994</v>
      </c>
      <c r="R1128">
        <f t="shared" si="467"/>
        <v>417.19999999999891</v>
      </c>
      <c r="S1128">
        <f t="shared" si="449"/>
        <v>-83.449999999998909</v>
      </c>
      <c r="T1128">
        <f t="shared" si="450"/>
        <v>83.449999999998909</v>
      </c>
      <c r="U1128">
        <f t="shared" si="451"/>
        <v>0</v>
      </c>
      <c r="V1128">
        <f t="shared" si="452"/>
        <v>83.449999999998909</v>
      </c>
      <c r="W1128">
        <f t="shared" si="459"/>
        <v>0</v>
      </c>
      <c r="X1128">
        <f t="shared" si="454"/>
        <v>61.207142857142699</v>
      </c>
      <c r="Y1128">
        <f t="shared" si="460"/>
        <v>0</v>
      </c>
      <c r="Z1128">
        <f t="shared" si="461"/>
        <v>1</v>
      </c>
      <c r="AA1128">
        <f t="shared" si="462"/>
        <v>0</v>
      </c>
      <c r="AB1128">
        <v>-954.8</v>
      </c>
      <c r="AC1128">
        <f t="shared" si="442"/>
        <v>-33749511447.999622</v>
      </c>
      <c r="AD1128">
        <f t="shared" si="455"/>
        <v>-23873493922.635811</v>
      </c>
      <c r="AE1128" t="str">
        <f t="shared" si="443"/>
        <v>Feb</v>
      </c>
      <c r="AF1128">
        <f>_xlfn.IFNA(VLOOKUP(A1128,Gold!$A$2:$E$1307,5, FALSE),AF1127)</f>
        <v>33371</v>
      </c>
      <c r="AG1128">
        <f>_xlfn.IFNA(VLOOKUP(A1128,Gold!$A$2:$G$1307,7, FALSE),AG1127)</f>
        <v>-1</v>
      </c>
      <c r="AH1128">
        <f>_xlfn.IFNA(VLOOKUP(A1128,Oil!$A$2:$E$1345,5, FALSE),AH1127)</f>
        <v>3961</v>
      </c>
      <c r="AI1128">
        <f>_xlfn.IFNA(VLOOKUP(A1128,Oil!$A$2:$G$1345,7, FALSE),AI1127)</f>
        <v>1</v>
      </c>
      <c r="AJ1128">
        <f t="shared" si="446"/>
        <v>0</v>
      </c>
      <c r="AK1128">
        <f>_xlfn.IFNA(VLOOKUP(A1128,InterestRate!$A$2:$G$1334,3, FALSE),AK1127)</f>
        <v>7.58</v>
      </c>
      <c r="AL1128">
        <f>_xlfn.IFNA(VLOOKUP(A1128,InterestRate!$A$2:$G$1334,4,FALSE),AL1127)</f>
        <v>7.601</v>
      </c>
      <c r="AM1128">
        <f>_xlfn.IFNA(VLOOKUP(A1128,InterestRate!$A$2:$G$1334,5, FALSE),AM1127)</f>
        <v>7.601</v>
      </c>
      <c r="AN1128">
        <f>_xlfn.IFNA(VLOOKUP(A1128,InterestRate!$A$2:$G$1334,6, FALSE),AN1127)</f>
        <v>7.5650000000000004</v>
      </c>
      <c r="AO1128">
        <f>_xlfn.IFNA(VLOOKUP(A1128,InterestRate!$A$2:$G$1334,7, FALSE),AO1127)</f>
        <v>4.0000000000000002E-4</v>
      </c>
      <c r="AP1128">
        <f t="shared" si="447"/>
        <v>1</v>
      </c>
      <c r="AQ1128">
        <f t="shared" si="448"/>
        <v>1</v>
      </c>
    </row>
    <row r="1129" spans="1:43" x14ac:dyDescent="0.2">
      <c r="A1129" s="1">
        <v>43515</v>
      </c>
      <c r="B1129">
        <v>10636.7</v>
      </c>
      <c r="C1129">
        <v>10722.85</v>
      </c>
      <c r="D1129">
        <v>10585.65</v>
      </c>
      <c r="E1129">
        <v>10604.35</v>
      </c>
      <c r="F1129">
        <v>291507060</v>
      </c>
      <c r="G1129">
        <v>13765.01</v>
      </c>
      <c r="H1129">
        <f t="shared" si="464"/>
        <v>10870.079166666665</v>
      </c>
      <c r="I1129">
        <f t="shared" si="456"/>
        <v>-265.72916666666424</v>
      </c>
      <c r="J1129">
        <f t="shared" si="463"/>
        <v>0</v>
      </c>
      <c r="K1129">
        <f t="shared" si="444"/>
        <v>10792.5</v>
      </c>
      <c r="L1129">
        <f t="shared" si="457"/>
        <v>392486372.4285714</v>
      </c>
      <c r="M1129">
        <f t="shared" si="458"/>
        <v>-100979312.4285714</v>
      </c>
      <c r="N1129" s="10">
        <f t="shared" si="445"/>
        <v>1.7742718789930512</v>
      </c>
      <c r="O1129">
        <f t="shared" si="453"/>
        <v>-339.25</v>
      </c>
      <c r="P1129">
        <f t="shared" si="465"/>
        <v>-631.05000000000109</v>
      </c>
      <c r="Q1129">
        <f t="shared" si="466"/>
        <v>242.03388487683185</v>
      </c>
      <c r="R1129">
        <f t="shared" si="467"/>
        <v>291.80000000000109</v>
      </c>
      <c r="S1129">
        <f t="shared" si="449"/>
        <v>-36.600000000000364</v>
      </c>
      <c r="T1129">
        <f t="shared" si="450"/>
        <v>36.600000000000364</v>
      </c>
      <c r="U1129">
        <f t="shared" si="451"/>
        <v>0</v>
      </c>
      <c r="V1129">
        <f t="shared" si="452"/>
        <v>36.600000000000364</v>
      </c>
      <c r="W1129">
        <f t="shared" si="459"/>
        <v>0</v>
      </c>
      <c r="X1129">
        <f t="shared" si="454"/>
        <v>48.464285714285715</v>
      </c>
      <c r="Y1129">
        <f t="shared" si="460"/>
        <v>0</v>
      </c>
      <c r="Z1129">
        <f t="shared" si="461"/>
        <v>1</v>
      </c>
      <c r="AA1129">
        <f t="shared" si="462"/>
        <v>0</v>
      </c>
      <c r="AB1129">
        <v>-1105.75</v>
      </c>
      <c r="AC1129">
        <f t="shared" si="442"/>
        <v>-9430253391.0001068</v>
      </c>
      <c r="AD1129">
        <f t="shared" si="455"/>
        <v>-21193856581.621555</v>
      </c>
      <c r="AE1129" t="str">
        <f t="shared" si="443"/>
        <v>Feb</v>
      </c>
      <c r="AF1129">
        <f>_xlfn.IFNA(VLOOKUP(A1129,Gold!$A$2:$E$1307,5, FALSE),AF1128)</f>
        <v>33519</v>
      </c>
      <c r="AG1129">
        <f>_xlfn.IFNA(VLOOKUP(A1129,Gold!$A$2:$G$1307,7, FALSE),AG1128)</f>
        <v>1</v>
      </c>
      <c r="AH1129">
        <f>_xlfn.IFNA(VLOOKUP(A1129,Oil!$A$2:$E$1345,5, FALSE),AH1128)</f>
        <v>3961</v>
      </c>
      <c r="AI1129">
        <f>_xlfn.IFNA(VLOOKUP(A1129,Oil!$A$2:$G$1345,7, FALSE),AI1128)</f>
        <v>1</v>
      </c>
      <c r="AJ1129">
        <f t="shared" si="446"/>
        <v>2</v>
      </c>
      <c r="AK1129">
        <f>_xlfn.IFNA(VLOOKUP(A1129,InterestRate!$A$2:$G$1334,3, FALSE),AK1128)</f>
        <v>7.58</v>
      </c>
      <c r="AL1129">
        <f>_xlfn.IFNA(VLOOKUP(A1129,InterestRate!$A$2:$G$1334,4,FALSE),AL1128)</f>
        <v>7.601</v>
      </c>
      <c r="AM1129">
        <f>_xlfn.IFNA(VLOOKUP(A1129,InterestRate!$A$2:$G$1334,5, FALSE),AM1128)</f>
        <v>7.601</v>
      </c>
      <c r="AN1129">
        <f>_xlfn.IFNA(VLOOKUP(A1129,InterestRate!$A$2:$G$1334,6, FALSE),AN1128)</f>
        <v>7.5650000000000004</v>
      </c>
      <c r="AO1129">
        <f>_xlfn.IFNA(VLOOKUP(A1129,InterestRate!$A$2:$G$1334,7, FALSE),AO1128)</f>
        <v>4.0000000000000002E-4</v>
      </c>
      <c r="AP1129">
        <f t="shared" si="447"/>
        <v>1</v>
      </c>
      <c r="AQ1129">
        <f t="shared" si="448"/>
        <v>3</v>
      </c>
    </row>
    <row r="1130" spans="1:43" x14ac:dyDescent="0.2">
      <c r="A1130" s="1">
        <v>43516</v>
      </c>
      <c r="B1130">
        <v>10655.45</v>
      </c>
      <c r="C1130">
        <v>10752.7</v>
      </c>
      <c r="D1130">
        <v>10646.4</v>
      </c>
      <c r="E1130">
        <v>10735.45</v>
      </c>
      <c r="F1130">
        <v>289195306</v>
      </c>
      <c r="G1130">
        <v>13209.71</v>
      </c>
      <c r="H1130">
        <f t="shared" si="464"/>
        <v>10845.970833333333</v>
      </c>
      <c r="I1130">
        <f t="shared" si="456"/>
        <v>-110.52083333333212</v>
      </c>
      <c r="J1130">
        <f t="shared" si="463"/>
        <v>0</v>
      </c>
      <c r="K1130">
        <f t="shared" si="444"/>
        <v>10863.5</v>
      </c>
      <c r="L1130">
        <f t="shared" si="457"/>
        <v>383732035.4285714</v>
      </c>
      <c r="M1130">
        <f t="shared" si="458"/>
        <v>-94536729.428571403</v>
      </c>
      <c r="N1130" s="10">
        <f t="shared" si="445"/>
        <v>1.1927772007694066</v>
      </c>
      <c r="O1130">
        <f t="shared" si="453"/>
        <v>-153.34999999999854</v>
      </c>
      <c r="P1130">
        <f t="shared" si="465"/>
        <v>-211.19999999999709</v>
      </c>
      <c r="Q1130">
        <f t="shared" si="466"/>
        <v>174.5569503874631</v>
      </c>
      <c r="R1130">
        <f t="shared" si="467"/>
        <v>57.849999999998545</v>
      </c>
      <c r="S1130">
        <f t="shared" si="449"/>
        <v>131.10000000000036</v>
      </c>
      <c r="T1130">
        <f t="shared" si="450"/>
        <v>-131.10000000000036</v>
      </c>
      <c r="U1130">
        <f t="shared" si="451"/>
        <v>131.10000000000036</v>
      </c>
      <c r="V1130">
        <f t="shared" si="452"/>
        <v>0</v>
      </c>
      <c r="W1130">
        <f t="shared" si="459"/>
        <v>18.728571428571481</v>
      </c>
      <c r="X1130">
        <f t="shared" si="454"/>
        <v>40.63571428571413</v>
      </c>
      <c r="Y1130">
        <f t="shared" si="460"/>
        <v>31.025914093006875</v>
      </c>
      <c r="Z1130">
        <f t="shared" si="461"/>
        <v>0</v>
      </c>
      <c r="AA1130">
        <f t="shared" si="462"/>
        <v>0</v>
      </c>
      <c r="AB1130">
        <v>-921.05</v>
      </c>
      <c r="AC1130">
        <f t="shared" si="442"/>
        <v>23135624480</v>
      </c>
      <c r="AD1130">
        <f t="shared" si="455"/>
        <v>-16168769566.721542</v>
      </c>
      <c r="AE1130" t="str">
        <f t="shared" si="443"/>
        <v>Feb</v>
      </c>
      <c r="AF1130">
        <f>_xlfn.IFNA(VLOOKUP(A1130,Gold!$A$2:$E$1307,5, FALSE),AF1129)</f>
        <v>33730</v>
      </c>
      <c r="AG1130">
        <f>_xlfn.IFNA(VLOOKUP(A1130,Gold!$A$2:$G$1307,7, FALSE),AG1129)</f>
        <v>1</v>
      </c>
      <c r="AH1130">
        <f>_xlfn.IFNA(VLOOKUP(A1130,Oil!$A$2:$E$1345,5, FALSE),AH1129)</f>
        <v>4009</v>
      </c>
      <c r="AI1130">
        <f>_xlfn.IFNA(VLOOKUP(A1130,Oil!$A$2:$G$1345,7, FALSE),AI1129)</f>
        <v>1</v>
      </c>
      <c r="AJ1130">
        <f t="shared" si="446"/>
        <v>2</v>
      </c>
      <c r="AK1130">
        <f>_xlfn.IFNA(VLOOKUP(A1130,InterestRate!$A$2:$G$1334,3, FALSE),AK1129)</f>
        <v>7.5449999999999999</v>
      </c>
      <c r="AL1130">
        <f>_xlfn.IFNA(VLOOKUP(A1130,InterestRate!$A$2:$G$1334,4,FALSE),AL1129)</f>
        <v>7.5709999999999997</v>
      </c>
      <c r="AM1130">
        <f>_xlfn.IFNA(VLOOKUP(A1130,InterestRate!$A$2:$G$1334,5, FALSE),AM1129)</f>
        <v>7.5720000000000001</v>
      </c>
      <c r="AN1130">
        <f>_xlfn.IFNA(VLOOKUP(A1130,InterestRate!$A$2:$G$1334,6, FALSE),AN1129)</f>
        <v>7.5410000000000004</v>
      </c>
      <c r="AO1130">
        <f>_xlfn.IFNA(VLOOKUP(A1130,InterestRate!$A$2:$G$1334,7, FALSE),AO1129)</f>
        <v>-4.5999999999999999E-3</v>
      </c>
      <c r="AP1130">
        <f t="shared" si="447"/>
        <v>-1</v>
      </c>
      <c r="AQ1130">
        <f t="shared" si="448"/>
        <v>1</v>
      </c>
    </row>
    <row r="1131" spans="1:43" x14ac:dyDescent="0.2">
      <c r="A1131" s="1">
        <v>43517</v>
      </c>
      <c r="B1131">
        <v>10744.1</v>
      </c>
      <c r="C1131">
        <v>10808.85</v>
      </c>
      <c r="D1131">
        <v>10721.5</v>
      </c>
      <c r="E1131">
        <v>10789.85</v>
      </c>
      <c r="F1131">
        <v>279584955</v>
      </c>
      <c r="G1131">
        <v>14758.5</v>
      </c>
      <c r="H1131">
        <f t="shared" si="464"/>
        <v>10831.237499999999</v>
      </c>
      <c r="I1131">
        <f t="shared" si="456"/>
        <v>-41.387499999998909</v>
      </c>
      <c r="J1131">
        <f t="shared" si="463"/>
        <v>0</v>
      </c>
      <c r="K1131">
        <f t="shared" si="444"/>
        <v>10987.45</v>
      </c>
      <c r="L1131">
        <f t="shared" si="457"/>
        <v>384190595.85714287</v>
      </c>
      <c r="M1131">
        <f t="shared" si="458"/>
        <v>-104605640.85714287</v>
      </c>
      <c r="N1131" s="10">
        <f t="shared" si="445"/>
        <v>1.8313507602051962</v>
      </c>
      <c r="O1131">
        <f t="shared" si="453"/>
        <v>-41.549999999999272</v>
      </c>
      <c r="P1131">
        <f t="shared" si="465"/>
        <v>20.700000000000728</v>
      </c>
      <c r="Q1131">
        <f t="shared" si="466"/>
        <v>136.08166796869753</v>
      </c>
      <c r="R1131">
        <f t="shared" si="467"/>
        <v>-62.25</v>
      </c>
      <c r="S1131">
        <f t="shared" si="449"/>
        <v>54.399999999999636</v>
      </c>
      <c r="T1131">
        <f t="shared" si="450"/>
        <v>-54.399999999999636</v>
      </c>
      <c r="U1131">
        <f t="shared" si="451"/>
        <v>54.399999999999636</v>
      </c>
      <c r="V1131">
        <f t="shared" si="452"/>
        <v>0</v>
      </c>
      <c r="W1131">
        <f t="shared" si="459"/>
        <v>26.5</v>
      </c>
      <c r="X1131">
        <f t="shared" si="454"/>
        <v>32.435714285714184</v>
      </c>
      <c r="Y1131">
        <f t="shared" si="460"/>
        <v>44.214038851150114</v>
      </c>
      <c r="Z1131">
        <f t="shared" si="461"/>
        <v>0</v>
      </c>
      <c r="AA1131">
        <f t="shared" si="462"/>
        <v>0</v>
      </c>
      <c r="AB1131">
        <v>-534.15</v>
      </c>
      <c r="AC1131">
        <f t="shared" si="442"/>
        <v>12791011691.25</v>
      </c>
      <c r="AD1131">
        <f t="shared" si="455"/>
        <v>-12324511145.557211</v>
      </c>
      <c r="AE1131" t="str">
        <f t="shared" si="443"/>
        <v>Feb</v>
      </c>
      <c r="AF1131">
        <f>_xlfn.IFNA(VLOOKUP(A1131,Gold!$A$2:$E$1307,5, FALSE),AF1130)</f>
        <v>33531</v>
      </c>
      <c r="AG1131">
        <f>_xlfn.IFNA(VLOOKUP(A1131,Gold!$A$2:$G$1307,7, FALSE),AG1130)</f>
        <v>-1</v>
      </c>
      <c r="AH1131">
        <f>_xlfn.IFNA(VLOOKUP(A1131,Oil!$A$2:$E$1345,5, FALSE),AH1130)</f>
        <v>4068</v>
      </c>
      <c r="AI1131">
        <f>_xlfn.IFNA(VLOOKUP(A1131,Oil!$A$2:$G$1345,7, FALSE),AI1130)</f>
        <v>1</v>
      </c>
      <c r="AJ1131">
        <f t="shared" si="446"/>
        <v>0</v>
      </c>
      <c r="AK1131">
        <f>_xlfn.IFNA(VLOOKUP(A1131,InterestRate!$A$2:$G$1334,3, FALSE),AK1130)</f>
        <v>7.5439999999999996</v>
      </c>
      <c r="AL1131">
        <f>_xlfn.IFNA(VLOOKUP(A1131,InterestRate!$A$2:$G$1334,4,FALSE),AL1130)</f>
        <v>7.5730000000000004</v>
      </c>
      <c r="AM1131">
        <f>_xlfn.IFNA(VLOOKUP(A1131,InterestRate!$A$2:$G$1334,5, FALSE),AM1130)</f>
        <v>7.5730000000000004</v>
      </c>
      <c r="AN1131">
        <f>_xlfn.IFNA(VLOOKUP(A1131,InterestRate!$A$2:$G$1334,6, FALSE),AN1130)</f>
        <v>7.5430000000000001</v>
      </c>
      <c r="AO1131">
        <f>_xlfn.IFNA(VLOOKUP(A1131,InterestRate!$A$2:$G$1334,7, FALSE),AO1130)</f>
        <v>-1E-4</v>
      </c>
      <c r="AP1131">
        <f t="shared" si="447"/>
        <v>-1</v>
      </c>
      <c r="AQ1131">
        <f t="shared" si="448"/>
        <v>-1</v>
      </c>
    </row>
    <row r="1132" spans="1:43" x14ac:dyDescent="0.2">
      <c r="A1132" s="1">
        <v>43518</v>
      </c>
      <c r="B1132">
        <v>10782.7</v>
      </c>
      <c r="C1132">
        <v>10801.55</v>
      </c>
      <c r="D1132">
        <v>10758.4</v>
      </c>
      <c r="E1132">
        <v>10791.65</v>
      </c>
      <c r="F1132">
        <v>396846597</v>
      </c>
      <c r="G1132">
        <v>24386.42</v>
      </c>
      <c r="H1132">
        <f t="shared" si="464"/>
        <v>10819.195833333333</v>
      </c>
      <c r="I1132">
        <f t="shared" si="456"/>
        <v>-27.545833333333576</v>
      </c>
      <c r="J1132">
        <f t="shared" si="463"/>
        <v>0</v>
      </c>
      <c r="K1132">
        <f t="shared" si="444"/>
        <v>11053</v>
      </c>
      <c r="L1132">
        <f t="shared" si="457"/>
        <v>382372069</v>
      </c>
      <c r="M1132">
        <f t="shared" si="458"/>
        <v>14474528</v>
      </c>
      <c r="N1132" s="10">
        <f t="shared" si="445"/>
        <v>2.4217798019765318</v>
      </c>
      <c r="O1132">
        <f t="shared" si="453"/>
        <v>-2</v>
      </c>
      <c r="P1132">
        <f t="shared" si="465"/>
        <v>116.60000000000036</v>
      </c>
      <c r="Q1132">
        <f t="shared" si="466"/>
        <v>140.55211666851565</v>
      </c>
      <c r="R1132">
        <f t="shared" si="467"/>
        <v>-118.60000000000036</v>
      </c>
      <c r="S1132">
        <f t="shared" si="449"/>
        <v>1.7999999999992724</v>
      </c>
      <c r="T1132">
        <f t="shared" si="450"/>
        <v>-1.7999999999992724</v>
      </c>
      <c r="U1132">
        <f t="shared" si="451"/>
        <v>1.7999999999992724</v>
      </c>
      <c r="V1132">
        <f t="shared" si="452"/>
        <v>0</v>
      </c>
      <c r="W1132">
        <f t="shared" si="459"/>
        <v>26.757142857142753</v>
      </c>
      <c r="X1132">
        <f t="shared" si="454"/>
        <v>27.042857142857038</v>
      </c>
      <c r="Y1132">
        <f t="shared" si="460"/>
        <v>48.826903023983313</v>
      </c>
      <c r="Z1132">
        <f t="shared" si="461"/>
        <v>0</v>
      </c>
      <c r="AA1132">
        <f t="shared" si="462"/>
        <v>0</v>
      </c>
      <c r="AB1132">
        <v>-196.9</v>
      </c>
      <c r="AC1132">
        <f t="shared" si="442"/>
        <v>3551777043.1495667</v>
      </c>
      <c r="AD1132">
        <f t="shared" si="455"/>
        <v>-8280169793.9501476</v>
      </c>
      <c r="AE1132" t="str">
        <f t="shared" si="443"/>
        <v>Feb</v>
      </c>
      <c r="AF1132">
        <f>_xlfn.IFNA(VLOOKUP(A1132,Gold!$A$2:$E$1307,5, FALSE),AF1131)</f>
        <v>33252</v>
      </c>
      <c r="AG1132">
        <f>_xlfn.IFNA(VLOOKUP(A1132,Gold!$A$2:$G$1307,7, FALSE),AG1131)</f>
        <v>-1</v>
      </c>
      <c r="AH1132">
        <f>_xlfn.IFNA(VLOOKUP(A1132,Oil!$A$2:$E$1345,5, FALSE),AH1131)</f>
        <v>4053</v>
      </c>
      <c r="AI1132">
        <f>_xlfn.IFNA(VLOOKUP(A1132,Oil!$A$2:$G$1345,7, FALSE),AI1131)</f>
        <v>-1</v>
      </c>
      <c r="AJ1132">
        <f t="shared" si="446"/>
        <v>-2</v>
      </c>
      <c r="AK1132">
        <f>_xlfn.IFNA(VLOOKUP(A1132,InterestRate!$A$2:$G$1334,3, FALSE),AK1131)</f>
        <v>7.6050000000000004</v>
      </c>
      <c r="AL1132">
        <f>_xlfn.IFNA(VLOOKUP(A1132,InterestRate!$A$2:$G$1334,4,FALSE),AL1131)</f>
        <v>7.5439999999999996</v>
      </c>
      <c r="AM1132">
        <f>_xlfn.IFNA(VLOOKUP(A1132,InterestRate!$A$2:$G$1334,5, FALSE),AM1131)</f>
        <v>7.61</v>
      </c>
      <c r="AN1132">
        <f>_xlfn.IFNA(VLOOKUP(A1132,InterestRate!$A$2:$G$1334,6, FALSE),AN1131)</f>
        <v>7.5439999999999996</v>
      </c>
      <c r="AO1132">
        <f>_xlfn.IFNA(VLOOKUP(A1132,InterestRate!$A$2:$G$1334,7, FALSE),AO1131)</f>
        <v>8.0999999999999996E-3</v>
      </c>
      <c r="AP1132">
        <f t="shared" si="447"/>
        <v>1</v>
      </c>
      <c r="AQ1132">
        <f t="shared" si="448"/>
        <v>-1</v>
      </c>
    </row>
    <row r="1133" spans="1:43" x14ac:dyDescent="0.2">
      <c r="A1133" s="1">
        <v>43521</v>
      </c>
      <c r="B1133">
        <v>10813.25</v>
      </c>
      <c r="C1133">
        <v>10887.1</v>
      </c>
      <c r="D1133">
        <v>10788.05</v>
      </c>
      <c r="E1133">
        <v>10880.1</v>
      </c>
      <c r="F1133">
        <v>385905142</v>
      </c>
      <c r="G1133">
        <v>16466.09</v>
      </c>
      <c r="H1133">
        <f t="shared" si="464"/>
        <v>10796.629166666668</v>
      </c>
      <c r="I1133">
        <f t="shared" si="456"/>
        <v>83.470833333332848</v>
      </c>
      <c r="J1133">
        <f t="shared" si="463"/>
        <v>1</v>
      </c>
      <c r="K1133">
        <f t="shared" si="444"/>
        <v>11058.2</v>
      </c>
      <c r="L1133">
        <f t="shared" si="457"/>
        <v>393070361.5714286</v>
      </c>
      <c r="M1133">
        <f t="shared" si="458"/>
        <v>-7165219.571428597</v>
      </c>
      <c r="N1133" s="10">
        <f t="shared" si="445"/>
        <v>1.6369334840672454</v>
      </c>
      <c r="O1133">
        <f t="shared" si="453"/>
        <v>134.05000000000109</v>
      </c>
      <c r="P1133">
        <f t="shared" si="465"/>
        <v>322.35000000000218</v>
      </c>
      <c r="Q1133">
        <f t="shared" si="466"/>
        <v>161.28627868010418</v>
      </c>
      <c r="R1133">
        <f t="shared" si="467"/>
        <v>-188.30000000000109</v>
      </c>
      <c r="S1133">
        <f t="shared" si="449"/>
        <v>88.450000000000728</v>
      </c>
      <c r="T1133">
        <f t="shared" si="450"/>
        <v>-88.450000000000728</v>
      </c>
      <c r="U1133">
        <f t="shared" si="451"/>
        <v>88.450000000000728</v>
      </c>
      <c r="V1133">
        <f t="shared" si="452"/>
        <v>0</v>
      </c>
      <c r="W1133">
        <f t="shared" si="459"/>
        <v>39.392857142857146</v>
      </c>
      <c r="X1133">
        <f t="shared" si="454"/>
        <v>20.242857142856987</v>
      </c>
      <c r="Y1133">
        <f t="shared" si="460"/>
        <v>64.966427141006179</v>
      </c>
      <c r="Z1133">
        <f t="shared" si="461"/>
        <v>0</v>
      </c>
      <c r="AA1133">
        <f t="shared" si="462"/>
        <v>0</v>
      </c>
      <c r="AB1133">
        <v>90.5</v>
      </c>
      <c r="AC1133">
        <f t="shared" si="442"/>
        <v>25797758742.700142</v>
      </c>
      <c r="AD1133">
        <f t="shared" si="455"/>
        <v>-1007203077.8143169</v>
      </c>
      <c r="AE1133" t="str">
        <f t="shared" si="443"/>
        <v>Feb</v>
      </c>
      <c r="AF1133">
        <f>_xlfn.IFNA(VLOOKUP(A1133,Gold!$A$2:$E$1307,5, FALSE),AF1132)</f>
        <v>33326</v>
      </c>
      <c r="AG1133">
        <f>_xlfn.IFNA(VLOOKUP(A1133,Gold!$A$2:$G$1307,7, FALSE),AG1132)</f>
        <v>-1</v>
      </c>
      <c r="AH1133">
        <f>_xlfn.IFNA(VLOOKUP(A1133,Oil!$A$2:$E$1345,5, FALSE),AH1132)</f>
        <v>4078</v>
      </c>
      <c r="AI1133">
        <f>_xlfn.IFNA(VLOOKUP(A1133,Oil!$A$2:$G$1345,7, FALSE),AI1132)</f>
        <v>1</v>
      </c>
      <c r="AJ1133">
        <f t="shared" si="446"/>
        <v>0</v>
      </c>
      <c r="AK1133">
        <f>_xlfn.IFNA(VLOOKUP(A1133,InterestRate!$A$2:$G$1334,3, FALSE),AK1132)</f>
        <v>7.5839999999999996</v>
      </c>
      <c r="AL1133">
        <f>_xlfn.IFNA(VLOOKUP(A1133,InterestRate!$A$2:$G$1334,4,FALSE),AL1132)</f>
        <v>7.5910000000000002</v>
      </c>
      <c r="AM1133">
        <f>_xlfn.IFNA(VLOOKUP(A1133,InterestRate!$A$2:$G$1334,5, FALSE),AM1132)</f>
        <v>7.6109999999999998</v>
      </c>
      <c r="AN1133">
        <f>_xlfn.IFNA(VLOOKUP(A1133,InterestRate!$A$2:$G$1334,6, FALSE),AN1132)</f>
        <v>7.5819999999999999</v>
      </c>
      <c r="AO1133">
        <f>_xlfn.IFNA(VLOOKUP(A1133,InterestRate!$A$2:$G$1334,7, FALSE),AO1132)</f>
        <v>-2.8E-3</v>
      </c>
      <c r="AP1133">
        <f t="shared" si="447"/>
        <v>-1</v>
      </c>
      <c r="AQ1133">
        <f t="shared" si="448"/>
        <v>-1</v>
      </c>
    </row>
    <row r="1134" spans="1:43" x14ac:dyDescent="0.2">
      <c r="A1134" s="1">
        <v>43522</v>
      </c>
      <c r="B1134">
        <v>10775.3</v>
      </c>
      <c r="C1134">
        <v>10888.75</v>
      </c>
      <c r="D1134">
        <v>10729.3</v>
      </c>
      <c r="E1134">
        <v>10835.3</v>
      </c>
      <c r="F1134">
        <v>414954476</v>
      </c>
      <c r="G1134">
        <v>19186.75</v>
      </c>
      <c r="H1134">
        <f t="shared" si="464"/>
        <v>10780.854166666668</v>
      </c>
      <c r="I1134">
        <f t="shared" si="456"/>
        <v>54.445833333331393</v>
      </c>
      <c r="J1134">
        <f t="shared" si="463"/>
        <v>0</v>
      </c>
      <c r="K1134">
        <f t="shared" si="444"/>
        <v>11035.4</v>
      </c>
      <c r="L1134">
        <f t="shared" si="457"/>
        <v>358622324</v>
      </c>
      <c r="M1134">
        <f t="shared" si="458"/>
        <v>56332152</v>
      </c>
      <c r="N1134" s="10">
        <f t="shared" si="445"/>
        <v>1.8467416684355797</v>
      </c>
      <c r="O1134">
        <f t="shared" si="453"/>
        <v>110.89999999999964</v>
      </c>
      <c r="P1134">
        <f t="shared" si="465"/>
        <v>448.95000000000073</v>
      </c>
      <c r="Q1134">
        <f t="shared" si="466"/>
        <v>208.59225462724237</v>
      </c>
      <c r="R1134">
        <f t="shared" si="467"/>
        <v>-338.05000000000109</v>
      </c>
      <c r="S1134">
        <f t="shared" si="449"/>
        <v>-44.800000000001091</v>
      </c>
      <c r="T1134">
        <f t="shared" si="450"/>
        <v>44.800000000001091</v>
      </c>
      <c r="U1134">
        <f t="shared" si="451"/>
        <v>0</v>
      </c>
      <c r="V1134">
        <f t="shared" si="452"/>
        <v>44.800000000001091</v>
      </c>
      <c r="W1134">
        <f t="shared" si="459"/>
        <v>39.392857142857146</v>
      </c>
      <c r="X1134">
        <f t="shared" si="454"/>
        <v>23.55000000000005</v>
      </c>
      <c r="Y1134">
        <f t="shared" si="460"/>
        <v>61.606344950848928</v>
      </c>
      <c r="Z1134">
        <f t="shared" si="461"/>
        <v>0</v>
      </c>
      <c r="AA1134">
        <f t="shared" si="462"/>
        <v>0</v>
      </c>
      <c r="AB1134">
        <v>242.95</v>
      </c>
      <c r="AC1134">
        <f t="shared" si="442"/>
        <v>24897268560</v>
      </c>
      <c r="AD1134">
        <f t="shared" si="455"/>
        <v>6713382239.728569</v>
      </c>
      <c r="AE1134" t="str">
        <f t="shared" si="443"/>
        <v>Feb</v>
      </c>
      <c r="AF1134">
        <f>_xlfn.IFNA(VLOOKUP(A1134,Gold!$A$2:$E$1307,5, FALSE),AF1133)</f>
        <v>33264</v>
      </c>
      <c r="AG1134">
        <f>_xlfn.IFNA(VLOOKUP(A1134,Gold!$A$2:$G$1307,7, FALSE),AG1133)</f>
        <v>-1</v>
      </c>
      <c r="AH1134">
        <f>_xlfn.IFNA(VLOOKUP(A1134,Oil!$A$2:$E$1345,5, FALSE),AH1133)</f>
        <v>3941</v>
      </c>
      <c r="AI1134">
        <f>_xlfn.IFNA(VLOOKUP(A1134,Oil!$A$2:$G$1345,7, FALSE),AI1133)</f>
        <v>-1</v>
      </c>
      <c r="AJ1134">
        <f t="shared" si="446"/>
        <v>-2</v>
      </c>
      <c r="AK1134">
        <f>_xlfn.IFNA(VLOOKUP(A1134,InterestRate!$A$2:$G$1334,3, FALSE),AK1133)</f>
        <v>7.5869999999999997</v>
      </c>
      <c r="AL1134">
        <f>_xlfn.IFNA(VLOOKUP(A1134,InterestRate!$A$2:$G$1334,4,FALSE),AL1133)</f>
        <v>7.6239999999999997</v>
      </c>
      <c r="AM1134">
        <f>_xlfn.IFNA(VLOOKUP(A1134,InterestRate!$A$2:$G$1334,5, FALSE),AM1133)</f>
        <v>7.6239999999999997</v>
      </c>
      <c r="AN1134">
        <f>_xlfn.IFNA(VLOOKUP(A1134,InterestRate!$A$2:$G$1334,6, FALSE),AN1133)</f>
        <v>7.5780000000000003</v>
      </c>
      <c r="AO1134">
        <f>_xlfn.IFNA(VLOOKUP(A1134,InterestRate!$A$2:$G$1334,7, FALSE),AO1133)</f>
        <v>4.0000000000000002E-4</v>
      </c>
      <c r="AP1134">
        <f t="shared" si="447"/>
        <v>1</v>
      </c>
      <c r="AQ1134">
        <f t="shared" si="448"/>
        <v>-1</v>
      </c>
    </row>
    <row r="1135" spans="1:43" x14ac:dyDescent="0.2">
      <c r="A1135" s="1">
        <v>43523</v>
      </c>
      <c r="B1135">
        <v>10881.2</v>
      </c>
      <c r="C1135">
        <v>10939.7</v>
      </c>
      <c r="D1135">
        <v>10751.2</v>
      </c>
      <c r="E1135">
        <v>10806.65</v>
      </c>
      <c r="F1135">
        <v>381080073</v>
      </c>
      <c r="G1135">
        <v>18313.849999999999</v>
      </c>
      <c r="H1135">
        <f t="shared" si="464"/>
        <v>10771.829166666668</v>
      </c>
      <c r="I1135">
        <f t="shared" si="456"/>
        <v>34.820833333331393</v>
      </c>
      <c r="J1135">
        <f t="shared" si="463"/>
        <v>0</v>
      </c>
      <c r="K1135">
        <f t="shared" si="444"/>
        <v>11168.05</v>
      </c>
      <c r="L1135">
        <f t="shared" si="457"/>
        <v>343347682.28571427</v>
      </c>
      <c r="M1135">
        <f t="shared" si="458"/>
        <v>37732390.714285731</v>
      </c>
      <c r="N1135" s="10">
        <f t="shared" si="445"/>
        <v>3.3442371132589623</v>
      </c>
      <c r="O1135">
        <f t="shared" si="453"/>
        <v>165.69999999999891</v>
      </c>
      <c r="P1135">
        <f t="shared" si="465"/>
        <v>594.14999999999782</v>
      </c>
      <c r="Q1135">
        <f t="shared" si="466"/>
        <v>216.09783360893772</v>
      </c>
      <c r="R1135">
        <f t="shared" si="467"/>
        <v>-428.44999999999891</v>
      </c>
      <c r="S1135">
        <f t="shared" si="449"/>
        <v>-28.649999999999636</v>
      </c>
      <c r="T1135">
        <f t="shared" si="450"/>
        <v>28.649999999999636</v>
      </c>
      <c r="U1135">
        <f t="shared" si="451"/>
        <v>0</v>
      </c>
      <c r="V1135">
        <f t="shared" si="452"/>
        <v>28.649999999999636</v>
      </c>
      <c r="W1135">
        <f t="shared" si="459"/>
        <v>39.392857142857146</v>
      </c>
      <c r="X1135">
        <f t="shared" si="454"/>
        <v>15.721428571428728</v>
      </c>
      <c r="Y1135">
        <f t="shared" si="460"/>
        <v>70.201120162932597</v>
      </c>
      <c r="Z1135">
        <f t="shared" si="461"/>
        <v>0</v>
      </c>
      <c r="AA1135">
        <f t="shared" si="462"/>
        <v>0</v>
      </c>
      <c r="AB1135">
        <v>410.65</v>
      </c>
      <c r="AC1135">
        <f t="shared" si="442"/>
        <v>-28409519442.150417</v>
      </c>
      <c r="AD1135">
        <f t="shared" si="455"/>
        <v>7476238240.5641699</v>
      </c>
      <c r="AE1135" t="str">
        <f t="shared" si="443"/>
        <v>Feb</v>
      </c>
      <c r="AF1135">
        <f>_xlfn.IFNA(VLOOKUP(A1135,Gold!$A$2:$E$1307,5, FALSE),AF1134)</f>
        <v>33367</v>
      </c>
      <c r="AG1135">
        <f>_xlfn.IFNA(VLOOKUP(A1135,Gold!$A$2:$G$1307,7, FALSE),AG1134)</f>
        <v>-1</v>
      </c>
      <c r="AH1135">
        <f>_xlfn.IFNA(VLOOKUP(A1135,Oil!$A$2:$E$1345,5, FALSE),AH1134)</f>
        <v>3946</v>
      </c>
      <c r="AI1135">
        <f>_xlfn.IFNA(VLOOKUP(A1135,Oil!$A$2:$G$1345,7, FALSE),AI1134)</f>
        <v>1</v>
      </c>
      <c r="AJ1135">
        <f t="shared" si="446"/>
        <v>0</v>
      </c>
      <c r="AK1135">
        <f>_xlfn.IFNA(VLOOKUP(A1135,InterestRate!$A$2:$G$1334,3, FALSE),AK1134)</f>
        <v>7.6719999999999997</v>
      </c>
      <c r="AL1135">
        <f>_xlfn.IFNA(VLOOKUP(A1135,InterestRate!$A$2:$G$1334,4,FALSE),AL1134)</f>
        <v>7.6079999999999997</v>
      </c>
      <c r="AM1135">
        <f>_xlfn.IFNA(VLOOKUP(A1135,InterestRate!$A$2:$G$1334,5, FALSE),AM1134)</f>
        <v>7.6989999999999998</v>
      </c>
      <c r="AN1135">
        <f>_xlfn.IFNA(VLOOKUP(A1135,InterestRate!$A$2:$G$1334,6, FALSE),AN1134)</f>
        <v>7.5910000000000002</v>
      </c>
      <c r="AO1135">
        <f>_xlfn.IFNA(VLOOKUP(A1135,InterestRate!$A$2:$G$1334,7, FALSE),AO1134)</f>
        <v>1.12E-2</v>
      </c>
      <c r="AP1135">
        <f t="shared" si="447"/>
        <v>1</v>
      </c>
      <c r="AQ1135">
        <f t="shared" si="448"/>
        <v>1</v>
      </c>
    </row>
    <row r="1136" spans="1:43" x14ac:dyDescent="0.2">
      <c r="A1136" s="1">
        <v>43524</v>
      </c>
      <c r="B1136">
        <v>10865.7</v>
      </c>
      <c r="C1136">
        <v>10865.7</v>
      </c>
      <c r="D1136">
        <v>10784.85</v>
      </c>
      <c r="E1136">
        <v>10792.5</v>
      </c>
      <c r="F1136">
        <v>644159018</v>
      </c>
      <c r="G1136">
        <v>27123.34</v>
      </c>
      <c r="H1136">
        <f t="shared" si="464"/>
        <v>10764.983333333334</v>
      </c>
      <c r="I1136">
        <f t="shared" si="456"/>
        <v>27.516666666666424</v>
      </c>
      <c r="J1136">
        <f t="shared" si="463"/>
        <v>0</v>
      </c>
      <c r="K1136">
        <f t="shared" si="444"/>
        <v>11301.2</v>
      </c>
      <c r="L1136">
        <f t="shared" si="457"/>
        <v>348439087</v>
      </c>
      <c r="M1136">
        <f t="shared" si="458"/>
        <v>295719931</v>
      </c>
      <c r="N1136" s="10">
        <f t="shared" si="445"/>
        <v>4.7134584201992196</v>
      </c>
      <c r="O1136">
        <f t="shared" si="453"/>
        <v>188.14999999999964</v>
      </c>
      <c r="P1136">
        <f t="shared" si="465"/>
        <v>527.39999999999964</v>
      </c>
      <c r="Q1136">
        <f t="shared" si="466"/>
        <v>180.652453754769</v>
      </c>
      <c r="R1136">
        <f t="shared" si="467"/>
        <v>-339.25</v>
      </c>
      <c r="S1136">
        <f t="shared" si="449"/>
        <v>-14.149999999999636</v>
      </c>
      <c r="T1136">
        <f t="shared" si="450"/>
        <v>14.149999999999636</v>
      </c>
      <c r="U1136">
        <f t="shared" si="451"/>
        <v>0</v>
      </c>
      <c r="V1136">
        <f t="shared" si="452"/>
        <v>14.149999999999636</v>
      </c>
      <c r="W1136">
        <f t="shared" si="459"/>
        <v>39.392857142857146</v>
      </c>
      <c r="X1136">
        <f t="shared" si="454"/>
        <v>12.514285714285766</v>
      </c>
      <c r="Y1136">
        <f t="shared" si="460"/>
        <v>74.456595112731122</v>
      </c>
      <c r="Z1136">
        <f t="shared" si="461"/>
        <v>0</v>
      </c>
      <c r="AA1136">
        <f t="shared" si="462"/>
        <v>0</v>
      </c>
      <c r="AB1136">
        <v>464.75</v>
      </c>
      <c r="AC1136">
        <f t="shared" si="442"/>
        <v>-47152440117.600471</v>
      </c>
      <c r="AD1136">
        <f t="shared" si="455"/>
        <v>2087354422.4784012</v>
      </c>
      <c r="AE1136" t="str">
        <f t="shared" si="443"/>
        <v>Feb</v>
      </c>
      <c r="AF1136">
        <f>_xlfn.IFNA(VLOOKUP(A1136,Gold!$A$2:$E$1307,5, FALSE),AF1135)</f>
        <v>33250</v>
      </c>
      <c r="AG1136">
        <f>_xlfn.IFNA(VLOOKUP(A1136,Gold!$A$2:$G$1307,7, FALSE),AG1135)</f>
        <v>1</v>
      </c>
      <c r="AH1136">
        <f>_xlfn.IFNA(VLOOKUP(A1136,Oil!$A$2:$E$1345,5, FALSE),AH1135)</f>
        <v>4052</v>
      </c>
      <c r="AI1136">
        <f>_xlfn.IFNA(VLOOKUP(A1136,Oil!$A$2:$G$1345,7, FALSE),AI1135)</f>
        <v>1</v>
      </c>
      <c r="AJ1136">
        <f t="shared" si="446"/>
        <v>2</v>
      </c>
      <c r="AK1136">
        <f>_xlfn.IFNA(VLOOKUP(A1136,InterestRate!$A$2:$G$1334,3, FALSE),AK1135)</f>
        <v>7.5910000000000002</v>
      </c>
      <c r="AL1136">
        <f>_xlfn.IFNA(VLOOKUP(A1136,InterestRate!$A$2:$G$1334,4,FALSE),AL1135)</f>
        <v>7.6790000000000003</v>
      </c>
      <c r="AM1136">
        <f>_xlfn.IFNA(VLOOKUP(A1136,InterestRate!$A$2:$G$1334,5, FALSE),AM1135)</f>
        <v>7.6790000000000003</v>
      </c>
      <c r="AN1136">
        <f>_xlfn.IFNA(VLOOKUP(A1136,InterestRate!$A$2:$G$1334,6, FALSE),AN1135)</f>
        <v>7.5910000000000002</v>
      </c>
      <c r="AO1136">
        <f>_xlfn.IFNA(VLOOKUP(A1136,InterestRate!$A$2:$G$1334,7, FALSE),AO1135)</f>
        <v>-1.06E-2</v>
      </c>
      <c r="AP1136">
        <f t="shared" si="447"/>
        <v>-1</v>
      </c>
      <c r="AQ1136">
        <f t="shared" si="448"/>
        <v>1</v>
      </c>
    </row>
    <row r="1137" spans="1:43" x14ac:dyDescent="0.2">
      <c r="A1137" s="1">
        <v>43525</v>
      </c>
      <c r="B1137">
        <v>10842.65</v>
      </c>
      <c r="C1137">
        <v>10877.9</v>
      </c>
      <c r="D1137">
        <v>10823.1</v>
      </c>
      <c r="E1137">
        <v>10863.5</v>
      </c>
      <c r="F1137">
        <v>308526309</v>
      </c>
      <c r="G1137">
        <v>15010.06</v>
      </c>
      <c r="H1137">
        <f t="shared" si="464"/>
        <v>10761.741666666667</v>
      </c>
      <c r="I1137">
        <f t="shared" si="456"/>
        <v>101.75833333333321</v>
      </c>
      <c r="J1137">
        <f t="shared" si="463"/>
        <v>0</v>
      </c>
      <c r="K1137">
        <f t="shared" si="444"/>
        <v>11341.7</v>
      </c>
      <c r="L1137">
        <f t="shared" si="457"/>
        <v>398817938.14285713</v>
      </c>
      <c r="M1137">
        <f t="shared" si="458"/>
        <v>-90291629.142857134</v>
      </c>
      <c r="N1137" s="10">
        <f t="shared" si="445"/>
        <v>4.4018962581120329</v>
      </c>
      <c r="O1137">
        <f t="shared" si="453"/>
        <v>128.04999999999927</v>
      </c>
      <c r="P1137">
        <f t="shared" si="465"/>
        <v>281.39999999999782</v>
      </c>
      <c r="Q1137">
        <f t="shared" si="466"/>
        <v>126.02707947859696</v>
      </c>
      <c r="R1137">
        <f t="shared" si="467"/>
        <v>-153.34999999999854</v>
      </c>
      <c r="S1137">
        <f t="shared" si="449"/>
        <v>71</v>
      </c>
      <c r="T1137">
        <f t="shared" si="450"/>
        <v>-71</v>
      </c>
      <c r="U1137">
        <f t="shared" si="451"/>
        <v>71</v>
      </c>
      <c r="V1137">
        <f t="shared" si="452"/>
        <v>0</v>
      </c>
      <c r="W1137">
        <f t="shared" si="459"/>
        <v>30.807142857142804</v>
      </c>
      <c r="X1137">
        <f t="shared" si="454"/>
        <v>12.514285714285766</v>
      </c>
      <c r="Y1137">
        <f t="shared" si="460"/>
        <v>69.508460918613906</v>
      </c>
      <c r="Z1137">
        <f t="shared" si="461"/>
        <v>0</v>
      </c>
      <c r="AA1137">
        <f t="shared" si="462"/>
        <v>0</v>
      </c>
      <c r="AB1137">
        <v>481.9</v>
      </c>
      <c r="AC1137">
        <f t="shared" si="442"/>
        <v>6432773542.6501122</v>
      </c>
      <c r="AD1137">
        <f t="shared" si="455"/>
        <v>-298767140.00015205</v>
      </c>
      <c r="AE1137" t="str">
        <f t="shared" si="443"/>
        <v>Mar</v>
      </c>
      <c r="AF1137">
        <f>_xlfn.IFNA(VLOOKUP(A1137,Gold!$A$2:$E$1307,5, FALSE),AF1136)</f>
        <v>32819</v>
      </c>
      <c r="AG1137">
        <f>_xlfn.IFNA(VLOOKUP(A1137,Gold!$A$2:$G$1307,7, FALSE),AG1136)</f>
        <v>-1</v>
      </c>
      <c r="AH1137">
        <f>_xlfn.IFNA(VLOOKUP(A1137,Oil!$A$2:$E$1345,5, FALSE),AH1136)</f>
        <v>4074</v>
      </c>
      <c r="AI1137">
        <f>_xlfn.IFNA(VLOOKUP(A1137,Oil!$A$2:$G$1345,7, FALSE),AI1136)</f>
        <v>1</v>
      </c>
      <c r="AJ1137">
        <f t="shared" si="446"/>
        <v>0</v>
      </c>
      <c r="AK1137">
        <f>_xlfn.IFNA(VLOOKUP(A1137,InterestRate!$A$2:$G$1334,3, FALSE),AK1136)</f>
        <v>7.556</v>
      </c>
      <c r="AL1137">
        <f>_xlfn.IFNA(VLOOKUP(A1137,InterestRate!$A$2:$G$1334,4,FALSE),AL1136)</f>
        <v>7.5880000000000001</v>
      </c>
      <c r="AM1137">
        <f>_xlfn.IFNA(VLOOKUP(A1137,InterestRate!$A$2:$G$1334,5, FALSE),AM1136)</f>
        <v>7.5890000000000004</v>
      </c>
      <c r="AN1137">
        <f>_xlfn.IFNA(VLOOKUP(A1137,InterestRate!$A$2:$G$1334,6, FALSE),AN1136)</f>
        <v>7.5449999999999999</v>
      </c>
      <c r="AO1137">
        <f>_xlfn.IFNA(VLOOKUP(A1137,InterestRate!$A$2:$G$1334,7, FALSE),AO1136)</f>
        <v>-4.5999999999999999E-3</v>
      </c>
      <c r="AP1137">
        <f t="shared" si="447"/>
        <v>-1</v>
      </c>
      <c r="AQ1137">
        <f t="shared" si="448"/>
        <v>-1</v>
      </c>
    </row>
    <row r="1138" spans="1:43" x14ac:dyDescent="0.2">
      <c r="A1138" s="1">
        <v>43529</v>
      </c>
      <c r="B1138">
        <v>10864.85</v>
      </c>
      <c r="C1138">
        <v>10994.9</v>
      </c>
      <c r="D1138">
        <v>10817</v>
      </c>
      <c r="E1138">
        <v>10987.45</v>
      </c>
      <c r="F1138">
        <v>373220239</v>
      </c>
      <c r="G1138">
        <v>17960.03</v>
      </c>
      <c r="H1138">
        <f t="shared" si="464"/>
        <v>10767.5625</v>
      </c>
      <c r="I1138">
        <f t="shared" si="456"/>
        <v>219.88750000000073</v>
      </c>
      <c r="J1138">
        <f t="shared" si="463"/>
        <v>0</v>
      </c>
      <c r="K1138">
        <f t="shared" si="444"/>
        <v>11343.25</v>
      </c>
      <c r="L1138">
        <f t="shared" si="457"/>
        <v>401579510</v>
      </c>
      <c r="M1138">
        <f t="shared" si="458"/>
        <v>-28359271</v>
      </c>
      <c r="N1138" s="10">
        <f t="shared" si="445"/>
        <v>3.2382399919908553</v>
      </c>
      <c r="O1138">
        <f t="shared" si="453"/>
        <v>197.60000000000036</v>
      </c>
      <c r="P1138">
        <f t="shared" si="465"/>
        <v>239.14999999999964</v>
      </c>
      <c r="Q1138">
        <f t="shared" si="466"/>
        <v>86.170846357133428</v>
      </c>
      <c r="R1138">
        <f t="shared" si="467"/>
        <v>-41.549999999999272</v>
      </c>
      <c r="S1138">
        <f t="shared" si="449"/>
        <v>123.95000000000073</v>
      </c>
      <c r="T1138">
        <f t="shared" si="450"/>
        <v>-123.95000000000073</v>
      </c>
      <c r="U1138">
        <f t="shared" si="451"/>
        <v>123.95000000000073</v>
      </c>
      <c r="V1138">
        <f t="shared" si="452"/>
        <v>0</v>
      </c>
      <c r="W1138">
        <f t="shared" si="459"/>
        <v>40.742857142857247</v>
      </c>
      <c r="X1138">
        <f t="shared" si="454"/>
        <v>12.514285714285766</v>
      </c>
      <c r="Y1138">
        <f t="shared" si="460"/>
        <v>75.092153765139528</v>
      </c>
      <c r="Z1138">
        <f t="shared" si="461"/>
        <v>0</v>
      </c>
      <c r="AA1138">
        <f t="shared" si="462"/>
        <v>0</v>
      </c>
      <c r="AB1138">
        <v>513.79999999999995</v>
      </c>
      <c r="AC1138">
        <f t="shared" si="442"/>
        <v>45756801301.400139</v>
      </c>
      <c r="AD1138">
        <f t="shared" si="455"/>
        <v>4410631375.7355814</v>
      </c>
      <c r="AE1138" t="str">
        <f t="shared" si="443"/>
        <v>Mar</v>
      </c>
      <c r="AF1138">
        <f>_xlfn.IFNA(VLOOKUP(A1138,Gold!$A$2:$E$1307,5, FALSE),AF1137)</f>
        <v>32138</v>
      </c>
      <c r="AG1138">
        <f>_xlfn.IFNA(VLOOKUP(A1138,Gold!$A$2:$G$1307,7, FALSE),AG1137)</f>
        <v>-1</v>
      </c>
      <c r="AH1138">
        <f>_xlfn.IFNA(VLOOKUP(A1138,Oil!$A$2:$E$1345,5, FALSE),AH1137)</f>
        <v>4016</v>
      </c>
      <c r="AI1138">
        <f>_xlfn.IFNA(VLOOKUP(A1138,Oil!$A$2:$G$1345,7, FALSE),AI1137)</f>
        <v>1</v>
      </c>
      <c r="AJ1138">
        <f t="shared" si="446"/>
        <v>0</v>
      </c>
      <c r="AK1138">
        <f>_xlfn.IFNA(VLOOKUP(A1138,InterestRate!$A$2:$G$1334,3, FALSE),AK1137)</f>
        <v>7.556</v>
      </c>
      <c r="AL1138">
        <f>_xlfn.IFNA(VLOOKUP(A1138,InterestRate!$A$2:$G$1334,4,FALSE),AL1137)</f>
        <v>7.55</v>
      </c>
      <c r="AM1138">
        <f>_xlfn.IFNA(VLOOKUP(A1138,InterestRate!$A$2:$G$1334,5, FALSE),AM1137)</f>
        <v>7.5609999999999999</v>
      </c>
      <c r="AN1138">
        <f>_xlfn.IFNA(VLOOKUP(A1138,InterestRate!$A$2:$G$1334,6, FALSE),AN1137)</f>
        <v>7.53</v>
      </c>
      <c r="AO1138">
        <f>_xlfn.IFNA(VLOOKUP(A1138,InterestRate!$A$2:$G$1334,7, FALSE),AO1137)</f>
        <v>0</v>
      </c>
      <c r="AP1138">
        <f t="shared" si="447"/>
        <v>-1</v>
      </c>
      <c r="AQ1138">
        <f t="shared" si="448"/>
        <v>-1</v>
      </c>
    </row>
    <row r="1139" spans="1:43" x14ac:dyDescent="0.2">
      <c r="A1139" s="1">
        <v>43530</v>
      </c>
      <c r="B1139">
        <v>11024.85</v>
      </c>
      <c r="C1139">
        <v>11062.3</v>
      </c>
      <c r="D1139">
        <v>10998.85</v>
      </c>
      <c r="E1139">
        <v>11053</v>
      </c>
      <c r="F1139">
        <v>372550850</v>
      </c>
      <c r="G1139">
        <v>17850.93</v>
      </c>
      <c r="H1139">
        <f t="shared" si="464"/>
        <v>10787.679166666667</v>
      </c>
      <c r="I1139">
        <f t="shared" si="456"/>
        <v>265.32083333333321</v>
      </c>
      <c r="J1139">
        <f t="shared" si="463"/>
        <v>0</v>
      </c>
      <c r="K1139">
        <f t="shared" si="444"/>
        <v>11426.85</v>
      </c>
      <c r="L1139">
        <f t="shared" si="457"/>
        <v>414955979.14285713</v>
      </c>
      <c r="M1139">
        <f t="shared" si="458"/>
        <v>-42405129.142857134</v>
      </c>
      <c r="N1139" s="10">
        <f t="shared" si="445"/>
        <v>3.3823396362978411</v>
      </c>
      <c r="O1139">
        <f t="shared" si="453"/>
        <v>261.35000000000036</v>
      </c>
      <c r="P1139">
        <f t="shared" si="465"/>
        <v>263.35000000000036</v>
      </c>
      <c r="Q1139">
        <f t="shared" si="466"/>
        <v>67.097620779620087</v>
      </c>
      <c r="R1139">
        <f t="shared" si="467"/>
        <v>-2</v>
      </c>
      <c r="S1139">
        <f t="shared" si="449"/>
        <v>65.549999999999272</v>
      </c>
      <c r="T1139">
        <f t="shared" si="450"/>
        <v>-65.549999999999272</v>
      </c>
      <c r="U1139">
        <f t="shared" si="451"/>
        <v>65.549999999999272</v>
      </c>
      <c r="V1139">
        <f t="shared" si="452"/>
        <v>0</v>
      </c>
      <c r="W1139">
        <f t="shared" si="459"/>
        <v>49.850000000000101</v>
      </c>
      <c r="X1139">
        <f t="shared" si="454"/>
        <v>12.514285714285766</v>
      </c>
      <c r="Y1139">
        <f t="shared" si="460"/>
        <v>78.672077556081589</v>
      </c>
      <c r="Z1139">
        <f t="shared" si="461"/>
        <v>0</v>
      </c>
      <c r="AA1139">
        <f t="shared" si="462"/>
        <v>0</v>
      </c>
      <c r="AB1139">
        <v>587</v>
      </c>
      <c r="AC1139">
        <f t="shared" si="442"/>
        <v>10487306427.499865</v>
      </c>
      <c r="AD1139">
        <f t="shared" si="455"/>
        <v>5401421287.7856236</v>
      </c>
      <c r="AE1139" t="str">
        <f t="shared" si="443"/>
        <v>Mar</v>
      </c>
      <c r="AF1139">
        <f>_xlfn.IFNA(VLOOKUP(A1139,Gold!$A$2:$E$1307,5, FALSE),AF1138)</f>
        <v>32174</v>
      </c>
      <c r="AG1139">
        <f>_xlfn.IFNA(VLOOKUP(A1139,Gold!$A$2:$G$1307,7, FALSE),AG1138)</f>
        <v>-1</v>
      </c>
      <c r="AH1139">
        <f>_xlfn.IFNA(VLOOKUP(A1139,Oil!$A$2:$E$1345,5, FALSE),AH1138)</f>
        <v>4002</v>
      </c>
      <c r="AI1139">
        <f>_xlfn.IFNA(VLOOKUP(A1139,Oil!$A$2:$G$1345,7, FALSE),AI1138)</f>
        <v>-1</v>
      </c>
      <c r="AJ1139">
        <f t="shared" si="446"/>
        <v>-2</v>
      </c>
      <c r="AK1139">
        <f>_xlfn.IFNA(VLOOKUP(A1139,InterestRate!$A$2:$G$1334,3, FALSE),AK1138)</f>
        <v>7.5720000000000001</v>
      </c>
      <c r="AL1139">
        <f>_xlfn.IFNA(VLOOKUP(A1139,InterestRate!$A$2:$G$1334,4,FALSE),AL1138)</f>
        <v>7.5540000000000003</v>
      </c>
      <c r="AM1139">
        <f>_xlfn.IFNA(VLOOKUP(A1139,InterestRate!$A$2:$G$1334,5, FALSE),AM1138)</f>
        <v>7.5869999999999997</v>
      </c>
      <c r="AN1139">
        <f>_xlfn.IFNA(VLOOKUP(A1139,InterestRate!$A$2:$G$1334,6, FALSE),AN1138)</f>
        <v>7.548</v>
      </c>
      <c r="AO1139">
        <f>_xlfn.IFNA(VLOOKUP(A1139,InterestRate!$A$2:$G$1334,7, FALSE),AO1138)</f>
        <v>2.0999999999999999E-3</v>
      </c>
      <c r="AP1139">
        <f t="shared" si="447"/>
        <v>1</v>
      </c>
      <c r="AQ1139">
        <f t="shared" si="448"/>
        <v>-1</v>
      </c>
    </row>
    <row r="1140" spans="1:43" x14ac:dyDescent="0.2">
      <c r="A1140" s="1">
        <v>43531</v>
      </c>
      <c r="B1140">
        <v>11077.95</v>
      </c>
      <c r="C1140">
        <v>11089.05</v>
      </c>
      <c r="D1140">
        <v>11027.1</v>
      </c>
      <c r="E1140">
        <v>11058.2</v>
      </c>
      <c r="F1140">
        <v>321208766</v>
      </c>
      <c r="G1140">
        <v>15321.68</v>
      </c>
      <c r="H1140">
        <f t="shared" si="464"/>
        <v>10815.0625</v>
      </c>
      <c r="I1140">
        <f t="shared" si="456"/>
        <v>243.13750000000073</v>
      </c>
      <c r="J1140">
        <f t="shared" si="463"/>
        <v>0</v>
      </c>
      <c r="K1140">
        <f t="shared" si="444"/>
        <v>11462.2</v>
      </c>
      <c r="L1140">
        <f t="shared" si="457"/>
        <v>411485158.14285713</v>
      </c>
      <c r="M1140">
        <f t="shared" si="458"/>
        <v>-90276392.142857134</v>
      </c>
      <c r="N1140" s="10">
        <f t="shared" si="445"/>
        <v>3.6533974787940169</v>
      </c>
      <c r="O1140">
        <f t="shared" si="453"/>
        <v>178.10000000000036</v>
      </c>
      <c r="P1140">
        <f t="shared" si="465"/>
        <v>44.049999999999272</v>
      </c>
      <c r="Q1140">
        <f t="shared" si="466"/>
        <v>51.634920354349468</v>
      </c>
      <c r="R1140">
        <f t="shared" si="467"/>
        <v>134.05000000000109</v>
      </c>
      <c r="S1140">
        <f t="shared" si="449"/>
        <v>5.2000000000007276</v>
      </c>
      <c r="T1140">
        <f t="shared" si="450"/>
        <v>-5.2000000000007276</v>
      </c>
      <c r="U1140">
        <f t="shared" si="451"/>
        <v>5.2000000000007276</v>
      </c>
      <c r="V1140">
        <f t="shared" si="452"/>
        <v>0</v>
      </c>
      <c r="W1140">
        <f t="shared" si="459"/>
        <v>37.957142857142962</v>
      </c>
      <c r="X1140">
        <f t="shared" si="454"/>
        <v>12.514285714285766</v>
      </c>
      <c r="Y1140">
        <f t="shared" si="460"/>
        <v>73.744102137107944</v>
      </c>
      <c r="Z1140">
        <f t="shared" si="461"/>
        <v>0</v>
      </c>
      <c r="AA1140">
        <f t="shared" si="462"/>
        <v>0</v>
      </c>
      <c r="AB1140">
        <v>637.04999999999995</v>
      </c>
      <c r="AC1140">
        <f t="shared" si="442"/>
        <v>-6343873128.5</v>
      </c>
      <c r="AD1140">
        <f t="shared" si="455"/>
        <v>809759591.89989066</v>
      </c>
      <c r="AE1140" t="str">
        <f t="shared" si="443"/>
        <v>Mar</v>
      </c>
      <c r="AF1140">
        <f>_xlfn.IFNA(VLOOKUP(A1140,Gold!$A$2:$E$1307,5, FALSE),AF1139)</f>
        <v>31982</v>
      </c>
      <c r="AG1140">
        <f>_xlfn.IFNA(VLOOKUP(A1140,Gold!$A$2:$G$1307,7, FALSE),AG1139)</f>
        <v>1</v>
      </c>
      <c r="AH1140">
        <f>_xlfn.IFNA(VLOOKUP(A1140,Oil!$A$2:$E$1345,5, FALSE),AH1139)</f>
        <v>3968</v>
      </c>
      <c r="AI1140">
        <f>_xlfn.IFNA(VLOOKUP(A1140,Oil!$A$2:$G$1345,7, FALSE),AI1139)</f>
        <v>-1</v>
      </c>
      <c r="AJ1140">
        <f t="shared" si="446"/>
        <v>0</v>
      </c>
      <c r="AK1140">
        <f>_xlfn.IFNA(VLOOKUP(A1140,InterestRate!$A$2:$G$1334,3, FALSE),AK1139)</f>
        <v>7.58</v>
      </c>
      <c r="AL1140">
        <f>_xlfn.IFNA(VLOOKUP(A1140,InterestRate!$A$2:$G$1334,4,FALSE),AL1139)</f>
        <v>7.5750000000000002</v>
      </c>
      <c r="AM1140">
        <f>_xlfn.IFNA(VLOOKUP(A1140,InterestRate!$A$2:$G$1334,5, FALSE),AM1139)</f>
        <v>7.58</v>
      </c>
      <c r="AN1140">
        <f>_xlfn.IFNA(VLOOKUP(A1140,InterestRate!$A$2:$G$1334,6, FALSE),AN1139)</f>
        <v>7.5609999999999999</v>
      </c>
      <c r="AO1140">
        <f>_xlfn.IFNA(VLOOKUP(A1140,InterestRate!$A$2:$G$1334,7, FALSE),AO1139)</f>
        <v>1.1000000000000001E-3</v>
      </c>
      <c r="AP1140">
        <f t="shared" si="447"/>
        <v>1</v>
      </c>
      <c r="AQ1140">
        <f t="shared" si="448"/>
        <v>1</v>
      </c>
    </row>
    <row r="1141" spans="1:43" x14ac:dyDescent="0.2">
      <c r="A1141" s="1">
        <v>43532</v>
      </c>
      <c r="B1141">
        <v>11038.85</v>
      </c>
      <c r="C1141">
        <v>11049</v>
      </c>
      <c r="D1141">
        <v>11008.95</v>
      </c>
      <c r="E1141">
        <v>11035.4</v>
      </c>
      <c r="F1141">
        <v>326569833</v>
      </c>
      <c r="G1141">
        <v>14369.77</v>
      </c>
      <c r="H1141">
        <f t="shared" si="464"/>
        <v>10849.833333333332</v>
      </c>
      <c r="I1141">
        <f t="shared" si="456"/>
        <v>185.56666666666752</v>
      </c>
      <c r="J1141">
        <f t="shared" si="463"/>
        <v>0</v>
      </c>
      <c r="K1141">
        <f t="shared" si="444"/>
        <v>11532.4</v>
      </c>
      <c r="L1141">
        <f t="shared" si="457"/>
        <v>402242818.71428573</v>
      </c>
      <c r="M1141">
        <f t="shared" si="458"/>
        <v>-75672985.714285731</v>
      </c>
      <c r="N1141" s="10">
        <f t="shared" si="445"/>
        <v>4.5036881309241172</v>
      </c>
      <c r="O1141">
        <f t="shared" si="453"/>
        <v>200.10000000000036</v>
      </c>
      <c r="P1141">
        <f t="shared" si="465"/>
        <v>89.200000000000728</v>
      </c>
      <c r="Q1141">
        <f t="shared" si="466"/>
        <v>49.237277786343554</v>
      </c>
      <c r="R1141">
        <f t="shared" si="467"/>
        <v>110.89999999999964</v>
      </c>
      <c r="S1141">
        <f t="shared" si="449"/>
        <v>-22.800000000001091</v>
      </c>
      <c r="T1141">
        <f t="shared" si="450"/>
        <v>22.800000000001091</v>
      </c>
      <c r="U1141">
        <f t="shared" si="451"/>
        <v>0</v>
      </c>
      <c r="V1141">
        <f t="shared" si="452"/>
        <v>22.800000000001091</v>
      </c>
      <c r="W1141">
        <f t="shared" si="459"/>
        <v>37.957142857142962</v>
      </c>
      <c r="X1141">
        <f t="shared" si="454"/>
        <v>9.3714285714286234</v>
      </c>
      <c r="Y1141">
        <f t="shared" si="460"/>
        <v>78.539757611587305</v>
      </c>
      <c r="Z1141">
        <f t="shared" si="461"/>
        <v>0</v>
      </c>
      <c r="AA1141">
        <f t="shared" si="462"/>
        <v>0</v>
      </c>
      <c r="AB1141">
        <v>639.54999999999995</v>
      </c>
      <c r="AC1141">
        <f t="shared" si="442"/>
        <v>-1126665923.8502376</v>
      </c>
      <c r="AD1141">
        <f t="shared" si="455"/>
        <v>-2907945334.3644295</v>
      </c>
      <c r="AE1141" t="str">
        <f t="shared" si="443"/>
        <v>Mar</v>
      </c>
      <c r="AF1141">
        <f>_xlfn.IFNA(VLOOKUP(A1141,Gold!$A$2:$E$1307,5, FALSE),AF1140)</f>
        <v>32123</v>
      </c>
      <c r="AG1141">
        <f>_xlfn.IFNA(VLOOKUP(A1141,Gold!$A$2:$G$1307,7, FALSE),AG1140)</f>
        <v>-1</v>
      </c>
      <c r="AH1141">
        <f>_xlfn.IFNA(VLOOKUP(A1141,Oil!$A$2:$E$1345,5, FALSE),AH1140)</f>
        <v>3968</v>
      </c>
      <c r="AI1141">
        <f>_xlfn.IFNA(VLOOKUP(A1141,Oil!$A$2:$G$1345,7, FALSE),AI1140)</f>
        <v>1</v>
      </c>
      <c r="AJ1141">
        <f t="shared" si="446"/>
        <v>0</v>
      </c>
      <c r="AK1141">
        <f>_xlfn.IFNA(VLOOKUP(A1141,InterestRate!$A$2:$G$1334,3, FALSE),AK1140)</f>
        <v>7.532</v>
      </c>
      <c r="AL1141">
        <f>_xlfn.IFNA(VLOOKUP(A1141,InterestRate!$A$2:$G$1334,4,FALSE),AL1140)</f>
        <v>7.5650000000000004</v>
      </c>
      <c r="AM1141">
        <f>_xlfn.IFNA(VLOOKUP(A1141,InterestRate!$A$2:$G$1334,5, FALSE),AM1140)</f>
        <v>7.5709999999999997</v>
      </c>
      <c r="AN1141">
        <f>_xlfn.IFNA(VLOOKUP(A1141,InterestRate!$A$2:$G$1334,6, FALSE),AN1140)</f>
        <v>7.524</v>
      </c>
      <c r="AO1141">
        <f>_xlfn.IFNA(VLOOKUP(A1141,InterestRate!$A$2:$G$1334,7, FALSE),AO1140)</f>
        <v>-6.3E-3</v>
      </c>
      <c r="AP1141">
        <f t="shared" si="447"/>
        <v>-1</v>
      </c>
      <c r="AQ1141">
        <f t="shared" si="448"/>
        <v>-1</v>
      </c>
    </row>
    <row r="1142" spans="1:43" x14ac:dyDescent="0.2">
      <c r="A1142" s="1">
        <v>43535</v>
      </c>
      <c r="B1142">
        <v>11068.75</v>
      </c>
      <c r="C1142">
        <v>11180.9</v>
      </c>
      <c r="D1142">
        <v>11059.85</v>
      </c>
      <c r="E1142">
        <v>11168.05</v>
      </c>
      <c r="F1142">
        <v>352242287</v>
      </c>
      <c r="G1142">
        <v>17349.95</v>
      </c>
      <c r="H1142">
        <f t="shared" si="464"/>
        <v>10885.754166666666</v>
      </c>
      <c r="I1142">
        <f t="shared" si="456"/>
        <v>282.29583333333358</v>
      </c>
      <c r="J1142">
        <f t="shared" si="463"/>
        <v>0</v>
      </c>
      <c r="K1142">
        <f t="shared" si="444"/>
        <v>11521.05</v>
      </c>
      <c r="L1142">
        <f t="shared" si="457"/>
        <v>389616441.14285713</v>
      </c>
      <c r="M1142">
        <f t="shared" si="458"/>
        <v>-37374154.142857134</v>
      </c>
      <c r="N1142" s="10">
        <f t="shared" si="445"/>
        <v>3.160802467753995</v>
      </c>
      <c r="O1142">
        <f t="shared" si="453"/>
        <v>361.39999999999964</v>
      </c>
      <c r="P1142">
        <f t="shared" si="465"/>
        <v>195.70000000000073</v>
      </c>
      <c r="Q1142">
        <f t="shared" si="466"/>
        <v>40.428514218368143</v>
      </c>
      <c r="R1142">
        <f t="shared" si="467"/>
        <v>165.69999999999891</v>
      </c>
      <c r="S1142">
        <f t="shared" si="449"/>
        <v>132.64999999999964</v>
      </c>
      <c r="T1142">
        <f t="shared" si="450"/>
        <v>-132.64999999999964</v>
      </c>
      <c r="U1142">
        <f t="shared" si="451"/>
        <v>132.64999999999964</v>
      </c>
      <c r="V1142">
        <f t="shared" si="452"/>
        <v>0</v>
      </c>
      <c r="W1142">
        <f t="shared" si="459"/>
        <v>56.907142857142908</v>
      </c>
      <c r="X1142">
        <f t="shared" si="454"/>
        <v>5.2785714285715324</v>
      </c>
      <c r="Y1142">
        <f t="shared" si="460"/>
        <v>90.063305448790274</v>
      </c>
      <c r="Z1142">
        <f t="shared" si="461"/>
        <v>0</v>
      </c>
      <c r="AA1142">
        <f t="shared" si="462"/>
        <v>1</v>
      </c>
      <c r="AB1142">
        <v>739.6</v>
      </c>
      <c r="AC1142">
        <f t="shared" si="442"/>
        <v>34977659099.099747</v>
      </c>
      <c r="AD1142">
        <f t="shared" si="455"/>
        <v>6147365885.8141642</v>
      </c>
      <c r="AE1142" t="str">
        <f t="shared" si="443"/>
        <v>Mar</v>
      </c>
      <c r="AF1142">
        <f>_xlfn.IFNA(VLOOKUP(A1142,Gold!$A$2:$E$1307,5, FALSE),AF1141)</f>
        <v>32110</v>
      </c>
      <c r="AG1142">
        <f>_xlfn.IFNA(VLOOKUP(A1142,Gold!$A$2:$G$1307,7, FALSE),AG1141)</f>
        <v>-1</v>
      </c>
      <c r="AH1142">
        <f>_xlfn.IFNA(VLOOKUP(A1142,Oil!$A$2:$E$1345,5, FALSE),AH1141)</f>
        <v>3931</v>
      </c>
      <c r="AI1142">
        <f>_xlfn.IFNA(VLOOKUP(A1142,Oil!$A$2:$G$1345,7, FALSE),AI1141)</f>
        <v>-1</v>
      </c>
      <c r="AJ1142">
        <f t="shared" si="446"/>
        <v>-2</v>
      </c>
      <c r="AK1142">
        <f>_xlfn.IFNA(VLOOKUP(A1142,InterestRate!$A$2:$G$1334,3, FALSE),AK1141)</f>
        <v>7.5119999999999996</v>
      </c>
      <c r="AL1142">
        <f>_xlfn.IFNA(VLOOKUP(A1142,InterestRate!$A$2:$G$1334,4,FALSE),AL1141)</f>
        <v>7.54</v>
      </c>
      <c r="AM1142">
        <f>_xlfn.IFNA(VLOOKUP(A1142,InterestRate!$A$2:$G$1334,5, FALSE),AM1141)</f>
        <v>7.5419999999999998</v>
      </c>
      <c r="AN1142">
        <f>_xlfn.IFNA(VLOOKUP(A1142,InterestRate!$A$2:$G$1334,6, FALSE),AN1141)</f>
        <v>7.5030000000000001</v>
      </c>
      <c r="AO1142">
        <f>_xlfn.IFNA(VLOOKUP(A1142,InterestRate!$A$2:$G$1334,7, FALSE),AO1141)</f>
        <v>-2.7000000000000001E-3</v>
      </c>
      <c r="AP1142">
        <f t="shared" si="447"/>
        <v>-1</v>
      </c>
      <c r="AQ1142">
        <f t="shared" si="448"/>
        <v>-3</v>
      </c>
    </row>
    <row r="1143" spans="1:43" x14ac:dyDescent="0.2">
      <c r="A1143" s="1">
        <v>43536</v>
      </c>
      <c r="B1143">
        <v>11231.35</v>
      </c>
      <c r="C1143">
        <v>11320.4</v>
      </c>
      <c r="D1143">
        <v>11227</v>
      </c>
      <c r="E1143">
        <v>11301.2</v>
      </c>
      <c r="F1143">
        <v>391310519</v>
      </c>
      <c r="G1143">
        <v>20861.349999999999</v>
      </c>
      <c r="H1143">
        <f t="shared" si="464"/>
        <v>10921.804166666665</v>
      </c>
      <c r="I1143">
        <f t="shared" si="456"/>
        <v>379.39583333333576</v>
      </c>
      <c r="J1143">
        <f t="shared" si="463"/>
        <v>0</v>
      </c>
      <c r="K1143">
        <f t="shared" si="444"/>
        <v>11456.9</v>
      </c>
      <c r="L1143">
        <f t="shared" si="457"/>
        <v>385496757.4285714</v>
      </c>
      <c r="M1143">
        <f t="shared" si="458"/>
        <v>5813761.571428597</v>
      </c>
      <c r="N1143" s="10">
        <f t="shared" si="445"/>
        <v>1.377729798605448</v>
      </c>
      <c r="O1143">
        <f t="shared" si="453"/>
        <v>508.70000000000073</v>
      </c>
      <c r="P1143">
        <f t="shared" si="465"/>
        <v>320.55000000000109</v>
      </c>
      <c r="Q1143">
        <f t="shared" si="466"/>
        <v>74.983672825997232</v>
      </c>
      <c r="R1143">
        <f t="shared" si="467"/>
        <v>188.14999999999964</v>
      </c>
      <c r="S1143">
        <f t="shared" si="449"/>
        <v>133.15000000000146</v>
      </c>
      <c r="T1143">
        <f t="shared" si="450"/>
        <v>-133.15000000000146</v>
      </c>
      <c r="U1143">
        <f t="shared" si="451"/>
        <v>133.15000000000146</v>
      </c>
      <c r="V1143">
        <f t="shared" si="452"/>
        <v>0</v>
      </c>
      <c r="W1143">
        <f t="shared" si="459"/>
        <v>75.928571428571686</v>
      </c>
      <c r="X1143">
        <f t="shared" si="454"/>
        <v>3.257142857143013</v>
      </c>
      <c r="Y1143">
        <f t="shared" si="460"/>
        <v>94.690896133974533</v>
      </c>
      <c r="Z1143">
        <f t="shared" si="461"/>
        <v>0</v>
      </c>
      <c r="AA1143">
        <f t="shared" si="462"/>
        <v>1</v>
      </c>
      <c r="AB1143">
        <v>1070.2</v>
      </c>
      <c r="AC1143">
        <f t="shared" si="442"/>
        <v>27333039752.150143</v>
      </c>
      <c r="AD1143">
        <f t="shared" si="455"/>
        <v>16788148724.349966</v>
      </c>
      <c r="AE1143" t="str">
        <f t="shared" si="443"/>
        <v>Mar</v>
      </c>
      <c r="AF1143">
        <f>_xlfn.IFNA(VLOOKUP(A1143,Gold!$A$2:$E$1307,5, FALSE),AF1142)</f>
        <v>32033</v>
      </c>
      <c r="AG1143">
        <f>_xlfn.IFNA(VLOOKUP(A1143,Gold!$A$2:$G$1307,7, FALSE),AG1142)</f>
        <v>1</v>
      </c>
      <c r="AH1143">
        <f>_xlfn.IFNA(VLOOKUP(A1143,Oil!$A$2:$E$1345,5, FALSE),AH1142)</f>
        <v>3971</v>
      </c>
      <c r="AI1143">
        <f>_xlfn.IFNA(VLOOKUP(A1143,Oil!$A$2:$G$1345,7, FALSE),AI1142)</f>
        <v>1</v>
      </c>
      <c r="AJ1143">
        <f t="shared" si="446"/>
        <v>2</v>
      </c>
      <c r="AK1143">
        <f>_xlfn.IFNA(VLOOKUP(A1143,InterestRate!$A$2:$G$1334,3, FALSE),AK1142)</f>
        <v>7.5129999999999999</v>
      </c>
      <c r="AL1143">
        <f>_xlfn.IFNA(VLOOKUP(A1143,InterestRate!$A$2:$G$1334,4,FALSE),AL1142)</f>
        <v>7.5270000000000001</v>
      </c>
      <c r="AM1143">
        <f>_xlfn.IFNA(VLOOKUP(A1143,InterestRate!$A$2:$G$1334,5, FALSE),AM1142)</f>
        <v>7.5359999999999996</v>
      </c>
      <c r="AN1143">
        <f>_xlfn.IFNA(VLOOKUP(A1143,InterestRate!$A$2:$G$1334,6, FALSE),AN1142)</f>
        <v>7.4930000000000003</v>
      </c>
      <c r="AO1143">
        <f>_xlfn.IFNA(VLOOKUP(A1143,InterestRate!$A$2:$G$1334,7, FALSE),AO1142)</f>
        <v>1E-4</v>
      </c>
      <c r="AP1143">
        <f t="shared" si="447"/>
        <v>1</v>
      </c>
      <c r="AQ1143">
        <f t="shared" si="448"/>
        <v>3</v>
      </c>
    </row>
    <row r="1144" spans="1:43" x14ac:dyDescent="0.2">
      <c r="A1144" s="1">
        <v>43537</v>
      </c>
      <c r="B1144">
        <v>11326.2</v>
      </c>
      <c r="C1144">
        <v>11352.3</v>
      </c>
      <c r="D1144">
        <v>11276.6</v>
      </c>
      <c r="E1144">
        <v>11341.7</v>
      </c>
      <c r="F1144">
        <v>382996187</v>
      </c>
      <c r="G1144">
        <v>20851.669999999998</v>
      </c>
      <c r="H1144">
        <f t="shared" si="464"/>
        <v>10964.416666666666</v>
      </c>
      <c r="I1144">
        <f t="shared" si="456"/>
        <v>377.28333333333467</v>
      </c>
      <c r="J1144">
        <f t="shared" si="463"/>
        <v>0</v>
      </c>
      <c r="K1144">
        <f t="shared" si="444"/>
        <v>11354.25</v>
      </c>
      <c r="L1144">
        <f t="shared" si="457"/>
        <v>349375543.28571427</v>
      </c>
      <c r="M1144">
        <f t="shared" si="458"/>
        <v>33620643.714285731</v>
      </c>
      <c r="N1144" s="10">
        <f t="shared" si="445"/>
        <v>0.1106536057204764</v>
      </c>
      <c r="O1144">
        <f t="shared" si="453"/>
        <v>478.20000000000073</v>
      </c>
      <c r="P1144">
        <f t="shared" si="465"/>
        <v>350.15000000000146</v>
      </c>
      <c r="Q1144">
        <f t="shared" si="466"/>
        <v>131.46749507731866</v>
      </c>
      <c r="R1144">
        <f t="shared" si="467"/>
        <v>128.04999999999927</v>
      </c>
      <c r="S1144">
        <f t="shared" si="449"/>
        <v>40.5</v>
      </c>
      <c r="T1144">
        <f t="shared" si="450"/>
        <v>-40.5</v>
      </c>
      <c r="U1144">
        <f t="shared" si="451"/>
        <v>40.5</v>
      </c>
      <c r="V1144">
        <f t="shared" si="452"/>
        <v>0</v>
      </c>
      <c r="W1144">
        <f t="shared" si="459"/>
        <v>71.571428571428825</v>
      </c>
      <c r="X1144">
        <f t="shared" si="454"/>
        <v>3.257142857143013</v>
      </c>
      <c r="Y1144">
        <f t="shared" si="460"/>
        <v>94.385832705350239</v>
      </c>
      <c r="Z1144">
        <f t="shared" si="461"/>
        <v>0</v>
      </c>
      <c r="AA1144">
        <f t="shared" si="462"/>
        <v>1</v>
      </c>
      <c r="AB1144">
        <v>1348.3</v>
      </c>
      <c r="AC1144">
        <f t="shared" si="442"/>
        <v>5936440898.5</v>
      </c>
      <c r="AD1144">
        <f t="shared" si="455"/>
        <v>16717244060.89995</v>
      </c>
      <c r="AE1144" t="str">
        <f t="shared" si="443"/>
        <v>Mar</v>
      </c>
      <c r="AF1144">
        <f>_xlfn.IFNA(VLOOKUP(A1144,Gold!$A$2:$E$1307,5, FALSE),AF1143)</f>
        <v>32225</v>
      </c>
      <c r="AG1144">
        <f>_xlfn.IFNA(VLOOKUP(A1144,Gold!$A$2:$G$1307,7, FALSE),AG1143)</f>
        <v>1</v>
      </c>
      <c r="AH1144">
        <f>_xlfn.IFNA(VLOOKUP(A1144,Oil!$A$2:$E$1345,5, FALSE),AH1143)</f>
        <v>3958</v>
      </c>
      <c r="AI1144">
        <f>_xlfn.IFNA(VLOOKUP(A1144,Oil!$A$2:$G$1345,7, FALSE),AI1143)</f>
        <v>-1</v>
      </c>
      <c r="AJ1144">
        <f t="shared" si="446"/>
        <v>0</v>
      </c>
      <c r="AK1144">
        <f>_xlfn.IFNA(VLOOKUP(A1144,InterestRate!$A$2:$G$1334,3, FALSE),AK1143)</f>
        <v>7.548</v>
      </c>
      <c r="AL1144">
        <f>_xlfn.IFNA(VLOOKUP(A1144,InterestRate!$A$2:$G$1334,4,FALSE),AL1143)</f>
        <v>7.5339999999999998</v>
      </c>
      <c r="AM1144">
        <f>_xlfn.IFNA(VLOOKUP(A1144,InterestRate!$A$2:$G$1334,5, FALSE),AM1143)</f>
        <v>7.5529999999999999</v>
      </c>
      <c r="AN1144">
        <f>_xlfn.IFNA(VLOOKUP(A1144,InterestRate!$A$2:$G$1334,6, FALSE),AN1143)</f>
        <v>7.5229999999999997</v>
      </c>
      <c r="AO1144">
        <f>_xlfn.IFNA(VLOOKUP(A1144,InterestRate!$A$2:$G$1334,7, FALSE),AO1143)</f>
        <v>4.7000000000000002E-3</v>
      </c>
      <c r="AP1144">
        <f t="shared" si="447"/>
        <v>1</v>
      </c>
      <c r="AQ1144">
        <f t="shared" si="448"/>
        <v>1</v>
      </c>
    </row>
    <row r="1145" spans="1:43" x14ac:dyDescent="0.2">
      <c r="A1145" s="1">
        <v>43538</v>
      </c>
      <c r="B1145">
        <v>11382.5</v>
      </c>
      <c r="C1145">
        <v>11383.45</v>
      </c>
      <c r="D1145">
        <v>11313.75</v>
      </c>
      <c r="E1145">
        <v>11343.25</v>
      </c>
      <c r="F1145">
        <v>294480678</v>
      </c>
      <c r="G1145">
        <v>15661.05</v>
      </c>
      <c r="H1145">
        <f t="shared" si="464"/>
        <v>11010.254166666666</v>
      </c>
      <c r="I1145">
        <f t="shared" si="456"/>
        <v>332.9958333333343</v>
      </c>
      <c r="J1145">
        <f t="shared" si="463"/>
        <v>0</v>
      </c>
      <c r="K1145">
        <f t="shared" si="444"/>
        <v>11483.25</v>
      </c>
      <c r="L1145">
        <f t="shared" si="457"/>
        <v>360014097.28571427</v>
      </c>
      <c r="M1145">
        <f t="shared" si="458"/>
        <v>-65533419.285714269</v>
      </c>
      <c r="N1145" s="10">
        <f t="shared" si="445"/>
        <v>1.2342141802393494</v>
      </c>
      <c r="O1145">
        <f t="shared" si="453"/>
        <v>355.79999999999927</v>
      </c>
      <c r="P1145">
        <f t="shared" si="465"/>
        <v>158.19999999999891</v>
      </c>
      <c r="Q1145">
        <f t="shared" si="466"/>
        <v>138.35762365626826</v>
      </c>
      <c r="R1145">
        <f t="shared" si="467"/>
        <v>197.60000000000036</v>
      </c>
      <c r="S1145">
        <f t="shared" si="449"/>
        <v>1.5499999999992724</v>
      </c>
      <c r="T1145">
        <f t="shared" si="450"/>
        <v>-1.5499999999992724</v>
      </c>
      <c r="U1145">
        <f t="shared" si="451"/>
        <v>1.5499999999992724</v>
      </c>
      <c r="V1145">
        <f t="shared" si="452"/>
        <v>0</v>
      </c>
      <c r="W1145">
        <f t="shared" si="459"/>
        <v>54.085714285714339</v>
      </c>
      <c r="X1145">
        <f t="shared" si="454"/>
        <v>3.257142857143013</v>
      </c>
      <c r="Y1145">
        <f t="shared" si="460"/>
        <v>92.703232125367052</v>
      </c>
      <c r="Z1145">
        <f t="shared" si="461"/>
        <v>0</v>
      </c>
      <c r="AA1145">
        <f t="shared" si="462"/>
        <v>1</v>
      </c>
      <c r="AB1145">
        <v>1342.7</v>
      </c>
      <c r="AC1145">
        <f t="shared" si="442"/>
        <v>-11558366611.5</v>
      </c>
      <c r="AD1145">
        <f t="shared" si="455"/>
        <v>8529362930.4856462</v>
      </c>
      <c r="AE1145" t="str">
        <f t="shared" si="443"/>
        <v>Mar</v>
      </c>
      <c r="AF1145">
        <f>_xlfn.IFNA(VLOOKUP(A1145,Gold!$A$2:$E$1307,5, FALSE),AF1144)</f>
        <v>31960</v>
      </c>
      <c r="AG1145">
        <f>_xlfn.IFNA(VLOOKUP(A1145,Gold!$A$2:$G$1307,7, FALSE),AG1144)</f>
        <v>-1</v>
      </c>
      <c r="AH1145">
        <f>_xlfn.IFNA(VLOOKUP(A1145,Oil!$A$2:$E$1345,5, FALSE),AH1144)</f>
        <v>4056</v>
      </c>
      <c r="AI1145">
        <f>_xlfn.IFNA(VLOOKUP(A1145,Oil!$A$2:$G$1345,7, FALSE),AI1144)</f>
        <v>1</v>
      </c>
      <c r="AJ1145">
        <f t="shared" si="446"/>
        <v>0</v>
      </c>
      <c r="AK1145">
        <f>_xlfn.IFNA(VLOOKUP(A1145,InterestRate!$A$2:$G$1334,3, FALSE),AK1144)</f>
        <v>7.5529999999999999</v>
      </c>
      <c r="AL1145">
        <f>_xlfn.IFNA(VLOOKUP(A1145,InterestRate!$A$2:$G$1334,4,FALSE),AL1144)</f>
        <v>7.59</v>
      </c>
      <c r="AM1145">
        <f>_xlfn.IFNA(VLOOKUP(A1145,InterestRate!$A$2:$G$1334,5, FALSE),AM1144)</f>
        <v>7.59</v>
      </c>
      <c r="AN1145">
        <f>_xlfn.IFNA(VLOOKUP(A1145,InterestRate!$A$2:$G$1334,6, FALSE),AN1144)</f>
        <v>7.5359999999999996</v>
      </c>
      <c r="AO1145">
        <f>_xlfn.IFNA(VLOOKUP(A1145,InterestRate!$A$2:$G$1334,7, FALSE),AO1144)</f>
        <v>6.9999999999999999E-4</v>
      </c>
      <c r="AP1145">
        <f t="shared" si="447"/>
        <v>1</v>
      </c>
      <c r="AQ1145">
        <f t="shared" si="448"/>
        <v>1</v>
      </c>
    </row>
    <row r="1146" spans="1:43" x14ac:dyDescent="0.2">
      <c r="A1146" s="1">
        <v>43539</v>
      </c>
      <c r="B1146">
        <v>11376.85</v>
      </c>
      <c r="C1146">
        <v>11487</v>
      </c>
      <c r="D1146">
        <v>11370.8</v>
      </c>
      <c r="E1146">
        <v>11426.85</v>
      </c>
      <c r="F1146">
        <v>463704896</v>
      </c>
      <c r="G1146">
        <v>25143.26</v>
      </c>
      <c r="H1146">
        <f t="shared" si="464"/>
        <v>11048.849999999999</v>
      </c>
      <c r="I1146">
        <f t="shared" si="456"/>
        <v>378.00000000000182</v>
      </c>
      <c r="J1146">
        <f t="shared" si="463"/>
        <v>0</v>
      </c>
      <c r="K1146">
        <f t="shared" si="444"/>
        <v>11445.05</v>
      </c>
      <c r="L1146">
        <f t="shared" si="457"/>
        <v>348765588.5714286</v>
      </c>
      <c r="M1146">
        <f t="shared" si="458"/>
        <v>114939307.4285714</v>
      </c>
      <c r="N1146" s="10">
        <f t="shared" si="445"/>
        <v>0.15927399064483133</v>
      </c>
      <c r="O1146">
        <f t="shared" si="453"/>
        <v>373.85000000000036</v>
      </c>
      <c r="P1146">
        <f t="shared" si="465"/>
        <v>112.5</v>
      </c>
      <c r="Q1146">
        <f t="shared" si="466"/>
        <v>129.12991658458878</v>
      </c>
      <c r="R1146">
        <f t="shared" si="467"/>
        <v>261.35000000000036</v>
      </c>
      <c r="S1146">
        <f t="shared" si="449"/>
        <v>83.600000000000364</v>
      </c>
      <c r="T1146">
        <f t="shared" si="450"/>
        <v>-83.600000000000364</v>
      </c>
      <c r="U1146">
        <f t="shared" si="451"/>
        <v>83.600000000000364</v>
      </c>
      <c r="V1146">
        <f t="shared" si="452"/>
        <v>0</v>
      </c>
      <c r="W1146">
        <f t="shared" si="459"/>
        <v>56.664285714285924</v>
      </c>
      <c r="X1146">
        <f t="shared" si="454"/>
        <v>3.257142857143013</v>
      </c>
      <c r="Y1146">
        <f t="shared" si="460"/>
        <v>93.012076445069553</v>
      </c>
      <c r="Z1146">
        <f t="shared" si="461"/>
        <v>0</v>
      </c>
      <c r="AA1146">
        <f t="shared" si="462"/>
        <v>1</v>
      </c>
      <c r="AB1146">
        <v>1207.8499999999999</v>
      </c>
      <c r="AC1146">
        <f t="shared" si="442"/>
        <v>23185244800</v>
      </c>
      <c r="AD1146">
        <f t="shared" si="455"/>
        <v>10343354126.557095</v>
      </c>
      <c r="AE1146" t="str">
        <f t="shared" si="443"/>
        <v>Mar</v>
      </c>
      <c r="AF1146">
        <f>_xlfn.IFNA(VLOOKUP(A1146,Gold!$A$2:$E$1307,5, FALSE),AF1145)</f>
        <v>31966</v>
      </c>
      <c r="AG1146">
        <f>_xlfn.IFNA(VLOOKUP(A1146,Gold!$A$2:$G$1307,7, FALSE),AG1145)</f>
        <v>1</v>
      </c>
      <c r="AH1146">
        <f>_xlfn.IFNA(VLOOKUP(A1146,Oil!$A$2:$E$1345,5, FALSE),AH1145)</f>
        <v>4083</v>
      </c>
      <c r="AI1146">
        <f>_xlfn.IFNA(VLOOKUP(A1146,Oil!$A$2:$G$1345,7, FALSE),AI1145)</f>
        <v>1</v>
      </c>
      <c r="AJ1146">
        <f t="shared" si="446"/>
        <v>2</v>
      </c>
      <c r="AK1146">
        <f>_xlfn.IFNA(VLOOKUP(A1146,InterestRate!$A$2:$G$1334,3, FALSE),AK1145)</f>
        <v>7.5019999999999998</v>
      </c>
      <c r="AL1146">
        <f>_xlfn.IFNA(VLOOKUP(A1146,InterestRate!$A$2:$G$1334,4,FALSE),AL1145)</f>
        <v>7.5579999999999998</v>
      </c>
      <c r="AM1146">
        <f>_xlfn.IFNA(VLOOKUP(A1146,InterestRate!$A$2:$G$1334,5, FALSE),AM1145)</f>
        <v>7.5609999999999999</v>
      </c>
      <c r="AN1146">
        <f>_xlfn.IFNA(VLOOKUP(A1146,InterestRate!$A$2:$G$1334,6, FALSE),AN1145)</f>
        <v>7.5</v>
      </c>
      <c r="AO1146">
        <f>_xlfn.IFNA(VLOOKUP(A1146,InterestRate!$A$2:$G$1334,7, FALSE),AO1145)</f>
        <v>-6.7999999999999996E-3</v>
      </c>
      <c r="AP1146">
        <f t="shared" si="447"/>
        <v>-1</v>
      </c>
      <c r="AQ1146">
        <f t="shared" si="448"/>
        <v>1</v>
      </c>
    </row>
    <row r="1147" spans="1:43" x14ac:dyDescent="0.2">
      <c r="A1147" s="1">
        <v>43542</v>
      </c>
      <c r="B1147">
        <v>11473.85</v>
      </c>
      <c r="C1147">
        <v>11530.15</v>
      </c>
      <c r="D1147">
        <v>11412.5</v>
      </c>
      <c r="E1147">
        <v>11462.2</v>
      </c>
      <c r="F1147">
        <v>320250041</v>
      </c>
      <c r="G1147">
        <v>16942.22</v>
      </c>
      <c r="H1147">
        <f t="shared" si="464"/>
        <v>11098.145833333334</v>
      </c>
      <c r="I1147">
        <f t="shared" si="456"/>
        <v>364.05416666666679</v>
      </c>
      <c r="J1147">
        <f t="shared" si="463"/>
        <v>0</v>
      </c>
      <c r="K1147">
        <f t="shared" si="444"/>
        <v>11570</v>
      </c>
      <c r="L1147">
        <f t="shared" si="457"/>
        <v>361787595.14285713</v>
      </c>
      <c r="M1147">
        <f t="shared" si="458"/>
        <v>-41537554.142857134</v>
      </c>
      <c r="N1147" s="10">
        <f t="shared" si="445"/>
        <v>0.94048262986162579</v>
      </c>
      <c r="O1147">
        <f t="shared" si="453"/>
        <v>404</v>
      </c>
      <c r="P1147">
        <f t="shared" si="465"/>
        <v>225.89999999999964</v>
      </c>
      <c r="Q1147">
        <f t="shared" si="466"/>
        <v>125.41103705131266</v>
      </c>
      <c r="R1147">
        <f t="shared" si="467"/>
        <v>178.10000000000036</v>
      </c>
      <c r="S1147">
        <f t="shared" si="449"/>
        <v>35.350000000000364</v>
      </c>
      <c r="T1147">
        <f t="shared" si="450"/>
        <v>-35.350000000000364</v>
      </c>
      <c r="U1147">
        <f t="shared" si="451"/>
        <v>35.350000000000364</v>
      </c>
      <c r="V1147">
        <f t="shared" si="452"/>
        <v>0</v>
      </c>
      <c r="W1147">
        <f t="shared" si="459"/>
        <v>60.971428571428724</v>
      </c>
      <c r="X1147">
        <f t="shared" si="454"/>
        <v>3.257142857143013</v>
      </c>
      <c r="Y1147">
        <f t="shared" si="460"/>
        <v>93.473499780989712</v>
      </c>
      <c r="Z1147">
        <f t="shared" si="461"/>
        <v>0</v>
      </c>
      <c r="AA1147">
        <f t="shared" si="462"/>
        <v>1</v>
      </c>
      <c r="AB1147">
        <v>1133.6500000000001</v>
      </c>
      <c r="AC1147">
        <f t="shared" si="442"/>
        <v>-3730912977.6498833</v>
      </c>
      <c r="AD1147">
        <f t="shared" si="455"/>
        <v>10716634148.107111</v>
      </c>
      <c r="AE1147" t="str">
        <f t="shared" si="443"/>
        <v>Mar</v>
      </c>
      <c r="AF1147">
        <f>_xlfn.IFNA(VLOOKUP(A1147,Gold!$A$2:$E$1307,5, FALSE),AF1146)</f>
        <v>31725</v>
      </c>
      <c r="AG1147">
        <f>_xlfn.IFNA(VLOOKUP(A1147,Gold!$A$2:$G$1307,7, FALSE),AG1146)</f>
        <v>1</v>
      </c>
      <c r="AH1147">
        <f>_xlfn.IFNA(VLOOKUP(A1147,Oil!$A$2:$E$1345,5, FALSE),AH1146)</f>
        <v>4050</v>
      </c>
      <c r="AI1147">
        <f>_xlfn.IFNA(VLOOKUP(A1147,Oil!$A$2:$G$1345,7, FALSE),AI1146)</f>
        <v>-1</v>
      </c>
      <c r="AJ1147">
        <f t="shared" si="446"/>
        <v>0</v>
      </c>
      <c r="AK1147">
        <f>_xlfn.IFNA(VLOOKUP(A1147,InterestRate!$A$2:$G$1334,3, FALSE),AK1146)</f>
        <v>7.48</v>
      </c>
      <c r="AL1147">
        <f>_xlfn.IFNA(VLOOKUP(A1147,InterestRate!$A$2:$G$1334,4,FALSE),AL1146)</f>
        <v>7.4770000000000003</v>
      </c>
      <c r="AM1147">
        <f>_xlfn.IFNA(VLOOKUP(A1147,InterestRate!$A$2:$G$1334,5, FALSE),AM1146)</f>
        <v>7.4859999999999998</v>
      </c>
      <c r="AN1147">
        <f>_xlfn.IFNA(VLOOKUP(A1147,InterestRate!$A$2:$G$1334,6, FALSE),AN1146)</f>
        <v>7.452</v>
      </c>
      <c r="AO1147">
        <f>_xlfn.IFNA(VLOOKUP(A1147,InterestRate!$A$2:$G$1334,7, FALSE),AO1146)</f>
        <v>-2.8999999999999998E-3</v>
      </c>
      <c r="AP1147">
        <f t="shared" si="447"/>
        <v>-1</v>
      </c>
      <c r="AQ1147">
        <f t="shared" si="448"/>
        <v>-1</v>
      </c>
    </row>
    <row r="1148" spans="1:43" x14ac:dyDescent="0.2">
      <c r="A1148" s="1">
        <v>43543</v>
      </c>
      <c r="B1148">
        <v>11500.3</v>
      </c>
      <c r="C1148">
        <v>11543.85</v>
      </c>
      <c r="D1148">
        <v>11451.25</v>
      </c>
      <c r="E1148">
        <v>11532.4</v>
      </c>
      <c r="F1148">
        <v>326099667</v>
      </c>
      <c r="G1148">
        <v>16179.92</v>
      </c>
      <c r="H1148">
        <f t="shared" si="464"/>
        <v>11152.775</v>
      </c>
      <c r="I1148">
        <f t="shared" si="456"/>
        <v>379.625</v>
      </c>
      <c r="J1148">
        <f t="shared" si="463"/>
        <v>0</v>
      </c>
      <c r="K1148">
        <f t="shared" si="444"/>
        <v>11623.9</v>
      </c>
      <c r="L1148">
        <f t="shared" si="457"/>
        <v>361650634.4285714</v>
      </c>
      <c r="M1148">
        <f t="shared" si="458"/>
        <v>-35550967.428571403</v>
      </c>
      <c r="N1148" s="10">
        <f t="shared" si="445"/>
        <v>0.7934168082966252</v>
      </c>
      <c r="O1148">
        <f t="shared" si="453"/>
        <v>497</v>
      </c>
      <c r="P1148">
        <f t="shared" si="465"/>
        <v>296.89999999999964</v>
      </c>
      <c r="Q1148">
        <f t="shared" si="466"/>
        <v>100.03907986382134</v>
      </c>
      <c r="R1148">
        <f t="shared" si="467"/>
        <v>200.10000000000036</v>
      </c>
      <c r="S1148">
        <f t="shared" si="449"/>
        <v>70.199999999998909</v>
      </c>
      <c r="T1148">
        <f t="shared" si="450"/>
        <v>-70.199999999998909</v>
      </c>
      <c r="U1148">
        <f t="shared" si="451"/>
        <v>70.199999999998909</v>
      </c>
      <c r="V1148">
        <f t="shared" si="452"/>
        <v>0</v>
      </c>
      <c r="W1148">
        <f t="shared" si="459"/>
        <v>71</v>
      </c>
      <c r="X1148">
        <f t="shared" si="454"/>
        <v>0</v>
      </c>
      <c r="Y1148">
        <f t="shared" si="460"/>
        <v>98.611111111111114</v>
      </c>
      <c r="Z1148">
        <f t="shared" si="461"/>
        <v>0</v>
      </c>
      <c r="AA1148">
        <f t="shared" si="462"/>
        <v>1</v>
      </c>
      <c r="AB1148">
        <v>1274.8499999999999</v>
      </c>
      <c r="AC1148">
        <f t="shared" si="442"/>
        <v>10467799310.700119</v>
      </c>
      <c r="AD1148">
        <f t="shared" si="455"/>
        <v>12372986324.471447</v>
      </c>
      <c r="AE1148" t="str">
        <f t="shared" si="443"/>
        <v>Mar</v>
      </c>
      <c r="AF1148">
        <f>_xlfn.IFNA(VLOOKUP(A1148,Gold!$A$2:$E$1307,5, FALSE),AF1147)</f>
        <v>31952</v>
      </c>
      <c r="AG1148">
        <f>_xlfn.IFNA(VLOOKUP(A1148,Gold!$A$2:$G$1307,7, FALSE),AG1147)</f>
        <v>1</v>
      </c>
      <c r="AH1148">
        <f>_xlfn.IFNA(VLOOKUP(A1148,Oil!$A$2:$E$1345,5, FALSE),AH1147)</f>
        <v>4054</v>
      </c>
      <c r="AI1148">
        <f>_xlfn.IFNA(VLOOKUP(A1148,Oil!$A$2:$G$1345,7, FALSE),AI1147)</f>
        <v>1</v>
      </c>
      <c r="AJ1148">
        <f t="shared" si="446"/>
        <v>2</v>
      </c>
      <c r="AK1148">
        <f>_xlfn.IFNA(VLOOKUP(A1148,InterestRate!$A$2:$G$1334,3, FALSE),AK1147)</f>
        <v>7.5359999999999996</v>
      </c>
      <c r="AL1148">
        <f>_xlfn.IFNA(VLOOKUP(A1148,InterestRate!$A$2:$G$1334,4,FALSE),AL1147)</f>
        <v>7.4939999999999998</v>
      </c>
      <c r="AM1148">
        <f>_xlfn.IFNA(VLOOKUP(A1148,InterestRate!$A$2:$G$1334,5, FALSE),AM1147)</f>
        <v>7.5449999999999999</v>
      </c>
      <c r="AN1148">
        <f>_xlfn.IFNA(VLOOKUP(A1148,InterestRate!$A$2:$G$1334,6, FALSE),AN1147)</f>
        <v>7.4790000000000001</v>
      </c>
      <c r="AO1148">
        <f>_xlfn.IFNA(VLOOKUP(A1148,InterestRate!$A$2:$G$1334,7, FALSE),AO1147)</f>
        <v>7.4999999999999997E-3</v>
      </c>
      <c r="AP1148">
        <f t="shared" si="447"/>
        <v>1</v>
      </c>
      <c r="AQ1148">
        <f t="shared" si="448"/>
        <v>3</v>
      </c>
    </row>
    <row r="1149" spans="1:43" x14ac:dyDescent="0.2">
      <c r="A1149" s="1">
        <v>43544</v>
      </c>
      <c r="B1149">
        <v>11553.35</v>
      </c>
      <c r="C1149">
        <v>11556.1</v>
      </c>
      <c r="D1149">
        <v>11503.1</v>
      </c>
      <c r="E1149">
        <v>11521.05</v>
      </c>
      <c r="F1149">
        <v>366298049</v>
      </c>
      <c r="G1149">
        <v>18311.439999999999</v>
      </c>
      <c r="H1149">
        <f t="shared" si="464"/>
        <v>11214.433333333332</v>
      </c>
      <c r="I1149">
        <f t="shared" si="456"/>
        <v>306.61666666666679</v>
      </c>
      <c r="J1149">
        <f t="shared" si="463"/>
        <v>0</v>
      </c>
      <c r="K1149">
        <f t="shared" si="444"/>
        <v>11669.15</v>
      </c>
      <c r="L1149">
        <f t="shared" si="457"/>
        <v>361583467.85714287</v>
      </c>
      <c r="M1149">
        <f t="shared" si="458"/>
        <v>4714581.1428571343</v>
      </c>
      <c r="N1149" s="10">
        <f t="shared" si="445"/>
        <v>1.2854731122597365</v>
      </c>
      <c r="O1149">
        <f t="shared" si="453"/>
        <v>353</v>
      </c>
      <c r="P1149">
        <f t="shared" si="465"/>
        <v>-8.3999999999996362</v>
      </c>
      <c r="Q1149">
        <f t="shared" si="466"/>
        <v>66.968429840023546</v>
      </c>
      <c r="R1149">
        <f t="shared" si="467"/>
        <v>361.39999999999964</v>
      </c>
      <c r="S1149">
        <f t="shared" si="449"/>
        <v>-11.350000000000364</v>
      </c>
      <c r="T1149">
        <f t="shared" si="450"/>
        <v>11.350000000000364</v>
      </c>
      <c r="U1149">
        <f t="shared" si="451"/>
        <v>0</v>
      </c>
      <c r="V1149">
        <f t="shared" si="452"/>
        <v>11.350000000000364</v>
      </c>
      <c r="W1149">
        <f t="shared" si="459"/>
        <v>52.050000000000054</v>
      </c>
      <c r="X1149">
        <f t="shared" si="454"/>
        <v>1.6214285714286234</v>
      </c>
      <c r="Y1149">
        <f t="shared" si="460"/>
        <v>95.205121505095292</v>
      </c>
      <c r="Z1149">
        <f t="shared" si="461"/>
        <v>0</v>
      </c>
      <c r="AA1149">
        <f t="shared" si="462"/>
        <v>1</v>
      </c>
      <c r="AB1149">
        <v>1254</v>
      </c>
      <c r="AC1149">
        <f t="shared" si="442"/>
        <v>-11831426982.700399</v>
      </c>
      <c r="AD1149">
        <f t="shared" si="455"/>
        <v>5685974027.0714254</v>
      </c>
      <c r="AE1149" t="str">
        <f t="shared" si="443"/>
        <v>Mar</v>
      </c>
      <c r="AF1149">
        <f>_xlfn.IFNA(VLOOKUP(A1149,Gold!$A$2:$E$1307,5, FALSE),AF1148)</f>
        <v>31812</v>
      </c>
      <c r="AG1149">
        <f>_xlfn.IFNA(VLOOKUP(A1149,Gold!$A$2:$G$1307,7, FALSE),AG1148)</f>
        <v>-1</v>
      </c>
      <c r="AH1149">
        <f>_xlfn.IFNA(VLOOKUP(A1149,Oil!$A$2:$E$1345,5, FALSE),AH1148)</f>
        <v>4049</v>
      </c>
      <c r="AI1149">
        <f>_xlfn.IFNA(VLOOKUP(A1149,Oil!$A$2:$G$1345,7, FALSE),AI1148)</f>
        <v>-1</v>
      </c>
      <c r="AJ1149">
        <f t="shared" si="446"/>
        <v>-2</v>
      </c>
      <c r="AK1149">
        <f>_xlfn.IFNA(VLOOKUP(A1149,InterestRate!$A$2:$G$1334,3, FALSE),AK1148)</f>
        <v>7.5170000000000003</v>
      </c>
      <c r="AL1149">
        <f>_xlfn.IFNA(VLOOKUP(A1149,InterestRate!$A$2:$G$1334,4,FALSE),AL1148)</f>
        <v>7.5350000000000001</v>
      </c>
      <c r="AM1149">
        <f>_xlfn.IFNA(VLOOKUP(A1149,InterestRate!$A$2:$G$1334,5, FALSE),AM1148)</f>
        <v>7.5439999999999996</v>
      </c>
      <c r="AN1149">
        <f>_xlfn.IFNA(VLOOKUP(A1149,InterestRate!$A$2:$G$1334,6, FALSE),AN1148)</f>
        <v>7.5129999999999999</v>
      </c>
      <c r="AO1149">
        <f>_xlfn.IFNA(VLOOKUP(A1149,InterestRate!$A$2:$G$1334,7, FALSE),AO1148)</f>
        <v>-2.5000000000000001E-3</v>
      </c>
      <c r="AP1149">
        <f t="shared" si="447"/>
        <v>-1</v>
      </c>
      <c r="AQ1149">
        <f t="shared" si="448"/>
        <v>-3</v>
      </c>
    </row>
    <row r="1150" spans="1:43" x14ac:dyDescent="0.2">
      <c r="A1150" s="1">
        <v>43546</v>
      </c>
      <c r="B1150">
        <v>11549.2</v>
      </c>
      <c r="C1150">
        <v>11572.8</v>
      </c>
      <c r="D1150">
        <v>11434.55</v>
      </c>
      <c r="E1150">
        <v>11456.9</v>
      </c>
      <c r="F1150">
        <v>386193935</v>
      </c>
      <c r="G1150">
        <v>19755.740000000002</v>
      </c>
      <c r="H1150">
        <f t="shared" si="464"/>
        <v>11269.229166666666</v>
      </c>
      <c r="I1150">
        <f t="shared" si="456"/>
        <v>187.67083333333358</v>
      </c>
      <c r="J1150">
        <f t="shared" si="463"/>
        <v>0</v>
      </c>
      <c r="K1150">
        <f t="shared" si="444"/>
        <v>11713.2</v>
      </c>
      <c r="L1150">
        <f t="shared" si="457"/>
        <v>363591433.85714287</v>
      </c>
      <c r="M1150">
        <f t="shared" si="458"/>
        <v>22602501.142857134</v>
      </c>
      <c r="N1150" s="10">
        <f t="shared" si="445"/>
        <v>2.2370798383506978</v>
      </c>
      <c r="O1150">
        <f t="shared" si="453"/>
        <v>155.69999999999891</v>
      </c>
      <c r="P1150">
        <f t="shared" si="465"/>
        <v>-353.00000000000182</v>
      </c>
      <c r="Q1150">
        <f t="shared" si="466"/>
        <v>68.370392680151454</v>
      </c>
      <c r="R1150">
        <f t="shared" si="467"/>
        <v>508.70000000000073</v>
      </c>
      <c r="S1150">
        <f t="shared" si="449"/>
        <v>-64.149999999999636</v>
      </c>
      <c r="T1150">
        <f t="shared" si="450"/>
        <v>64.149999999999636</v>
      </c>
      <c r="U1150">
        <f t="shared" si="451"/>
        <v>0</v>
      </c>
      <c r="V1150">
        <f t="shared" si="452"/>
        <v>64.149999999999636</v>
      </c>
      <c r="W1150">
        <f t="shared" si="459"/>
        <v>33.028571428571276</v>
      </c>
      <c r="X1150">
        <f t="shared" si="454"/>
        <v>10.785714285714286</v>
      </c>
      <c r="Y1150">
        <f t="shared" si="460"/>
        <v>73.700988205291594</v>
      </c>
      <c r="Z1150">
        <f t="shared" si="461"/>
        <v>0</v>
      </c>
      <c r="AA1150">
        <f t="shared" si="462"/>
        <v>0</v>
      </c>
      <c r="AB1150">
        <v>1005.7</v>
      </c>
      <c r="AC1150">
        <f t="shared" si="442"/>
        <v>-35645700200.50042</v>
      </c>
      <c r="AD1150">
        <f t="shared" si="455"/>
        <v>-3310988823.3072257</v>
      </c>
      <c r="AE1150" t="str">
        <f t="shared" si="443"/>
        <v>Mar</v>
      </c>
      <c r="AF1150">
        <f>_xlfn.IFNA(VLOOKUP(A1150,Gold!$A$2:$E$1307,5, FALSE),AF1149)</f>
        <v>32007</v>
      </c>
      <c r="AG1150">
        <f>_xlfn.IFNA(VLOOKUP(A1150,Gold!$A$2:$G$1307,7, FALSE),AG1149)</f>
        <v>1</v>
      </c>
      <c r="AH1150">
        <f>_xlfn.IFNA(VLOOKUP(A1150,Oil!$A$2:$E$1345,5, FALSE),AH1149)</f>
        <v>4130</v>
      </c>
      <c r="AI1150">
        <f>_xlfn.IFNA(VLOOKUP(A1150,Oil!$A$2:$G$1345,7, FALSE),AI1149)</f>
        <v>-1</v>
      </c>
      <c r="AJ1150">
        <f t="shared" si="446"/>
        <v>0</v>
      </c>
      <c r="AK1150">
        <f>_xlfn.IFNA(VLOOKUP(A1150,InterestRate!$A$2:$G$1334,3, FALSE),AK1149)</f>
        <v>7.5039999999999996</v>
      </c>
      <c r="AL1150">
        <f>_xlfn.IFNA(VLOOKUP(A1150,InterestRate!$A$2:$G$1334,4,FALSE),AL1149)</f>
        <v>7.4770000000000003</v>
      </c>
      <c r="AM1150">
        <f>_xlfn.IFNA(VLOOKUP(A1150,InterestRate!$A$2:$G$1334,5, FALSE),AM1149)</f>
        <v>7.5060000000000002</v>
      </c>
      <c r="AN1150">
        <f>_xlfn.IFNA(VLOOKUP(A1150,InterestRate!$A$2:$G$1334,6, FALSE),AN1149)</f>
        <v>7.4740000000000002</v>
      </c>
      <c r="AO1150">
        <f>_xlfn.IFNA(VLOOKUP(A1150,InterestRate!$A$2:$G$1334,7, FALSE),AO1149)</f>
        <v>-1.6999999999999999E-3</v>
      </c>
      <c r="AP1150">
        <f t="shared" si="447"/>
        <v>-1</v>
      </c>
      <c r="AQ1150">
        <f t="shared" si="448"/>
        <v>-1</v>
      </c>
    </row>
    <row r="1151" spans="1:43" x14ac:dyDescent="0.2">
      <c r="A1151" s="1">
        <v>43549</v>
      </c>
      <c r="B1151">
        <v>11395.65</v>
      </c>
      <c r="C1151">
        <v>11395.65</v>
      </c>
      <c r="D1151">
        <v>11311.6</v>
      </c>
      <c r="E1151">
        <v>11354.25</v>
      </c>
      <c r="F1151">
        <v>294459196</v>
      </c>
      <c r="G1151">
        <v>14101.14</v>
      </c>
      <c r="H1151">
        <f t="shared" si="464"/>
        <v>11308.349999999999</v>
      </c>
      <c r="I1151">
        <f t="shared" si="456"/>
        <v>45.900000000001455</v>
      </c>
      <c r="J1151">
        <f t="shared" si="463"/>
        <v>0</v>
      </c>
      <c r="K1151">
        <f t="shared" si="444"/>
        <v>11643.95</v>
      </c>
      <c r="L1151">
        <f t="shared" si="457"/>
        <v>362860493.28571427</v>
      </c>
      <c r="M1151">
        <f t="shared" si="458"/>
        <v>-68401297.285714269</v>
      </c>
      <c r="N1151" s="10">
        <f t="shared" si="445"/>
        <v>2.5514675121650545</v>
      </c>
      <c r="O1151">
        <f t="shared" si="453"/>
        <v>12.549999999999272</v>
      </c>
      <c r="P1151">
        <f t="shared" si="465"/>
        <v>-465.65000000000146</v>
      </c>
      <c r="Q1151">
        <f t="shared" si="466"/>
        <v>112.037020348506</v>
      </c>
      <c r="R1151">
        <f t="shared" si="467"/>
        <v>478.20000000000073</v>
      </c>
      <c r="S1151">
        <f t="shared" si="449"/>
        <v>-102.64999999999964</v>
      </c>
      <c r="T1151">
        <f t="shared" si="450"/>
        <v>102.64999999999964</v>
      </c>
      <c r="U1151">
        <f t="shared" si="451"/>
        <v>0</v>
      </c>
      <c r="V1151">
        <f t="shared" si="452"/>
        <v>102.64999999999964</v>
      </c>
      <c r="W1151">
        <f t="shared" si="459"/>
        <v>27.242857142856987</v>
      </c>
      <c r="X1151">
        <f t="shared" si="454"/>
        <v>25.44999999999995</v>
      </c>
      <c r="Y1151">
        <f t="shared" si="460"/>
        <v>50.738326460023842</v>
      </c>
      <c r="Z1151">
        <f t="shared" si="461"/>
        <v>0</v>
      </c>
      <c r="AA1151">
        <f t="shared" si="462"/>
        <v>0</v>
      </c>
      <c r="AB1151">
        <v>521.25</v>
      </c>
      <c r="AC1151">
        <f t="shared" si="442"/>
        <v>-12190610714.399893</v>
      </c>
      <c r="AD1151">
        <f t="shared" si="455"/>
        <v>-5900567625.1500683</v>
      </c>
      <c r="AE1151" t="str">
        <f t="shared" si="443"/>
        <v>Mar</v>
      </c>
      <c r="AF1151">
        <f>_xlfn.IFNA(VLOOKUP(A1151,Gold!$A$2:$E$1307,5, FALSE),AF1150)</f>
        <v>32054</v>
      </c>
      <c r="AG1151">
        <f>_xlfn.IFNA(VLOOKUP(A1151,Gold!$A$2:$G$1307,7, FALSE),AG1150)</f>
        <v>-1</v>
      </c>
      <c r="AH1151">
        <f>_xlfn.IFNA(VLOOKUP(A1151,Oil!$A$2:$E$1345,5, FALSE),AH1150)</f>
        <v>4054</v>
      </c>
      <c r="AI1151">
        <f>_xlfn.IFNA(VLOOKUP(A1151,Oil!$A$2:$G$1345,7, FALSE),AI1150)</f>
        <v>-1</v>
      </c>
      <c r="AJ1151">
        <f t="shared" si="446"/>
        <v>-2</v>
      </c>
      <c r="AK1151">
        <f>_xlfn.IFNA(VLOOKUP(A1151,InterestRate!$A$2:$G$1334,3, FALSE),AK1150)</f>
        <v>7.4710000000000001</v>
      </c>
      <c r="AL1151">
        <f>_xlfn.IFNA(VLOOKUP(A1151,InterestRate!$A$2:$G$1334,4,FALSE),AL1150)</f>
        <v>7.4710000000000001</v>
      </c>
      <c r="AM1151">
        <f>_xlfn.IFNA(VLOOKUP(A1151,InterestRate!$A$2:$G$1334,5, FALSE),AM1150)</f>
        <v>7.4740000000000002</v>
      </c>
      <c r="AN1151">
        <f>_xlfn.IFNA(VLOOKUP(A1151,InterestRate!$A$2:$G$1334,6, FALSE),AN1150)</f>
        <v>7.4560000000000004</v>
      </c>
      <c r="AO1151">
        <f>_xlfn.IFNA(VLOOKUP(A1151,InterestRate!$A$2:$G$1334,7, FALSE),AO1150)</f>
        <v>-4.4000000000000003E-3</v>
      </c>
      <c r="AP1151">
        <f t="shared" si="447"/>
        <v>-1</v>
      </c>
      <c r="AQ1151">
        <f t="shared" si="448"/>
        <v>-3</v>
      </c>
    </row>
    <row r="1152" spans="1:43" x14ac:dyDescent="0.2">
      <c r="A1152" s="1">
        <v>43550</v>
      </c>
      <c r="B1152">
        <v>11375.2</v>
      </c>
      <c r="C1152">
        <v>11496.75</v>
      </c>
      <c r="D1152">
        <v>11352.45</v>
      </c>
      <c r="E1152">
        <v>11483.25</v>
      </c>
      <c r="F1152">
        <v>282575496</v>
      </c>
      <c r="G1152">
        <v>14611.68</v>
      </c>
      <c r="H1152">
        <f t="shared" si="464"/>
        <v>11333.454166666665</v>
      </c>
      <c r="I1152">
        <f t="shared" si="456"/>
        <v>149.79583333333539</v>
      </c>
      <c r="J1152">
        <f t="shared" si="463"/>
        <v>0</v>
      </c>
      <c r="K1152">
        <f t="shared" si="444"/>
        <v>11598</v>
      </c>
      <c r="L1152">
        <f t="shared" si="457"/>
        <v>350212351.71428573</v>
      </c>
      <c r="M1152">
        <f t="shared" si="458"/>
        <v>-67636855.714285731</v>
      </c>
      <c r="N1152" s="10">
        <f t="shared" si="445"/>
        <v>0.99928156227548826</v>
      </c>
      <c r="O1152">
        <f t="shared" si="453"/>
        <v>140</v>
      </c>
      <c r="P1152">
        <f t="shared" si="465"/>
        <v>-215.79999999999927</v>
      </c>
      <c r="Q1152">
        <f t="shared" si="466"/>
        <v>165.36155013153706</v>
      </c>
      <c r="R1152">
        <f t="shared" si="467"/>
        <v>355.79999999999927</v>
      </c>
      <c r="S1152">
        <f t="shared" si="449"/>
        <v>129</v>
      </c>
      <c r="T1152">
        <f t="shared" si="450"/>
        <v>-129</v>
      </c>
      <c r="U1152">
        <f t="shared" si="451"/>
        <v>129</v>
      </c>
      <c r="V1152">
        <f t="shared" si="452"/>
        <v>0</v>
      </c>
      <c r="W1152">
        <f t="shared" si="459"/>
        <v>45.449999999999946</v>
      </c>
      <c r="X1152">
        <f t="shared" si="454"/>
        <v>25.44999999999995</v>
      </c>
      <c r="Y1152">
        <f t="shared" si="460"/>
        <v>63.21279554937415</v>
      </c>
      <c r="Z1152">
        <f t="shared" si="461"/>
        <v>0</v>
      </c>
      <c r="AA1152">
        <f t="shared" si="462"/>
        <v>0</v>
      </c>
      <c r="AB1152">
        <v>308.25</v>
      </c>
      <c r="AC1152">
        <f t="shared" si="442"/>
        <v>30532282342.799793</v>
      </c>
      <c r="AD1152">
        <f t="shared" si="455"/>
        <v>112382225.46418817</v>
      </c>
      <c r="AE1152" t="str">
        <f t="shared" si="443"/>
        <v>Mar</v>
      </c>
      <c r="AF1152">
        <f>_xlfn.IFNA(VLOOKUP(A1152,Gold!$A$2:$E$1307,5, FALSE),AF1151)</f>
        <v>31987</v>
      </c>
      <c r="AG1152">
        <f>_xlfn.IFNA(VLOOKUP(A1152,Gold!$A$2:$G$1307,7, FALSE),AG1151)</f>
        <v>-1</v>
      </c>
      <c r="AH1152">
        <f>_xlfn.IFNA(VLOOKUP(A1152,Oil!$A$2:$E$1345,5, FALSE),AH1151)</f>
        <v>4058</v>
      </c>
      <c r="AI1152">
        <f>_xlfn.IFNA(VLOOKUP(A1152,Oil!$A$2:$G$1345,7, FALSE),AI1151)</f>
        <v>1</v>
      </c>
      <c r="AJ1152">
        <f t="shared" si="446"/>
        <v>0</v>
      </c>
      <c r="AK1152">
        <f>_xlfn.IFNA(VLOOKUP(A1152,InterestRate!$A$2:$G$1334,3, FALSE),AK1151)</f>
        <v>7.3419999999999996</v>
      </c>
      <c r="AL1152">
        <f>_xlfn.IFNA(VLOOKUP(A1152,InterestRate!$A$2:$G$1334,4,FALSE),AL1151)</f>
        <v>7.3289999999999997</v>
      </c>
      <c r="AM1152">
        <f>_xlfn.IFNA(VLOOKUP(A1152,InterestRate!$A$2:$G$1334,5, FALSE),AM1151)</f>
        <v>7.343</v>
      </c>
      <c r="AN1152">
        <f>_xlfn.IFNA(VLOOKUP(A1152,InterestRate!$A$2:$G$1334,6, FALSE),AN1151)</f>
        <v>7.3280000000000003</v>
      </c>
      <c r="AO1152">
        <f>_xlfn.IFNA(VLOOKUP(A1152,InterestRate!$A$2:$G$1334,7, FALSE),AO1151)</f>
        <v>-1.7299999999999999E-2</v>
      </c>
      <c r="AP1152">
        <f t="shared" si="447"/>
        <v>-1</v>
      </c>
      <c r="AQ1152">
        <f t="shared" si="448"/>
        <v>-1</v>
      </c>
    </row>
    <row r="1153" spans="1:43" x14ac:dyDescent="0.2">
      <c r="A1153" s="1">
        <v>43551</v>
      </c>
      <c r="B1153">
        <v>11531.45</v>
      </c>
      <c r="C1153">
        <v>11546.2</v>
      </c>
      <c r="D1153">
        <v>11413</v>
      </c>
      <c r="E1153">
        <v>11445.05</v>
      </c>
      <c r="F1153">
        <v>350446089</v>
      </c>
      <c r="G1153">
        <v>18356.52</v>
      </c>
      <c r="H1153">
        <f t="shared" si="464"/>
        <v>11368.875</v>
      </c>
      <c r="I1153">
        <f t="shared" si="456"/>
        <v>76.174999999999272</v>
      </c>
      <c r="J1153">
        <f t="shared" si="463"/>
        <v>0</v>
      </c>
      <c r="K1153">
        <f t="shared" si="444"/>
        <v>11665.95</v>
      </c>
      <c r="L1153">
        <f t="shared" si="457"/>
        <v>348511611.4285714</v>
      </c>
      <c r="M1153">
        <f t="shared" si="458"/>
        <v>1934477.571428597</v>
      </c>
      <c r="N1153" s="10">
        <f t="shared" si="445"/>
        <v>1.9300920485275421</v>
      </c>
      <c r="O1153">
        <f t="shared" si="453"/>
        <v>18.199999999998909</v>
      </c>
      <c r="P1153">
        <f t="shared" si="465"/>
        <v>-355.65000000000146</v>
      </c>
      <c r="Q1153">
        <f t="shared" si="466"/>
        <v>174.69030385772669</v>
      </c>
      <c r="R1153">
        <f t="shared" si="467"/>
        <v>373.85000000000036</v>
      </c>
      <c r="S1153">
        <f t="shared" si="449"/>
        <v>-38.200000000000728</v>
      </c>
      <c r="T1153">
        <f t="shared" si="450"/>
        <v>38.200000000000728</v>
      </c>
      <c r="U1153">
        <f t="shared" si="451"/>
        <v>0</v>
      </c>
      <c r="V1153">
        <f t="shared" si="452"/>
        <v>38.200000000000728</v>
      </c>
      <c r="W1153">
        <f t="shared" si="459"/>
        <v>33.507142857142753</v>
      </c>
      <c r="X1153">
        <f t="shared" si="454"/>
        <v>30.907142857142908</v>
      </c>
      <c r="Y1153">
        <f t="shared" si="460"/>
        <v>51.222974448569438</v>
      </c>
      <c r="Z1153">
        <f t="shared" si="461"/>
        <v>0</v>
      </c>
      <c r="AA1153">
        <f t="shared" si="462"/>
        <v>0</v>
      </c>
      <c r="AB1153">
        <v>170.75</v>
      </c>
      <c r="AC1153">
        <f t="shared" si="442"/>
        <v>-30278542089.60051</v>
      </c>
      <c r="AD1153">
        <f t="shared" si="455"/>
        <v>-7525301615.9073133</v>
      </c>
      <c r="AE1153" t="str">
        <f t="shared" si="443"/>
        <v>Mar</v>
      </c>
      <c r="AF1153">
        <f>_xlfn.IFNA(VLOOKUP(A1153,Gold!$A$2:$E$1307,5, FALSE),AF1152)</f>
        <v>32067</v>
      </c>
      <c r="AG1153">
        <f>_xlfn.IFNA(VLOOKUP(A1153,Gold!$A$2:$G$1307,7, FALSE),AG1152)</f>
        <v>1</v>
      </c>
      <c r="AH1153">
        <f>_xlfn.IFNA(VLOOKUP(A1153,Oil!$A$2:$E$1345,5, FALSE),AH1152)</f>
        <v>4127</v>
      </c>
      <c r="AI1153">
        <f>_xlfn.IFNA(VLOOKUP(A1153,Oil!$A$2:$G$1345,7, FALSE),AI1152)</f>
        <v>1</v>
      </c>
      <c r="AJ1153">
        <f t="shared" si="446"/>
        <v>2</v>
      </c>
      <c r="AK1153">
        <f>_xlfn.IFNA(VLOOKUP(A1153,InterestRate!$A$2:$G$1334,3, FALSE),AK1152)</f>
        <v>7.327</v>
      </c>
      <c r="AL1153">
        <f>_xlfn.IFNA(VLOOKUP(A1153,InterestRate!$A$2:$G$1334,4,FALSE),AL1152)</f>
        <v>7.3440000000000003</v>
      </c>
      <c r="AM1153">
        <f>_xlfn.IFNA(VLOOKUP(A1153,InterestRate!$A$2:$G$1334,5, FALSE),AM1152)</f>
        <v>7.3570000000000002</v>
      </c>
      <c r="AN1153">
        <f>_xlfn.IFNA(VLOOKUP(A1153,InterestRate!$A$2:$G$1334,6, FALSE),AN1152)</f>
        <v>7.3230000000000004</v>
      </c>
      <c r="AO1153">
        <f>_xlfn.IFNA(VLOOKUP(A1153,InterestRate!$A$2:$G$1334,7, FALSE),AO1152)</f>
        <v>-2E-3</v>
      </c>
      <c r="AP1153">
        <f t="shared" si="447"/>
        <v>-1</v>
      </c>
      <c r="AQ1153">
        <f t="shared" si="448"/>
        <v>1</v>
      </c>
    </row>
    <row r="1154" spans="1:43" x14ac:dyDescent="0.2">
      <c r="A1154" s="1">
        <v>43552</v>
      </c>
      <c r="B1154">
        <v>11463.65</v>
      </c>
      <c r="C1154">
        <v>11588.5</v>
      </c>
      <c r="D1154">
        <v>11452.45</v>
      </c>
      <c r="E1154">
        <v>11570</v>
      </c>
      <c r="F1154">
        <v>527678809</v>
      </c>
      <c r="G1154">
        <v>25719.65</v>
      </c>
      <c r="H1154">
        <f t="shared" si="464"/>
        <v>11403.012499999999</v>
      </c>
      <c r="I1154">
        <f t="shared" si="456"/>
        <v>166.98750000000109</v>
      </c>
      <c r="J1154">
        <f t="shared" si="463"/>
        <v>0</v>
      </c>
      <c r="K1154">
        <f t="shared" si="444"/>
        <v>11604.5</v>
      </c>
      <c r="L1154">
        <f t="shared" si="457"/>
        <v>332331781.85714287</v>
      </c>
      <c r="M1154">
        <f t="shared" si="458"/>
        <v>195347027.14285713</v>
      </c>
      <c r="N1154" s="10">
        <f t="shared" si="445"/>
        <v>0.29818496110630943</v>
      </c>
      <c r="O1154">
        <f t="shared" si="453"/>
        <v>107.79999999999927</v>
      </c>
      <c r="P1154">
        <f t="shared" si="465"/>
        <v>-296.20000000000073</v>
      </c>
      <c r="Q1154">
        <f t="shared" si="466"/>
        <v>192.49826375221983</v>
      </c>
      <c r="R1154">
        <f t="shared" si="467"/>
        <v>404</v>
      </c>
      <c r="S1154">
        <f t="shared" si="449"/>
        <v>124.95000000000073</v>
      </c>
      <c r="T1154">
        <f t="shared" si="450"/>
        <v>-124.95000000000073</v>
      </c>
      <c r="U1154">
        <f t="shared" si="451"/>
        <v>124.95000000000073</v>
      </c>
      <c r="V1154">
        <f t="shared" si="452"/>
        <v>0</v>
      </c>
      <c r="W1154">
        <f t="shared" si="459"/>
        <v>46.307142857142807</v>
      </c>
      <c r="X1154">
        <f t="shared" si="454"/>
        <v>30.907142857142908</v>
      </c>
      <c r="Y1154">
        <f t="shared" si="460"/>
        <v>59.205479452054732</v>
      </c>
      <c r="Z1154">
        <f t="shared" si="461"/>
        <v>0</v>
      </c>
      <c r="AA1154">
        <f t="shared" si="462"/>
        <v>0</v>
      </c>
      <c r="AB1154">
        <v>266</v>
      </c>
      <c r="AC1154">
        <f t="shared" ref="AC1154:AC1217" si="468">(E1154-B1154)*F1154</f>
        <v>56118641337.150192</v>
      </c>
      <c r="AD1154">
        <f t="shared" si="455"/>
        <v>1024634714.7784119</v>
      </c>
      <c r="AE1154" t="str">
        <f t="shared" ref="AE1154:AE1217" si="469">TEXT(A1154, "mmm")</f>
        <v>Mar</v>
      </c>
      <c r="AF1154">
        <f>_xlfn.IFNA(VLOOKUP(A1154,Gold!$A$2:$E$1307,5, FALSE),AF1153)</f>
        <v>31854</v>
      </c>
      <c r="AG1154">
        <f>_xlfn.IFNA(VLOOKUP(A1154,Gold!$A$2:$G$1307,7, FALSE),AG1153)</f>
        <v>-1</v>
      </c>
      <c r="AH1154">
        <f>_xlfn.IFNA(VLOOKUP(A1154,Oil!$A$2:$E$1345,5, FALSE),AH1153)</f>
        <v>4094</v>
      </c>
      <c r="AI1154">
        <f>_xlfn.IFNA(VLOOKUP(A1154,Oil!$A$2:$G$1345,7, FALSE),AI1153)</f>
        <v>-1</v>
      </c>
      <c r="AJ1154">
        <f t="shared" si="446"/>
        <v>-2</v>
      </c>
      <c r="AK1154">
        <f>_xlfn.IFNA(VLOOKUP(A1154,InterestRate!$A$2:$G$1334,3, FALSE),AK1153)</f>
        <v>7.3230000000000004</v>
      </c>
      <c r="AL1154">
        <f>_xlfn.IFNA(VLOOKUP(A1154,InterestRate!$A$2:$G$1334,4,FALSE),AL1153)</f>
        <v>7.319</v>
      </c>
      <c r="AM1154">
        <f>_xlfn.IFNA(VLOOKUP(A1154,InterestRate!$A$2:$G$1334,5, FALSE),AM1153)</f>
        <v>7.3339999999999996</v>
      </c>
      <c r="AN1154">
        <f>_xlfn.IFNA(VLOOKUP(A1154,InterestRate!$A$2:$G$1334,6, FALSE),AN1153)</f>
        <v>7.3010000000000002</v>
      </c>
      <c r="AO1154">
        <f>_xlfn.IFNA(VLOOKUP(A1154,InterestRate!$A$2:$G$1334,7, FALSE),AO1153)</f>
        <v>-5.0000000000000001E-4</v>
      </c>
      <c r="AP1154">
        <f t="shared" si="447"/>
        <v>-1</v>
      </c>
      <c r="AQ1154">
        <f t="shared" si="448"/>
        <v>-3</v>
      </c>
    </row>
    <row r="1155" spans="1:43" x14ac:dyDescent="0.2">
      <c r="A1155" s="1">
        <v>43553</v>
      </c>
      <c r="B1155">
        <v>11625.45</v>
      </c>
      <c r="C1155">
        <v>11630.35</v>
      </c>
      <c r="D1155">
        <v>11570.15</v>
      </c>
      <c r="E1155">
        <v>11623.9</v>
      </c>
      <c r="F1155">
        <v>416276981</v>
      </c>
      <c r="G1155">
        <v>20515.25</v>
      </c>
      <c r="H1155">
        <f t="shared" si="464"/>
        <v>11436.508333333331</v>
      </c>
      <c r="I1155">
        <f t="shared" si="456"/>
        <v>187.39166666666824</v>
      </c>
      <c r="J1155">
        <f t="shared" si="463"/>
        <v>0</v>
      </c>
      <c r="K1155">
        <f t="shared" ref="K1155:K1218" si="470">E1162</f>
        <v>11671.95</v>
      </c>
      <c r="L1155">
        <f t="shared" si="457"/>
        <v>361964463</v>
      </c>
      <c r="M1155">
        <f t="shared" si="458"/>
        <v>54312518</v>
      </c>
      <c r="N1155" s="10">
        <f t="shared" ref="N1155:N1218" si="471">(K1155-E1155)*100/E1155</f>
        <v>0.41337244814564039</v>
      </c>
      <c r="O1155">
        <f t="shared" si="453"/>
        <v>91.5</v>
      </c>
      <c r="P1155">
        <f t="shared" si="465"/>
        <v>-405.5</v>
      </c>
      <c r="Q1155">
        <f t="shared" si="466"/>
        <v>178.86496935371355</v>
      </c>
      <c r="R1155">
        <f t="shared" si="467"/>
        <v>497</v>
      </c>
      <c r="S1155">
        <f t="shared" si="449"/>
        <v>53.899999999999636</v>
      </c>
      <c r="T1155">
        <f t="shared" si="450"/>
        <v>-53.899999999999636</v>
      </c>
      <c r="U1155">
        <f t="shared" si="451"/>
        <v>53.899999999999636</v>
      </c>
      <c r="V1155">
        <f t="shared" si="452"/>
        <v>0</v>
      </c>
      <c r="W1155">
        <f t="shared" si="459"/>
        <v>43.978571428571477</v>
      </c>
      <c r="X1155">
        <f t="shared" si="454"/>
        <v>30.907142857142908</v>
      </c>
      <c r="Y1155">
        <f t="shared" si="460"/>
        <v>57.953689759036131</v>
      </c>
      <c r="Z1155">
        <f t="shared" si="461"/>
        <v>0</v>
      </c>
      <c r="AA1155">
        <f t="shared" si="462"/>
        <v>0</v>
      </c>
      <c r="AB1155">
        <v>217.5</v>
      </c>
      <c r="AC1155">
        <f t="shared" si="468"/>
        <v>-645229320.55045438</v>
      </c>
      <c r="AD1155">
        <f t="shared" si="455"/>
        <v>-562940803.97167003</v>
      </c>
      <c r="AE1155" t="str">
        <f t="shared" si="469"/>
        <v>Mar</v>
      </c>
      <c r="AF1155">
        <f>_xlfn.IFNA(VLOOKUP(A1155,Gold!$A$2:$E$1307,5, FALSE),AF1154)</f>
        <v>31601</v>
      </c>
      <c r="AG1155">
        <f>_xlfn.IFNA(VLOOKUP(A1155,Gold!$A$2:$G$1307,7, FALSE),AG1154)</f>
        <v>1</v>
      </c>
      <c r="AH1155">
        <f>_xlfn.IFNA(VLOOKUP(A1155,Oil!$A$2:$E$1345,5, FALSE),AH1154)</f>
        <v>4092</v>
      </c>
      <c r="AI1155">
        <f>_xlfn.IFNA(VLOOKUP(A1155,Oil!$A$2:$G$1345,7, FALSE),AI1154)</f>
        <v>-1</v>
      </c>
      <c r="AJ1155">
        <f t="shared" ref="AJ1155:AJ1218" si="472">AG1155+AI1155</f>
        <v>0</v>
      </c>
      <c r="AK1155">
        <f>_xlfn.IFNA(VLOOKUP(A1155,InterestRate!$A$2:$G$1334,3, FALSE),AK1154)</f>
        <v>7.3460000000000001</v>
      </c>
      <c r="AL1155">
        <f>_xlfn.IFNA(VLOOKUP(A1155,InterestRate!$A$2:$G$1334,4,FALSE),AL1154)</f>
        <v>7.3289999999999997</v>
      </c>
      <c r="AM1155">
        <f>_xlfn.IFNA(VLOOKUP(A1155,InterestRate!$A$2:$G$1334,5, FALSE),AM1154)</f>
        <v>7.351</v>
      </c>
      <c r="AN1155">
        <f>_xlfn.IFNA(VLOOKUP(A1155,InterestRate!$A$2:$G$1334,6, FALSE),AN1154)</f>
        <v>7.31</v>
      </c>
      <c r="AO1155">
        <f>_xlfn.IFNA(VLOOKUP(A1155,InterestRate!$A$2:$G$1334,7, FALSE),AO1154)</f>
        <v>3.0999999999999999E-3</v>
      </c>
      <c r="AP1155">
        <f t="shared" ref="AP1155:AP1218" si="473">IF(AO1155&gt;0,1,-1)</f>
        <v>1</v>
      </c>
      <c r="AQ1155">
        <f t="shared" ref="AQ1155:AQ1218" si="474">AG1155+AI1155+AP1155</f>
        <v>1</v>
      </c>
    </row>
    <row r="1156" spans="1:43" x14ac:dyDescent="0.2">
      <c r="A1156" s="1">
        <v>43556</v>
      </c>
      <c r="B1156">
        <v>11665.2</v>
      </c>
      <c r="C1156">
        <v>11738.1</v>
      </c>
      <c r="D1156">
        <v>11644.75</v>
      </c>
      <c r="E1156">
        <v>11669.15</v>
      </c>
      <c r="F1156">
        <v>379572660</v>
      </c>
      <c r="G1156">
        <v>18977.990000000002</v>
      </c>
      <c r="H1156">
        <f t="shared" si="464"/>
        <v>11463.4</v>
      </c>
      <c r="I1156">
        <f t="shared" si="456"/>
        <v>205.75</v>
      </c>
      <c r="J1156">
        <f t="shared" si="463"/>
        <v>0</v>
      </c>
      <c r="K1156">
        <f t="shared" si="470"/>
        <v>11584.3</v>
      </c>
      <c r="L1156">
        <f t="shared" si="457"/>
        <v>374846936.4285714</v>
      </c>
      <c r="M1156">
        <f t="shared" si="458"/>
        <v>4725723.571428597</v>
      </c>
      <c r="N1156" s="10">
        <f t="shared" si="471"/>
        <v>-0.72713093927150108</v>
      </c>
      <c r="O1156">
        <f t="shared" si="453"/>
        <v>148.10000000000036</v>
      </c>
      <c r="P1156">
        <f t="shared" si="465"/>
        <v>-204.89999999999964</v>
      </c>
      <c r="Q1156">
        <f t="shared" si="466"/>
        <v>114.46892851441459</v>
      </c>
      <c r="R1156">
        <f t="shared" si="467"/>
        <v>353</v>
      </c>
      <c r="S1156">
        <f t="shared" ref="S1156:S1219" si="475">E1156-E1155</f>
        <v>45.25</v>
      </c>
      <c r="T1156">
        <f t="shared" ref="T1156:T1219" si="476">E1155-E1156</f>
        <v>-45.25</v>
      </c>
      <c r="U1156">
        <f t="shared" ref="U1156:U1219" si="477">IF(S1156&gt;0,S1156,0)</f>
        <v>45.25</v>
      </c>
      <c r="V1156">
        <f t="shared" ref="V1156:V1219" si="478">IF(T1156&gt;0,T1156,0)</f>
        <v>0</v>
      </c>
      <c r="W1156">
        <f t="shared" si="459"/>
        <v>50.442857142857193</v>
      </c>
      <c r="X1156">
        <f t="shared" si="454"/>
        <v>29.285714285714285</v>
      </c>
      <c r="Y1156">
        <f t="shared" si="460"/>
        <v>62.484516014864653</v>
      </c>
      <c r="Z1156">
        <f t="shared" si="461"/>
        <v>0</v>
      </c>
      <c r="AA1156">
        <f t="shared" si="462"/>
        <v>0</v>
      </c>
      <c r="AB1156">
        <v>347.4</v>
      </c>
      <c r="AC1156">
        <f t="shared" si="468"/>
        <v>1499312006.9995856</v>
      </c>
      <c r="AD1156">
        <f t="shared" si="455"/>
        <v>1341450480.2711842</v>
      </c>
      <c r="AE1156" t="str">
        <f t="shared" si="469"/>
        <v>Apr</v>
      </c>
      <c r="AF1156">
        <f>_xlfn.IFNA(VLOOKUP(A1156,Gold!$A$2:$E$1307,5, FALSE),AF1155)</f>
        <v>31643</v>
      </c>
      <c r="AG1156">
        <f>_xlfn.IFNA(VLOOKUP(A1156,Gold!$A$2:$G$1307,7, FALSE),AG1155)</f>
        <v>-1</v>
      </c>
      <c r="AH1156">
        <f>_xlfn.IFNA(VLOOKUP(A1156,Oil!$A$2:$E$1345,5, FALSE),AH1155)</f>
        <v>4160</v>
      </c>
      <c r="AI1156">
        <f>_xlfn.IFNA(VLOOKUP(A1156,Oil!$A$2:$G$1345,7, FALSE),AI1155)</f>
        <v>1</v>
      </c>
      <c r="AJ1156">
        <f t="shared" si="472"/>
        <v>0</v>
      </c>
      <c r="AK1156">
        <f>_xlfn.IFNA(VLOOKUP(A1156,InterestRate!$A$2:$G$1334,3, FALSE),AK1155)</f>
        <v>7.3460000000000001</v>
      </c>
      <c r="AL1156">
        <f>_xlfn.IFNA(VLOOKUP(A1156,InterestRate!$A$2:$G$1334,4,FALSE),AL1155)</f>
        <v>7.3289999999999997</v>
      </c>
      <c r="AM1156">
        <f>_xlfn.IFNA(VLOOKUP(A1156,InterestRate!$A$2:$G$1334,5, FALSE),AM1155)</f>
        <v>7.351</v>
      </c>
      <c r="AN1156">
        <f>_xlfn.IFNA(VLOOKUP(A1156,InterestRate!$A$2:$G$1334,6, FALSE),AN1155)</f>
        <v>7.31</v>
      </c>
      <c r="AO1156">
        <f>_xlfn.IFNA(VLOOKUP(A1156,InterestRate!$A$2:$G$1334,7, FALSE),AO1155)</f>
        <v>3.0999999999999999E-3</v>
      </c>
      <c r="AP1156">
        <f t="shared" si="473"/>
        <v>1</v>
      </c>
      <c r="AQ1156">
        <f t="shared" si="474"/>
        <v>1</v>
      </c>
    </row>
    <row r="1157" spans="1:43" x14ac:dyDescent="0.2">
      <c r="A1157" s="1">
        <v>43557</v>
      </c>
      <c r="B1157">
        <v>11711.55</v>
      </c>
      <c r="C1157">
        <v>11729.35</v>
      </c>
      <c r="D1157">
        <v>11655.85</v>
      </c>
      <c r="E1157">
        <v>11713.2</v>
      </c>
      <c r="F1157">
        <v>386131413</v>
      </c>
      <c r="G1157">
        <v>18673.7</v>
      </c>
      <c r="H1157">
        <f t="shared" si="464"/>
        <v>11490.6875</v>
      </c>
      <c r="I1157">
        <f t="shared" si="456"/>
        <v>222.51250000000073</v>
      </c>
      <c r="J1157">
        <f t="shared" si="463"/>
        <v>0</v>
      </c>
      <c r="K1157">
        <f t="shared" si="470"/>
        <v>11596.7</v>
      </c>
      <c r="L1157">
        <f t="shared" si="457"/>
        <v>376743309.4285714</v>
      </c>
      <c r="M1157">
        <f t="shared" si="458"/>
        <v>9388103.571428597</v>
      </c>
      <c r="N1157" s="10">
        <f t="shared" si="471"/>
        <v>-0.99460437796673828</v>
      </c>
      <c r="O1157">
        <f t="shared" si="453"/>
        <v>256.30000000000109</v>
      </c>
      <c r="P1157">
        <f t="shared" si="465"/>
        <v>100.60000000000218</v>
      </c>
      <c r="Q1157">
        <f t="shared" si="466"/>
        <v>59.707960903368047</v>
      </c>
      <c r="R1157">
        <f t="shared" si="467"/>
        <v>155.69999999999891</v>
      </c>
      <c r="S1157">
        <f t="shared" si="475"/>
        <v>44.050000000001091</v>
      </c>
      <c r="T1157">
        <f t="shared" si="476"/>
        <v>-44.050000000001091</v>
      </c>
      <c r="U1157">
        <f t="shared" si="477"/>
        <v>44.050000000001091</v>
      </c>
      <c r="V1157">
        <f t="shared" si="478"/>
        <v>0</v>
      </c>
      <c r="W1157">
        <f t="shared" si="459"/>
        <v>56.735714285714494</v>
      </c>
      <c r="X1157">
        <f t="shared" si="454"/>
        <v>20.121428571428623</v>
      </c>
      <c r="Y1157">
        <f t="shared" si="460"/>
        <v>72.871559633027545</v>
      </c>
      <c r="Z1157">
        <f t="shared" si="461"/>
        <v>0</v>
      </c>
      <c r="AA1157">
        <f t="shared" si="462"/>
        <v>0</v>
      </c>
      <c r="AB1157">
        <v>495.9</v>
      </c>
      <c r="AC1157">
        <f t="shared" si="468"/>
        <v>637116831.45056188</v>
      </c>
      <c r="AD1157">
        <f t="shared" si="455"/>
        <v>6524710056.264183</v>
      </c>
      <c r="AE1157" t="str">
        <f t="shared" si="469"/>
        <v>Apr</v>
      </c>
      <c r="AF1157">
        <f>_xlfn.IFNA(VLOOKUP(A1157,Gold!$A$2:$E$1307,5, FALSE),AF1156)</f>
        <v>31499</v>
      </c>
      <c r="AG1157">
        <f>_xlfn.IFNA(VLOOKUP(A1157,Gold!$A$2:$G$1307,7, FALSE),AG1156)</f>
        <v>-1</v>
      </c>
      <c r="AH1157">
        <f>_xlfn.IFNA(VLOOKUP(A1157,Oil!$A$2:$E$1345,5, FALSE),AH1156)</f>
        <v>4260</v>
      </c>
      <c r="AI1157">
        <f>_xlfn.IFNA(VLOOKUP(A1157,Oil!$A$2:$G$1345,7, FALSE),AI1156)</f>
        <v>1</v>
      </c>
      <c r="AJ1157">
        <f t="shared" si="472"/>
        <v>0</v>
      </c>
      <c r="AK1157">
        <f>_xlfn.IFNA(VLOOKUP(A1157,InterestRate!$A$2:$G$1334,3, FALSE),AK1156)</f>
        <v>7.2720000000000002</v>
      </c>
      <c r="AL1157">
        <f>_xlfn.IFNA(VLOOKUP(A1157,InterestRate!$A$2:$G$1334,4,FALSE),AL1156)</f>
        <v>7.3559999999999999</v>
      </c>
      <c r="AM1157">
        <f>_xlfn.IFNA(VLOOKUP(A1157,InterestRate!$A$2:$G$1334,5, FALSE),AM1156)</f>
        <v>7.3559999999999999</v>
      </c>
      <c r="AN1157">
        <f>_xlfn.IFNA(VLOOKUP(A1157,InterestRate!$A$2:$G$1334,6, FALSE),AN1156)</f>
        <v>7.2709999999999999</v>
      </c>
      <c r="AO1157">
        <f>_xlfn.IFNA(VLOOKUP(A1157,InterestRate!$A$2:$G$1334,7, FALSE),AO1156)</f>
        <v>-1.01E-2</v>
      </c>
      <c r="AP1157">
        <f t="shared" si="473"/>
        <v>-1</v>
      </c>
      <c r="AQ1157">
        <f t="shared" si="474"/>
        <v>-1</v>
      </c>
    </row>
    <row r="1158" spans="1:43" x14ac:dyDescent="0.2">
      <c r="A1158" s="1">
        <v>43558</v>
      </c>
      <c r="B1158">
        <v>11735.3</v>
      </c>
      <c r="C1158">
        <v>11761</v>
      </c>
      <c r="D1158">
        <v>11629.15</v>
      </c>
      <c r="E1158">
        <v>11643.95</v>
      </c>
      <c r="F1158">
        <v>365760070</v>
      </c>
      <c r="G1158">
        <v>19050.95</v>
      </c>
      <c r="H1158">
        <f t="shared" si="464"/>
        <v>11521.516666666665</v>
      </c>
      <c r="I1158">
        <f t="shared" si="456"/>
        <v>122.43333333333612</v>
      </c>
      <c r="J1158">
        <f t="shared" si="463"/>
        <v>0</v>
      </c>
      <c r="K1158">
        <f t="shared" si="470"/>
        <v>11643.45</v>
      </c>
      <c r="L1158">
        <f t="shared" si="457"/>
        <v>376734377.71428573</v>
      </c>
      <c r="M1158">
        <f t="shared" si="458"/>
        <v>-10974307.714285731</v>
      </c>
      <c r="N1158" s="10">
        <f t="shared" si="471"/>
        <v>-4.2940754640822055E-3</v>
      </c>
      <c r="O1158">
        <f t="shared" si="453"/>
        <v>289.70000000000073</v>
      </c>
      <c r="P1158">
        <f t="shared" si="465"/>
        <v>277.15000000000146</v>
      </c>
      <c r="Q1158">
        <f t="shared" si="466"/>
        <v>83.689210347401058</v>
      </c>
      <c r="R1158">
        <f t="shared" si="467"/>
        <v>12.549999999999272</v>
      </c>
      <c r="S1158">
        <f t="shared" si="475"/>
        <v>-69.25</v>
      </c>
      <c r="T1158">
        <f t="shared" si="476"/>
        <v>69.25</v>
      </c>
      <c r="U1158">
        <f t="shared" si="477"/>
        <v>0</v>
      </c>
      <c r="V1158">
        <f t="shared" si="478"/>
        <v>69.25</v>
      </c>
      <c r="W1158">
        <f t="shared" si="459"/>
        <v>56.735714285714494</v>
      </c>
      <c r="X1158">
        <f t="shared" si="454"/>
        <v>15.350000000000104</v>
      </c>
      <c r="Y1158">
        <f t="shared" si="460"/>
        <v>77.62900703674741</v>
      </c>
      <c r="Z1158">
        <f t="shared" si="461"/>
        <v>0</v>
      </c>
      <c r="AA1158">
        <f t="shared" si="462"/>
        <v>0</v>
      </c>
      <c r="AB1158">
        <v>694.1</v>
      </c>
      <c r="AC1158">
        <f t="shared" si="468"/>
        <v>-33412182394.499466</v>
      </c>
      <c r="AD1158">
        <f t="shared" si="455"/>
        <v>3493056959.1071005</v>
      </c>
      <c r="AE1158" t="str">
        <f t="shared" si="469"/>
        <v>Apr</v>
      </c>
      <c r="AF1158">
        <f>_xlfn.IFNA(VLOOKUP(A1158,Gold!$A$2:$E$1307,5, FALSE),AF1157)</f>
        <v>31454</v>
      </c>
      <c r="AG1158">
        <f>_xlfn.IFNA(VLOOKUP(A1158,Gold!$A$2:$G$1307,7, FALSE),AG1157)</f>
        <v>1</v>
      </c>
      <c r="AH1158">
        <f>_xlfn.IFNA(VLOOKUP(A1158,Oil!$A$2:$E$1345,5, FALSE),AH1157)</f>
        <v>4326</v>
      </c>
      <c r="AI1158">
        <f>_xlfn.IFNA(VLOOKUP(A1158,Oil!$A$2:$G$1345,7, FALSE),AI1157)</f>
        <v>1</v>
      </c>
      <c r="AJ1158">
        <f t="shared" si="472"/>
        <v>2</v>
      </c>
      <c r="AK1158">
        <f>_xlfn.IFNA(VLOOKUP(A1158,InterestRate!$A$2:$G$1334,3, FALSE),AK1157)</f>
        <v>7.2709999999999999</v>
      </c>
      <c r="AL1158">
        <f>_xlfn.IFNA(VLOOKUP(A1158,InterestRate!$A$2:$G$1334,4,FALSE),AL1157)</f>
        <v>7.28</v>
      </c>
      <c r="AM1158">
        <f>_xlfn.IFNA(VLOOKUP(A1158,InterestRate!$A$2:$G$1334,5, FALSE),AM1157)</f>
        <v>7.2880000000000003</v>
      </c>
      <c r="AN1158">
        <f>_xlfn.IFNA(VLOOKUP(A1158,InterestRate!$A$2:$G$1334,6, FALSE),AN1157)</f>
        <v>7.2549999999999999</v>
      </c>
      <c r="AO1158">
        <f>_xlfn.IFNA(VLOOKUP(A1158,InterestRate!$A$2:$G$1334,7, FALSE),AO1157)</f>
        <v>-1E-4</v>
      </c>
      <c r="AP1158">
        <f t="shared" si="473"/>
        <v>-1</v>
      </c>
      <c r="AQ1158">
        <f t="shared" si="474"/>
        <v>1</v>
      </c>
    </row>
    <row r="1159" spans="1:43" x14ac:dyDescent="0.2">
      <c r="A1159" s="1">
        <v>43559</v>
      </c>
      <c r="B1159">
        <v>11660.2</v>
      </c>
      <c r="C1159">
        <v>11662.55</v>
      </c>
      <c r="D1159">
        <v>11559.2</v>
      </c>
      <c r="E1159">
        <v>11598</v>
      </c>
      <c r="F1159">
        <v>349029830</v>
      </c>
      <c r="G1159">
        <v>19713.009999999998</v>
      </c>
      <c r="H1159">
        <f t="shared" si="464"/>
        <v>11539.608333333332</v>
      </c>
      <c r="I1159">
        <f t="shared" si="456"/>
        <v>58.391666666668243</v>
      </c>
      <c r="J1159">
        <f t="shared" si="463"/>
        <v>0</v>
      </c>
      <c r="K1159">
        <f t="shared" si="470"/>
        <v>11690.35</v>
      </c>
      <c r="L1159">
        <f t="shared" si="457"/>
        <v>386920216.85714287</v>
      </c>
      <c r="M1159">
        <f t="shared" si="458"/>
        <v>-37890386.857142866</v>
      </c>
      <c r="N1159" s="10">
        <f t="shared" si="471"/>
        <v>0.79625797551302258</v>
      </c>
      <c r="O1159">
        <f t="shared" si="453"/>
        <v>114.75</v>
      </c>
      <c r="P1159">
        <f t="shared" si="465"/>
        <v>-25.25</v>
      </c>
      <c r="Q1159">
        <f t="shared" si="466"/>
        <v>94.422238098973168</v>
      </c>
      <c r="R1159">
        <f t="shared" si="467"/>
        <v>140</v>
      </c>
      <c r="S1159">
        <f t="shared" si="475"/>
        <v>-45.950000000000728</v>
      </c>
      <c r="T1159">
        <f t="shared" si="476"/>
        <v>45.950000000000728</v>
      </c>
      <c r="U1159">
        <f t="shared" si="477"/>
        <v>0</v>
      </c>
      <c r="V1159">
        <f t="shared" si="478"/>
        <v>45.950000000000728</v>
      </c>
      <c r="W1159">
        <f t="shared" si="459"/>
        <v>38.307142857143063</v>
      </c>
      <c r="X1159">
        <f t="shared" si="454"/>
        <v>21.914285714285921</v>
      </c>
      <c r="Y1159">
        <f t="shared" si="460"/>
        <v>62.571461906428567</v>
      </c>
      <c r="Z1159">
        <f t="shared" si="461"/>
        <v>0</v>
      </c>
      <c r="AA1159">
        <f t="shared" si="462"/>
        <v>0</v>
      </c>
      <c r="AB1159">
        <v>660.75</v>
      </c>
      <c r="AC1159">
        <f t="shared" si="468"/>
        <v>-21709655426.000256</v>
      </c>
      <c r="AD1159">
        <f t="shared" si="455"/>
        <v>-3970077007.8643351</v>
      </c>
      <c r="AE1159" t="str">
        <f t="shared" si="469"/>
        <v>Apr</v>
      </c>
      <c r="AF1159">
        <f>_xlfn.IFNA(VLOOKUP(A1159,Gold!$A$2:$E$1307,5, FALSE),AF1158)</f>
        <v>31557</v>
      </c>
      <c r="AG1159">
        <f>_xlfn.IFNA(VLOOKUP(A1159,Gold!$A$2:$G$1307,7, FALSE),AG1158)</f>
        <v>1</v>
      </c>
      <c r="AH1159">
        <f>_xlfn.IFNA(VLOOKUP(A1159,Oil!$A$2:$E$1345,5, FALSE),AH1158)</f>
        <v>4278</v>
      </c>
      <c r="AI1159">
        <f>_xlfn.IFNA(VLOOKUP(A1159,Oil!$A$2:$G$1345,7, FALSE),AI1158)</f>
        <v>-1</v>
      </c>
      <c r="AJ1159">
        <f t="shared" si="472"/>
        <v>0</v>
      </c>
      <c r="AK1159">
        <f>_xlfn.IFNA(VLOOKUP(A1159,InterestRate!$A$2:$G$1334,3, FALSE),AK1158)</f>
        <v>7.3479999999999999</v>
      </c>
      <c r="AL1159">
        <f>_xlfn.IFNA(VLOOKUP(A1159,InterestRate!$A$2:$G$1334,4,FALSE),AL1158)</f>
        <v>7.2709999999999999</v>
      </c>
      <c r="AM1159">
        <f>_xlfn.IFNA(VLOOKUP(A1159,InterestRate!$A$2:$G$1334,5, FALSE),AM1158)</f>
        <v>7.3479999999999999</v>
      </c>
      <c r="AN1159">
        <f>_xlfn.IFNA(VLOOKUP(A1159,InterestRate!$A$2:$G$1334,6, FALSE),AN1158)</f>
        <v>7.2290000000000001</v>
      </c>
      <c r="AO1159">
        <f>_xlfn.IFNA(VLOOKUP(A1159,InterestRate!$A$2:$G$1334,7, FALSE),AO1158)</f>
        <v>1.06E-2</v>
      </c>
      <c r="AP1159">
        <f t="shared" si="473"/>
        <v>1</v>
      </c>
      <c r="AQ1159">
        <f t="shared" si="474"/>
        <v>1</v>
      </c>
    </row>
    <row r="1160" spans="1:43" x14ac:dyDescent="0.2">
      <c r="A1160" s="1">
        <v>43560</v>
      </c>
      <c r="B1160">
        <v>11638.4</v>
      </c>
      <c r="C1160">
        <v>11689.65</v>
      </c>
      <c r="D1160">
        <v>11609.5</v>
      </c>
      <c r="E1160">
        <v>11665.95</v>
      </c>
      <c r="F1160">
        <v>266665797</v>
      </c>
      <c r="G1160">
        <v>15000.35</v>
      </c>
      <c r="H1160">
        <f t="shared" si="464"/>
        <v>11550.924999999997</v>
      </c>
      <c r="I1160">
        <f t="shared" si="456"/>
        <v>115.02500000000327</v>
      </c>
      <c r="J1160">
        <f t="shared" si="463"/>
        <v>0</v>
      </c>
      <c r="K1160">
        <f t="shared" si="470"/>
        <v>11787.15</v>
      </c>
      <c r="L1160">
        <f t="shared" si="457"/>
        <v>396413693.14285713</v>
      </c>
      <c r="M1160">
        <f t="shared" si="458"/>
        <v>-129747896.14285713</v>
      </c>
      <c r="N1160" s="10">
        <f t="shared" si="471"/>
        <v>1.0389209622876741</v>
      </c>
      <c r="O1160">
        <f t="shared" si="453"/>
        <v>220.90000000000146</v>
      </c>
      <c r="P1160">
        <f t="shared" si="465"/>
        <v>202.70000000000255</v>
      </c>
      <c r="Q1160">
        <f t="shared" si="466"/>
        <v>95.355806750048075</v>
      </c>
      <c r="R1160">
        <f t="shared" si="467"/>
        <v>18.199999999998909</v>
      </c>
      <c r="S1160">
        <f t="shared" si="475"/>
        <v>67.950000000000728</v>
      </c>
      <c r="T1160">
        <f t="shared" si="476"/>
        <v>-67.950000000000728</v>
      </c>
      <c r="U1160">
        <f t="shared" si="477"/>
        <v>67.950000000000728</v>
      </c>
      <c r="V1160">
        <f t="shared" si="478"/>
        <v>0</v>
      </c>
      <c r="W1160">
        <f t="shared" si="459"/>
        <v>48.014285714286025</v>
      </c>
      <c r="X1160">
        <f t="shared" si="454"/>
        <v>16.457142857142962</v>
      </c>
      <c r="Y1160">
        <f t="shared" si="460"/>
        <v>73.336242635828071</v>
      </c>
      <c r="Z1160">
        <f t="shared" si="461"/>
        <v>0</v>
      </c>
      <c r="AA1160">
        <f t="shared" si="462"/>
        <v>0</v>
      </c>
      <c r="AB1160">
        <v>625.35</v>
      </c>
      <c r="AC1160">
        <f t="shared" si="468"/>
        <v>7346642707.3502913</v>
      </c>
      <c r="AD1160">
        <f t="shared" si="455"/>
        <v>1404949391.7000656</v>
      </c>
      <c r="AE1160" t="str">
        <f t="shared" si="469"/>
        <v>Apr</v>
      </c>
      <c r="AF1160">
        <f>_xlfn.IFNA(VLOOKUP(A1160,Gold!$A$2:$E$1307,5, FALSE),AF1159)</f>
        <v>31615</v>
      </c>
      <c r="AG1160">
        <f>_xlfn.IFNA(VLOOKUP(A1160,Gold!$A$2:$G$1307,7, FALSE),AG1159)</f>
        <v>1</v>
      </c>
      <c r="AH1160">
        <f>_xlfn.IFNA(VLOOKUP(A1160,Oil!$A$2:$E$1345,5, FALSE),AH1159)</f>
        <v>4275</v>
      </c>
      <c r="AI1160">
        <f>_xlfn.IFNA(VLOOKUP(A1160,Oil!$A$2:$G$1345,7, FALSE),AI1159)</f>
        <v>-1</v>
      </c>
      <c r="AJ1160">
        <f t="shared" si="472"/>
        <v>0</v>
      </c>
      <c r="AK1160">
        <f>_xlfn.IFNA(VLOOKUP(A1160,InterestRate!$A$2:$G$1334,3, FALSE),AK1159)</f>
        <v>7.3529999999999998</v>
      </c>
      <c r="AL1160">
        <f>_xlfn.IFNA(VLOOKUP(A1160,InterestRate!$A$2:$G$1334,4,FALSE),AL1159)</f>
        <v>7.3520000000000003</v>
      </c>
      <c r="AM1160">
        <f>_xlfn.IFNA(VLOOKUP(A1160,InterestRate!$A$2:$G$1334,5, FALSE),AM1159)</f>
        <v>7.3620000000000001</v>
      </c>
      <c r="AN1160">
        <f>_xlfn.IFNA(VLOOKUP(A1160,InterestRate!$A$2:$G$1334,6, FALSE),AN1159)</f>
        <v>7.3159999999999998</v>
      </c>
      <c r="AO1160">
        <f>_xlfn.IFNA(VLOOKUP(A1160,InterestRate!$A$2:$G$1334,7, FALSE),AO1159)</f>
        <v>6.9999999999999999E-4</v>
      </c>
      <c r="AP1160">
        <f t="shared" si="473"/>
        <v>1</v>
      </c>
      <c r="AQ1160">
        <f t="shared" si="474"/>
        <v>1</v>
      </c>
    </row>
    <row r="1161" spans="1:43" x14ac:dyDescent="0.2">
      <c r="A1161" s="1">
        <v>43563</v>
      </c>
      <c r="B1161">
        <v>11704.35</v>
      </c>
      <c r="C1161">
        <v>11710.3</v>
      </c>
      <c r="D1161">
        <v>11549.1</v>
      </c>
      <c r="E1161">
        <v>11604.5</v>
      </c>
      <c r="F1161">
        <v>260932608</v>
      </c>
      <c r="G1161">
        <v>14203.96</v>
      </c>
      <c r="H1161">
        <f t="shared" si="464"/>
        <v>11562.054166666667</v>
      </c>
      <c r="I1161">
        <f t="shared" si="456"/>
        <v>42.445833333333212</v>
      </c>
      <c r="J1161">
        <f t="shared" si="463"/>
        <v>0</v>
      </c>
      <c r="K1161">
        <f t="shared" si="470"/>
        <v>11752.8</v>
      </c>
      <c r="L1161">
        <f t="shared" si="457"/>
        <v>384445080</v>
      </c>
      <c r="M1161">
        <f t="shared" si="458"/>
        <v>-123512472</v>
      </c>
      <c r="N1161" s="10">
        <f t="shared" si="471"/>
        <v>1.2779525184195724</v>
      </c>
      <c r="O1161">
        <f t="shared" ref="O1161:O1224" si="479">E1161-E1154</f>
        <v>34.5</v>
      </c>
      <c r="P1161">
        <f t="shared" si="465"/>
        <v>-73.299999999999272</v>
      </c>
      <c r="Q1161">
        <f t="shared" si="466"/>
        <v>79.280103941357638</v>
      </c>
      <c r="R1161">
        <f t="shared" si="467"/>
        <v>107.79999999999927</v>
      </c>
      <c r="S1161">
        <f t="shared" si="475"/>
        <v>-61.450000000000728</v>
      </c>
      <c r="T1161">
        <f t="shared" si="476"/>
        <v>61.450000000000728</v>
      </c>
      <c r="U1161">
        <f t="shared" si="477"/>
        <v>0</v>
      </c>
      <c r="V1161">
        <f t="shared" si="478"/>
        <v>61.450000000000728</v>
      </c>
      <c r="W1161">
        <f t="shared" si="459"/>
        <v>30.164285714285921</v>
      </c>
      <c r="X1161">
        <f t="shared" ref="X1161:X1224" si="480">AVERAGE(V1155:V1161)</f>
        <v>25.235714285714494</v>
      </c>
      <c r="Y1161">
        <f t="shared" si="460"/>
        <v>53.482776089159046</v>
      </c>
      <c r="Z1161">
        <f t="shared" si="461"/>
        <v>0</v>
      </c>
      <c r="AA1161">
        <f t="shared" si="462"/>
        <v>0</v>
      </c>
      <c r="AB1161">
        <v>370.15</v>
      </c>
      <c r="AC1161">
        <f t="shared" si="468"/>
        <v>-26054120908.800095</v>
      </c>
      <c r="AD1161">
        <f t="shared" ref="AD1161:AD1224" si="481">AVERAGE(AC1155:AC1161)</f>
        <v>-10334016643.43569</v>
      </c>
      <c r="AE1161" t="str">
        <f t="shared" si="469"/>
        <v>Apr</v>
      </c>
      <c r="AF1161">
        <f>_xlfn.IFNA(VLOOKUP(A1161,Gold!$A$2:$E$1307,5, FALSE),AF1160)</f>
        <v>31930</v>
      </c>
      <c r="AG1161">
        <f>_xlfn.IFNA(VLOOKUP(A1161,Gold!$A$2:$G$1307,7, FALSE),AG1160)</f>
        <v>1</v>
      </c>
      <c r="AH1161">
        <f>_xlfn.IFNA(VLOOKUP(A1161,Oil!$A$2:$E$1345,5, FALSE),AH1160)</f>
        <v>4365</v>
      </c>
      <c r="AI1161">
        <f>_xlfn.IFNA(VLOOKUP(A1161,Oil!$A$2:$G$1345,7, FALSE),AI1160)</f>
        <v>1</v>
      </c>
      <c r="AJ1161">
        <f t="shared" si="472"/>
        <v>2</v>
      </c>
      <c r="AK1161">
        <f>_xlfn.IFNA(VLOOKUP(A1161,InterestRate!$A$2:$G$1334,3, FALSE),AK1160)</f>
        <v>7.4</v>
      </c>
      <c r="AL1161">
        <f>_xlfn.IFNA(VLOOKUP(A1161,InterestRate!$A$2:$G$1334,4,FALSE),AL1160)</f>
        <v>7.3739999999999997</v>
      </c>
      <c r="AM1161">
        <f>_xlfn.IFNA(VLOOKUP(A1161,InterestRate!$A$2:$G$1334,5, FALSE),AM1160)</f>
        <v>7.4109999999999996</v>
      </c>
      <c r="AN1161">
        <f>_xlfn.IFNA(VLOOKUP(A1161,InterestRate!$A$2:$G$1334,6, FALSE),AN1160)</f>
        <v>7.3739999999999997</v>
      </c>
      <c r="AO1161">
        <f>_xlfn.IFNA(VLOOKUP(A1161,InterestRate!$A$2:$G$1334,7, FALSE),AO1160)</f>
        <v>6.4000000000000003E-3</v>
      </c>
      <c r="AP1161">
        <f t="shared" si="473"/>
        <v>1</v>
      </c>
      <c r="AQ1161">
        <f t="shared" si="474"/>
        <v>3</v>
      </c>
    </row>
    <row r="1162" spans="1:43" x14ac:dyDescent="0.2">
      <c r="A1162" s="1">
        <v>43564</v>
      </c>
      <c r="B1162">
        <v>11612.05</v>
      </c>
      <c r="C1162">
        <v>11683.9</v>
      </c>
      <c r="D1162">
        <v>11569.7</v>
      </c>
      <c r="E1162">
        <v>11671.95</v>
      </c>
      <c r="F1162">
        <v>300467538</v>
      </c>
      <c r="G1162">
        <v>15984.39</v>
      </c>
      <c r="H1162">
        <f t="shared" si="464"/>
        <v>11569.008333333331</v>
      </c>
      <c r="I1162">
        <f t="shared" ref="I1162:I1225" si="482">E1162-H1162</f>
        <v>102.94166666666933</v>
      </c>
      <c r="J1162">
        <f t="shared" si="463"/>
        <v>0</v>
      </c>
      <c r="K1162">
        <f t="shared" si="470"/>
        <v>11594.45</v>
      </c>
      <c r="L1162">
        <f t="shared" ref="L1162:L1225" si="483">AVERAGE(F1155:F1161)</f>
        <v>346338479.85714287</v>
      </c>
      <c r="M1162">
        <f t="shared" ref="M1162:M1225" si="484">F1162-L1162</f>
        <v>-45870941.857142866</v>
      </c>
      <c r="N1162" s="10">
        <f t="shared" si="471"/>
        <v>-0.66398502392487968</v>
      </c>
      <c r="O1162">
        <f t="shared" si="479"/>
        <v>48.050000000001091</v>
      </c>
      <c r="P1162">
        <f t="shared" si="465"/>
        <v>-43.449999999998909</v>
      </c>
      <c r="Q1162">
        <f t="shared" si="466"/>
        <v>93.321739288386638</v>
      </c>
      <c r="R1162">
        <f t="shared" si="467"/>
        <v>91.5</v>
      </c>
      <c r="S1162">
        <f t="shared" si="475"/>
        <v>67.450000000000728</v>
      </c>
      <c r="T1162">
        <f t="shared" si="476"/>
        <v>-67.450000000000728</v>
      </c>
      <c r="U1162">
        <f t="shared" si="477"/>
        <v>67.450000000000728</v>
      </c>
      <c r="V1162">
        <f t="shared" si="478"/>
        <v>0</v>
      </c>
      <c r="W1162">
        <f t="shared" si="459"/>
        <v>32.100000000000364</v>
      </c>
      <c r="X1162">
        <f t="shared" si="480"/>
        <v>25.235714285714494</v>
      </c>
      <c r="Y1162">
        <f t="shared" si="460"/>
        <v>55.026325456103919</v>
      </c>
      <c r="Z1162">
        <f t="shared" si="461"/>
        <v>0</v>
      </c>
      <c r="AA1162">
        <f t="shared" si="462"/>
        <v>0</v>
      </c>
      <c r="AB1162">
        <v>303.45</v>
      </c>
      <c r="AC1162">
        <f t="shared" si="468"/>
        <v>17998005526.200436</v>
      </c>
      <c r="AD1162">
        <f t="shared" si="481"/>
        <v>-7670697379.6141357</v>
      </c>
      <c r="AE1162" t="str">
        <f t="shared" si="469"/>
        <v>Apr</v>
      </c>
      <c r="AF1162">
        <f>_xlfn.IFNA(VLOOKUP(A1162,Gold!$A$2:$E$1307,5, FALSE),AF1161)</f>
        <v>31886</v>
      </c>
      <c r="AG1162">
        <f>_xlfn.IFNA(VLOOKUP(A1162,Gold!$A$2:$G$1307,7, FALSE),AG1161)</f>
        <v>1</v>
      </c>
      <c r="AH1162">
        <f>_xlfn.IFNA(VLOOKUP(A1162,Oil!$A$2:$E$1345,5, FALSE),AH1161)</f>
        <v>4477</v>
      </c>
      <c r="AI1162">
        <f>_xlfn.IFNA(VLOOKUP(A1162,Oil!$A$2:$G$1345,7, FALSE),AI1161)</f>
        <v>1</v>
      </c>
      <c r="AJ1162">
        <f t="shared" si="472"/>
        <v>2</v>
      </c>
      <c r="AK1162">
        <f>_xlfn.IFNA(VLOOKUP(A1162,InterestRate!$A$2:$G$1334,3, FALSE),AK1161)</f>
        <v>7.3739999999999997</v>
      </c>
      <c r="AL1162">
        <f>_xlfn.IFNA(VLOOKUP(A1162,InterestRate!$A$2:$G$1334,4,FALSE),AL1161)</f>
        <v>7.4109999999999996</v>
      </c>
      <c r="AM1162">
        <f>_xlfn.IFNA(VLOOKUP(A1162,InterestRate!$A$2:$G$1334,5, FALSE),AM1161)</f>
        <v>7.4180000000000001</v>
      </c>
      <c r="AN1162">
        <f>_xlfn.IFNA(VLOOKUP(A1162,InterestRate!$A$2:$G$1334,6, FALSE),AN1161)</f>
        <v>7.3730000000000002</v>
      </c>
      <c r="AO1162">
        <f>_xlfn.IFNA(VLOOKUP(A1162,InterestRate!$A$2:$G$1334,7, FALSE),AO1161)</f>
        <v>-3.5000000000000001E-3</v>
      </c>
      <c r="AP1162">
        <f t="shared" si="473"/>
        <v>-1</v>
      </c>
      <c r="AQ1162">
        <f t="shared" si="474"/>
        <v>1</v>
      </c>
    </row>
    <row r="1163" spans="1:43" x14ac:dyDescent="0.2">
      <c r="A1163" s="1">
        <v>43565</v>
      </c>
      <c r="B1163">
        <v>11646.85</v>
      </c>
      <c r="C1163">
        <v>11680.05</v>
      </c>
      <c r="D1163">
        <v>11571.75</v>
      </c>
      <c r="E1163">
        <v>11584.3</v>
      </c>
      <c r="F1163">
        <v>359941110</v>
      </c>
      <c r="G1163">
        <v>22258.46</v>
      </c>
      <c r="H1163">
        <f t="shared" si="464"/>
        <v>11586.929166666667</v>
      </c>
      <c r="I1163">
        <f t="shared" si="482"/>
        <v>-2.6291666666675155</v>
      </c>
      <c r="J1163">
        <f t="shared" si="463"/>
        <v>-1</v>
      </c>
      <c r="K1163">
        <f t="shared" si="470"/>
        <v>11575.95</v>
      </c>
      <c r="L1163">
        <f t="shared" si="483"/>
        <v>329794273.71428573</v>
      </c>
      <c r="M1163">
        <f t="shared" si="484"/>
        <v>30146836.285714269</v>
      </c>
      <c r="N1163" s="10">
        <f t="shared" si="471"/>
        <v>-7.2080315599548916E-2</v>
      </c>
      <c r="O1163">
        <f t="shared" si="479"/>
        <v>-84.850000000000364</v>
      </c>
      <c r="P1163">
        <f t="shared" si="465"/>
        <v>-232.95000000000073</v>
      </c>
      <c r="Q1163">
        <f t="shared" si="466"/>
        <v>100.22337135951233</v>
      </c>
      <c r="R1163">
        <f t="shared" si="467"/>
        <v>148.10000000000036</v>
      </c>
      <c r="S1163">
        <f t="shared" si="475"/>
        <v>-87.650000000001455</v>
      </c>
      <c r="T1163">
        <f t="shared" si="476"/>
        <v>87.650000000001455</v>
      </c>
      <c r="U1163">
        <f t="shared" si="477"/>
        <v>0</v>
      </c>
      <c r="V1163">
        <f t="shared" si="478"/>
        <v>87.650000000001455</v>
      </c>
      <c r="W1163">
        <f t="shared" ref="W1163:W1226" si="485">AVERAGE(U1157:U1163)</f>
        <v>25.635714285714648</v>
      </c>
      <c r="X1163">
        <f t="shared" si="480"/>
        <v>37.757142857143272</v>
      </c>
      <c r="Y1163">
        <f t="shared" ref="Y1163:Y1226" si="486">100-(100/(1+(W1163/(X1163+1))))</f>
        <v>39.81142540210768</v>
      </c>
      <c r="Z1163">
        <f t="shared" ref="Z1163:Z1227" si="487">IF(Y1163&lt;20,1,0)</f>
        <v>0</v>
      </c>
      <c r="AA1163">
        <f t="shared" ref="AA1163:AA1226" si="488">IF(Y1163&gt;80,1,0)</f>
        <v>0</v>
      </c>
      <c r="AB1163">
        <v>-2.2999999999999998</v>
      </c>
      <c r="AC1163">
        <f t="shared" si="468"/>
        <v>-22514316430.500393</v>
      </c>
      <c r="AD1163">
        <f t="shared" si="481"/>
        <v>-11101215727.828417</v>
      </c>
      <c r="AE1163" t="str">
        <f t="shared" si="469"/>
        <v>Apr</v>
      </c>
      <c r="AF1163">
        <f>_xlfn.IFNA(VLOOKUP(A1163,Gold!$A$2:$E$1307,5, FALSE),AF1162)</f>
        <v>31907</v>
      </c>
      <c r="AG1163">
        <f>_xlfn.IFNA(VLOOKUP(A1163,Gold!$A$2:$G$1307,7, FALSE),AG1162)</f>
        <v>1</v>
      </c>
      <c r="AH1163">
        <f>_xlfn.IFNA(VLOOKUP(A1163,Oil!$A$2:$E$1345,5, FALSE),AH1162)</f>
        <v>4449</v>
      </c>
      <c r="AI1163">
        <f>_xlfn.IFNA(VLOOKUP(A1163,Oil!$A$2:$G$1345,7, FALSE),AI1162)</f>
        <v>-1</v>
      </c>
      <c r="AJ1163">
        <f t="shared" si="472"/>
        <v>0</v>
      </c>
      <c r="AK1163">
        <f>_xlfn.IFNA(VLOOKUP(A1163,InterestRate!$A$2:$G$1334,3, FALSE),AK1162)</f>
        <v>7.367</v>
      </c>
      <c r="AL1163">
        <f>_xlfn.IFNA(VLOOKUP(A1163,InterestRate!$A$2:$G$1334,4,FALSE),AL1162)</f>
        <v>7.3630000000000004</v>
      </c>
      <c r="AM1163">
        <f>_xlfn.IFNA(VLOOKUP(A1163,InterestRate!$A$2:$G$1334,5, FALSE),AM1162)</f>
        <v>7.3789999999999996</v>
      </c>
      <c r="AN1163">
        <f>_xlfn.IFNA(VLOOKUP(A1163,InterestRate!$A$2:$G$1334,6, FALSE),AN1162)</f>
        <v>7.3559999999999999</v>
      </c>
      <c r="AO1163">
        <f>_xlfn.IFNA(VLOOKUP(A1163,InterestRate!$A$2:$G$1334,7, FALSE),AO1162)</f>
        <v>-8.9999999999999998E-4</v>
      </c>
      <c r="AP1163">
        <f t="shared" si="473"/>
        <v>-1</v>
      </c>
      <c r="AQ1163">
        <f t="shared" si="474"/>
        <v>-1</v>
      </c>
    </row>
    <row r="1164" spans="1:43" x14ac:dyDescent="0.2">
      <c r="A1164" s="1">
        <v>43566</v>
      </c>
      <c r="B1164">
        <v>11592.55</v>
      </c>
      <c r="C1164">
        <v>11606.7</v>
      </c>
      <c r="D1164">
        <v>11550.55</v>
      </c>
      <c r="E1164">
        <v>11596.7</v>
      </c>
      <c r="F1164">
        <v>279775726</v>
      </c>
      <c r="G1164">
        <v>14332.2</v>
      </c>
      <c r="H1164">
        <f t="shared" si="464"/>
        <v>11606.099999999999</v>
      </c>
      <c r="I1164">
        <f t="shared" si="482"/>
        <v>-9.3999999999978172</v>
      </c>
      <c r="J1164">
        <f t="shared" si="463"/>
        <v>0</v>
      </c>
      <c r="K1164">
        <f t="shared" si="470"/>
        <v>11726.15</v>
      </c>
      <c r="L1164">
        <f t="shared" si="483"/>
        <v>326989766.5714286</v>
      </c>
      <c r="M1164">
        <f t="shared" si="484"/>
        <v>-47214040.571428597</v>
      </c>
      <c r="N1164" s="10">
        <f t="shared" si="471"/>
        <v>1.1162658342459397</v>
      </c>
      <c r="O1164">
        <f t="shared" si="479"/>
        <v>-116.5</v>
      </c>
      <c r="P1164">
        <f t="shared" si="465"/>
        <v>-372.80000000000109</v>
      </c>
      <c r="Q1164">
        <f t="shared" si="466"/>
        <v>136.51222429127915</v>
      </c>
      <c r="R1164">
        <f t="shared" si="467"/>
        <v>256.30000000000109</v>
      </c>
      <c r="S1164">
        <f t="shared" si="475"/>
        <v>12.400000000001455</v>
      </c>
      <c r="T1164">
        <f t="shared" si="476"/>
        <v>-12.400000000001455</v>
      </c>
      <c r="U1164">
        <f t="shared" si="477"/>
        <v>12.400000000001455</v>
      </c>
      <c r="V1164">
        <f t="shared" si="478"/>
        <v>0</v>
      </c>
      <c r="W1164">
        <f t="shared" si="485"/>
        <v>21.11428571428613</v>
      </c>
      <c r="X1164">
        <f t="shared" si="480"/>
        <v>37.757142857143272</v>
      </c>
      <c r="Y1164">
        <f t="shared" si="486"/>
        <v>35.266046289668537</v>
      </c>
      <c r="Z1164">
        <f t="shared" si="487"/>
        <v>0</v>
      </c>
      <c r="AA1164">
        <f t="shared" si="488"/>
        <v>0</v>
      </c>
      <c r="AB1164">
        <v>-153.30000000000001</v>
      </c>
      <c r="AC1164">
        <f t="shared" si="468"/>
        <v>1161069262.9004071</v>
      </c>
      <c r="AD1164">
        <f t="shared" si="481"/>
        <v>-11026365380.478439</v>
      </c>
      <c r="AE1164" t="str">
        <f t="shared" si="469"/>
        <v>Apr</v>
      </c>
      <c r="AF1164">
        <f>_xlfn.IFNA(VLOOKUP(A1164,Gold!$A$2:$E$1307,5, FALSE),AF1163)</f>
        <v>31770</v>
      </c>
      <c r="AG1164">
        <f>_xlfn.IFNA(VLOOKUP(A1164,Gold!$A$2:$G$1307,7, FALSE),AG1163)</f>
        <v>-1</v>
      </c>
      <c r="AH1164">
        <f>_xlfn.IFNA(VLOOKUP(A1164,Oil!$A$2:$E$1345,5, FALSE),AH1163)</f>
        <v>4468</v>
      </c>
      <c r="AI1164">
        <f>_xlfn.IFNA(VLOOKUP(A1164,Oil!$A$2:$G$1345,7, FALSE),AI1163)</f>
        <v>1</v>
      </c>
      <c r="AJ1164">
        <f t="shared" si="472"/>
        <v>0</v>
      </c>
      <c r="AK1164">
        <f>_xlfn.IFNA(VLOOKUP(A1164,InterestRate!$A$2:$G$1334,3, FALSE),AK1163)</f>
        <v>7.3710000000000004</v>
      </c>
      <c r="AL1164">
        <f>_xlfn.IFNA(VLOOKUP(A1164,InterestRate!$A$2:$G$1334,4,FALSE),AL1163)</f>
        <v>7.3810000000000002</v>
      </c>
      <c r="AM1164">
        <f>_xlfn.IFNA(VLOOKUP(A1164,InterestRate!$A$2:$G$1334,5, FALSE),AM1163)</f>
        <v>7.3810000000000002</v>
      </c>
      <c r="AN1164">
        <f>_xlfn.IFNA(VLOOKUP(A1164,InterestRate!$A$2:$G$1334,6, FALSE),AN1163)</f>
        <v>7.3620000000000001</v>
      </c>
      <c r="AO1164">
        <f>_xlfn.IFNA(VLOOKUP(A1164,InterestRate!$A$2:$G$1334,7, FALSE),AO1163)</f>
        <v>5.0000000000000001E-4</v>
      </c>
      <c r="AP1164">
        <f t="shared" si="473"/>
        <v>1</v>
      </c>
      <c r="AQ1164">
        <f t="shared" si="474"/>
        <v>1</v>
      </c>
    </row>
    <row r="1165" spans="1:43" x14ac:dyDescent="0.2">
      <c r="A1165" s="1">
        <v>43567</v>
      </c>
      <c r="B1165">
        <v>11612.85</v>
      </c>
      <c r="C1165">
        <v>11657.35</v>
      </c>
      <c r="D1165">
        <v>11578.8</v>
      </c>
      <c r="E1165">
        <v>11643.45</v>
      </c>
      <c r="F1165">
        <v>246006184</v>
      </c>
      <c r="G1165">
        <v>13598.61</v>
      </c>
      <c r="H1165">
        <f t="shared" si="464"/>
        <v>11615.554166666667</v>
      </c>
      <c r="I1165">
        <f t="shared" si="482"/>
        <v>27.89583333333394</v>
      </c>
      <c r="J1165">
        <f t="shared" si="463"/>
        <v>1</v>
      </c>
      <c r="K1165">
        <f t="shared" si="470"/>
        <v>11641.8</v>
      </c>
      <c r="L1165">
        <f t="shared" si="483"/>
        <v>311796097</v>
      </c>
      <c r="M1165">
        <f t="shared" si="484"/>
        <v>-65789913</v>
      </c>
      <c r="N1165" s="10">
        <f t="shared" si="471"/>
        <v>-1.417105754738892E-2</v>
      </c>
      <c r="O1165">
        <f t="shared" si="479"/>
        <v>-0.5</v>
      </c>
      <c r="P1165">
        <f t="shared" si="465"/>
        <v>-290.20000000000073</v>
      </c>
      <c r="Q1165">
        <f t="shared" si="466"/>
        <v>149.16722080237633</v>
      </c>
      <c r="R1165">
        <f t="shared" si="467"/>
        <v>289.70000000000073</v>
      </c>
      <c r="S1165">
        <f t="shared" si="475"/>
        <v>46.75</v>
      </c>
      <c r="T1165">
        <f t="shared" si="476"/>
        <v>-46.75</v>
      </c>
      <c r="U1165">
        <f t="shared" si="477"/>
        <v>46.75</v>
      </c>
      <c r="V1165">
        <f t="shared" si="478"/>
        <v>0</v>
      </c>
      <c r="W1165">
        <f t="shared" si="485"/>
        <v>27.79285714285756</v>
      </c>
      <c r="X1165">
        <f t="shared" si="480"/>
        <v>27.86428571428613</v>
      </c>
      <c r="Y1165">
        <f t="shared" si="486"/>
        <v>49.054462934947068</v>
      </c>
      <c r="Z1165">
        <f t="shared" si="487"/>
        <v>0</v>
      </c>
      <c r="AA1165">
        <f t="shared" si="488"/>
        <v>0</v>
      </c>
      <c r="AB1165">
        <v>-201.85</v>
      </c>
      <c r="AC1165">
        <f t="shared" si="468"/>
        <v>7527789230.4000893</v>
      </c>
      <c r="AD1165">
        <f t="shared" si="481"/>
        <v>-5177798005.4927893</v>
      </c>
      <c r="AE1165" t="str">
        <f t="shared" si="469"/>
        <v>Apr</v>
      </c>
      <c r="AF1165">
        <f>_xlfn.IFNA(VLOOKUP(A1165,Gold!$A$2:$E$1307,5, FALSE),AF1164)</f>
        <v>31673</v>
      </c>
      <c r="AG1165">
        <f>_xlfn.IFNA(VLOOKUP(A1165,Gold!$A$2:$G$1307,7, FALSE),AG1164)</f>
        <v>-1</v>
      </c>
      <c r="AH1165">
        <f>_xlfn.IFNA(VLOOKUP(A1165,Oil!$A$2:$E$1345,5, FALSE),AH1164)</f>
        <v>4385</v>
      </c>
      <c r="AI1165">
        <f>_xlfn.IFNA(VLOOKUP(A1165,Oil!$A$2:$G$1345,7, FALSE),AI1164)</f>
        <v>-1</v>
      </c>
      <c r="AJ1165">
        <f t="shared" si="472"/>
        <v>-2</v>
      </c>
      <c r="AK1165">
        <f>_xlfn.IFNA(VLOOKUP(A1165,InterestRate!$A$2:$G$1334,3, FALSE),AK1164)</f>
        <v>7.4089999999999998</v>
      </c>
      <c r="AL1165">
        <f>_xlfn.IFNA(VLOOKUP(A1165,InterestRate!$A$2:$G$1334,4,FALSE),AL1164)</f>
        <v>7.383</v>
      </c>
      <c r="AM1165">
        <f>_xlfn.IFNA(VLOOKUP(A1165,InterestRate!$A$2:$G$1334,5, FALSE),AM1164)</f>
        <v>7.41</v>
      </c>
      <c r="AN1165">
        <f>_xlfn.IFNA(VLOOKUP(A1165,InterestRate!$A$2:$G$1334,6, FALSE),AN1164)</f>
        <v>7.38</v>
      </c>
      <c r="AO1165">
        <f>_xlfn.IFNA(VLOOKUP(A1165,InterestRate!$A$2:$G$1334,7, FALSE),AO1164)</f>
        <v>5.1999999999999998E-3</v>
      </c>
      <c r="AP1165">
        <f t="shared" si="473"/>
        <v>1</v>
      </c>
      <c r="AQ1165">
        <f t="shared" si="474"/>
        <v>-1</v>
      </c>
    </row>
    <row r="1166" spans="1:43" x14ac:dyDescent="0.2">
      <c r="A1166" s="1">
        <v>43570</v>
      </c>
      <c r="B1166">
        <v>11667</v>
      </c>
      <c r="C1166">
        <v>11704.6</v>
      </c>
      <c r="D1166">
        <v>11648.25</v>
      </c>
      <c r="E1166">
        <v>11690.35</v>
      </c>
      <c r="F1166">
        <v>289996075</v>
      </c>
      <c r="G1166">
        <v>15635.79</v>
      </c>
      <c r="H1166">
        <f t="shared" si="464"/>
        <v>11632.0875</v>
      </c>
      <c r="I1166">
        <f t="shared" si="482"/>
        <v>58.262500000000728</v>
      </c>
      <c r="J1166">
        <f t="shared" si="463"/>
        <v>0</v>
      </c>
      <c r="K1166">
        <f t="shared" si="470"/>
        <v>11754.65</v>
      </c>
      <c r="L1166">
        <f t="shared" si="483"/>
        <v>294688399</v>
      </c>
      <c r="M1166">
        <f t="shared" si="484"/>
        <v>-4692324</v>
      </c>
      <c r="N1166" s="10">
        <f t="shared" si="471"/>
        <v>0.55002630374624606</v>
      </c>
      <c r="O1166">
        <f t="shared" si="479"/>
        <v>92.350000000000364</v>
      </c>
      <c r="P1166">
        <f t="shared" si="465"/>
        <v>-22.399999999999636</v>
      </c>
      <c r="Q1166">
        <f t="shared" si="466"/>
        <v>115.14388617642553</v>
      </c>
      <c r="R1166">
        <f t="shared" si="467"/>
        <v>114.75</v>
      </c>
      <c r="S1166">
        <f t="shared" si="475"/>
        <v>46.899999999999636</v>
      </c>
      <c r="T1166">
        <f t="shared" si="476"/>
        <v>-46.899999999999636</v>
      </c>
      <c r="U1166">
        <f t="shared" si="477"/>
        <v>46.899999999999636</v>
      </c>
      <c r="V1166">
        <f t="shared" si="478"/>
        <v>0</v>
      </c>
      <c r="W1166">
        <f t="shared" si="485"/>
        <v>34.49285714285751</v>
      </c>
      <c r="X1166">
        <f t="shared" si="480"/>
        <v>21.300000000000313</v>
      </c>
      <c r="Y1166">
        <f t="shared" si="486"/>
        <v>60.734498805181651</v>
      </c>
      <c r="Z1166">
        <f t="shared" si="487"/>
        <v>0</v>
      </c>
      <c r="AA1166">
        <f t="shared" si="488"/>
        <v>0</v>
      </c>
      <c r="AB1166">
        <v>-24.65</v>
      </c>
      <c r="AC1166">
        <f t="shared" si="468"/>
        <v>6771408351.2501059</v>
      </c>
      <c r="AD1166">
        <f t="shared" si="481"/>
        <v>-1109074608.7427371</v>
      </c>
      <c r="AE1166" t="str">
        <f t="shared" si="469"/>
        <v>Apr</v>
      </c>
      <c r="AF1166">
        <f>_xlfn.IFNA(VLOOKUP(A1166,Gold!$A$2:$E$1307,5, FALSE),AF1165)</f>
        <v>31574</v>
      </c>
      <c r="AG1166">
        <f>_xlfn.IFNA(VLOOKUP(A1166,Gold!$A$2:$G$1307,7, FALSE),AG1165)</f>
        <v>1</v>
      </c>
      <c r="AH1166">
        <f>_xlfn.IFNA(VLOOKUP(A1166,Oil!$A$2:$E$1345,5, FALSE),AH1165)</f>
        <v>4429</v>
      </c>
      <c r="AI1166">
        <f>_xlfn.IFNA(VLOOKUP(A1166,Oil!$A$2:$G$1345,7, FALSE),AI1165)</f>
        <v>1</v>
      </c>
      <c r="AJ1166">
        <f t="shared" si="472"/>
        <v>2</v>
      </c>
      <c r="AK1166">
        <f>_xlfn.IFNA(VLOOKUP(A1166,InterestRate!$A$2:$G$1334,3, FALSE),AK1165)</f>
        <v>7.3920000000000003</v>
      </c>
      <c r="AL1166">
        <f>_xlfn.IFNA(VLOOKUP(A1166,InterestRate!$A$2:$G$1334,4,FALSE),AL1165)</f>
        <v>7.4109999999999996</v>
      </c>
      <c r="AM1166">
        <f>_xlfn.IFNA(VLOOKUP(A1166,InterestRate!$A$2:$G$1334,5, FALSE),AM1165)</f>
        <v>7.4139999999999997</v>
      </c>
      <c r="AN1166">
        <f>_xlfn.IFNA(VLOOKUP(A1166,InterestRate!$A$2:$G$1334,6, FALSE),AN1165)</f>
        <v>7.3869999999999996</v>
      </c>
      <c r="AO1166">
        <f>_xlfn.IFNA(VLOOKUP(A1166,InterestRate!$A$2:$G$1334,7, FALSE),AO1165)</f>
        <v>-2.3E-3</v>
      </c>
      <c r="AP1166">
        <f t="shared" si="473"/>
        <v>-1</v>
      </c>
      <c r="AQ1166">
        <f t="shared" si="474"/>
        <v>1</v>
      </c>
    </row>
    <row r="1167" spans="1:43" x14ac:dyDescent="0.2">
      <c r="A1167" s="1">
        <v>43571</v>
      </c>
      <c r="B1167">
        <v>11736.2</v>
      </c>
      <c r="C1167">
        <v>11810.95</v>
      </c>
      <c r="D1167">
        <v>11731.55</v>
      </c>
      <c r="E1167">
        <v>11787.15</v>
      </c>
      <c r="F1167">
        <v>354315040</v>
      </c>
      <c r="G1167">
        <v>17585.48</v>
      </c>
      <c r="H1167">
        <f t="shared" si="464"/>
        <v>11642.116666666667</v>
      </c>
      <c r="I1167">
        <f t="shared" si="482"/>
        <v>145.03333333333285</v>
      </c>
      <c r="J1167">
        <f t="shared" ref="J1167:J1230" si="489">IF(I1167*I1166&lt;0,IF(I1167&lt;0,-1,1),0)</f>
        <v>0</v>
      </c>
      <c r="K1167">
        <f t="shared" si="470"/>
        <v>11748.15</v>
      </c>
      <c r="L1167">
        <f t="shared" si="483"/>
        <v>286255005.4285714</v>
      </c>
      <c r="M1167">
        <f t="shared" si="484"/>
        <v>68060034.571428597</v>
      </c>
      <c r="N1167" s="10">
        <f t="shared" si="471"/>
        <v>-0.33086878507527268</v>
      </c>
      <c r="O1167">
        <f t="shared" si="479"/>
        <v>121.19999999999891</v>
      </c>
      <c r="P1167">
        <f t="shared" si="465"/>
        <v>-99.700000000002547</v>
      </c>
      <c r="Q1167">
        <f t="shared" si="466"/>
        <v>112.71099261892329</v>
      </c>
      <c r="R1167">
        <f t="shared" si="467"/>
        <v>220.90000000000146</v>
      </c>
      <c r="S1167">
        <f t="shared" si="475"/>
        <v>96.799999999999272</v>
      </c>
      <c r="T1167">
        <f t="shared" si="476"/>
        <v>-96.799999999999272</v>
      </c>
      <c r="U1167">
        <f t="shared" si="477"/>
        <v>96.799999999999272</v>
      </c>
      <c r="V1167">
        <f t="shared" si="478"/>
        <v>0</v>
      </c>
      <c r="W1167">
        <f t="shared" si="485"/>
        <v>38.61428571428587</v>
      </c>
      <c r="X1167">
        <f t="shared" si="480"/>
        <v>21.300000000000313</v>
      </c>
      <c r="Y1167">
        <f t="shared" si="486"/>
        <v>63.39118198874273</v>
      </c>
      <c r="Z1167">
        <f t="shared" si="487"/>
        <v>0</v>
      </c>
      <c r="AA1167">
        <f t="shared" si="488"/>
        <v>0</v>
      </c>
      <c r="AB1167">
        <v>213.05</v>
      </c>
      <c r="AC1167">
        <f t="shared" si="468"/>
        <v>18052351287.999615</v>
      </c>
      <c r="AD1167">
        <f t="shared" si="481"/>
        <v>420312331.35002357</v>
      </c>
      <c r="AE1167" t="str">
        <f t="shared" si="469"/>
        <v>Apr</v>
      </c>
      <c r="AF1167">
        <f>_xlfn.IFNA(VLOOKUP(A1167,Gold!$A$2:$E$1307,5, FALSE),AF1166)</f>
        <v>31641</v>
      </c>
      <c r="AG1167">
        <f>_xlfn.IFNA(VLOOKUP(A1167,Gold!$A$2:$G$1307,7, FALSE),AG1166)</f>
        <v>1</v>
      </c>
      <c r="AH1167">
        <f>_xlfn.IFNA(VLOOKUP(A1167,Oil!$A$2:$E$1345,5, FALSE),AH1166)</f>
        <v>4389</v>
      </c>
      <c r="AI1167">
        <f>_xlfn.IFNA(VLOOKUP(A1167,Oil!$A$2:$G$1345,7, FALSE),AI1166)</f>
        <v>-1</v>
      </c>
      <c r="AJ1167">
        <f t="shared" si="472"/>
        <v>0</v>
      </c>
      <c r="AK1167">
        <f>_xlfn.IFNA(VLOOKUP(A1167,InterestRate!$A$2:$G$1334,3, FALSE),AK1166)</f>
        <v>7.39</v>
      </c>
      <c r="AL1167">
        <f>_xlfn.IFNA(VLOOKUP(A1167,InterestRate!$A$2:$G$1334,4,FALSE),AL1166)</f>
        <v>7.39</v>
      </c>
      <c r="AM1167">
        <f>_xlfn.IFNA(VLOOKUP(A1167,InterestRate!$A$2:$G$1334,5, FALSE),AM1166)</f>
        <v>7.4039999999999999</v>
      </c>
      <c r="AN1167">
        <f>_xlfn.IFNA(VLOOKUP(A1167,InterestRate!$A$2:$G$1334,6, FALSE),AN1166)</f>
        <v>7.3760000000000003</v>
      </c>
      <c r="AO1167">
        <f>_xlfn.IFNA(VLOOKUP(A1167,InterestRate!$A$2:$G$1334,7, FALSE),AO1166)</f>
        <v>-2.9999999999999997E-4</v>
      </c>
      <c r="AP1167">
        <f t="shared" si="473"/>
        <v>-1</v>
      </c>
      <c r="AQ1167">
        <f t="shared" si="474"/>
        <v>-1</v>
      </c>
    </row>
    <row r="1168" spans="1:43" x14ac:dyDescent="0.2">
      <c r="A1168" s="1">
        <v>43573</v>
      </c>
      <c r="B1168">
        <v>11856.15</v>
      </c>
      <c r="C1168">
        <v>11856.15</v>
      </c>
      <c r="D1168">
        <v>11738.5</v>
      </c>
      <c r="E1168">
        <v>11752.8</v>
      </c>
      <c r="F1168">
        <v>339653709</v>
      </c>
      <c r="G1168">
        <v>18271.27</v>
      </c>
      <c r="H1168">
        <f t="shared" ref="H1168:H1231" si="490">AVERAGE(E1156:E1167)</f>
        <v>11655.720833333333</v>
      </c>
      <c r="I1168">
        <f t="shared" si="482"/>
        <v>97.079166666666424</v>
      </c>
      <c r="J1168">
        <f t="shared" si="489"/>
        <v>0</v>
      </c>
      <c r="K1168">
        <f t="shared" si="470"/>
        <v>11724.75</v>
      </c>
      <c r="L1168">
        <f t="shared" si="483"/>
        <v>298776325.85714287</v>
      </c>
      <c r="M1168">
        <f t="shared" si="484"/>
        <v>40877383.142857134</v>
      </c>
      <c r="N1168" s="10">
        <f t="shared" si="471"/>
        <v>-0.23866653052888906</v>
      </c>
      <c r="O1168">
        <f t="shared" si="479"/>
        <v>148.29999999999927</v>
      </c>
      <c r="P1168">
        <f t="shared" si="465"/>
        <v>113.79999999999927</v>
      </c>
      <c r="Q1168">
        <f t="shared" si="466"/>
        <v>87.768662375805235</v>
      </c>
      <c r="R1168">
        <f t="shared" si="467"/>
        <v>34.5</v>
      </c>
      <c r="S1168">
        <f t="shared" si="475"/>
        <v>-34.350000000000364</v>
      </c>
      <c r="T1168">
        <f t="shared" si="476"/>
        <v>34.350000000000364</v>
      </c>
      <c r="U1168">
        <f t="shared" si="477"/>
        <v>0</v>
      </c>
      <c r="V1168">
        <f t="shared" si="478"/>
        <v>34.350000000000364</v>
      </c>
      <c r="W1168">
        <f t="shared" si="485"/>
        <v>38.61428571428587</v>
      </c>
      <c r="X1168">
        <f t="shared" si="480"/>
        <v>17.42857142857169</v>
      </c>
      <c r="Y1168">
        <f t="shared" si="486"/>
        <v>67.693463561231937</v>
      </c>
      <c r="Z1168">
        <f t="shared" si="487"/>
        <v>0</v>
      </c>
      <c r="AA1168">
        <f t="shared" si="488"/>
        <v>0</v>
      </c>
      <c r="AB1168">
        <v>361.85</v>
      </c>
      <c r="AC1168">
        <f t="shared" si="468"/>
        <v>-35103210825.150124</v>
      </c>
      <c r="AD1168">
        <f t="shared" si="481"/>
        <v>-872414799.55712342</v>
      </c>
      <c r="AE1168" t="str">
        <f t="shared" si="469"/>
        <v>Apr</v>
      </c>
      <c r="AF1168">
        <f>_xlfn.IFNA(VLOOKUP(A1168,Gold!$A$2:$E$1307,5, FALSE),AF1167)</f>
        <v>31394</v>
      </c>
      <c r="AG1168">
        <f>_xlfn.IFNA(VLOOKUP(A1168,Gold!$A$2:$G$1307,7, FALSE),AG1167)</f>
        <v>1</v>
      </c>
      <c r="AH1168">
        <f>_xlfn.IFNA(VLOOKUP(A1168,Oil!$A$2:$E$1345,5, FALSE),AH1167)</f>
        <v>4436</v>
      </c>
      <c r="AI1168">
        <f>_xlfn.IFNA(VLOOKUP(A1168,Oil!$A$2:$G$1345,7, FALSE),AI1167)</f>
        <v>-1</v>
      </c>
      <c r="AJ1168">
        <f t="shared" si="472"/>
        <v>0</v>
      </c>
      <c r="AK1168">
        <f>_xlfn.IFNA(VLOOKUP(A1168,InterestRate!$A$2:$G$1334,3, FALSE),AK1167)</f>
        <v>7.42</v>
      </c>
      <c r="AL1168">
        <f>_xlfn.IFNA(VLOOKUP(A1168,InterestRate!$A$2:$G$1334,4,FALSE),AL1167)</f>
        <v>7.4119999999999999</v>
      </c>
      <c r="AM1168">
        <f>_xlfn.IFNA(VLOOKUP(A1168,InterestRate!$A$2:$G$1334,5, FALSE),AM1167)</f>
        <v>7.43</v>
      </c>
      <c r="AN1168">
        <f>_xlfn.IFNA(VLOOKUP(A1168,InterestRate!$A$2:$G$1334,6, FALSE),AN1167)</f>
        <v>7.4080000000000004</v>
      </c>
      <c r="AO1168">
        <f>_xlfn.IFNA(VLOOKUP(A1168,InterestRate!$A$2:$G$1334,7, FALSE),AO1167)</f>
        <v>4.1000000000000003E-3</v>
      </c>
      <c r="AP1168">
        <f t="shared" si="473"/>
        <v>1</v>
      </c>
      <c r="AQ1168">
        <f t="shared" si="474"/>
        <v>1</v>
      </c>
    </row>
    <row r="1169" spans="1:43" x14ac:dyDescent="0.2">
      <c r="A1169" s="1">
        <v>43577</v>
      </c>
      <c r="B1169">
        <v>11727.05</v>
      </c>
      <c r="C1169">
        <v>11727.05</v>
      </c>
      <c r="D1169">
        <v>11583.95</v>
      </c>
      <c r="E1169">
        <v>11594.45</v>
      </c>
      <c r="F1169">
        <v>260356055</v>
      </c>
      <c r="G1169">
        <v>13754.12</v>
      </c>
      <c r="H1169">
        <f t="shared" si="490"/>
        <v>11662.691666666666</v>
      </c>
      <c r="I1169">
        <f t="shared" si="482"/>
        <v>-68.241666666664969</v>
      </c>
      <c r="J1169">
        <f t="shared" si="489"/>
        <v>-1</v>
      </c>
      <c r="K1169">
        <f t="shared" si="470"/>
        <v>11712.25</v>
      </c>
      <c r="L1169">
        <f t="shared" si="483"/>
        <v>310022197.4285714</v>
      </c>
      <c r="M1169">
        <f t="shared" si="484"/>
        <v>-49666142.428571403</v>
      </c>
      <c r="N1169" s="10">
        <f t="shared" si="471"/>
        <v>1.0160033464286728</v>
      </c>
      <c r="O1169">
        <f t="shared" si="479"/>
        <v>-77.5</v>
      </c>
      <c r="P1169">
        <f t="shared" ref="P1169:P1232" si="491">O1169-O1162</f>
        <v>-125.55000000000109</v>
      </c>
      <c r="Q1169">
        <f t="shared" ref="Q1169:Q1226" si="492">STDEV(O1162:O1168)</f>
        <v>101.74161250091173</v>
      </c>
      <c r="R1169">
        <f t="shared" ref="R1169:R1226" si="493">O1162</f>
        <v>48.050000000001091</v>
      </c>
      <c r="S1169">
        <f t="shared" si="475"/>
        <v>-158.34999999999854</v>
      </c>
      <c r="T1169">
        <f t="shared" si="476"/>
        <v>158.34999999999854</v>
      </c>
      <c r="U1169">
        <f t="shared" si="477"/>
        <v>0</v>
      </c>
      <c r="V1169">
        <f t="shared" si="478"/>
        <v>158.34999999999854</v>
      </c>
      <c r="W1169">
        <f t="shared" si="485"/>
        <v>28.978571428571481</v>
      </c>
      <c r="X1169">
        <f t="shared" si="480"/>
        <v>40.050000000000054</v>
      </c>
      <c r="Y1169">
        <f t="shared" si="486"/>
        <v>41.381068951448398</v>
      </c>
      <c r="Z1169">
        <f t="shared" si="487"/>
        <v>0</v>
      </c>
      <c r="AA1169">
        <f t="shared" si="488"/>
        <v>0</v>
      </c>
      <c r="AB1169">
        <v>192</v>
      </c>
      <c r="AC1169">
        <f t="shared" si="468"/>
        <v>-34523212892.999619</v>
      </c>
      <c r="AD1169">
        <f t="shared" si="481"/>
        <v>-8375446002.2999878</v>
      </c>
      <c r="AE1169" t="str">
        <f t="shared" si="469"/>
        <v>Apr</v>
      </c>
      <c r="AF1169">
        <f>_xlfn.IFNA(VLOOKUP(A1169,Gold!$A$2:$E$1307,5, FALSE),AF1168)</f>
        <v>31560</v>
      </c>
      <c r="AG1169">
        <f>_xlfn.IFNA(VLOOKUP(A1169,Gold!$A$2:$G$1307,7, FALSE),AG1168)</f>
        <v>1</v>
      </c>
      <c r="AH1169">
        <f>_xlfn.IFNA(VLOOKUP(A1169,Oil!$A$2:$E$1345,5, FALSE),AH1168)</f>
        <v>4443</v>
      </c>
      <c r="AI1169">
        <f>_xlfn.IFNA(VLOOKUP(A1169,Oil!$A$2:$G$1345,7, FALSE),AI1168)</f>
        <v>1</v>
      </c>
      <c r="AJ1169">
        <f t="shared" si="472"/>
        <v>2</v>
      </c>
      <c r="AK1169">
        <f>_xlfn.IFNA(VLOOKUP(A1169,InterestRate!$A$2:$G$1334,3, FALSE),AK1168)</f>
        <v>7.4740000000000002</v>
      </c>
      <c r="AL1169">
        <f>_xlfn.IFNA(VLOOKUP(A1169,InterestRate!$A$2:$G$1334,4,FALSE),AL1168)</f>
        <v>7.4550000000000001</v>
      </c>
      <c r="AM1169">
        <f>_xlfn.IFNA(VLOOKUP(A1169,InterestRate!$A$2:$G$1334,5, FALSE),AM1168)</f>
        <v>7.4969999999999999</v>
      </c>
      <c r="AN1169">
        <f>_xlfn.IFNA(VLOOKUP(A1169,InterestRate!$A$2:$G$1334,6, FALSE),AN1168)</f>
        <v>7.4550000000000001</v>
      </c>
      <c r="AO1169">
        <f>_xlfn.IFNA(VLOOKUP(A1169,InterestRate!$A$2:$G$1334,7, FALSE),AO1168)</f>
        <v>7.3000000000000001E-3</v>
      </c>
      <c r="AP1169">
        <f t="shared" si="473"/>
        <v>1</v>
      </c>
      <c r="AQ1169">
        <f t="shared" si="474"/>
        <v>3</v>
      </c>
    </row>
    <row r="1170" spans="1:43" x14ac:dyDescent="0.2">
      <c r="A1170" s="1">
        <v>43578</v>
      </c>
      <c r="B1170">
        <v>11612.95</v>
      </c>
      <c r="C1170">
        <v>11645.95</v>
      </c>
      <c r="D1170">
        <v>11564.8</v>
      </c>
      <c r="E1170">
        <v>11575.95</v>
      </c>
      <c r="F1170">
        <v>272544486</v>
      </c>
      <c r="G1170">
        <v>14500.53</v>
      </c>
      <c r="H1170">
        <f t="shared" si="490"/>
        <v>11652.795833333335</v>
      </c>
      <c r="I1170">
        <f t="shared" si="482"/>
        <v>-76.845833333334667</v>
      </c>
      <c r="J1170">
        <f t="shared" si="489"/>
        <v>0</v>
      </c>
      <c r="K1170">
        <f t="shared" si="470"/>
        <v>11598.25</v>
      </c>
      <c r="L1170">
        <f t="shared" si="483"/>
        <v>304291985.5714286</v>
      </c>
      <c r="M1170">
        <f t="shared" si="484"/>
        <v>-31747499.571428597</v>
      </c>
      <c r="N1170" s="10">
        <f t="shared" si="471"/>
        <v>0.19264077678289274</v>
      </c>
      <c r="O1170">
        <f t="shared" si="479"/>
        <v>-8.3499999999985448</v>
      </c>
      <c r="P1170">
        <f t="shared" si="491"/>
        <v>76.500000000001819</v>
      </c>
      <c r="Q1170">
        <f t="shared" si="492"/>
        <v>108.79399766793836</v>
      </c>
      <c r="R1170">
        <f t="shared" si="493"/>
        <v>-84.850000000000364</v>
      </c>
      <c r="S1170">
        <f t="shared" si="475"/>
        <v>-18.5</v>
      </c>
      <c r="T1170">
        <f t="shared" si="476"/>
        <v>18.5</v>
      </c>
      <c r="U1170">
        <f t="shared" si="477"/>
        <v>0</v>
      </c>
      <c r="V1170">
        <f t="shared" si="478"/>
        <v>18.5</v>
      </c>
      <c r="W1170">
        <f t="shared" si="485"/>
        <v>28.978571428571481</v>
      </c>
      <c r="X1170">
        <f t="shared" si="480"/>
        <v>30.171428571428415</v>
      </c>
      <c r="Y1170">
        <f t="shared" si="486"/>
        <v>48.177176107350839</v>
      </c>
      <c r="Z1170">
        <f t="shared" si="487"/>
        <v>0</v>
      </c>
      <c r="AA1170">
        <f t="shared" si="488"/>
        <v>0</v>
      </c>
      <c r="AB1170">
        <v>62.45</v>
      </c>
      <c r="AC1170">
        <f t="shared" si="468"/>
        <v>-10084145982</v>
      </c>
      <c r="AD1170">
        <f t="shared" si="481"/>
        <v>-6599707366.7999325</v>
      </c>
      <c r="AE1170" t="str">
        <f t="shared" si="469"/>
        <v>Apr</v>
      </c>
      <c r="AF1170">
        <f>_xlfn.IFNA(VLOOKUP(A1170,Gold!$A$2:$E$1307,5, FALSE),AF1169)</f>
        <v>31560</v>
      </c>
      <c r="AG1170">
        <f>_xlfn.IFNA(VLOOKUP(A1170,Gold!$A$2:$G$1307,7, FALSE),AG1169)</f>
        <v>1</v>
      </c>
      <c r="AH1170">
        <f>_xlfn.IFNA(VLOOKUP(A1170,Oil!$A$2:$E$1345,5, FALSE),AH1169)</f>
        <v>4582</v>
      </c>
      <c r="AI1170">
        <f>_xlfn.IFNA(VLOOKUP(A1170,Oil!$A$2:$G$1345,7, FALSE),AI1169)</f>
        <v>1</v>
      </c>
      <c r="AJ1170">
        <f t="shared" si="472"/>
        <v>2</v>
      </c>
      <c r="AK1170">
        <f>_xlfn.IFNA(VLOOKUP(A1170,InterestRate!$A$2:$G$1334,3, FALSE),AK1169)</f>
        <v>7.4729999999999999</v>
      </c>
      <c r="AL1170">
        <f>_xlfn.IFNA(VLOOKUP(A1170,InterestRate!$A$2:$G$1334,4,FALSE),AL1169)</f>
        <v>7.4889999999999999</v>
      </c>
      <c r="AM1170">
        <f>_xlfn.IFNA(VLOOKUP(A1170,InterestRate!$A$2:$G$1334,5, FALSE),AM1169)</f>
        <v>7.4950000000000001</v>
      </c>
      <c r="AN1170">
        <f>_xlfn.IFNA(VLOOKUP(A1170,InterestRate!$A$2:$G$1334,6, FALSE),AN1169)</f>
        <v>7.46</v>
      </c>
      <c r="AO1170">
        <f>_xlfn.IFNA(VLOOKUP(A1170,InterestRate!$A$2:$G$1334,7, FALSE),AO1169)</f>
        <v>-1E-4</v>
      </c>
      <c r="AP1170">
        <f t="shared" si="473"/>
        <v>-1</v>
      </c>
      <c r="AQ1170">
        <f t="shared" si="474"/>
        <v>1</v>
      </c>
    </row>
    <row r="1171" spans="1:43" x14ac:dyDescent="0.2">
      <c r="A1171" s="1">
        <v>43579</v>
      </c>
      <c r="B1171">
        <v>11601.5</v>
      </c>
      <c r="C1171">
        <v>11740.85</v>
      </c>
      <c r="D1171">
        <v>11578.85</v>
      </c>
      <c r="E1171">
        <v>11726.15</v>
      </c>
      <c r="F1171">
        <v>335196513</v>
      </c>
      <c r="G1171">
        <v>17046.66</v>
      </c>
      <c r="H1171">
        <f t="shared" si="490"/>
        <v>11647.129166666666</v>
      </c>
      <c r="I1171">
        <f t="shared" si="482"/>
        <v>79.02083333333394</v>
      </c>
      <c r="J1171">
        <f t="shared" si="489"/>
        <v>1</v>
      </c>
      <c r="K1171">
        <f t="shared" si="470"/>
        <v>11497.9</v>
      </c>
      <c r="L1171">
        <f t="shared" si="483"/>
        <v>291806753.5714286</v>
      </c>
      <c r="M1171">
        <f t="shared" si="484"/>
        <v>43389759.428571403</v>
      </c>
      <c r="N1171" s="10">
        <f t="shared" si="471"/>
        <v>-1.9465041808266141</v>
      </c>
      <c r="O1171">
        <f t="shared" si="479"/>
        <v>129.44999999999891</v>
      </c>
      <c r="P1171">
        <f t="shared" si="491"/>
        <v>245.94999999999891</v>
      </c>
      <c r="Q1171">
        <f t="shared" si="492"/>
        <v>101.03444426813736</v>
      </c>
      <c r="R1171">
        <f t="shared" si="493"/>
        <v>-116.5</v>
      </c>
      <c r="S1171">
        <f t="shared" si="475"/>
        <v>150.19999999999891</v>
      </c>
      <c r="T1171">
        <f t="shared" si="476"/>
        <v>-150.19999999999891</v>
      </c>
      <c r="U1171">
        <f t="shared" si="477"/>
        <v>150.19999999999891</v>
      </c>
      <c r="V1171">
        <f t="shared" si="478"/>
        <v>0</v>
      </c>
      <c r="W1171">
        <f t="shared" si="485"/>
        <v>48.664285714285406</v>
      </c>
      <c r="X1171">
        <f t="shared" si="480"/>
        <v>30.171428571428415</v>
      </c>
      <c r="Y1171">
        <f t="shared" si="486"/>
        <v>60.955533685246458</v>
      </c>
      <c r="Z1171">
        <f t="shared" si="487"/>
        <v>0</v>
      </c>
      <c r="AA1171">
        <f t="shared" si="488"/>
        <v>0</v>
      </c>
      <c r="AB1171">
        <v>43.6</v>
      </c>
      <c r="AC1171">
        <f t="shared" si="468"/>
        <v>41782245345.449875</v>
      </c>
      <c r="AD1171">
        <f t="shared" si="481"/>
        <v>-796682212.15000808</v>
      </c>
      <c r="AE1171" t="str">
        <f t="shared" si="469"/>
        <v>Apr</v>
      </c>
      <c r="AF1171">
        <f>_xlfn.IFNA(VLOOKUP(A1171,Gold!$A$2:$E$1307,5, FALSE),AF1170)</f>
        <v>31501</v>
      </c>
      <c r="AG1171">
        <f>_xlfn.IFNA(VLOOKUP(A1171,Gold!$A$2:$G$1307,7, FALSE),AG1170)</f>
        <v>1</v>
      </c>
      <c r="AH1171">
        <f>_xlfn.IFNA(VLOOKUP(A1171,Oil!$A$2:$E$1345,5, FALSE),AH1170)</f>
        <v>4624</v>
      </c>
      <c r="AI1171">
        <f>_xlfn.IFNA(VLOOKUP(A1171,Oil!$A$2:$G$1345,7, FALSE),AI1170)</f>
        <v>1</v>
      </c>
      <c r="AJ1171">
        <f t="shared" si="472"/>
        <v>2</v>
      </c>
      <c r="AK1171">
        <f>_xlfn.IFNA(VLOOKUP(A1171,InterestRate!$A$2:$G$1334,3, FALSE),AK1170)</f>
        <v>7.4240000000000004</v>
      </c>
      <c r="AL1171">
        <f>_xlfn.IFNA(VLOOKUP(A1171,InterestRate!$A$2:$G$1334,4,FALSE),AL1170)</f>
        <v>7.4290000000000003</v>
      </c>
      <c r="AM1171">
        <f>_xlfn.IFNA(VLOOKUP(A1171,InterestRate!$A$2:$G$1334,5, FALSE),AM1170)</f>
        <v>7.4359999999999999</v>
      </c>
      <c r="AN1171">
        <f>_xlfn.IFNA(VLOOKUP(A1171,InterestRate!$A$2:$G$1334,6, FALSE),AN1170)</f>
        <v>7.4210000000000003</v>
      </c>
      <c r="AO1171">
        <f>_xlfn.IFNA(VLOOKUP(A1171,InterestRate!$A$2:$G$1334,7, FALSE),AO1170)</f>
        <v>-6.6E-3</v>
      </c>
      <c r="AP1171">
        <f t="shared" si="473"/>
        <v>-1</v>
      </c>
      <c r="AQ1171">
        <f t="shared" si="474"/>
        <v>1</v>
      </c>
    </row>
    <row r="1172" spans="1:43" x14ac:dyDescent="0.2">
      <c r="A1172" s="1">
        <v>43580</v>
      </c>
      <c r="B1172">
        <v>11735.7</v>
      </c>
      <c r="C1172">
        <v>11796.75</v>
      </c>
      <c r="D1172">
        <v>11624.3</v>
      </c>
      <c r="E1172">
        <v>11641.8</v>
      </c>
      <c r="F1172">
        <v>604360395</v>
      </c>
      <c r="G1172">
        <v>28254.3</v>
      </c>
      <c r="H1172">
        <f t="shared" si="490"/>
        <v>11657.808333333332</v>
      </c>
      <c r="I1172">
        <f t="shared" si="482"/>
        <v>-16.008333333333212</v>
      </c>
      <c r="J1172">
        <f t="shared" si="489"/>
        <v>-1</v>
      </c>
      <c r="K1172">
        <f t="shared" si="470"/>
        <v>11359.45</v>
      </c>
      <c r="L1172">
        <f t="shared" si="483"/>
        <v>299724008.85714287</v>
      </c>
      <c r="M1172">
        <f t="shared" si="484"/>
        <v>304636386.14285713</v>
      </c>
      <c r="N1172" s="10">
        <f t="shared" si="471"/>
        <v>-2.4253122369392925</v>
      </c>
      <c r="O1172">
        <f t="shared" si="479"/>
        <v>-1.6500000000014552</v>
      </c>
      <c r="P1172">
        <f t="shared" si="491"/>
        <v>-1.1500000000014552</v>
      </c>
      <c r="Q1172">
        <f t="shared" si="492"/>
        <v>86.234196619824587</v>
      </c>
      <c r="R1172">
        <f t="shared" si="493"/>
        <v>-0.5</v>
      </c>
      <c r="S1172">
        <f t="shared" si="475"/>
        <v>-84.350000000000364</v>
      </c>
      <c r="T1172">
        <f t="shared" si="476"/>
        <v>84.350000000000364</v>
      </c>
      <c r="U1172">
        <f t="shared" si="477"/>
        <v>0</v>
      </c>
      <c r="V1172">
        <f t="shared" si="478"/>
        <v>84.350000000000364</v>
      </c>
      <c r="W1172">
        <f t="shared" si="485"/>
        <v>41.985714285713975</v>
      </c>
      <c r="X1172">
        <f t="shared" si="480"/>
        <v>42.221428571428469</v>
      </c>
      <c r="Y1172">
        <f t="shared" si="486"/>
        <v>49.274876351747714</v>
      </c>
      <c r="Z1172">
        <f t="shared" si="487"/>
        <v>0</v>
      </c>
      <c r="AA1172">
        <f t="shared" si="488"/>
        <v>0</v>
      </c>
      <c r="AB1172">
        <v>119.45</v>
      </c>
      <c r="AC1172">
        <f t="shared" si="468"/>
        <v>-56749441090.500877</v>
      </c>
      <c r="AD1172">
        <f t="shared" si="481"/>
        <v>-9979143686.5644321</v>
      </c>
      <c r="AE1172" t="str">
        <f t="shared" si="469"/>
        <v>Apr</v>
      </c>
      <c r="AF1172">
        <f>_xlfn.IFNA(VLOOKUP(A1172,Gold!$A$2:$E$1307,5, FALSE),AF1171)</f>
        <v>31794</v>
      </c>
      <c r="AG1172">
        <f>_xlfn.IFNA(VLOOKUP(A1172,Gold!$A$2:$G$1307,7, FALSE),AG1171)</f>
        <v>1</v>
      </c>
      <c r="AH1172">
        <f>_xlfn.IFNA(VLOOKUP(A1172,Oil!$A$2:$E$1345,5, FALSE),AH1171)</f>
        <v>4606</v>
      </c>
      <c r="AI1172">
        <f>_xlfn.IFNA(VLOOKUP(A1172,Oil!$A$2:$G$1345,7, FALSE),AI1171)</f>
        <v>-1</v>
      </c>
      <c r="AJ1172">
        <f t="shared" si="472"/>
        <v>0</v>
      </c>
      <c r="AK1172">
        <f>_xlfn.IFNA(VLOOKUP(A1172,InterestRate!$A$2:$G$1334,3, FALSE),AK1171)</f>
        <v>7.4509999999999996</v>
      </c>
      <c r="AL1172">
        <f>_xlfn.IFNA(VLOOKUP(A1172,InterestRate!$A$2:$G$1334,4,FALSE),AL1171)</f>
        <v>7.4409999999999998</v>
      </c>
      <c r="AM1172">
        <f>_xlfn.IFNA(VLOOKUP(A1172,InterestRate!$A$2:$G$1334,5, FALSE),AM1171)</f>
        <v>7.4770000000000003</v>
      </c>
      <c r="AN1172">
        <f>_xlfn.IFNA(VLOOKUP(A1172,InterestRate!$A$2:$G$1334,6, FALSE),AN1171)</f>
        <v>7.4409999999999998</v>
      </c>
      <c r="AO1172">
        <f>_xlfn.IFNA(VLOOKUP(A1172,InterestRate!$A$2:$G$1334,7, FALSE),AO1171)</f>
        <v>3.5999999999999999E-3</v>
      </c>
      <c r="AP1172">
        <f t="shared" si="473"/>
        <v>1</v>
      </c>
      <c r="AQ1172">
        <f t="shared" si="474"/>
        <v>1</v>
      </c>
    </row>
    <row r="1173" spans="1:43" x14ac:dyDescent="0.2">
      <c r="A1173" s="1">
        <v>43581</v>
      </c>
      <c r="B1173">
        <v>11683.75</v>
      </c>
      <c r="C1173">
        <v>11762.9</v>
      </c>
      <c r="D1173">
        <v>11661.75</v>
      </c>
      <c r="E1173">
        <v>11754.65</v>
      </c>
      <c r="F1173">
        <v>333483764</v>
      </c>
      <c r="G1173">
        <v>18098.830000000002</v>
      </c>
      <c r="H1173">
        <f t="shared" si="490"/>
        <v>11655.795833333332</v>
      </c>
      <c r="I1173">
        <f t="shared" si="482"/>
        <v>98.854166666667879</v>
      </c>
      <c r="J1173">
        <f t="shared" si="489"/>
        <v>1</v>
      </c>
      <c r="K1173">
        <f t="shared" si="470"/>
        <v>11301.8</v>
      </c>
      <c r="L1173">
        <f t="shared" si="483"/>
        <v>350917467.5714286</v>
      </c>
      <c r="M1173">
        <f t="shared" si="484"/>
        <v>-17433703.571428597</v>
      </c>
      <c r="N1173" s="10">
        <f t="shared" si="471"/>
        <v>-3.8525179397089695</v>
      </c>
      <c r="O1173">
        <f t="shared" si="479"/>
        <v>64.299999999999272</v>
      </c>
      <c r="P1173">
        <f t="shared" si="491"/>
        <v>-28.050000000001091</v>
      </c>
      <c r="Q1173">
        <f t="shared" si="492"/>
        <v>86.364883461034225</v>
      </c>
      <c r="R1173">
        <f t="shared" si="493"/>
        <v>92.350000000000364</v>
      </c>
      <c r="S1173">
        <f t="shared" si="475"/>
        <v>112.85000000000036</v>
      </c>
      <c r="T1173">
        <f t="shared" si="476"/>
        <v>-112.85000000000036</v>
      </c>
      <c r="U1173">
        <f t="shared" si="477"/>
        <v>112.85000000000036</v>
      </c>
      <c r="V1173">
        <f t="shared" si="478"/>
        <v>0</v>
      </c>
      <c r="W1173">
        <f t="shared" si="485"/>
        <v>51.407142857142652</v>
      </c>
      <c r="X1173">
        <f t="shared" si="480"/>
        <v>42.221428571428469</v>
      </c>
      <c r="Y1173">
        <f t="shared" si="486"/>
        <v>54.325181159420254</v>
      </c>
      <c r="Z1173">
        <f t="shared" si="487"/>
        <v>0</v>
      </c>
      <c r="AA1173">
        <f t="shared" si="488"/>
        <v>0</v>
      </c>
      <c r="AB1173">
        <v>192.1</v>
      </c>
      <c r="AC1173">
        <f t="shared" si="468"/>
        <v>23643998867.59988</v>
      </c>
      <c r="AD1173">
        <f t="shared" si="481"/>
        <v>-7568773612.8001795</v>
      </c>
      <c r="AE1173" t="str">
        <f t="shared" si="469"/>
        <v>Apr</v>
      </c>
      <c r="AF1173">
        <f>_xlfn.IFNA(VLOOKUP(A1173,Gold!$A$2:$E$1307,5, FALSE),AF1172)</f>
        <v>31764</v>
      </c>
      <c r="AG1173">
        <f>_xlfn.IFNA(VLOOKUP(A1173,Gold!$A$2:$G$1307,7, FALSE),AG1172)</f>
        <v>-1</v>
      </c>
      <c r="AH1173">
        <f>_xlfn.IFNA(VLOOKUP(A1173,Oil!$A$2:$E$1345,5, FALSE),AH1172)</f>
        <v>4561</v>
      </c>
      <c r="AI1173">
        <f>_xlfn.IFNA(VLOOKUP(A1173,Oil!$A$2:$G$1345,7, FALSE),AI1172)</f>
        <v>-1</v>
      </c>
      <c r="AJ1173">
        <f t="shared" si="472"/>
        <v>-2</v>
      </c>
      <c r="AK1173">
        <f>_xlfn.IFNA(VLOOKUP(A1173,InterestRate!$A$2:$G$1334,3, FALSE),AK1172)</f>
        <v>7.4080000000000004</v>
      </c>
      <c r="AL1173">
        <f>_xlfn.IFNA(VLOOKUP(A1173,InterestRate!$A$2:$G$1334,4,FALSE),AL1172)</f>
        <v>7.4359999999999999</v>
      </c>
      <c r="AM1173">
        <f>_xlfn.IFNA(VLOOKUP(A1173,InterestRate!$A$2:$G$1334,5, FALSE),AM1172)</f>
        <v>7.4459999999999997</v>
      </c>
      <c r="AN1173">
        <f>_xlfn.IFNA(VLOOKUP(A1173,InterestRate!$A$2:$G$1334,6, FALSE),AN1172)</f>
        <v>7.4050000000000002</v>
      </c>
      <c r="AO1173">
        <f>_xlfn.IFNA(VLOOKUP(A1173,InterestRate!$A$2:$G$1334,7, FALSE),AO1172)</f>
        <v>-5.7999999999999996E-3</v>
      </c>
      <c r="AP1173">
        <f t="shared" si="473"/>
        <v>-1</v>
      </c>
      <c r="AQ1173">
        <f t="shared" si="474"/>
        <v>-3</v>
      </c>
    </row>
    <row r="1174" spans="1:43" x14ac:dyDescent="0.2">
      <c r="A1174" s="1">
        <v>43585</v>
      </c>
      <c r="B1174">
        <v>11748.75</v>
      </c>
      <c r="C1174">
        <v>11756.25</v>
      </c>
      <c r="D1174">
        <v>11655.9</v>
      </c>
      <c r="E1174">
        <v>11748.15</v>
      </c>
      <c r="F1174">
        <v>532630874</v>
      </c>
      <c r="G1174">
        <v>23324.98</v>
      </c>
      <c r="H1174">
        <f t="shared" si="490"/>
        <v>11668.308333333332</v>
      </c>
      <c r="I1174">
        <f t="shared" si="482"/>
        <v>79.841666666667152</v>
      </c>
      <c r="J1174">
        <f t="shared" si="489"/>
        <v>0</v>
      </c>
      <c r="K1174">
        <f t="shared" si="470"/>
        <v>11278.9</v>
      </c>
      <c r="L1174">
        <f t="shared" si="483"/>
        <v>357129994.5714286</v>
      </c>
      <c r="M1174">
        <f t="shared" si="484"/>
        <v>175500879.4285714</v>
      </c>
      <c r="N1174" s="10">
        <f t="shared" si="471"/>
        <v>-3.9942459025463584</v>
      </c>
      <c r="O1174">
        <f t="shared" si="479"/>
        <v>-39</v>
      </c>
      <c r="P1174">
        <f t="shared" si="491"/>
        <v>-160.19999999999891</v>
      </c>
      <c r="Q1174">
        <f t="shared" si="492"/>
        <v>85.13038459300121</v>
      </c>
      <c r="R1174">
        <f t="shared" si="493"/>
        <v>121.19999999999891</v>
      </c>
      <c r="S1174">
        <f t="shared" si="475"/>
        <v>-6.5</v>
      </c>
      <c r="T1174">
        <f t="shared" si="476"/>
        <v>6.5</v>
      </c>
      <c r="U1174">
        <f t="shared" si="477"/>
        <v>0</v>
      </c>
      <c r="V1174">
        <f t="shared" si="478"/>
        <v>6.5</v>
      </c>
      <c r="W1174">
        <f t="shared" si="485"/>
        <v>37.578571428571323</v>
      </c>
      <c r="X1174">
        <f t="shared" si="480"/>
        <v>43.149999999999899</v>
      </c>
      <c r="Y1174">
        <f t="shared" si="486"/>
        <v>45.979723824506195</v>
      </c>
      <c r="Z1174">
        <f t="shared" si="487"/>
        <v>0</v>
      </c>
      <c r="AA1174">
        <f t="shared" si="488"/>
        <v>0</v>
      </c>
      <c r="AB1174">
        <v>23.65</v>
      </c>
      <c r="AC1174">
        <f t="shared" si="468"/>
        <v>-319578524.40019375</v>
      </c>
      <c r="AD1174">
        <f t="shared" si="481"/>
        <v>-10193335014.571579</v>
      </c>
      <c r="AE1174" t="str">
        <f t="shared" si="469"/>
        <v>Apr</v>
      </c>
      <c r="AF1174">
        <f>_xlfn.IFNA(VLOOKUP(A1174,Gold!$A$2:$E$1307,5, FALSE),AF1173)</f>
        <v>31723</v>
      </c>
      <c r="AG1174">
        <f>_xlfn.IFNA(VLOOKUP(A1174,Gold!$A$2:$G$1307,7, FALSE),AG1173)</f>
        <v>-1</v>
      </c>
      <c r="AH1174">
        <f>_xlfn.IFNA(VLOOKUP(A1174,Oil!$A$2:$E$1345,5, FALSE),AH1173)</f>
        <v>4440</v>
      </c>
      <c r="AI1174">
        <f>_xlfn.IFNA(VLOOKUP(A1174,Oil!$A$2:$G$1345,7, FALSE),AI1173)</f>
        <v>-1</v>
      </c>
      <c r="AJ1174">
        <f t="shared" si="472"/>
        <v>-2</v>
      </c>
      <c r="AK1174">
        <f>_xlfn.IFNA(VLOOKUP(A1174,InterestRate!$A$2:$G$1334,3, FALSE),AK1173)</f>
        <v>7.4139999999999997</v>
      </c>
      <c r="AL1174">
        <f>_xlfn.IFNA(VLOOKUP(A1174,InterestRate!$A$2:$G$1334,4,FALSE),AL1173)</f>
        <v>7.3949999999999996</v>
      </c>
      <c r="AM1174">
        <f>_xlfn.IFNA(VLOOKUP(A1174,InterestRate!$A$2:$G$1334,5, FALSE),AM1173)</f>
        <v>7.4210000000000003</v>
      </c>
      <c r="AN1174">
        <f>_xlfn.IFNA(VLOOKUP(A1174,InterestRate!$A$2:$G$1334,6, FALSE),AN1173)</f>
        <v>7.3869999999999996</v>
      </c>
      <c r="AO1174">
        <f>_xlfn.IFNA(VLOOKUP(A1174,InterestRate!$A$2:$G$1334,7, FALSE),AO1173)</f>
        <v>8.0000000000000004E-4</v>
      </c>
      <c r="AP1174">
        <f t="shared" si="473"/>
        <v>1</v>
      </c>
      <c r="AQ1174">
        <f t="shared" si="474"/>
        <v>-1</v>
      </c>
    </row>
    <row r="1175" spans="1:43" x14ac:dyDescent="0.2">
      <c r="A1175" s="1">
        <v>43587</v>
      </c>
      <c r="B1175">
        <v>11725.55</v>
      </c>
      <c r="C1175">
        <v>11789.3</v>
      </c>
      <c r="D1175">
        <v>11699.55</v>
      </c>
      <c r="E1175">
        <v>11724.75</v>
      </c>
      <c r="F1175">
        <v>380278045</v>
      </c>
      <c r="G1175">
        <v>17790.060000000001</v>
      </c>
      <c r="H1175">
        <f t="shared" si="490"/>
        <v>11674.658333333333</v>
      </c>
      <c r="I1175">
        <f t="shared" si="482"/>
        <v>50.091666666667152</v>
      </c>
      <c r="J1175">
        <f t="shared" si="489"/>
        <v>0</v>
      </c>
      <c r="K1175">
        <f t="shared" si="470"/>
        <v>11148.2</v>
      </c>
      <c r="L1175">
        <f t="shared" si="483"/>
        <v>382603685.14285713</v>
      </c>
      <c r="M1175">
        <f t="shared" si="484"/>
        <v>-2325640.1428571343</v>
      </c>
      <c r="N1175" s="10">
        <f t="shared" si="471"/>
        <v>-4.9173756370071793</v>
      </c>
      <c r="O1175">
        <f t="shared" si="479"/>
        <v>-28.049999999999272</v>
      </c>
      <c r="P1175">
        <f t="shared" si="491"/>
        <v>-176.34999999999854</v>
      </c>
      <c r="Q1175">
        <f t="shared" si="492"/>
        <v>85.485843996590731</v>
      </c>
      <c r="R1175">
        <f t="shared" si="493"/>
        <v>148.29999999999927</v>
      </c>
      <c r="S1175">
        <f t="shared" si="475"/>
        <v>-23.399999999999636</v>
      </c>
      <c r="T1175">
        <f t="shared" si="476"/>
        <v>23.399999999999636</v>
      </c>
      <c r="U1175">
        <f t="shared" si="477"/>
        <v>0</v>
      </c>
      <c r="V1175">
        <f t="shared" si="478"/>
        <v>23.399999999999636</v>
      </c>
      <c r="W1175">
        <f t="shared" si="485"/>
        <v>37.578571428571323</v>
      </c>
      <c r="X1175">
        <f t="shared" si="480"/>
        <v>41.585714285714076</v>
      </c>
      <c r="Y1175">
        <f t="shared" si="486"/>
        <v>46.876949122338111</v>
      </c>
      <c r="Z1175">
        <f t="shared" si="487"/>
        <v>0</v>
      </c>
      <c r="AA1175">
        <f t="shared" si="488"/>
        <v>0</v>
      </c>
      <c r="AB1175">
        <v>-2.75</v>
      </c>
      <c r="AC1175">
        <f t="shared" si="468"/>
        <v>-304222435.99972332</v>
      </c>
      <c r="AD1175">
        <f t="shared" si="481"/>
        <v>-5222050958.9786663</v>
      </c>
      <c r="AE1175" t="str">
        <f t="shared" si="469"/>
        <v>May</v>
      </c>
      <c r="AF1175">
        <f>_xlfn.IFNA(VLOOKUP(A1175,Gold!$A$2:$E$1307,5, FALSE),AF1174)</f>
        <v>31310</v>
      </c>
      <c r="AG1175">
        <f>_xlfn.IFNA(VLOOKUP(A1175,Gold!$A$2:$G$1307,7, FALSE),AG1174)</f>
        <v>-1</v>
      </c>
      <c r="AH1175">
        <f>_xlfn.IFNA(VLOOKUP(A1175,Oil!$A$2:$E$1345,5, FALSE),AH1174)</f>
        <v>4442</v>
      </c>
      <c r="AI1175">
        <f>_xlfn.IFNA(VLOOKUP(A1175,Oil!$A$2:$G$1345,7, FALSE),AI1174)</f>
        <v>-1</v>
      </c>
      <c r="AJ1175">
        <f t="shared" si="472"/>
        <v>-2</v>
      </c>
      <c r="AK1175">
        <f>_xlfn.IFNA(VLOOKUP(A1175,InterestRate!$A$2:$G$1334,3, FALSE),AK1174)</f>
        <v>7.3860000000000001</v>
      </c>
      <c r="AL1175">
        <f>_xlfn.IFNA(VLOOKUP(A1175,InterestRate!$A$2:$G$1334,4,FALSE),AL1174)</f>
        <v>7.4109999999999996</v>
      </c>
      <c r="AM1175">
        <f>_xlfn.IFNA(VLOOKUP(A1175,InterestRate!$A$2:$G$1334,5, FALSE),AM1174)</f>
        <v>7.4109999999999996</v>
      </c>
      <c r="AN1175">
        <f>_xlfn.IFNA(VLOOKUP(A1175,InterestRate!$A$2:$G$1334,6, FALSE),AN1174)</f>
        <v>7.3860000000000001</v>
      </c>
      <c r="AO1175">
        <f>_xlfn.IFNA(VLOOKUP(A1175,InterestRate!$A$2:$G$1334,7, FALSE),AO1174)</f>
        <v>-3.8E-3</v>
      </c>
      <c r="AP1175">
        <f t="shared" si="473"/>
        <v>-1</v>
      </c>
      <c r="AQ1175">
        <f t="shared" si="474"/>
        <v>-3</v>
      </c>
    </row>
    <row r="1176" spans="1:43" x14ac:dyDescent="0.2">
      <c r="A1176" s="1">
        <v>43588</v>
      </c>
      <c r="B1176">
        <v>11722.6</v>
      </c>
      <c r="C1176">
        <v>11770.9</v>
      </c>
      <c r="D1176">
        <v>11699.35</v>
      </c>
      <c r="E1176">
        <v>11712.25</v>
      </c>
      <c r="F1176">
        <v>305519934</v>
      </c>
      <c r="G1176">
        <v>15156.32</v>
      </c>
      <c r="H1176">
        <f t="shared" si="490"/>
        <v>11686.362499999997</v>
      </c>
      <c r="I1176">
        <f t="shared" si="482"/>
        <v>25.887500000002547</v>
      </c>
      <c r="J1176">
        <f t="shared" si="489"/>
        <v>0</v>
      </c>
      <c r="K1176">
        <f t="shared" si="470"/>
        <v>11222.05</v>
      </c>
      <c r="L1176">
        <f t="shared" si="483"/>
        <v>388407161.71428573</v>
      </c>
      <c r="M1176">
        <f t="shared" si="484"/>
        <v>-82887227.714285731</v>
      </c>
      <c r="N1176" s="10">
        <f t="shared" si="471"/>
        <v>-4.1853614805011912</v>
      </c>
      <c r="O1176">
        <f t="shared" si="479"/>
        <v>117.79999999999927</v>
      </c>
      <c r="P1176">
        <f t="shared" si="491"/>
        <v>195.29999999999927</v>
      </c>
      <c r="Q1176">
        <f t="shared" si="492"/>
        <v>69.59258820688639</v>
      </c>
      <c r="R1176">
        <f t="shared" si="493"/>
        <v>-77.5</v>
      </c>
      <c r="S1176">
        <f t="shared" si="475"/>
        <v>-12.5</v>
      </c>
      <c r="T1176">
        <f t="shared" si="476"/>
        <v>12.5</v>
      </c>
      <c r="U1176">
        <f t="shared" si="477"/>
        <v>0</v>
      </c>
      <c r="V1176">
        <f t="shared" si="478"/>
        <v>12.5</v>
      </c>
      <c r="W1176">
        <f t="shared" si="485"/>
        <v>37.578571428571323</v>
      </c>
      <c r="X1176">
        <f t="shared" si="480"/>
        <v>20.75</v>
      </c>
      <c r="Y1176">
        <f t="shared" si="486"/>
        <v>63.33975439441361</v>
      </c>
      <c r="Z1176">
        <f t="shared" si="487"/>
        <v>0</v>
      </c>
      <c r="AA1176">
        <f t="shared" si="488"/>
        <v>0</v>
      </c>
      <c r="AB1176">
        <v>50.75</v>
      </c>
      <c r="AC1176">
        <f t="shared" si="468"/>
        <v>-3162131316.9001112</v>
      </c>
      <c r="AD1176">
        <f t="shared" si="481"/>
        <v>-741896448.1073072</v>
      </c>
      <c r="AE1176" t="str">
        <f t="shared" si="469"/>
        <v>May</v>
      </c>
      <c r="AF1176">
        <f>_xlfn.IFNA(VLOOKUP(A1176,Gold!$A$2:$E$1307,5, FALSE),AF1175)</f>
        <v>31220</v>
      </c>
      <c r="AG1176">
        <f>_xlfn.IFNA(VLOOKUP(A1176,Gold!$A$2:$G$1307,7, FALSE),AG1175)</f>
        <v>-1</v>
      </c>
      <c r="AH1176">
        <f>_xlfn.IFNA(VLOOKUP(A1176,Oil!$A$2:$E$1345,5, FALSE),AH1175)</f>
        <v>4298</v>
      </c>
      <c r="AI1176">
        <f>_xlfn.IFNA(VLOOKUP(A1176,Oil!$A$2:$G$1345,7, FALSE),AI1175)</f>
        <v>-1</v>
      </c>
      <c r="AJ1176">
        <f t="shared" si="472"/>
        <v>-2</v>
      </c>
      <c r="AK1176">
        <f>_xlfn.IFNA(VLOOKUP(A1176,InterestRate!$A$2:$G$1334,3, FALSE),AK1175)</f>
        <v>7.3970000000000002</v>
      </c>
      <c r="AL1176">
        <f>_xlfn.IFNA(VLOOKUP(A1176,InterestRate!$A$2:$G$1334,4,FALSE),AL1175)</f>
        <v>7.3719999999999999</v>
      </c>
      <c r="AM1176">
        <f>_xlfn.IFNA(VLOOKUP(A1176,InterestRate!$A$2:$G$1334,5, FALSE),AM1175)</f>
        <v>7.4009999999999998</v>
      </c>
      <c r="AN1176">
        <f>_xlfn.IFNA(VLOOKUP(A1176,InterestRate!$A$2:$G$1334,6, FALSE),AN1175)</f>
        <v>7.3689999999999998</v>
      </c>
      <c r="AO1176">
        <f>_xlfn.IFNA(VLOOKUP(A1176,InterestRate!$A$2:$G$1334,7, FALSE),AO1175)</f>
        <v>1.5E-3</v>
      </c>
      <c r="AP1176">
        <f t="shared" si="473"/>
        <v>1</v>
      </c>
      <c r="AQ1176">
        <f t="shared" si="474"/>
        <v>-1</v>
      </c>
    </row>
    <row r="1177" spans="1:43" x14ac:dyDescent="0.2">
      <c r="A1177" s="1">
        <v>43591</v>
      </c>
      <c r="B1177">
        <v>11605.8</v>
      </c>
      <c r="C1177">
        <v>11632.55</v>
      </c>
      <c r="D1177">
        <v>11571.35</v>
      </c>
      <c r="E1177">
        <v>11598.25</v>
      </c>
      <c r="F1177">
        <v>299046480</v>
      </c>
      <c r="G1177">
        <v>14703.42</v>
      </c>
      <c r="H1177">
        <f t="shared" si="490"/>
        <v>11695.991666666663</v>
      </c>
      <c r="I1177">
        <f t="shared" si="482"/>
        <v>-97.74166666666315</v>
      </c>
      <c r="J1177">
        <f t="shared" si="489"/>
        <v>-1</v>
      </c>
      <c r="K1177">
        <f t="shared" si="470"/>
        <v>11157</v>
      </c>
      <c r="L1177">
        <f t="shared" si="483"/>
        <v>394859144.4285714</v>
      </c>
      <c r="M1177">
        <f t="shared" si="484"/>
        <v>-95812664.428571403</v>
      </c>
      <c r="N1177" s="10">
        <f t="shared" si="471"/>
        <v>-3.8044532580346173</v>
      </c>
      <c r="O1177">
        <f t="shared" si="479"/>
        <v>22.299999999999272</v>
      </c>
      <c r="P1177">
        <f t="shared" si="491"/>
        <v>30.649999999997817</v>
      </c>
      <c r="Q1177">
        <f t="shared" si="492"/>
        <v>69.872657981024688</v>
      </c>
      <c r="R1177">
        <f t="shared" si="493"/>
        <v>-8.3499999999985448</v>
      </c>
      <c r="S1177">
        <f t="shared" si="475"/>
        <v>-114</v>
      </c>
      <c r="T1177">
        <f t="shared" si="476"/>
        <v>114</v>
      </c>
      <c r="U1177">
        <f t="shared" si="477"/>
        <v>0</v>
      </c>
      <c r="V1177">
        <f t="shared" si="478"/>
        <v>114</v>
      </c>
      <c r="W1177">
        <f t="shared" si="485"/>
        <v>37.578571428571323</v>
      </c>
      <c r="X1177">
        <f t="shared" si="480"/>
        <v>34.392857142857146</v>
      </c>
      <c r="Y1177">
        <f t="shared" si="486"/>
        <v>51.497650743931011</v>
      </c>
      <c r="Z1177">
        <f t="shared" si="487"/>
        <v>0</v>
      </c>
      <c r="AA1177">
        <f t="shared" si="488"/>
        <v>0</v>
      </c>
      <c r="AB1177">
        <v>112.05</v>
      </c>
      <c r="AC1177">
        <f t="shared" si="468"/>
        <v>-2257800923.9997826</v>
      </c>
      <c r="AD1177">
        <f t="shared" si="481"/>
        <v>376152845.89272374</v>
      </c>
      <c r="AE1177" t="str">
        <f t="shared" si="469"/>
        <v>May</v>
      </c>
      <c r="AF1177">
        <f>_xlfn.IFNA(VLOOKUP(A1177,Gold!$A$2:$E$1307,5, FALSE),AF1176)</f>
        <v>31490</v>
      </c>
      <c r="AG1177">
        <f>_xlfn.IFNA(VLOOKUP(A1177,Gold!$A$2:$G$1307,7, FALSE),AG1176)</f>
        <v>-1</v>
      </c>
      <c r="AH1177">
        <f>_xlfn.IFNA(VLOOKUP(A1177,Oil!$A$2:$E$1345,5, FALSE),AH1176)</f>
        <v>4290</v>
      </c>
      <c r="AI1177">
        <f>_xlfn.IFNA(VLOOKUP(A1177,Oil!$A$2:$G$1345,7, FALSE),AI1176)</f>
        <v>-1</v>
      </c>
      <c r="AJ1177">
        <f t="shared" si="472"/>
        <v>-2</v>
      </c>
      <c r="AK1177">
        <f>_xlfn.IFNA(VLOOKUP(A1177,InterestRate!$A$2:$G$1334,3, FALSE),AK1176)</f>
        <v>7.3940000000000001</v>
      </c>
      <c r="AL1177">
        <f>_xlfn.IFNA(VLOOKUP(A1177,InterestRate!$A$2:$G$1334,4,FALSE),AL1176)</f>
        <v>7.4029999999999996</v>
      </c>
      <c r="AM1177">
        <f>_xlfn.IFNA(VLOOKUP(A1177,InterestRate!$A$2:$G$1334,5, FALSE),AM1176)</f>
        <v>7.4029999999999996</v>
      </c>
      <c r="AN1177">
        <f>_xlfn.IFNA(VLOOKUP(A1177,InterestRate!$A$2:$G$1334,6, FALSE),AN1176)</f>
        <v>7.3650000000000002</v>
      </c>
      <c r="AO1177">
        <f>_xlfn.IFNA(VLOOKUP(A1177,InterestRate!$A$2:$G$1334,7, FALSE),AO1176)</f>
        <v>-4.0000000000000002E-4</v>
      </c>
      <c r="AP1177">
        <f t="shared" si="473"/>
        <v>-1</v>
      </c>
      <c r="AQ1177">
        <f t="shared" si="474"/>
        <v>-3</v>
      </c>
    </row>
    <row r="1178" spans="1:43" x14ac:dyDescent="0.2">
      <c r="A1178" s="1">
        <v>43592</v>
      </c>
      <c r="B1178">
        <v>11651.5</v>
      </c>
      <c r="C1178">
        <v>11657.05</v>
      </c>
      <c r="D1178">
        <v>11484.45</v>
      </c>
      <c r="E1178">
        <v>11497.9</v>
      </c>
      <c r="F1178">
        <v>337495624</v>
      </c>
      <c r="G1178">
        <v>16632.84</v>
      </c>
      <c r="H1178">
        <f t="shared" si="490"/>
        <v>11692.224999999999</v>
      </c>
      <c r="I1178">
        <f t="shared" si="482"/>
        <v>-194.32499999999891</v>
      </c>
      <c r="J1178">
        <f t="shared" si="489"/>
        <v>0</v>
      </c>
      <c r="K1178">
        <f t="shared" si="470"/>
        <v>11257.1</v>
      </c>
      <c r="L1178">
        <f t="shared" si="483"/>
        <v>398645143.5714286</v>
      </c>
      <c r="M1178">
        <f t="shared" si="484"/>
        <v>-61149519.571428597</v>
      </c>
      <c r="N1178" s="10">
        <f t="shared" si="471"/>
        <v>-2.0942954800441758</v>
      </c>
      <c r="O1178">
        <f t="shared" si="479"/>
        <v>-228.25</v>
      </c>
      <c r="P1178">
        <f t="shared" si="491"/>
        <v>-357.69999999999891</v>
      </c>
      <c r="Q1178">
        <f t="shared" si="492"/>
        <v>67.740859513435439</v>
      </c>
      <c r="R1178">
        <f t="shared" si="493"/>
        <v>129.44999999999891</v>
      </c>
      <c r="S1178">
        <f t="shared" si="475"/>
        <v>-100.35000000000036</v>
      </c>
      <c r="T1178">
        <f t="shared" si="476"/>
        <v>100.35000000000036</v>
      </c>
      <c r="U1178">
        <f t="shared" si="477"/>
        <v>0</v>
      </c>
      <c r="V1178">
        <f t="shared" si="478"/>
        <v>100.35000000000036</v>
      </c>
      <c r="W1178">
        <f t="shared" si="485"/>
        <v>16.121428571428623</v>
      </c>
      <c r="X1178">
        <f t="shared" si="480"/>
        <v>48.728571428571477</v>
      </c>
      <c r="Y1178">
        <f t="shared" si="486"/>
        <v>24.482047944462565</v>
      </c>
      <c r="Z1178">
        <f t="shared" si="487"/>
        <v>0</v>
      </c>
      <c r="AA1178">
        <f t="shared" si="488"/>
        <v>0</v>
      </c>
      <c r="AB1178">
        <v>-88.15</v>
      </c>
      <c r="AC1178">
        <f t="shared" si="468"/>
        <v>-51839327846.400124</v>
      </c>
      <c r="AD1178">
        <f t="shared" si="481"/>
        <v>-12998357610.085846</v>
      </c>
      <c r="AE1178" t="str">
        <f t="shared" si="469"/>
        <v>May</v>
      </c>
      <c r="AF1178">
        <f>_xlfn.IFNA(VLOOKUP(A1178,Gold!$A$2:$E$1307,5, FALSE),AF1177)</f>
        <v>31496</v>
      </c>
      <c r="AG1178">
        <f>_xlfn.IFNA(VLOOKUP(A1178,Gold!$A$2:$G$1307,7, FALSE),AG1177)</f>
        <v>1</v>
      </c>
      <c r="AH1178">
        <f>_xlfn.IFNA(VLOOKUP(A1178,Oil!$A$2:$E$1345,5, FALSE),AH1177)</f>
        <v>4317</v>
      </c>
      <c r="AI1178">
        <f>_xlfn.IFNA(VLOOKUP(A1178,Oil!$A$2:$G$1345,7, FALSE),AI1177)</f>
        <v>1</v>
      </c>
      <c r="AJ1178">
        <f t="shared" si="472"/>
        <v>2</v>
      </c>
      <c r="AK1178">
        <f>_xlfn.IFNA(VLOOKUP(A1178,InterestRate!$A$2:$G$1334,3, FALSE),AK1177)</f>
        <v>7.3819999999999997</v>
      </c>
      <c r="AL1178">
        <f>_xlfn.IFNA(VLOOKUP(A1178,InterestRate!$A$2:$G$1334,4,FALSE),AL1177)</f>
        <v>7.4169999999999998</v>
      </c>
      <c r="AM1178">
        <f>_xlfn.IFNA(VLOOKUP(A1178,InterestRate!$A$2:$G$1334,5, FALSE),AM1177)</f>
        <v>7.4240000000000004</v>
      </c>
      <c r="AN1178">
        <f>_xlfn.IFNA(VLOOKUP(A1178,InterestRate!$A$2:$G$1334,6, FALSE),AN1177)</f>
        <v>7.3810000000000002</v>
      </c>
      <c r="AO1178">
        <f>_xlfn.IFNA(VLOOKUP(A1178,InterestRate!$A$2:$G$1334,7, FALSE),AO1177)</f>
        <v>-1.6000000000000001E-3</v>
      </c>
      <c r="AP1178">
        <f t="shared" si="473"/>
        <v>-1</v>
      </c>
      <c r="AQ1178">
        <f t="shared" si="474"/>
        <v>1</v>
      </c>
    </row>
    <row r="1179" spans="1:43" x14ac:dyDescent="0.2">
      <c r="A1179" s="1">
        <v>43593</v>
      </c>
      <c r="B1179">
        <v>11478.7</v>
      </c>
      <c r="C1179">
        <v>11479.1</v>
      </c>
      <c r="D1179">
        <v>11346.95</v>
      </c>
      <c r="E1179">
        <v>11359.45</v>
      </c>
      <c r="F1179">
        <v>372826025</v>
      </c>
      <c r="G1179">
        <v>17440.009999999998</v>
      </c>
      <c r="H1179">
        <f t="shared" si="490"/>
        <v>11676.187499999998</v>
      </c>
      <c r="I1179">
        <f t="shared" si="482"/>
        <v>-316.73749999999745</v>
      </c>
      <c r="J1179">
        <f t="shared" si="489"/>
        <v>0</v>
      </c>
      <c r="K1179">
        <f t="shared" si="470"/>
        <v>11407.15</v>
      </c>
      <c r="L1179">
        <f t="shared" si="483"/>
        <v>398973588</v>
      </c>
      <c r="M1179">
        <f t="shared" si="484"/>
        <v>-26147563</v>
      </c>
      <c r="N1179" s="10">
        <f t="shared" si="471"/>
        <v>0.41991469657420832</v>
      </c>
      <c r="O1179">
        <f t="shared" si="479"/>
        <v>-282.34999999999854</v>
      </c>
      <c r="P1179">
        <f t="shared" si="491"/>
        <v>-280.69999999999709</v>
      </c>
      <c r="Q1179">
        <f t="shared" si="492"/>
        <v>109.31114938995158</v>
      </c>
      <c r="R1179">
        <f t="shared" si="493"/>
        <v>-1.6500000000014552</v>
      </c>
      <c r="S1179">
        <f t="shared" si="475"/>
        <v>-138.44999999999891</v>
      </c>
      <c r="T1179">
        <f t="shared" si="476"/>
        <v>138.44999999999891</v>
      </c>
      <c r="U1179">
        <f t="shared" si="477"/>
        <v>0</v>
      </c>
      <c r="V1179">
        <f t="shared" si="478"/>
        <v>138.44999999999891</v>
      </c>
      <c r="W1179">
        <f t="shared" si="485"/>
        <v>16.121428571428623</v>
      </c>
      <c r="X1179">
        <f t="shared" si="480"/>
        <v>56.457142857142699</v>
      </c>
      <c r="Y1179">
        <f t="shared" si="486"/>
        <v>21.910494126783902</v>
      </c>
      <c r="Z1179">
        <f t="shared" si="487"/>
        <v>0</v>
      </c>
      <c r="AA1179">
        <f t="shared" si="488"/>
        <v>0</v>
      </c>
      <c r="AB1179">
        <v>-488.3</v>
      </c>
      <c r="AC1179">
        <f t="shared" si="468"/>
        <v>-44459503481.25</v>
      </c>
      <c r="AD1179">
        <f t="shared" si="481"/>
        <v>-11242652237.335722</v>
      </c>
      <c r="AE1179" t="str">
        <f t="shared" si="469"/>
        <v>May</v>
      </c>
      <c r="AF1179">
        <f>_xlfn.IFNA(VLOOKUP(A1179,Gold!$A$2:$E$1307,5, FALSE),AF1178)</f>
        <v>31776</v>
      </c>
      <c r="AG1179">
        <f>_xlfn.IFNA(VLOOKUP(A1179,Gold!$A$2:$G$1307,7, FALSE),AG1178)</f>
        <v>1</v>
      </c>
      <c r="AH1179">
        <f>_xlfn.IFNA(VLOOKUP(A1179,Oil!$A$2:$E$1345,5, FALSE),AH1178)</f>
        <v>4256</v>
      </c>
      <c r="AI1179">
        <f>_xlfn.IFNA(VLOOKUP(A1179,Oil!$A$2:$G$1345,7, FALSE),AI1178)</f>
        <v>-1</v>
      </c>
      <c r="AJ1179">
        <f t="shared" si="472"/>
        <v>0</v>
      </c>
      <c r="AK1179">
        <f>_xlfn.IFNA(VLOOKUP(A1179,InterestRate!$A$2:$G$1334,3, FALSE),AK1178)</f>
        <v>7.375</v>
      </c>
      <c r="AL1179">
        <f>_xlfn.IFNA(VLOOKUP(A1179,InterestRate!$A$2:$G$1334,4,FALSE),AL1178)</f>
        <v>7.3920000000000003</v>
      </c>
      <c r="AM1179">
        <f>_xlfn.IFNA(VLOOKUP(A1179,InterestRate!$A$2:$G$1334,5, FALSE),AM1178)</f>
        <v>7.3920000000000003</v>
      </c>
      <c r="AN1179">
        <f>_xlfn.IFNA(VLOOKUP(A1179,InterestRate!$A$2:$G$1334,6, FALSE),AN1178)</f>
        <v>7.37</v>
      </c>
      <c r="AO1179">
        <f>_xlfn.IFNA(VLOOKUP(A1179,InterestRate!$A$2:$G$1334,7, FALSE),AO1178)</f>
        <v>-8.9999999999999998E-4</v>
      </c>
      <c r="AP1179">
        <f t="shared" si="473"/>
        <v>-1</v>
      </c>
      <c r="AQ1179">
        <f t="shared" si="474"/>
        <v>-1</v>
      </c>
    </row>
    <row r="1180" spans="1:43" x14ac:dyDescent="0.2">
      <c r="A1180" s="1">
        <v>43594</v>
      </c>
      <c r="B1180">
        <v>11322.4</v>
      </c>
      <c r="C1180">
        <v>11357.6</v>
      </c>
      <c r="D1180">
        <v>11255.05</v>
      </c>
      <c r="E1180">
        <v>11301.8</v>
      </c>
      <c r="F1180">
        <v>373028059</v>
      </c>
      <c r="G1180">
        <v>17602.86</v>
      </c>
      <c r="H1180">
        <f t="shared" si="490"/>
        <v>11640.545833333332</v>
      </c>
      <c r="I1180">
        <f t="shared" si="482"/>
        <v>-338.74583333333248</v>
      </c>
      <c r="J1180">
        <f t="shared" si="489"/>
        <v>0</v>
      </c>
      <c r="K1180">
        <f t="shared" si="470"/>
        <v>11828.25</v>
      </c>
      <c r="L1180">
        <f t="shared" si="483"/>
        <v>365897249.4285714</v>
      </c>
      <c r="M1180">
        <f t="shared" si="484"/>
        <v>7130809.571428597</v>
      </c>
      <c r="N1180" s="10">
        <f t="shared" si="471"/>
        <v>4.6581075580880986</v>
      </c>
      <c r="O1180">
        <f t="shared" si="479"/>
        <v>-452.85000000000036</v>
      </c>
      <c r="P1180">
        <f t="shared" si="491"/>
        <v>-517.14999999999964</v>
      </c>
      <c r="Q1180">
        <f t="shared" si="492"/>
        <v>148.73566277444084</v>
      </c>
      <c r="R1180">
        <f t="shared" si="493"/>
        <v>64.299999999999272</v>
      </c>
      <c r="S1180">
        <f t="shared" si="475"/>
        <v>-57.650000000001455</v>
      </c>
      <c r="T1180">
        <f t="shared" si="476"/>
        <v>57.650000000001455</v>
      </c>
      <c r="U1180">
        <f t="shared" si="477"/>
        <v>0</v>
      </c>
      <c r="V1180">
        <f t="shared" si="478"/>
        <v>57.650000000001455</v>
      </c>
      <c r="W1180">
        <f t="shared" si="485"/>
        <v>0</v>
      </c>
      <c r="X1180">
        <f t="shared" si="480"/>
        <v>64.692857142857193</v>
      </c>
      <c r="Y1180">
        <f t="shared" si="486"/>
        <v>0</v>
      </c>
      <c r="Z1180">
        <f t="shared" si="487"/>
        <v>1</v>
      </c>
      <c r="AA1180">
        <f t="shared" si="488"/>
        <v>0</v>
      </c>
      <c r="AB1180">
        <v>-963.45</v>
      </c>
      <c r="AC1180">
        <f t="shared" si="468"/>
        <v>-7684378015.400136</v>
      </c>
      <c r="AD1180">
        <f t="shared" si="481"/>
        <v>-15718134649.192867</v>
      </c>
      <c r="AE1180" t="str">
        <f t="shared" si="469"/>
        <v>May</v>
      </c>
      <c r="AF1180">
        <f>_xlfn.IFNA(VLOOKUP(A1180,Gold!$A$2:$E$1307,5, FALSE),AF1179)</f>
        <v>31730</v>
      </c>
      <c r="AG1180">
        <f>_xlfn.IFNA(VLOOKUP(A1180,Gold!$A$2:$G$1307,7, FALSE),AG1179)</f>
        <v>-1</v>
      </c>
      <c r="AH1180">
        <f>_xlfn.IFNA(VLOOKUP(A1180,Oil!$A$2:$E$1345,5, FALSE),AH1179)</f>
        <v>4324</v>
      </c>
      <c r="AI1180">
        <f>_xlfn.IFNA(VLOOKUP(A1180,Oil!$A$2:$G$1345,7, FALSE),AI1179)</f>
        <v>1</v>
      </c>
      <c r="AJ1180">
        <f t="shared" si="472"/>
        <v>0</v>
      </c>
      <c r="AK1180">
        <f>_xlfn.IFNA(VLOOKUP(A1180,InterestRate!$A$2:$G$1334,3, FALSE),AK1179)</f>
        <v>7.3970000000000002</v>
      </c>
      <c r="AL1180">
        <f>_xlfn.IFNA(VLOOKUP(A1180,InterestRate!$A$2:$G$1334,4,FALSE),AL1179)</f>
        <v>7.3869999999999996</v>
      </c>
      <c r="AM1180">
        <f>_xlfn.IFNA(VLOOKUP(A1180,InterestRate!$A$2:$G$1334,5, FALSE),AM1179)</f>
        <v>7.4</v>
      </c>
      <c r="AN1180">
        <f>_xlfn.IFNA(VLOOKUP(A1180,InterestRate!$A$2:$G$1334,6, FALSE),AN1179)</f>
        <v>7.3710000000000004</v>
      </c>
      <c r="AO1180">
        <f>_xlfn.IFNA(VLOOKUP(A1180,InterestRate!$A$2:$G$1334,7, FALSE),AO1179)</f>
        <v>3.0000000000000001E-3</v>
      </c>
      <c r="AP1180">
        <f t="shared" si="473"/>
        <v>1</v>
      </c>
      <c r="AQ1180">
        <f t="shared" si="474"/>
        <v>1</v>
      </c>
    </row>
    <row r="1181" spans="1:43" x14ac:dyDescent="0.2">
      <c r="A1181" s="1">
        <v>43595</v>
      </c>
      <c r="B1181">
        <v>11314.15</v>
      </c>
      <c r="C1181">
        <v>11345.8</v>
      </c>
      <c r="D1181">
        <v>11251.05</v>
      </c>
      <c r="E1181">
        <v>11278.9</v>
      </c>
      <c r="F1181">
        <v>387323416</v>
      </c>
      <c r="G1181">
        <v>18085.189999999999</v>
      </c>
      <c r="H1181">
        <f t="shared" si="490"/>
        <v>11602.9625</v>
      </c>
      <c r="I1181">
        <f t="shared" si="482"/>
        <v>-324.0625</v>
      </c>
      <c r="J1181">
        <f t="shared" si="489"/>
        <v>0</v>
      </c>
      <c r="K1181">
        <f t="shared" si="470"/>
        <v>11709.1</v>
      </c>
      <c r="L1181">
        <f t="shared" si="483"/>
        <v>371546434.4285714</v>
      </c>
      <c r="M1181">
        <f t="shared" si="484"/>
        <v>15776981.571428597</v>
      </c>
      <c r="N1181" s="10">
        <f t="shared" si="471"/>
        <v>3.8142017395313439</v>
      </c>
      <c r="O1181">
        <f t="shared" si="479"/>
        <v>-469.25</v>
      </c>
      <c r="P1181">
        <f t="shared" si="491"/>
        <v>-430.25</v>
      </c>
      <c r="Q1181">
        <f t="shared" si="492"/>
        <v>200.13152342064097</v>
      </c>
      <c r="R1181">
        <f t="shared" si="493"/>
        <v>-39</v>
      </c>
      <c r="S1181">
        <f t="shared" si="475"/>
        <v>-22.899999999999636</v>
      </c>
      <c r="T1181">
        <f t="shared" si="476"/>
        <v>22.899999999999636</v>
      </c>
      <c r="U1181">
        <f t="shared" si="477"/>
        <v>0</v>
      </c>
      <c r="V1181">
        <f t="shared" si="478"/>
        <v>22.899999999999636</v>
      </c>
      <c r="W1181">
        <f t="shared" si="485"/>
        <v>0</v>
      </c>
      <c r="X1181">
        <f t="shared" si="480"/>
        <v>67.035714285714292</v>
      </c>
      <c r="Y1181">
        <f t="shared" si="486"/>
        <v>0</v>
      </c>
      <c r="Z1181">
        <f t="shared" si="487"/>
        <v>1</v>
      </c>
      <c r="AA1181">
        <f t="shared" si="488"/>
        <v>0</v>
      </c>
      <c r="AB1181">
        <v>-1204.45</v>
      </c>
      <c r="AC1181">
        <f t="shared" si="468"/>
        <v>-13653150414</v>
      </c>
      <c r="AD1181">
        <f t="shared" si="481"/>
        <v>-17622930633.42141</v>
      </c>
      <c r="AE1181" t="str">
        <f t="shared" si="469"/>
        <v>May</v>
      </c>
      <c r="AF1181">
        <f>_xlfn.IFNA(VLOOKUP(A1181,Gold!$A$2:$E$1307,5, FALSE),AF1180)</f>
        <v>31751</v>
      </c>
      <c r="AG1181">
        <f>_xlfn.IFNA(VLOOKUP(A1181,Gold!$A$2:$G$1307,7, FALSE),AG1180)</f>
        <v>1</v>
      </c>
      <c r="AH1181">
        <f>_xlfn.IFNA(VLOOKUP(A1181,Oil!$A$2:$E$1345,5, FALSE),AH1180)</f>
        <v>4311</v>
      </c>
      <c r="AI1181">
        <f>_xlfn.IFNA(VLOOKUP(A1181,Oil!$A$2:$G$1345,7, FALSE),AI1180)</f>
        <v>-1</v>
      </c>
      <c r="AJ1181">
        <f t="shared" si="472"/>
        <v>0</v>
      </c>
      <c r="AK1181">
        <f>_xlfn.IFNA(VLOOKUP(A1181,InterestRate!$A$2:$G$1334,3, FALSE),AK1180)</f>
        <v>7.4130000000000003</v>
      </c>
      <c r="AL1181">
        <f>_xlfn.IFNA(VLOOKUP(A1181,InterestRate!$A$2:$G$1334,4,FALSE),AL1180)</f>
        <v>7.407</v>
      </c>
      <c r="AM1181">
        <f>_xlfn.IFNA(VLOOKUP(A1181,InterestRate!$A$2:$G$1334,5, FALSE),AM1180)</f>
        <v>7.4260000000000002</v>
      </c>
      <c r="AN1181">
        <f>_xlfn.IFNA(VLOOKUP(A1181,InterestRate!$A$2:$G$1334,6, FALSE),AN1180)</f>
        <v>7.4029999999999996</v>
      </c>
      <c r="AO1181">
        <f>_xlfn.IFNA(VLOOKUP(A1181,InterestRate!$A$2:$G$1334,7, FALSE),AO1180)</f>
        <v>2.2000000000000001E-3</v>
      </c>
      <c r="AP1181">
        <f t="shared" si="473"/>
        <v>1</v>
      </c>
      <c r="AQ1181">
        <f t="shared" si="474"/>
        <v>1</v>
      </c>
    </row>
    <row r="1182" spans="1:43" x14ac:dyDescent="0.2">
      <c r="A1182" s="1">
        <v>43598</v>
      </c>
      <c r="B1182">
        <v>11258.7</v>
      </c>
      <c r="C1182">
        <v>11300.2</v>
      </c>
      <c r="D1182">
        <v>11125.6</v>
      </c>
      <c r="E1182">
        <v>11148.2</v>
      </c>
      <c r="F1182">
        <v>357586433</v>
      </c>
      <c r="G1182">
        <v>16722.91</v>
      </c>
      <c r="H1182">
        <f t="shared" si="490"/>
        <v>11576.666666666666</v>
      </c>
      <c r="I1182">
        <f t="shared" si="482"/>
        <v>-428.46666666666533</v>
      </c>
      <c r="J1182">
        <f t="shared" si="489"/>
        <v>0</v>
      </c>
      <c r="K1182">
        <f t="shared" si="470"/>
        <v>11737.9</v>
      </c>
      <c r="L1182">
        <f t="shared" si="483"/>
        <v>350788226.14285713</v>
      </c>
      <c r="M1182">
        <f t="shared" si="484"/>
        <v>6798206.8571428657</v>
      </c>
      <c r="N1182" s="10">
        <f t="shared" si="471"/>
        <v>5.289643171094875</v>
      </c>
      <c r="O1182">
        <f t="shared" si="479"/>
        <v>-576.54999999999927</v>
      </c>
      <c r="P1182">
        <f t="shared" si="491"/>
        <v>-548.5</v>
      </c>
      <c r="Q1182">
        <f t="shared" si="492"/>
        <v>232.05233374227888</v>
      </c>
      <c r="R1182">
        <f t="shared" si="493"/>
        <v>-28.049999999999272</v>
      </c>
      <c r="S1182">
        <f t="shared" si="475"/>
        <v>-130.69999999999891</v>
      </c>
      <c r="T1182">
        <f t="shared" si="476"/>
        <v>130.69999999999891</v>
      </c>
      <c r="U1182">
        <f t="shared" si="477"/>
        <v>0</v>
      </c>
      <c r="V1182">
        <f t="shared" si="478"/>
        <v>130.69999999999891</v>
      </c>
      <c r="W1182">
        <f t="shared" si="485"/>
        <v>0</v>
      </c>
      <c r="X1182">
        <f t="shared" si="480"/>
        <v>82.364285714285614</v>
      </c>
      <c r="Y1182">
        <f t="shared" si="486"/>
        <v>0</v>
      </c>
      <c r="Z1182">
        <f t="shared" si="487"/>
        <v>1</v>
      </c>
      <c r="AA1182">
        <f t="shared" si="488"/>
        <v>0</v>
      </c>
      <c r="AB1182">
        <v>-1498.65</v>
      </c>
      <c r="AC1182">
        <f t="shared" si="468"/>
        <v>-39513300846.5</v>
      </c>
      <c r="AD1182">
        <f t="shared" si="481"/>
        <v>-23224227549.207161</v>
      </c>
      <c r="AE1182" t="str">
        <f t="shared" si="469"/>
        <v>May</v>
      </c>
      <c r="AF1182">
        <f>_xlfn.IFNA(VLOOKUP(A1182,Gold!$A$2:$E$1307,5, FALSE),AF1181)</f>
        <v>31961</v>
      </c>
      <c r="AG1182">
        <f>_xlfn.IFNA(VLOOKUP(A1182,Gold!$A$2:$G$1307,7, FALSE),AG1181)</f>
        <v>1</v>
      </c>
      <c r="AH1182">
        <f>_xlfn.IFNA(VLOOKUP(A1182,Oil!$A$2:$E$1345,5, FALSE),AH1181)</f>
        <v>4311</v>
      </c>
      <c r="AI1182">
        <f>_xlfn.IFNA(VLOOKUP(A1182,Oil!$A$2:$G$1345,7, FALSE),AI1181)</f>
        <v>1</v>
      </c>
      <c r="AJ1182">
        <f t="shared" si="472"/>
        <v>2</v>
      </c>
      <c r="AK1182">
        <f>_xlfn.IFNA(VLOOKUP(A1182,InterestRate!$A$2:$G$1334,3, FALSE),AK1181)</f>
        <v>7.3879999999999999</v>
      </c>
      <c r="AL1182">
        <f>_xlfn.IFNA(VLOOKUP(A1182,InterestRate!$A$2:$G$1334,4,FALSE),AL1181)</f>
        <v>7.4180000000000001</v>
      </c>
      <c r="AM1182">
        <f>_xlfn.IFNA(VLOOKUP(A1182,InterestRate!$A$2:$G$1334,5, FALSE),AM1181)</f>
        <v>7.4189999999999996</v>
      </c>
      <c r="AN1182">
        <f>_xlfn.IFNA(VLOOKUP(A1182,InterestRate!$A$2:$G$1334,6, FALSE),AN1181)</f>
        <v>7.3849999999999998</v>
      </c>
      <c r="AO1182">
        <f>_xlfn.IFNA(VLOOKUP(A1182,InterestRate!$A$2:$G$1334,7, FALSE),AO1181)</f>
        <v>-3.3999999999999998E-3</v>
      </c>
      <c r="AP1182">
        <f t="shared" si="473"/>
        <v>-1</v>
      </c>
      <c r="AQ1182">
        <f t="shared" si="474"/>
        <v>1</v>
      </c>
    </row>
    <row r="1183" spans="1:43" x14ac:dyDescent="0.2">
      <c r="A1183" s="1">
        <v>43599</v>
      </c>
      <c r="B1183">
        <v>11151.65</v>
      </c>
      <c r="C1183">
        <v>11294.75</v>
      </c>
      <c r="D1183">
        <v>11108.3</v>
      </c>
      <c r="E1183">
        <v>11222.05</v>
      </c>
      <c r="F1183">
        <v>398122725</v>
      </c>
      <c r="G1183">
        <v>19906.38</v>
      </c>
      <c r="H1183">
        <f t="shared" si="490"/>
        <v>11541.020833333334</v>
      </c>
      <c r="I1183">
        <f t="shared" si="482"/>
        <v>-318.97083333333467</v>
      </c>
      <c r="J1183">
        <f t="shared" si="489"/>
        <v>0</v>
      </c>
      <c r="K1183">
        <f t="shared" si="470"/>
        <v>11657.05</v>
      </c>
      <c r="L1183">
        <f t="shared" si="483"/>
        <v>347546567.28571427</v>
      </c>
      <c r="M1183">
        <f t="shared" si="484"/>
        <v>50576157.714285731</v>
      </c>
      <c r="N1183" s="10">
        <f t="shared" si="471"/>
        <v>3.8762971114903251</v>
      </c>
      <c r="O1183">
        <f t="shared" si="479"/>
        <v>-490.20000000000073</v>
      </c>
      <c r="P1183">
        <f t="shared" si="491"/>
        <v>-608</v>
      </c>
      <c r="Q1183">
        <f t="shared" si="492"/>
        <v>259.73358122176944</v>
      </c>
      <c r="R1183">
        <f t="shared" si="493"/>
        <v>117.79999999999927</v>
      </c>
      <c r="S1183">
        <f t="shared" si="475"/>
        <v>73.849999999998545</v>
      </c>
      <c r="T1183">
        <f t="shared" si="476"/>
        <v>-73.849999999998545</v>
      </c>
      <c r="U1183">
        <f t="shared" si="477"/>
        <v>73.849999999998545</v>
      </c>
      <c r="V1183">
        <f t="shared" si="478"/>
        <v>0</v>
      </c>
      <c r="W1183">
        <f t="shared" si="485"/>
        <v>10.549999999999793</v>
      </c>
      <c r="X1183">
        <f t="shared" si="480"/>
        <v>80.578571428571323</v>
      </c>
      <c r="Y1183">
        <f t="shared" si="486"/>
        <v>11.451387812063686</v>
      </c>
      <c r="Z1183">
        <f t="shared" si="487"/>
        <v>1</v>
      </c>
      <c r="AA1183">
        <f t="shared" si="488"/>
        <v>0</v>
      </c>
      <c r="AB1183">
        <v>-1536</v>
      </c>
      <c r="AC1183">
        <f t="shared" si="468"/>
        <v>28027839839.999855</v>
      </c>
      <c r="AD1183">
        <f t="shared" si="481"/>
        <v>-18768517383.935741</v>
      </c>
      <c r="AE1183" t="str">
        <f t="shared" si="469"/>
        <v>May</v>
      </c>
      <c r="AF1183">
        <f>_xlfn.IFNA(VLOOKUP(A1183,Gold!$A$2:$E$1307,5, FALSE),AF1182)</f>
        <v>32245</v>
      </c>
      <c r="AG1183">
        <f>_xlfn.IFNA(VLOOKUP(A1183,Gold!$A$2:$G$1307,7, FALSE),AG1182)</f>
        <v>-1</v>
      </c>
      <c r="AH1183">
        <f>_xlfn.IFNA(VLOOKUP(A1183,Oil!$A$2:$E$1345,5, FALSE),AH1182)</f>
        <v>4289</v>
      </c>
      <c r="AI1183">
        <f>_xlfn.IFNA(VLOOKUP(A1183,Oil!$A$2:$G$1345,7, FALSE),AI1182)</f>
        <v>-1</v>
      </c>
      <c r="AJ1183">
        <f t="shared" si="472"/>
        <v>-2</v>
      </c>
      <c r="AK1183">
        <f>_xlfn.IFNA(VLOOKUP(A1183,InterestRate!$A$2:$G$1334,3, FALSE),AK1182)</f>
        <v>7.3780000000000001</v>
      </c>
      <c r="AL1183">
        <f>_xlfn.IFNA(VLOOKUP(A1183,InterestRate!$A$2:$G$1334,4,FALSE),AL1182)</f>
        <v>7.3879999999999999</v>
      </c>
      <c r="AM1183">
        <f>_xlfn.IFNA(VLOOKUP(A1183,InterestRate!$A$2:$G$1334,5, FALSE),AM1182)</f>
        <v>7.3879999999999999</v>
      </c>
      <c r="AN1183">
        <f>_xlfn.IFNA(VLOOKUP(A1183,InterestRate!$A$2:$G$1334,6, FALSE),AN1182)</f>
        <v>7.3479999999999999</v>
      </c>
      <c r="AO1183">
        <f>_xlfn.IFNA(VLOOKUP(A1183,InterestRate!$A$2:$G$1334,7, FALSE),AO1182)</f>
        <v>-1.4E-3</v>
      </c>
      <c r="AP1183">
        <f t="shared" si="473"/>
        <v>-1</v>
      </c>
      <c r="AQ1183">
        <f t="shared" si="474"/>
        <v>-3</v>
      </c>
    </row>
    <row r="1184" spans="1:43" x14ac:dyDescent="0.2">
      <c r="A1184" s="1">
        <v>43600</v>
      </c>
      <c r="B1184">
        <v>11271.7</v>
      </c>
      <c r="C1184">
        <v>11286.8</v>
      </c>
      <c r="D1184">
        <v>11136.95</v>
      </c>
      <c r="E1184">
        <v>11157</v>
      </c>
      <c r="F1184">
        <v>414174258</v>
      </c>
      <c r="G1184">
        <v>17931.75</v>
      </c>
      <c r="H1184">
        <f t="shared" si="490"/>
        <v>11499.012499999999</v>
      </c>
      <c r="I1184">
        <f t="shared" si="482"/>
        <v>-342.01249999999891</v>
      </c>
      <c r="J1184">
        <f t="shared" si="489"/>
        <v>0</v>
      </c>
      <c r="K1184">
        <f t="shared" si="470"/>
        <v>11844.1</v>
      </c>
      <c r="L1184">
        <f t="shared" si="483"/>
        <v>360775537.4285714</v>
      </c>
      <c r="M1184">
        <f t="shared" si="484"/>
        <v>53398720.571428597</v>
      </c>
      <c r="N1184" s="10">
        <f t="shared" si="471"/>
        <v>6.1584655373308266</v>
      </c>
      <c r="O1184">
        <f t="shared" si="479"/>
        <v>-441.25</v>
      </c>
      <c r="P1184">
        <f t="shared" si="491"/>
        <v>-463.54999999999927</v>
      </c>
      <c r="Q1184">
        <f t="shared" si="492"/>
        <v>205.62149664116416</v>
      </c>
      <c r="R1184">
        <f t="shared" si="493"/>
        <v>22.299999999999272</v>
      </c>
      <c r="S1184">
        <f t="shared" si="475"/>
        <v>-65.049999999999272</v>
      </c>
      <c r="T1184">
        <f t="shared" si="476"/>
        <v>65.049999999999272</v>
      </c>
      <c r="U1184">
        <f t="shared" si="477"/>
        <v>0</v>
      </c>
      <c r="V1184">
        <f t="shared" si="478"/>
        <v>65.049999999999272</v>
      </c>
      <c r="W1184">
        <f t="shared" si="485"/>
        <v>10.549999999999793</v>
      </c>
      <c r="X1184">
        <f t="shared" si="480"/>
        <v>73.585714285714076</v>
      </c>
      <c r="Y1184">
        <f t="shared" si="486"/>
        <v>12.391979192885131</v>
      </c>
      <c r="Z1184">
        <f t="shared" si="487"/>
        <v>1</v>
      </c>
      <c r="AA1184">
        <f t="shared" si="488"/>
        <v>0</v>
      </c>
      <c r="AB1184">
        <v>-1508</v>
      </c>
      <c r="AC1184">
        <f t="shared" si="468"/>
        <v>-47505787392.600304</v>
      </c>
      <c r="AD1184">
        <f t="shared" si="481"/>
        <v>-25232515450.87867</v>
      </c>
      <c r="AE1184" t="str">
        <f t="shared" si="469"/>
        <v>May</v>
      </c>
      <c r="AF1184">
        <f>_xlfn.IFNA(VLOOKUP(A1184,Gold!$A$2:$E$1307,5, FALSE),AF1183)</f>
        <v>32243</v>
      </c>
      <c r="AG1184">
        <f>_xlfn.IFNA(VLOOKUP(A1184,Gold!$A$2:$G$1307,7, FALSE),AG1183)</f>
        <v>1</v>
      </c>
      <c r="AH1184">
        <f>_xlfn.IFNA(VLOOKUP(A1184,Oil!$A$2:$E$1345,5, FALSE),AH1183)</f>
        <v>4351</v>
      </c>
      <c r="AI1184">
        <f>_xlfn.IFNA(VLOOKUP(A1184,Oil!$A$2:$G$1345,7, FALSE),AI1183)</f>
        <v>1</v>
      </c>
      <c r="AJ1184">
        <f t="shared" si="472"/>
        <v>2</v>
      </c>
      <c r="AK1184">
        <f>_xlfn.IFNA(VLOOKUP(A1184,InterestRate!$A$2:$G$1334,3, FALSE),AK1183)</f>
        <v>7.3789999999999996</v>
      </c>
      <c r="AL1184">
        <f>_xlfn.IFNA(VLOOKUP(A1184,InterestRate!$A$2:$G$1334,4,FALSE),AL1183)</f>
        <v>7.3789999999999996</v>
      </c>
      <c r="AM1184">
        <f>_xlfn.IFNA(VLOOKUP(A1184,InterestRate!$A$2:$G$1334,5, FALSE),AM1183)</f>
        <v>7.3840000000000003</v>
      </c>
      <c r="AN1184">
        <f>_xlfn.IFNA(VLOOKUP(A1184,InterestRate!$A$2:$G$1334,6, FALSE),AN1183)</f>
        <v>7.36</v>
      </c>
      <c r="AO1184">
        <f>_xlfn.IFNA(VLOOKUP(A1184,InterestRate!$A$2:$G$1334,7, FALSE),AO1183)</f>
        <v>1E-4</v>
      </c>
      <c r="AP1184">
        <f t="shared" si="473"/>
        <v>1</v>
      </c>
      <c r="AQ1184">
        <f t="shared" si="474"/>
        <v>3</v>
      </c>
    </row>
    <row r="1185" spans="1:43" x14ac:dyDescent="0.2">
      <c r="A1185" s="1">
        <v>43601</v>
      </c>
      <c r="B1185">
        <v>11180.35</v>
      </c>
      <c r="C1185">
        <v>11281.55</v>
      </c>
      <c r="D1185">
        <v>11143.35</v>
      </c>
      <c r="E1185">
        <v>11257.1</v>
      </c>
      <c r="F1185">
        <v>350734572</v>
      </c>
      <c r="G1185">
        <v>15629.57</v>
      </c>
      <c r="H1185">
        <f t="shared" si="490"/>
        <v>11458.612499999997</v>
      </c>
      <c r="I1185">
        <f t="shared" si="482"/>
        <v>-201.51249999999709</v>
      </c>
      <c r="J1185">
        <f t="shared" si="489"/>
        <v>0</v>
      </c>
      <c r="K1185">
        <f t="shared" si="470"/>
        <v>11924.75</v>
      </c>
      <c r="L1185">
        <f t="shared" si="483"/>
        <v>377222362.85714287</v>
      </c>
      <c r="M1185">
        <f t="shared" si="484"/>
        <v>-26487790.857142866</v>
      </c>
      <c r="N1185" s="10">
        <f t="shared" si="471"/>
        <v>5.9309235948867798</v>
      </c>
      <c r="O1185">
        <f t="shared" si="479"/>
        <v>-240.79999999999927</v>
      </c>
      <c r="P1185">
        <f t="shared" si="491"/>
        <v>-12.549999999999272</v>
      </c>
      <c r="Q1185">
        <f t="shared" si="492"/>
        <v>121.8658449552899</v>
      </c>
      <c r="R1185">
        <f t="shared" si="493"/>
        <v>-228.25</v>
      </c>
      <c r="S1185">
        <f t="shared" si="475"/>
        <v>100.10000000000036</v>
      </c>
      <c r="T1185">
        <f t="shared" si="476"/>
        <v>-100.10000000000036</v>
      </c>
      <c r="U1185">
        <f t="shared" si="477"/>
        <v>100.10000000000036</v>
      </c>
      <c r="V1185">
        <f t="shared" si="478"/>
        <v>0</v>
      </c>
      <c r="W1185">
        <f t="shared" si="485"/>
        <v>24.849999999999845</v>
      </c>
      <c r="X1185">
        <f t="shared" si="480"/>
        <v>59.249999999999737</v>
      </c>
      <c r="Y1185">
        <f t="shared" si="486"/>
        <v>29.200940070505254</v>
      </c>
      <c r="Z1185">
        <f t="shared" si="487"/>
        <v>0</v>
      </c>
      <c r="AA1185">
        <f t="shared" si="488"/>
        <v>0</v>
      </c>
      <c r="AB1185">
        <v>-1172.25</v>
      </c>
      <c r="AC1185">
        <f t="shared" si="468"/>
        <v>26918878401</v>
      </c>
      <c r="AD1185">
        <f t="shared" si="481"/>
        <v>-13981343129.821516</v>
      </c>
      <c r="AE1185" t="str">
        <f t="shared" si="469"/>
        <v>May</v>
      </c>
      <c r="AF1185">
        <f>_xlfn.IFNA(VLOOKUP(A1185,Gold!$A$2:$E$1307,5, FALSE),AF1184)</f>
        <v>32051</v>
      </c>
      <c r="AG1185">
        <f>_xlfn.IFNA(VLOOKUP(A1185,Gold!$A$2:$G$1307,7, FALSE),AG1184)</f>
        <v>-1</v>
      </c>
      <c r="AH1185">
        <f>_xlfn.IFNA(VLOOKUP(A1185,Oil!$A$2:$E$1345,5, FALSE),AH1184)</f>
        <v>4354</v>
      </c>
      <c r="AI1185">
        <f>_xlfn.IFNA(VLOOKUP(A1185,Oil!$A$2:$G$1345,7, FALSE),AI1184)</f>
        <v>1</v>
      </c>
      <c r="AJ1185">
        <f t="shared" si="472"/>
        <v>0</v>
      </c>
      <c r="AK1185">
        <f>_xlfn.IFNA(VLOOKUP(A1185,InterestRate!$A$2:$G$1334,3, FALSE),AK1184)</f>
        <v>7.3769999999999998</v>
      </c>
      <c r="AL1185">
        <f>_xlfn.IFNA(VLOOKUP(A1185,InterestRate!$A$2:$G$1334,4,FALSE),AL1184)</f>
        <v>7.3940000000000001</v>
      </c>
      <c r="AM1185">
        <f>_xlfn.IFNA(VLOOKUP(A1185,InterestRate!$A$2:$G$1334,5, FALSE),AM1184)</f>
        <v>7.4020000000000001</v>
      </c>
      <c r="AN1185">
        <f>_xlfn.IFNA(VLOOKUP(A1185,InterestRate!$A$2:$G$1334,6, FALSE),AN1184)</f>
        <v>7.375</v>
      </c>
      <c r="AO1185">
        <f>_xlfn.IFNA(VLOOKUP(A1185,InterestRate!$A$2:$G$1334,7, FALSE),AO1184)</f>
        <v>-2.9999999999999997E-4</v>
      </c>
      <c r="AP1185">
        <f t="shared" si="473"/>
        <v>-1</v>
      </c>
      <c r="AQ1185">
        <f t="shared" si="474"/>
        <v>-1</v>
      </c>
    </row>
    <row r="1186" spans="1:43" x14ac:dyDescent="0.2">
      <c r="A1186" s="1">
        <v>43602</v>
      </c>
      <c r="B1186">
        <v>11261.9</v>
      </c>
      <c r="C1186">
        <v>11426.15</v>
      </c>
      <c r="D1186">
        <v>11259.85</v>
      </c>
      <c r="E1186">
        <v>11407.15</v>
      </c>
      <c r="F1186">
        <v>412109200</v>
      </c>
      <c r="G1186">
        <v>20177.63</v>
      </c>
      <c r="H1186">
        <f t="shared" si="490"/>
        <v>11417.15</v>
      </c>
      <c r="I1186">
        <f t="shared" si="482"/>
        <v>-10</v>
      </c>
      <c r="J1186">
        <f t="shared" si="489"/>
        <v>0</v>
      </c>
      <c r="K1186">
        <f t="shared" si="470"/>
        <v>11928.75</v>
      </c>
      <c r="L1186">
        <f t="shared" si="483"/>
        <v>379113641.14285713</v>
      </c>
      <c r="M1186">
        <f t="shared" si="484"/>
        <v>32995558.857142866</v>
      </c>
      <c r="N1186" s="10">
        <f t="shared" si="471"/>
        <v>4.5725707122287371</v>
      </c>
      <c r="O1186">
        <f t="shared" si="479"/>
        <v>47.699999999998909</v>
      </c>
      <c r="P1186">
        <f t="shared" si="491"/>
        <v>330.04999999999745</v>
      </c>
      <c r="Q1186">
        <f t="shared" si="492"/>
        <v>118.62213968652576</v>
      </c>
      <c r="R1186">
        <f t="shared" si="493"/>
        <v>-282.34999999999854</v>
      </c>
      <c r="S1186">
        <f t="shared" si="475"/>
        <v>150.04999999999927</v>
      </c>
      <c r="T1186">
        <f t="shared" si="476"/>
        <v>-150.04999999999927</v>
      </c>
      <c r="U1186">
        <f t="shared" si="477"/>
        <v>150.04999999999927</v>
      </c>
      <c r="V1186">
        <f t="shared" si="478"/>
        <v>0</v>
      </c>
      <c r="W1186">
        <f t="shared" si="485"/>
        <v>46.285714285714029</v>
      </c>
      <c r="X1186">
        <f t="shared" si="480"/>
        <v>39.471428571428469</v>
      </c>
      <c r="Y1186">
        <f t="shared" si="486"/>
        <v>53.350897414786679</v>
      </c>
      <c r="Z1186">
        <f t="shared" si="487"/>
        <v>0</v>
      </c>
      <c r="AA1186">
        <f t="shared" si="488"/>
        <v>0</v>
      </c>
      <c r="AB1186">
        <v>-634.35</v>
      </c>
      <c r="AC1186">
        <f t="shared" si="468"/>
        <v>59858861300</v>
      </c>
      <c r="AD1186">
        <f t="shared" si="481"/>
        <v>921280410.35706007</v>
      </c>
      <c r="AE1186" t="str">
        <f t="shared" si="469"/>
        <v>May</v>
      </c>
      <c r="AF1186">
        <f>_xlfn.IFNA(VLOOKUP(A1186,Gold!$A$2:$E$1307,5, FALSE),AF1185)</f>
        <v>31911</v>
      </c>
      <c r="AG1186">
        <f>_xlfn.IFNA(VLOOKUP(A1186,Gold!$A$2:$G$1307,7, FALSE),AG1185)</f>
        <v>-1</v>
      </c>
      <c r="AH1186">
        <f>_xlfn.IFNA(VLOOKUP(A1186,Oil!$A$2:$E$1345,5, FALSE),AH1185)</f>
        <v>4416</v>
      </c>
      <c r="AI1186">
        <f>_xlfn.IFNA(VLOOKUP(A1186,Oil!$A$2:$G$1345,7, FALSE),AI1185)</f>
        <v>1</v>
      </c>
      <c r="AJ1186">
        <f t="shared" si="472"/>
        <v>0</v>
      </c>
      <c r="AK1186">
        <f>_xlfn.IFNA(VLOOKUP(A1186,InterestRate!$A$2:$G$1334,3, FALSE),AK1185)</f>
        <v>7.3620000000000001</v>
      </c>
      <c r="AL1186">
        <f>_xlfn.IFNA(VLOOKUP(A1186,InterestRate!$A$2:$G$1334,4,FALSE),AL1185)</f>
        <v>7.3970000000000002</v>
      </c>
      <c r="AM1186">
        <f>_xlfn.IFNA(VLOOKUP(A1186,InterestRate!$A$2:$G$1334,5, FALSE),AM1185)</f>
        <v>7.3970000000000002</v>
      </c>
      <c r="AN1186">
        <f>_xlfn.IFNA(VLOOKUP(A1186,InterestRate!$A$2:$G$1334,6, FALSE),AN1185)</f>
        <v>7.36</v>
      </c>
      <c r="AO1186">
        <f>_xlfn.IFNA(VLOOKUP(A1186,InterestRate!$A$2:$G$1334,7, FALSE),AO1185)</f>
        <v>-2E-3</v>
      </c>
      <c r="AP1186">
        <f t="shared" si="473"/>
        <v>-1</v>
      </c>
      <c r="AQ1186">
        <f t="shared" si="474"/>
        <v>-1</v>
      </c>
    </row>
    <row r="1187" spans="1:43" x14ac:dyDescent="0.2">
      <c r="A1187" s="1">
        <v>43605</v>
      </c>
      <c r="B1187">
        <v>11651.9</v>
      </c>
      <c r="C1187">
        <v>11845.2</v>
      </c>
      <c r="D1187">
        <v>11591.7</v>
      </c>
      <c r="E1187">
        <v>11828.25</v>
      </c>
      <c r="F1187">
        <v>452096261</v>
      </c>
      <c r="G1187">
        <v>25223.78</v>
      </c>
      <c r="H1187">
        <f t="shared" si="490"/>
        <v>11388.733333333335</v>
      </c>
      <c r="I1187">
        <f t="shared" si="482"/>
        <v>439.51666666666461</v>
      </c>
      <c r="J1187">
        <f t="shared" si="489"/>
        <v>1</v>
      </c>
      <c r="K1187">
        <f t="shared" si="470"/>
        <v>11861.1</v>
      </c>
      <c r="L1187">
        <f t="shared" si="483"/>
        <v>384725523.28571427</v>
      </c>
      <c r="M1187">
        <f t="shared" si="484"/>
        <v>67370737.714285731</v>
      </c>
      <c r="N1187" s="10">
        <f t="shared" si="471"/>
        <v>0.27772493817767097</v>
      </c>
      <c r="O1187">
        <f t="shared" si="479"/>
        <v>526.45000000000073</v>
      </c>
      <c r="P1187">
        <f t="shared" si="491"/>
        <v>979.30000000000109</v>
      </c>
      <c r="Q1187">
        <f t="shared" si="492"/>
        <v>212.09693426310852</v>
      </c>
      <c r="R1187">
        <f t="shared" si="493"/>
        <v>-452.85000000000036</v>
      </c>
      <c r="S1187">
        <f t="shared" si="475"/>
        <v>421.10000000000036</v>
      </c>
      <c r="T1187">
        <f t="shared" si="476"/>
        <v>-421.10000000000036</v>
      </c>
      <c r="U1187">
        <f t="shared" si="477"/>
        <v>421.10000000000036</v>
      </c>
      <c r="V1187">
        <f t="shared" si="478"/>
        <v>0</v>
      </c>
      <c r="W1187">
        <f t="shared" si="485"/>
        <v>106.44285714285694</v>
      </c>
      <c r="X1187">
        <f t="shared" si="480"/>
        <v>31.235714285713975</v>
      </c>
      <c r="Y1187">
        <f t="shared" si="486"/>
        <v>76.755086273500012</v>
      </c>
      <c r="Z1187">
        <f t="shared" si="487"/>
        <v>0</v>
      </c>
      <c r="AA1187">
        <f t="shared" si="488"/>
        <v>0</v>
      </c>
      <c r="AB1187">
        <v>333.35</v>
      </c>
      <c r="AC1187">
        <f t="shared" si="468"/>
        <v>79727175627.350159</v>
      </c>
      <c r="AD1187">
        <f t="shared" si="481"/>
        <v>13408645216.464245</v>
      </c>
      <c r="AE1187" t="str">
        <f t="shared" si="469"/>
        <v>May</v>
      </c>
      <c r="AF1187">
        <f>_xlfn.IFNA(VLOOKUP(A1187,Gold!$A$2:$E$1307,5, FALSE),AF1186)</f>
        <v>31550</v>
      </c>
      <c r="AG1187">
        <f>_xlfn.IFNA(VLOOKUP(A1187,Gold!$A$2:$G$1307,7, FALSE),AG1186)</f>
        <v>1</v>
      </c>
      <c r="AH1187">
        <f>_xlfn.IFNA(VLOOKUP(A1187,Oil!$A$2:$E$1345,5, FALSE),AH1186)</f>
        <v>4404</v>
      </c>
      <c r="AI1187">
        <f>_xlfn.IFNA(VLOOKUP(A1187,Oil!$A$2:$G$1345,7, FALSE),AI1186)</f>
        <v>-1</v>
      </c>
      <c r="AJ1187">
        <f t="shared" si="472"/>
        <v>0</v>
      </c>
      <c r="AK1187">
        <f>_xlfn.IFNA(VLOOKUP(A1187,InterestRate!$A$2:$G$1334,3, FALSE),AK1186)</f>
        <v>7.2859999999999996</v>
      </c>
      <c r="AL1187">
        <f>_xlfn.IFNA(VLOOKUP(A1187,InterestRate!$A$2:$G$1334,4,FALSE),AL1186)</f>
        <v>7.2869999999999999</v>
      </c>
      <c r="AM1187">
        <f>_xlfn.IFNA(VLOOKUP(A1187,InterestRate!$A$2:$G$1334,5, FALSE),AM1186)</f>
        <v>7.3090000000000002</v>
      </c>
      <c r="AN1187">
        <f>_xlfn.IFNA(VLOOKUP(A1187,InterestRate!$A$2:$G$1334,6, FALSE),AN1186)</f>
        <v>7.2750000000000004</v>
      </c>
      <c r="AO1187">
        <f>_xlfn.IFNA(VLOOKUP(A1187,InterestRate!$A$2:$G$1334,7, FALSE),AO1186)</f>
        <v>-1.03E-2</v>
      </c>
      <c r="AP1187">
        <f t="shared" si="473"/>
        <v>-1</v>
      </c>
      <c r="AQ1187">
        <f t="shared" si="474"/>
        <v>-1</v>
      </c>
    </row>
    <row r="1188" spans="1:43" x14ac:dyDescent="0.2">
      <c r="A1188" s="1">
        <v>43606</v>
      </c>
      <c r="B1188">
        <v>11863.65</v>
      </c>
      <c r="C1188">
        <v>11883.55</v>
      </c>
      <c r="D1188">
        <v>11682.8</v>
      </c>
      <c r="E1188">
        <v>11709.1</v>
      </c>
      <c r="F1188">
        <v>381038129</v>
      </c>
      <c r="G1188">
        <v>20324.669999999998</v>
      </c>
      <c r="H1188">
        <f t="shared" si="490"/>
        <v>11397.358333333332</v>
      </c>
      <c r="I1188">
        <f t="shared" si="482"/>
        <v>311.74166666666861</v>
      </c>
      <c r="J1188">
        <f t="shared" si="489"/>
        <v>0</v>
      </c>
      <c r="K1188">
        <f t="shared" si="470"/>
        <v>11945.9</v>
      </c>
      <c r="L1188">
        <f t="shared" si="483"/>
        <v>396020980.71428573</v>
      </c>
      <c r="M1188">
        <f t="shared" si="484"/>
        <v>-14982851.714285731</v>
      </c>
      <c r="N1188" s="10">
        <f t="shared" si="471"/>
        <v>2.0223586782929455</v>
      </c>
      <c r="O1188">
        <f t="shared" si="479"/>
        <v>430.20000000000073</v>
      </c>
      <c r="P1188">
        <f t="shared" si="491"/>
        <v>899.45000000000073</v>
      </c>
      <c r="Q1188">
        <f t="shared" si="492"/>
        <v>395.59120885556797</v>
      </c>
      <c r="R1188">
        <f t="shared" si="493"/>
        <v>-469.25</v>
      </c>
      <c r="S1188">
        <f t="shared" si="475"/>
        <v>-119.14999999999964</v>
      </c>
      <c r="T1188">
        <f t="shared" si="476"/>
        <v>119.14999999999964</v>
      </c>
      <c r="U1188">
        <f t="shared" si="477"/>
        <v>0</v>
      </c>
      <c r="V1188">
        <f t="shared" si="478"/>
        <v>119.14999999999964</v>
      </c>
      <c r="W1188">
        <f t="shared" si="485"/>
        <v>106.44285714285694</v>
      </c>
      <c r="X1188">
        <f t="shared" si="480"/>
        <v>44.985714285713975</v>
      </c>
      <c r="Y1188">
        <f t="shared" si="486"/>
        <v>69.831302717900755</v>
      </c>
      <c r="Z1188">
        <f t="shared" si="487"/>
        <v>0</v>
      </c>
      <c r="AA1188">
        <f t="shared" si="488"/>
        <v>0</v>
      </c>
      <c r="AB1188">
        <v>1004.35</v>
      </c>
      <c r="AC1188">
        <f t="shared" si="468"/>
        <v>-58889442836.949722</v>
      </c>
      <c r="AD1188">
        <f t="shared" si="481"/>
        <v>6946317727.471427</v>
      </c>
      <c r="AE1188" t="str">
        <f t="shared" si="469"/>
        <v>May</v>
      </c>
      <c r="AF1188">
        <f>_xlfn.IFNA(VLOOKUP(A1188,Gold!$A$2:$E$1307,5, FALSE),AF1187)</f>
        <v>31540</v>
      </c>
      <c r="AG1188">
        <f>_xlfn.IFNA(VLOOKUP(A1188,Gold!$A$2:$G$1307,7, FALSE),AG1187)</f>
        <v>1</v>
      </c>
      <c r="AH1188">
        <f>_xlfn.IFNA(VLOOKUP(A1188,Oil!$A$2:$E$1345,5, FALSE),AH1187)</f>
        <v>4388</v>
      </c>
      <c r="AI1188">
        <f>_xlfn.IFNA(VLOOKUP(A1188,Oil!$A$2:$G$1345,7, FALSE),AI1187)</f>
        <v>-1</v>
      </c>
      <c r="AJ1188">
        <f t="shared" si="472"/>
        <v>0</v>
      </c>
      <c r="AK1188">
        <f>_xlfn.IFNA(VLOOKUP(A1188,InterestRate!$A$2:$G$1334,3, FALSE),AK1187)</f>
        <v>7.3029999999999999</v>
      </c>
      <c r="AL1188">
        <f>_xlfn.IFNA(VLOOKUP(A1188,InterestRate!$A$2:$G$1334,4,FALSE),AL1187)</f>
        <v>7.2930000000000001</v>
      </c>
      <c r="AM1188">
        <f>_xlfn.IFNA(VLOOKUP(A1188,InterestRate!$A$2:$G$1334,5, FALSE),AM1187)</f>
        <v>7.3120000000000003</v>
      </c>
      <c r="AN1188">
        <f>_xlfn.IFNA(VLOOKUP(A1188,InterestRate!$A$2:$G$1334,6, FALSE),AN1187)</f>
        <v>7.2859999999999996</v>
      </c>
      <c r="AO1188">
        <f>_xlfn.IFNA(VLOOKUP(A1188,InterestRate!$A$2:$G$1334,7, FALSE),AO1187)</f>
        <v>2.3E-3</v>
      </c>
      <c r="AP1188">
        <f t="shared" si="473"/>
        <v>1</v>
      </c>
      <c r="AQ1188">
        <f t="shared" si="474"/>
        <v>1</v>
      </c>
    </row>
    <row r="1189" spans="1:43" x14ac:dyDescent="0.2">
      <c r="A1189" s="1">
        <v>43607</v>
      </c>
      <c r="B1189">
        <v>11727.95</v>
      </c>
      <c r="C1189">
        <v>11784.8</v>
      </c>
      <c r="D1189">
        <v>11682.4</v>
      </c>
      <c r="E1189">
        <v>11737.9</v>
      </c>
      <c r="F1189">
        <v>355870667</v>
      </c>
      <c r="G1189">
        <v>19582.41</v>
      </c>
      <c r="H1189">
        <f t="shared" si="490"/>
        <v>11397.095833333335</v>
      </c>
      <c r="I1189">
        <f t="shared" si="482"/>
        <v>340.80416666666497</v>
      </c>
      <c r="J1189">
        <f t="shared" si="489"/>
        <v>0</v>
      </c>
      <c r="K1189">
        <f t="shared" si="470"/>
        <v>11922.8</v>
      </c>
      <c r="L1189">
        <f t="shared" si="483"/>
        <v>395123082.5714286</v>
      </c>
      <c r="M1189">
        <f t="shared" si="484"/>
        <v>-39252415.571428597</v>
      </c>
      <c r="N1189" s="10">
        <f t="shared" si="471"/>
        <v>1.5752391824772713</v>
      </c>
      <c r="O1189">
        <f t="shared" si="479"/>
        <v>589.69999999999891</v>
      </c>
      <c r="P1189">
        <f t="shared" si="491"/>
        <v>1166.2499999999982</v>
      </c>
      <c r="Q1189">
        <f t="shared" si="492"/>
        <v>449.20611824269139</v>
      </c>
      <c r="R1189">
        <f t="shared" si="493"/>
        <v>-576.54999999999927</v>
      </c>
      <c r="S1189">
        <f t="shared" si="475"/>
        <v>28.799999999999272</v>
      </c>
      <c r="T1189">
        <f t="shared" si="476"/>
        <v>-28.799999999999272</v>
      </c>
      <c r="U1189">
        <f t="shared" si="477"/>
        <v>28.799999999999272</v>
      </c>
      <c r="V1189">
        <f t="shared" si="478"/>
        <v>0</v>
      </c>
      <c r="W1189">
        <f t="shared" si="485"/>
        <v>110.55714285714255</v>
      </c>
      <c r="X1189">
        <f t="shared" si="480"/>
        <v>26.314285714285557</v>
      </c>
      <c r="Y1189">
        <f t="shared" si="486"/>
        <v>80.188581494145737</v>
      </c>
      <c r="Z1189">
        <f t="shared" si="487"/>
        <v>0</v>
      </c>
      <c r="AA1189">
        <f t="shared" si="488"/>
        <v>1</v>
      </c>
      <c r="AB1189">
        <v>1546.35</v>
      </c>
      <c r="AC1189">
        <f t="shared" si="468"/>
        <v>3540913136.6496115</v>
      </c>
      <c r="AD1189">
        <f t="shared" si="481"/>
        <v>13096919725.064226</v>
      </c>
      <c r="AE1189" t="str">
        <f t="shared" si="469"/>
        <v>May</v>
      </c>
      <c r="AF1189">
        <f>_xlfn.IFNA(VLOOKUP(A1189,Gold!$A$2:$E$1307,5, FALSE),AF1188)</f>
        <v>31504</v>
      </c>
      <c r="AG1189">
        <f>_xlfn.IFNA(VLOOKUP(A1189,Gold!$A$2:$G$1307,7, FALSE),AG1188)</f>
        <v>1</v>
      </c>
      <c r="AH1189">
        <f>_xlfn.IFNA(VLOOKUP(A1189,Oil!$A$2:$E$1345,5, FALSE),AH1188)</f>
        <v>4392</v>
      </c>
      <c r="AI1189">
        <f>_xlfn.IFNA(VLOOKUP(A1189,Oil!$A$2:$G$1345,7, FALSE),AI1188)</f>
        <v>1</v>
      </c>
      <c r="AJ1189">
        <f t="shared" si="472"/>
        <v>2</v>
      </c>
      <c r="AK1189">
        <f>_xlfn.IFNA(VLOOKUP(A1189,InterestRate!$A$2:$G$1334,3, FALSE),AK1188)</f>
        <v>7.26</v>
      </c>
      <c r="AL1189">
        <f>_xlfn.IFNA(VLOOKUP(A1189,InterestRate!$A$2:$G$1334,4,FALSE),AL1188)</f>
        <v>7.3019999999999996</v>
      </c>
      <c r="AM1189">
        <f>_xlfn.IFNA(VLOOKUP(A1189,InterestRate!$A$2:$G$1334,5, FALSE),AM1188)</f>
        <v>7.3079999999999998</v>
      </c>
      <c r="AN1189">
        <f>_xlfn.IFNA(VLOOKUP(A1189,InterestRate!$A$2:$G$1334,6, FALSE),AN1188)</f>
        <v>7.26</v>
      </c>
      <c r="AO1189">
        <f>_xlfn.IFNA(VLOOKUP(A1189,InterestRate!$A$2:$G$1334,7, FALSE),AO1188)</f>
        <v>-5.8999999999999999E-3</v>
      </c>
      <c r="AP1189">
        <f t="shared" si="473"/>
        <v>-1</v>
      </c>
      <c r="AQ1189">
        <f t="shared" si="474"/>
        <v>1</v>
      </c>
    </row>
    <row r="1190" spans="1:43" x14ac:dyDescent="0.2">
      <c r="A1190" s="1">
        <v>43608</v>
      </c>
      <c r="B1190">
        <v>11901.3</v>
      </c>
      <c r="C1190">
        <v>12041.15</v>
      </c>
      <c r="D1190">
        <v>11614.5</v>
      </c>
      <c r="E1190">
        <v>11657.05</v>
      </c>
      <c r="F1190">
        <v>569030654</v>
      </c>
      <c r="G1190">
        <v>31180.080000000002</v>
      </c>
      <c r="H1190">
        <f t="shared" si="490"/>
        <v>11408.733333333335</v>
      </c>
      <c r="I1190">
        <f t="shared" si="482"/>
        <v>248.31666666666388</v>
      </c>
      <c r="J1190">
        <f t="shared" si="489"/>
        <v>0</v>
      </c>
      <c r="K1190">
        <f t="shared" si="470"/>
        <v>12088.55</v>
      </c>
      <c r="L1190">
        <f t="shared" si="483"/>
        <v>394877973.14285713</v>
      </c>
      <c r="M1190">
        <f t="shared" si="484"/>
        <v>174152680.85714287</v>
      </c>
      <c r="N1190" s="10">
        <f t="shared" si="471"/>
        <v>3.7016226232194254</v>
      </c>
      <c r="O1190">
        <f t="shared" si="479"/>
        <v>435</v>
      </c>
      <c r="P1190">
        <f t="shared" si="491"/>
        <v>925.20000000000073</v>
      </c>
      <c r="Q1190">
        <f t="shared" si="492"/>
        <v>461.84571777143248</v>
      </c>
      <c r="R1190">
        <f t="shared" si="493"/>
        <v>-490.20000000000073</v>
      </c>
      <c r="S1190">
        <f t="shared" si="475"/>
        <v>-80.850000000000364</v>
      </c>
      <c r="T1190">
        <f t="shared" si="476"/>
        <v>80.850000000000364</v>
      </c>
      <c r="U1190">
        <f t="shared" si="477"/>
        <v>0</v>
      </c>
      <c r="V1190">
        <f t="shared" si="478"/>
        <v>80.850000000000364</v>
      </c>
      <c r="W1190">
        <f t="shared" si="485"/>
        <v>100.00714285714275</v>
      </c>
      <c r="X1190">
        <f t="shared" si="480"/>
        <v>37.864285714285607</v>
      </c>
      <c r="Y1190">
        <f t="shared" si="486"/>
        <v>72.01419607036317</v>
      </c>
      <c r="Z1190">
        <f t="shared" si="487"/>
        <v>0</v>
      </c>
      <c r="AA1190">
        <f t="shared" si="488"/>
        <v>0</v>
      </c>
      <c r="AB1190">
        <v>1454.9</v>
      </c>
      <c r="AC1190">
        <f t="shared" si="468"/>
        <v>-138985737239.5</v>
      </c>
      <c r="AD1190">
        <f t="shared" si="481"/>
        <v>-10762162714.864323</v>
      </c>
      <c r="AE1190" t="str">
        <f t="shared" si="469"/>
        <v>May</v>
      </c>
      <c r="AF1190">
        <f>_xlfn.IFNA(VLOOKUP(A1190,Gold!$A$2:$E$1307,5, FALSE),AF1189)</f>
        <v>31699</v>
      </c>
      <c r="AG1190">
        <f>_xlfn.IFNA(VLOOKUP(A1190,Gold!$A$2:$G$1307,7, FALSE),AG1189)</f>
        <v>1</v>
      </c>
      <c r="AH1190">
        <f>_xlfn.IFNA(VLOOKUP(A1190,Oil!$A$2:$E$1345,5, FALSE),AH1189)</f>
        <v>4285</v>
      </c>
      <c r="AI1190">
        <f>_xlfn.IFNA(VLOOKUP(A1190,Oil!$A$2:$G$1345,7, FALSE),AI1189)</f>
        <v>-1</v>
      </c>
      <c r="AJ1190">
        <f t="shared" si="472"/>
        <v>0</v>
      </c>
      <c r="AK1190">
        <f>_xlfn.IFNA(VLOOKUP(A1190,InterestRate!$A$2:$G$1334,3, FALSE),AK1189)</f>
        <v>7.2389999999999999</v>
      </c>
      <c r="AL1190">
        <f>_xlfn.IFNA(VLOOKUP(A1190,InterestRate!$A$2:$G$1334,4,FALSE),AL1189)</f>
        <v>7.2320000000000002</v>
      </c>
      <c r="AM1190">
        <f>_xlfn.IFNA(VLOOKUP(A1190,InterestRate!$A$2:$G$1334,5, FALSE),AM1189)</f>
        <v>7.2439999999999998</v>
      </c>
      <c r="AN1190">
        <f>_xlfn.IFNA(VLOOKUP(A1190,InterestRate!$A$2:$G$1334,6, FALSE),AN1189)</f>
        <v>7.1909999999999998</v>
      </c>
      <c r="AO1190">
        <f>_xlfn.IFNA(VLOOKUP(A1190,InterestRate!$A$2:$G$1334,7, FALSE),AO1189)</f>
        <v>-2.8999999999999998E-3</v>
      </c>
      <c r="AP1190">
        <f t="shared" si="473"/>
        <v>-1</v>
      </c>
      <c r="AQ1190">
        <f t="shared" si="474"/>
        <v>-1</v>
      </c>
    </row>
    <row r="1191" spans="1:43" x14ac:dyDescent="0.2">
      <c r="A1191" s="1">
        <v>43609</v>
      </c>
      <c r="B1191">
        <v>11748</v>
      </c>
      <c r="C1191">
        <v>11859</v>
      </c>
      <c r="D1191">
        <v>11658.1</v>
      </c>
      <c r="E1191">
        <v>11844.1</v>
      </c>
      <c r="F1191">
        <v>374637415</v>
      </c>
      <c r="G1191">
        <v>20028.490000000002</v>
      </c>
      <c r="H1191">
        <f t="shared" si="490"/>
        <v>11421.995833333334</v>
      </c>
      <c r="I1191">
        <f t="shared" si="482"/>
        <v>422.10416666666606</v>
      </c>
      <c r="J1191">
        <f t="shared" si="489"/>
        <v>0</v>
      </c>
      <c r="K1191">
        <f t="shared" si="470"/>
        <v>12021.65</v>
      </c>
      <c r="L1191">
        <f t="shared" si="483"/>
        <v>419293391.5714286</v>
      </c>
      <c r="M1191">
        <f t="shared" si="484"/>
        <v>-44655976.571428597</v>
      </c>
      <c r="N1191" s="10">
        <f t="shared" si="471"/>
        <v>1.4990586030175299</v>
      </c>
      <c r="O1191">
        <f t="shared" si="479"/>
        <v>687.10000000000036</v>
      </c>
      <c r="P1191">
        <f t="shared" si="491"/>
        <v>1128.3500000000004</v>
      </c>
      <c r="Q1191">
        <f t="shared" si="492"/>
        <v>407.21676031439608</v>
      </c>
      <c r="R1191">
        <f t="shared" si="493"/>
        <v>-441.25</v>
      </c>
      <c r="S1191">
        <f t="shared" si="475"/>
        <v>187.05000000000109</v>
      </c>
      <c r="T1191">
        <f t="shared" si="476"/>
        <v>-187.05000000000109</v>
      </c>
      <c r="U1191">
        <f t="shared" si="477"/>
        <v>187.05000000000109</v>
      </c>
      <c r="V1191">
        <f t="shared" si="478"/>
        <v>0</v>
      </c>
      <c r="W1191">
        <f t="shared" si="485"/>
        <v>126.72857142857148</v>
      </c>
      <c r="X1191">
        <f t="shared" si="480"/>
        <v>28.571428571428573</v>
      </c>
      <c r="Y1191">
        <f t="shared" si="486"/>
        <v>81.080340005483961</v>
      </c>
      <c r="Z1191">
        <f t="shared" si="487"/>
        <v>0</v>
      </c>
      <c r="AA1191">
        <f t="shared" si="488"/>
        <v>1</v>
      </c>
      <c r="AB1191">
        <v>1711.8</v>
      </c>
      <c r="AC1191">
        <f t="shared" si="468"/>
        <v>36002655581.500137</v>
      </c>
      <c r="AD1191">
        <f t="shared" si="481"/>
        <v>1167614852.8643124</v>
      </c>
      <c r="AE1191" t="str">
        <f t="shared" si="469"/>
        <v>May</v>
      </c>
      <c r="AF1191">
        <f>_xlfn.IFNA(VLOOKUP(A1191,Gold!$A$2:$E$1307,5, FALSE),AF1190)</f>
        <v>31591</v>
      </c>
      <c r="AG1191">
        <f>_xlfn.IFNA(VLOOKUP(A1191,Gold!$A$2:$G$1307,7, FALSE),AG1190)</f>
        <v>-1</v>
      </c>
      <c r="AH1191">
        <f>_xlfn.IFNA(VLOOKUP(A1191,Oil!$A$2:$E$1345,5, FALSE),AH1190)</f>
        <v>4035</v>
      </c>
      <c r="AI1191">
        <f>_xlfn.IFNA(VLOOKUP(A1191,Oil!$A$2:$G$1345,7, FALSE),AI1190)</f>
        <v>-1</v>
      </c>
      <c r="AJ1191">
        <f t="shared" si="472"/>
        <v>-2</v>
      </c>
      <c r="AK1191">
        <f>_xlfn.IFNA(VLOOKUP(A1191,InterestRate!$A$2:$G$1334,3, FALSE),AK1190)</f>
        <v>7.226</v>
      </c>
      <c r="AL1191">
        <f>_xlfn.IFNA(VLOOKUP(A1191,InterestRate!$A$2:$G$1334,4,FALSE),AL1190)</f>
        <v>7.22</v>
      </c>
      <c r="AM1191">
        <f>_xlfn.IFNA(VLOOKUP(A1191,InterestRate!$A$2:$G$1334,5, FALSE),AM1190)</f>
        <v>7.2389999999999999</v>
      </c>
      <c r="AN1191">
        <f>_xlfn.IFNA(VLOOKUP(A1191,InterestRate!$A$2:$G$1334,6, FALSE),AN1190)</f>
        <v>7.2030000000000003</v>
      </c>
      <c r="AO1191">
        <f>_xlfn.IFNA(VLOOKUP(A1191,InterestRate!$A$2:$G$1334,7, FALSE),AO1190)</f>
        <v>-1.8E-3</v>
      </c>
      <c r="AP1191">
        <f t="shared" si="473"/>
        <v>-1</v>
      </c>
      <c r="AQ1191">
        <f t="shared" si="474"/>
        <v>-3</v>
      </c>
    </row>
    <row r="1192" spans="1:43" x14ac:dyDescent="0.2">
      <c r="A1192" s="1">
        <v>43612</v>
      </c>
      <c r="B1192">
        <v>11855.5</v>
      </c>
      <c r="C1192">
        <v>11957.15</v>
      </c>
      <c r="D1192">
        <v>11812.4</v>
      </c>
      <c r="E1192">
        <v>11924.75</v>
      </c>
      <c r="F1192">
        <v>348356214</v>
      </c>
      <c r="G1192">
        <v>17735.36</v>
      </c>
      <c r="H1192">
        <f t="shared" si="490"/>
        <v>11462.383333333333</v>
      </c>
      <c r="I1192">
        <f t="shared" si="482"/>
        <v>462.36666666666679</v>
      </c>
      <c r="J1192">
        <f t="shared" si="489"/>
        <v>0</v>
      </c>
      <c r="K1192">
        <f t="shared" si="470"/>
        <v>11843.75</v>
      </c>
      <c r="L1192">
        <f t="shared" si="483"/>
        <v>413645271.14285713</v>
      </c>
      <c r="M1192">
        <f t="shared" si="484"/>
        <v>-65289057.142857134</v>
      </c>
      <c r="N1192" s="10">
        <f t="shared" si="471"/>
        <v>-0.6792595232604457</v>
      </c>
      <c r="O1192">
        <f t="shared" si="479"/>
        <v>667.64999999999964</v>
      </c>
      <c r="P1192">
        <f t="shared" si="491"/>
        <v>908.44999999999891</v>
      </c>
      <c r="Q1192">
        <f t="shared" si="492"/>
        <v>330.71192632604851</v>
      </c>
      <c r="R1192">
        <f t="shared" si="493"/>
        <v>-240.79999999999927</v>
      </c>
      <c r="S1192">
        <f t="shared" si="475"/>
        <v>80.649999999999636</v>
      </c>
      <c r="T1192">
        <f t="shared" si="476"/>
        <v>-80.649999999999636</v>
      </c>
      <c r="U1192">
        <f t="shared" si="477"/>
        <v>80.649999999999636</v>
      </c>
      <c r="V1192">
        <f t="shared" si="478"/>
        <v>0</v>
      </c>
      <c r="W1192">
        <f t="shared" si="485"/>
        <v>123.94999999999995</v>
      </c>
      <c r="X1192">
        <f t="shared" si="480"/>
        <v>28.571428571428573</v>
      </c>
      <c r="Y1192">
        <f t="shared" si="486"/>
        <v>80.737914669892518</v>
      </c>
      <c r="Z1192">
        <f t="shared" si="487"/>
        <v>0</v>
      </c>
      <c r="AA1192">
        <f t="shared" si="488"/>
        <v>1</v>
      </c>
      <c r="AB1192">
        <v>1789.75</v>
      </c>
      <c r="AC1192">
        <f t="shared" si="468"/>
        <v>24123667819.5</v>
      </c>
      <c r="AD1192">
        <f t="shared" si="481"/>
        <v>768299055.50716949</v>
      </c>
      <c r="AE1192" t="str">
        <f t="shared" si="469"/>
        <v>May</v>
      </c>
      <c r="AF1192">
        <f>_xlfn.IFNA(VLOOKUP(A1192,Gold!$A$2:$E$1307,5, FALSE),AF1191)</f>
        <v>31708</v>
      </c>
      <c r="AG1192">
        <f>_xlfn.IFNA(VLOOKUP(A1192,Gold!$A$2:$G$1307,7, FALSE),AG1191)</f>
        <v>1</v>
      </c>
      <c r="AH1192">
        <f>_xlfn.IFNA(VLOOKUP(A1192,Oil!$A$2:$E$1345,5, FALSE),AH1191)</f>
        <v>4081</v>
      </c>
      <c r="AI1192">
        <f>_xlfn.IFNA(VLOOKUP(A1192,Oil!$A$2:$G$1345,7, FALSE),AI1191)</f>
        <v>1</v>
      </c>
      <c r="AJ1192">
        <f t="shared" si="472"/>
        <v>2</v>
      </c>
      <c r="AK1192">
        <f>_xlfn.IFNA(VLOOKUP(A1192,InterestRate!$A$2:$G$1334,3, FALSE),AK1191)</f>
        <v>7.1669999999999998</v>
      </c>
      <c r="AL1192">
        <f>_xlfn.IFNA(VLOOKUP(A1192,InterestRate!$A$2:$G$1334,4,FALSE),AL1191)</f>
        <v>7.226</v>
      </c>
      <c r="AM1192">
        <f>_xlfn.IFNA(VLOOKUP(A1192,InterestRate!$A$2:$G$1334,5, FALSE),AM1191)</f>
        <v>7.2279999999999998</v>
      </c>
      <c r="AN1192">
        <f>_xlfn.IFNA(VLOOKUP(A1192,InterestRate!$A$2:$G$1334,6, FALSE),AN1191)</f>
        <v>7.1619999999999999</v>
      </c>
      <c r="AO1192">
        <f>_xlfn.IFNA(VLOOKUP(A1192,InterestRate!$A$2:$G$1334,7, FALSE),AO1191)</f>
        <v>-8.2000000000000007E-3</v>
      </c>
      <c r="AP1192">
        <f t="shared" si="473"/>
        <v>-1</v>
      </c>
      <c r="AQ1192">
        <f t="shared" si="474"/>
        <v>1</v>
      </c>
    </row>
    <row r="1193" spans="1:43" x14ac:dyDescent="0.2">
      <c r="A1193" s="1">
        <v>43613</v>
      </c>
      <c r="B1193">
        <v>11958.35</v>
      </c>
      <c r="C1193">
        <v>11958.55</v>
      </c>
      <c r="D1193">
        <v>11864.9</v>
      </c>
      <c r="E1193">
        <v>11928.75</v>
      </c>
      <c r="F1193">
        <v>598308334</v>
      </c>
      <c r="G1193">
        <v>28833.54</v>
      </c>
      <c r="H1193">
        <f t="shared" si="490"/>
        <v>11514.295833333332</v>
      </c>
      <c r="I1193">
        <f t="shared" si="482"/>
        <v>414.45416666666824</v>
      </c>
      <c r="J1193">
        <f t="shared" si="489"/>
        <v>0</v>
      </c>
      <c r="K1193">
        <f t="shared" si="470"/>
        <v>11870.65</v>
      </c>
      <c r="L1193">
        <f t="shared" si="483"/>
        <v>413305505.71428573</v>
      </c>
      <c r="M1193">
        <f t="shared" si="484"/>
        <v>185002828.28571427</v>
      </c>
      <c r="N1193" s="10">
        <f t="shared" si="471"/>
        <v>-0.48705857696741373</v>
      </c>
      <c r="O1193">
        <f t="shared" si="479"/>
        <v>521.60000000000036</v>
      </c>
      <c r="P1193">
        <f t="shared" si="491"/>
        <v>473.90000000000146</v>
      </c>
      <c r="Q1193">
        <f t="shared" si="492"/>
        <v>217.4097648067663</v>
      </c>
      <c r="R1193">
        <f t="shared" si="493"/>
        <v>47.699999999998909</v>
      </c>
      <c r="S1193">
        <f t="shared" si="475"/>
        <v>4</v>
      </c>
      <c r="T1193">
        <f t="shared" si="476"/>
        <v>-4</v>
      </c>
      <c r="U1193">
        <f t="shared" si="477"/>
        <v>4</v>
      </c>
      <c r="V1193">
        <f t="shared" si="478"/>
        <v>0</v>
      </c>
      <c r="W1193">
        <f t="shared" si="485"/>
        <v>103.08571428571433</v>
      </c>
      <c r="X1193">
        <f t="shared" si="480"/>
        <v>28.571428571428573</v>
      </c>
      <c r="Y1193">
        <f t="shared" si="486"/>
        <v>77.708378203747586</v>
      </c>
      <c r="Z1193">
        <f t="shared" si="487"/>
        <v>0</v>
      </c>
      <c r="AA1193">
        <f t="shared" si="488"/>
        <v>0</v>
      </c>
      <c r="AB1193">
        <v>1876.35</v>
      </c>
      <c r="AC1193">
        <f t="shared" si="468"/>
        <v>-17709926686.400219</v>
      </c>
      <c r="AD1193">
        <f t="shared" si="481"/>
        <v>-10312956371.121433</v>
      </c>
      <c r="AE1193" t="str">
        <f t="shared" si="469"/>
        <v>May</v>
      </c>
      <c r="AF1193">
        <f>_xlfn.IFNA(VLOOKUP(A1193,Gold!$A$2:$E$1307,5, FALSE),AF1192)</f>
        <v>31710</v>
      </c>
      <c r="AG1193">
        <f>_xlfn.IFNA(VLOOKUP(A1193,Gold!$A$2:$G$1307,7, FALSE),AG1192)</f>
        <v>1</v>
      </c>
      <c r="AH1193">
        <f>_xlfn.IFNA(VLOOKUP(A1193,Oil!$A$2:$E$1345,5, FALSE),AH1192)</f>
        <v>4081</v>
      </c>
      <c r="AI1193">
        <f>_xlfn.IFNA(VLOOKUP(A1193,Oil!$A$2:$G$1345,7, FALSE),AI1192)</f>
        <v>1</v>
      </c>
      <c r="AJ1193">
        <f t="shared" si="472"/>
        <v>2</v>
      </c>
      <c r="AK1193">
        <f>_xlfn.IFNA(VLOOKUP(A1193,InterestRate!$A$2:$G$1334,3, FALSE),AK1192)</f>
        <v>7.149</v>
      </c>
      <c r="AL1193">
        <f>_xlfn.IFNA(VLOOKUP(A1193,InterestRate!$A$2:$G$1334,4,FALSE),AL1192)</f>
        <v>7.1769999999999996</v>
      </c>
      <c r="AM1193">
        <f>_xlfn.IFNA(VLOOKUP(A1193,InterestRate!$A$2:$G$1334,5, FALSE),AM1192)</f>
        <v>7.1790000000000003</v>
      </c>
      <c r="AN1193">
        <f>_xlfn.IFNA(VLOOKUP(A1193,InterestRate!$A$2:$G$1334,6, FALSE),AN1192)</f>
        <v>7.1349999999999998</v>
      </c>
      <c r="AO1193">
        <f>_xlfn.IFNA(VLOOKUP(A1193,InterestRate!$A$2:$G$1334,7, FALSE),AO1192)</f>
        <v>-2.5000000000000001E-3</v>
      </c>
      <c r="AP1193">
        <f t="shared" si="473"/>
        <v>-1</v>
      </c>
      <c r="AQ1193">
        <f t="shared" si="474"/>
        <v>1</v>
      </c>
    </row>
    <row r="1194" spans="1:43" x14ac:dyDescent="0.2">
      <c r="A1194" s="1">
        <v>43614</v>
      </c>
      <c r="B1194">
        <v>11905.8</v>
      </c>
      <c r="C1194">
        <v>11931.9</v>
      </c>
      <c r="D1194">
        <v>11836.8</v>
      </c>
      <c r="E1194">
        <v>11861.1</v>
      </c>
      <c r="F1194">
        <v>318068673</v>
      </c>
      <c r="G1194">
        <v>15985.92</v>
      </c>
      <c r="H1194">
        <f t="shared" si="490"/>
        <v>11568.450000000003</v>
      </c>
      <c r="I1194">
        <f t="shared" si="482"/>
        <v>292.64999999999782</v>
      </c>
      <c r="J1194">
        <f t="shared" si="489"/>
        <v>0</v>
      </c>
      <c r="K1194">
        <f t="shared" si="470"/>
        <v>11922.7</v>
      </c>
      <c r="L1194">
        <f t="shared" si="483"/>
        <v>439905382</v>
      </c>
      <c r="M1194">
        <f t="shared" si="484"/>
        <v>-121836709</v>
      </c>
      <c r="N1194" s="10">
        <f t="shared" si="471"/>
        <v>0.51934474880070447</v>
      </c>
      <c r="O1194">
        <f t="shared" si="479"/>
        <v>32.850000000000364</v>
      </c>
      <c r="P1194">
        <f t="shared" si="491"/>
        <v>-493.60000000000036</v>
      </c>
      <c r="Q1194">
        <f t="shared" si="492"/>
        <v>102.58634980671964</v>
      </c>
      <c r="R1194">
        <f t="shared" si="493"/>
        <v>526.45000000000073</v>
      </c>
      <c r="S1194">
        <f t="shared" si="475"/>
        <v>-67.649999999999636</v>
      </c>
      <c r="T1194">
        <f t="shared" si="476"/>
        <v>67.649999999999636</v>
      </c>
      <c r="U1194">
        <f t="shared" si="477"/>
        <v>0</v>
      </c>
      <c r="V1194">
        <f t="shared" si="478"/>
        <v>67.649999999999636</v>
      </c>
      <c r="W1194">
        <f t="shared" si="485"/>
        <v>42.928571428571431</v>
      </c>
      <c r="X1194">
        <f t="shared" si="480"/>
        <v>38.235714285714231</v>
      </c>
      <c r="Y1194">
        <f t="shared" si="486"/>
        <v>52.247239850473825</v>
      </c>
      <c r="Z1194">
        <f t="shared" si="487"/>
        <v>0</v>
      </c>
      <c r="AA1194">
        <f t="shared" si="488"/>
        <v>0</v>
      </c>
      <c r="AB1194">
        <v>1222.0999999999999</v>
      </c>
      <c r="AC1194">
        <f t="shared" si="468"/>
        <v>-14217669683.099653</v>
      </c>
      <c r="AD1194">
        <f t="shared" si="481"/>
        <v>-23733648558.328548</v>
      </c>
      <c r="AE1194" t="str">
        <f t="shared" si="469"/>
        <v>May</v>
      </c>
      <c r="AF1194">
        <f>_xlfn.IFNA(VLOOKUP(A1194,Gold!$A$2:$E$1307,5, FALSE),AF1193)</f>
        <v>31802</v>
      </c>
      <c r="AG1194">
        <f>_xlfn.IFNA(VLOOKUP(A1194,Gold!$A$2:$G$1307,7, FALSE),AG1193)</f>
        <v>-1</v>
      </c>
      <c r="AH1194">
        <f>_xlfn.IFNA(VLOOKUP(A1194,Oil!$A$2:$E$1345,5, FALSE),AH1193)</f>
        <v>4117</v>
      </c>
      <c r="AI1194">
        <f>_xlfn.IFNA(VLOOKUP(A1194,Oil!$A$2:$G$1345,7, FALSE),AI1193)</f>
        <v>1</v>
      </c>
      <c r="AJ1194">
        <f t="shared" si="472"/>
        <v>0</v>
      </c>
      <c r="AK1194">
        <f>_xlfn.IFNA(VLOOKUP(A1194,InterestRate!$A$2:$G$1334,3, FALSE),AK1193)</f>
        <v>7.125</v>
      </c>
      <c r="AL1194">
        <f>_xlfn.IFNA(VLOOKUP(A1194,InterestRate!$A$2:$G$1334,4,FALSE),AL1193)</f>
        <v>7.1269999999999998</v>
      </c>
      <c r="AM1194">
        <f>_xlfn.IFNA(VLOOKUP(A1194,InterestRate!$A$2:$G$1334,5, FALSE),AM1193)</f>
        <v>7.1429999999999998</v>
      </c>
      <c r="AN1194">
        <f>_xlfn.IFNA(VLOOKUP(A1194,InterestRate!$A$2:$G$1334,6, FALSE),AN1193)</f>
        <v>7.1159999999999997</v>
      </c>
      <c r="AO1194">
        <f>_xlfn.IFNA(VLOOKUP(A1194,InterestRate!$A$2:$G$1334,7, FALSE),AO1193)</f>
        <v>-3.3999999999999998E-3</v>
      </c>
      <c r="AP1194">
        <f t="shared" si="473"/>
        <v>-1</v>
      </c>
      <c r="AQ1194">
        <f t="shared" si="474"/>
        <v>-1</v>
      </c>
    </row>
    <row r="1195" spans="1:43" x14ac:dyDescent="0.2">
      <c r="A1195" s="1">
        <v>43615</v>
      </c>
      <c r="B1195">
        <v>11865.3</v>
      </c>
      <c r="C1195">
        <v>11968.55</v>
      </c>
      <c r="D1195">
        <v>11859.4</v>
      </c>
      <c r="E1195">
        <v>11945.9</v>
      </c>
      <c r="F1195">
        <v>421199867</v>
      </c>
      <c r="G1195">
        <v>20261.849999999999</v>
      </c>
      <c r="H1195">
        <f t="shared" si="490"/>
        <v>11627.858333333335</v>
      </c>
      <c r="I1195">
        <f t="shared" si="482"/>
        <v>318.04166666666424</v>
      </c>
      <c r="J1195">
        <f t="shared" si="489"/>
        <v>0</v>
      </c>
      <c r="K1195">
        <f t="shared" si="470"/>
        <v>11965.6</v>
      </c>
      <c r="L1195">
        <f t="shared" si="483"/>
        <v>420758583.71428573</v>
      </c>
      <c r="M1195">
        <f t="shared" si="484"/>
        <v>441283.28571426868</v>
      </c>
      <c r="N1195" s="10">
        <f t="shared" si="471"/>
        <v>0.16491013653220543</v>
      </c>
      <c r="O1195">
        <f t="shared" si="479"/>
        <v>236.79999999999927</v>
      </c>
      <c r="P1195">
        <f t="shared" si="491"/>
        <v>-193.40000000000146</v>
      </c>
      <c r="Q1195">
        <f t="shared" si="492"/>
        <v>222.22861485844857</v>
      </c>
      <c r="R1195">
        <f t="shared" si="493"/>
        <v>430.20000000000073</v>
      </c>
      <c r="S1195">
        <f t="shared" si="475"/>
        <v>84.799999999999272</v>
      </c>
      <c r="T1195">
        <f t="shared" si="476"/>
        <v>-84.799999999999272</v>
      </c>
      <c r="U1195">
        <f t="shared" si="477"/>
        <v>84.799999999999272</v>
      </c>
      <c r="V1195">
        <f t="shared" si="478"/>
        <v>0</v>
      </c>
      <c r="W1195">
        <f t="shared" si="485"/>
        <v>55.042857142857038</v>
      </c>
      <c r="X1195">
        <f t="shared" si="480"/>
        <v>21.214285714285715</v>
      </c>
      <c r="Y1195">
        <f t="shared" si="486"/>
        <v>71.246301775147884</v>
      </c>
      <c r="Z1195">
        <f t="shared" si="487"/>
        <v>0</v>
      </c>
      <c r="AA1195">
        <f t="shared" si="488"/>
        <v>0</v>
      </c>
      <c r="AB1195">
        <v>791.25</v>
      </c>
      <c r="AC1195">
        <f t="shared" si="468"/>
        <v>33948709280.200153</v>
      </c>
      <c r="AD1195">
        <f t="shared" si="481"/>
        <v>-10471055398.735712</v>
      </c>
      <c r="AE1195" t="str">
        <f t="shared" si="469"/>
        <v>May</v>
      </c>
      <c r="AF1195">
        <f>_xlfn.IFNA(VLOOKUP(A1195,Gold!$A$2:$E$1307,5, FALSE),AF1194)</f>
        <v>31674</v>
      </c>
      <c r="AG1195">
        <f>_xlfn.IFNA(VLOOKUP(A1195,Gold!$A$2:$G$1307,7, FALSE),AG1194)</f>
        <v>1</v>
      </c>
      <c r="AH1195">
        <f>_xlfn.IFNA(VLOOKUP(A1195,Oil!$A$2:$E$1345,5, FALSE),AH1194)</f>
        <v>4110</v>
      </c>
      <c r="AI1195">
        <f>_xlfn.IFNA(VLOOKUP(A1195,Oil!$A$2:$G$1345,7, FALSE),AI1194)</f>
        <v>-1</v>
      </c>
      <c r="AJ1195">
        <f t="shared" si="472"/>
        <v>0</v>
      </c>
      <c r="AK1195">
        <f>_xlfn.IFNA(VLOOKUP(A1195,InterestRate!$A$2:$G$1334,3, FALSE),AK1194)</f>
        <v>7.133</v>
      </c>
      <c r="AL1195">
        <f>_xlfn.IFNA(VLOOKUP(A1195,InterestRate!$A$2:$G$1334,4,FALSE),AL1194)</f>
        <v>7.1349999999999998</v>
      </c>
      <c r="AM1195">
        <f>_xlfn.IFNA(VLOOKUP(A1195,InterestRate!$A$2:$G$1334,5, FALSE),AM1194)</f>
        <v>7.1390000000000002</v>
      </c>
      <c r="AN1195">
        <f>_xlfn.IFNA(VLOOKUP(A1195,InterestRate!$A$2:$G$1334,6, FALSE),AN1194)</f>
        <v>7.1269999999999998</v>
      </c>
      <c r="AO1195">
        <f>_xlfn.IFNA(VLOOKUP(A1195,InterestRate!$A$2:$G$1334,7, FALSE),AO1194)</f>
        <v>1.1000000000000001E-3</v>
      </c>
      <c r="AP1195">
        <f t="shared" si="473"/>
        <v>1</v>
      </c>
      <c r="AQ1195">
        <f t="shared" si="474"/>
        <v>1</v>
      </c>
    </row>
    <row r="1196" spans="1:43" x14ac:dyDescent="0.2">
      <c r="A1196" s="1">
        <v>43616</v>
      </c>
      <c r="B1196">
        <v>11999.8</v>
      </c>
      <c r="C1196">
        <v>12039.25</v>
      </c>
      <c r="D1196">
        <v>11829.45</v>
      </c>
      <c r="E1196">
        <v>11922.8</v>
      </c>
      <c r="F1196">
        <v>438879129</v>
      </c>
      <c r="G1196">
        <v>22789</v>
      </c>
      <c r="H1196">
        <f t="shared" si="490"/>
        <v>11688.179166666669</v>
      </c>
      <c r="I1196">
        <f t="shared" si="482"/>
        <v>234.62083333333067</v>
      </c>
      <c r="J1196">
        <f t="shared" si="489"/>
        <v>0</v>
      </c>
      <c r="K1196">
        <f t="shared" si="470"/>
        <v>11906.2</v>
      </c>
      <c r="L1196">
        <f t="shared" si="483"/>
        <v>426495974.85714287</v>
      </c>
      <c r="M1196">
        <f t="shared" si="484"/>
        <v>12383154.142857134</v>
      </c>
      <c r="N1196" s="10">
        <f t="shared" si="471"/>
        <v>-0.13922904015833987</v>
      </c>
      <c r="O1196">
        <f t="shared" si="479"/>
        <v>184.89999999999964</v>
      </c>
      <c r="P1196">
        <f t="shared" si="491"/>
        <v>-404.79999999999927</v>
      </c>
      <c r="Q1196">
        <f t="shared" si="492"/>
        <v>240.78438907829866</v>
      </c>
      <c r="R1196">
        <f t="shared" si="493"/>
        <v>589.69999999999891</v>
      </c>
      <c r="S1196">
        <f t="shared" si="475"/>
        <v>-23.100000000000364</v>
      </c>
      <c r="T1196">
        <f t="shared" si="476"/>
        <v>23.100000000000364</v>
      </c>
      <c r="U1196">
        <f t="shared" si="477"/>
        <v>0</v>
      </c>
      <c r="V1196">
        <f t="shared" si="478"/>
        <v>23.100000000000364</v>
      </c>
      <c r="W1196">
        <f t="shared" si="485"/>
        <v>50.928571428571431</v>
      </c>
      <c r="X1196">
        <f t="shared" si="480"/>
        <v>24.514285714285766</v>
      </c>
      <c r="Y1196">
        <f t="shared" si="486"/>
        <v>66.62306111007284</v>
      </c>
      <c r="Z1196">
        <f t="shared" si="487"/>
        <v>0</v>
      </c>
      <c r="AA1196">
        <f t="shared" si="488"/>
        <v>0</v>
      </c>
      <c r="AB1196">
        <v>454.55</v>
      </c>
      <c r="AC1196">
        <f t="shared" si="468"/>
        <v>-33793692933</v>
      </c>
      <c r="AD1196">
        <f t="shared" si="481"/>
        <v>-15804570551.542799</v>
      </c>
      <c r="AE1196" t="str">
        <f t="shared" si="469"/>
        <v>May</v>
      </c>
      <c r="AF1196">
        <f>_xlfn.IFNA(VLOOKUP(A1196,Gold!$A$2:$E$1307,5, FALSE),AF1195)</f>
        <v>32056</v>
      </c>
      <c r="AG1196">
        <f>_xlfn.IFNA(VLOOKUP(A1196,Gold!$A$2:$G$1307,7, FALSE),AG1195)</f>
        <v>1</v>
      </c>
      <c r="AH1196">
        <f>_xlfn.IFNA(VLOOKUP(A1196,Oil!$A$2:$E$1345,5, FALSE),AH1195)</f>
        <v>3949</v>
      </c>
      <c r="AI1196">
        <f>_xlfn.IFNA(VLOOKUP(A1196,Oil!$A$2:$G$1345,7, FALSE),AI1195)</f>
        <v>-1</v>
      </c>
      <c r="AJ1196">
        <f t="shared" si="472"/>
        <v>0</v>
      </c>
      <c r="AK1196">
        <f>_xlfn.IFNA(VLOOKUP(A1196,InterestRate!$A$2:$G$1334,3, FALSE),AK1195)</f>
        <v>7.032</v>
      </c>
      <c r="AL1196">
        <f>_xlfn.IFNA(VLOOKUP(A1196,InterestRate!$A$2:$G$1334,4,FALSE),AL1195)</f>
        <v>7.0750000000000002</v>
      </c>
      <c r="AM1196">
        <f>_xlfn.IFNA(VLOOKUP(A1196,InterestRate!$A$2:$G$1334,5, FALSE),AM1195)</f>
        <v>7.077</v>
      </c>
      <c r="AN1196">
        <f>_xlfn.IFNA(VLOOKUP(A1196,InterestRate!$A$2:$G$1334,6, FALSE),AN1195)</f>
        <v>7.03</v>
      </c>
      <c r="AO1196">
        <f>_xlfn.IFNA(VLOOKUP(A1196,InterestRate!$A$2:$G$1334,7, FALSE),AO1195)</f>
        <v>-1.4200000000000001E-2</v>
      </c>
      <c r="AP1196">
        <f t="shared" si="473"/>
        <v>-1</v>
      </c>
      <c r="AQ1196">
        <f t="shared" si="474"/>
        <v>-1</v>
      </c>
    </row>
    <row r="1197" spans="1:43" x14ac:dyDescent="0.2">
      <c r="A1197" s="1">
        <v>43619</v>
      </c>
      <c r="B1197">
        <v>11953.75</v>
      </c>
      <c r="C1197">
        <v>12103.05</v>
      </c>
      <c r="D1197">
        <v>11920.1</v>
      </c>
      <c r="E1197">
        <v>12088.55</v>
      </c>
      <c r="F1197">
        <v>315296955</v>
      </c>
      <c r="G1197">
        <v>17451.36</v>
      </c>
      <c r="H1197">
        <f t="shared" si="490"/>
        <v>11751.995833333334</v>
      </c>
      <c r="I1197">
        <f t="shared" si="482"/>
        <v>336.55416666666497</v>
      </c>
      <c r="J1197">
        <f t="shared" si="489"/>
        <v>0</v>
      </c>
      <c r="K1197">
        <f t="shared" si="470"/>
        <v>11914.05</v>
      </c>
      <c r="L1197">
        <f t="shared" si="483"/>
        <v>438354326.5714286</v>
      </c>
      <c r="M1197">
        <f t="shared" si="484"/>
        <v>-123057371.5714286</v>
      </c>
      <c r="N1197" s="10">
        <f t="shared" si="471"/>
        <v>-1.4435147308817022</v>
      </c>
      <c r="O1197">
        <f t="shared" si="479"/>
        <v>431.5</v>
      </c>
      <c r="P1197">
        <f t="shared" si="491"/>
        <v>-3.5</v>
      </c>
      <c r="Q1197">
        <f t="shared" si="492"/>
        <v>250.86840816309618</v>
      </c>
      <c r="R1197">
        <f t="shared" si="493"/>
        <v>435</v>
      </c>
      <c r="S1197">
        <f t="shared" si="475"/>
        <v>165.75</v>
      </c>
      <c r="T1197">
        <f t="shared" si="476"/>
        <v>-165.75</v>
      </c>
      <c r="U1197">
        <f t="shared" si="477"/>
        <v>165.75</v>
      </c>
      <c r="V1197">
        <f t="shared" si="478"/>
        <v>0</v>
      </c>
      <c r="W1197">
        <f t="shared" si="485"/>
        <v>74.607142857142861</v>
      </c>
      <c r="X1197">
        <f t="shared" si="480"/>
        <v>12.964285714285714</v>
      </c>
      <c r="Y1197">
        <f t="shared" si="486"/>
        <v>84.233870967741936</v>
      </c>
      <c r="Z1197">
        <f t="shared" si="487"/>
        <v>0</v>
      </c>
      <c r="AA1197">
        <f t="shared" si="488"/>
        <v>1</v>
      </c>
      <c r="AB1197">
        <v>853.2</v>
      </c>
      <c r="AC1197">
        <f t="shared" si="468"/>
        <v>42502029533.999771</v>
      </c>
      <c r="AD1197">
        <f t="shared" si="481"/>
        <v>10122253273.242884</v>
      </c>
      <c r="AE1197" t="str">
        <f t="shared" si="469"/>
        <v>Jun</v>
      </c>
      <c r="AF1197">
        <f>_xlfn.IFNA(VLOOKUP(A1197,Gold!$A$2:$E$1307,5, FALSE),AF1196)</f>
        <v>32206</v>
      </c>
      <c r="AG1197">
        <f>_xlfn.IFNA(VLOOKUP(A1197,Gold!$A$2:$G$1307,7, FALSE),AG1196)</f>
        <v>-1</v>
      </c>
      <c r="AH1197">
        <f>_xlfn.IFNA(VLOOKUP(A1197,Oil!$A$2:$E$1345,5, FALSE),AH1196)</f>
        <v>3735</v>
      </c>
      <c r="AI1197">
        <f>_xlfn.IFNA(VLOOKUP(A1197,Oil!$A$2:$G$1345,7, FALSE),AI1196)</f>
        <v>-1</v>
      </c>
      <c r="AJ1197">
        <f t="shared" si="472"/>
        <v>-2</v>
      </c>
      <c r="AK1197">
        <f>_xlfn.IFNA(VLOOKUP(A1197,InterestRate!$A$2:$G$1334,3, FALSE),AK1196)</f>
        <v>6.9820000000000002</v>
      </c>
      <c r="AL1197">
        <f>_xlfn.IFNA(VLOOKUP(A1197,InterestRate!$A$2:$G$1334,4,FALSE),AL1196)</f>
        <v>6.9489999999999998</v>
      </c>
      <c r="AM1197">
        <f>_xlfn.IFNA(VLOOKUP(A1197,InterestRate!$A$2:$G$1334,5, FALSE),AM1196)</f>
        <v>7.0010000000000003</v>
      </c>
      <c r="AN1197">
        <f>_xlfn.IFNA(VLOOKUP(A1197,InterestRate!$A$2:$G$1334,6, FALSE),AN1196)</f>
        <v>6.9409999999999998</v>
      </c>
      <c r="AO1197">
        <f>_xlfn.IFNA(VLOOKUP(A1197,InterestRate!$A$2:$G$1334,7, FALSE),AO1196)</f>
        <v>-7.1000000000000004E-3</v>
      </c>
      <c r="AP1197">
        <f t="shared" si="473"/>
        <v>-1</v>
      </c>
      <c r="AQ1197">
        <f t="shared" si="474"/>
        <v>-3</v>
      </c>
    </row>
    <row r="1198" spans="1:43" x14ac:dyDescent="0.2">
      <c r="A1198" s="1">
        <v>43620</v>
      </c>
      <c r="B1198">
        <v>12052.65</v>
      </c>
      <c r="C1198">
        <v>12095.2</v>
      </c>
      <c r="D1198">
        <v>12005.85</v>
      </c>
      <c r="E1198">
        <v>12021.65</v>
      </c>
      <c r="F1198">
        <v>289221904</v>
      </c>
      <c r="G1198">
        <v>15308.28</v>
      </c>
      <c r="H1198">
        <f t="shared" si="490"/>
        <v>11821.283333333333</v>
      </c>
      <c r="I1198">
        <f t="shared" si="482"/>
        <v>200.36666666666679</v>
      </c>
      <c r="J1198">
        <f t="shared" si="489"/>
        <v>0</v>
      </c>
      <c r="K1198">
        <f t="shared" si="470"/>
        <v>11823.3</v>
      </c>
      <c r="L1198">
        <f t="shared" si="483"/>
        <v>402106655.28571427</v>
      </c>
      <c r="M1198">
        <f t="shared" si="484"/>
        <v>-112884751.28571427</v>
      </c>
      <c r="N1198" s="10">
        <f t="shared" si="471"/>
        <v>-1.6499399000969115</v>
      </c>
      <c r="O1198">
        <f t="shared" si="479"/>
        <v>177.54999999999927</v>
      </c>
      <c r="P1198">
        <f t="shared" si="491"/>
        <v>-509.55000000000109</v>
      </c>
      <c r="Q1198">
        <f t="shared" si="492"/>
        <v>250.77916888692948</v>
      </c>
      <c r="R1198">
        <f t="shared" si="493"/>
        <v>687.10000000000036</v>
      </c>
      <c r="S1198">
        <f t="shared" si="475"/>
        <v>-66.899999999999636</v>
      </c>
      <c r="T1198">
        <f t="shared" si="476"/>
        <v>66.899999999999636</v>
      </c>
      <c r="U1198">
        <f t="shared" si="477"/>
        <v>0</v>
      </c>
      <c r="V1198">
        <f t="shared" si="478"/>
        <v>66.899999999999636</v>
      </c>
      <c r="W1198">
        <f t="shared" si="485"/>
        <v>47.88571428571413</v>
      </c>
      <c r="X1198">
        <f t="shared" si="480"/>
        <v>22.521428571428519</v>
      </c>
      <c r="Y1198">
        <f t="shared" si="486"/>
        <v>67.060118035410596</v>
      </c>
      <c r="Z1198">
        <f t="shared" si="487"/>
        <v>0</v>
      </c>
      <c r="AA1198">
        <f t="shared" si="488"/>
        <v>0</v>
      </c>
      <c r="AB1198">
        <v>793.95</v>
      </c>
      <c r="AC1198">
        <f t="shared" si="468"/>
        <v>-8965879024</v>
      </c>
      <c r="AD1198">
        <f t="shared" si="481"/>
        <v>3698176901.0285788</v>
      </c>
      <c r="AE1198" t="str">
        <f t="shared" si="469"/>
        <v>Jun</v>
      </c>
      <c r="AF1198">
        <f>_xlfn.IFNA(VLOOKUP(A1198,Gold!$A$2:$E$1307,5, FALSE),AF1197)</f>
        <v>32407</v>
      </c>
      <c r="AG1198">
        <f>_xlfn.IFNA(VLOOKUP(A1198,Gold!$A$2:$G$1307,7, FALSE),AG1197)</f>
        <v>-1</v>
      </c>
      <c r="AH1198">
        <f>_xlfn.IFNA(VLOOKUP(A1198,Oil!$A$2:$E$1345,5, FALSE),AH1197)</f>
        <v>3697</v>
      </c>
      <c r="AI1198">
        <f>_xlfn.IFNA(VLOOKUP(A1198,Oil!$A$2:$G$1345,7, FALSE),AI1197)</f>
        <v>-1</v>
      </c>
      <c r="AJ1198">
        <f t="shared" si="472"/>
        <v>-2</v>
      </c>
      <c r="AK1198">
        <f>_xlfn.IFNA(VLOOKUP(A1198,InterestRate!$A$2:$G$1334,3, FALSE),AK1197)</f>
        <v>7.0220000000000002</v>
      </c>
      <c r="AL1198">
        <f>_xlfn.IFNA(VLOOKUP(A1198,InterestRate!$A$2:$G$1334,4,FALSE),AL1197)</f>
        <v>6.9790000000000001</v>
      </c>
      <c r="AM1198">
        <f>_xlfn.IFNA(VLOOKUP(A1198,InterestRate!$A$2:$G$1334,5, FALSE),AM1197)</f>
        <v>7.024</v>
      </c>
      <c r="AN1198">
        <f>_xlfn.IFNA(VLOOKUP(A1198,InterestRate!$A$2:$G$1334,6, FALSE),AN1197)</f>
        <v>6.9770000000000003</v>
      </c>
      <c r="AO1198">
        <f>_xlfn.IFNA(VLOOKUP(A1198,InterestRate!$A$2:$G$1334,7, FALSE),AO1197)</f>
        <v>5.7000000000000002E-3</v>
      </c>
      <c r="AP1198">
        <f t="shared" si="473"/>
        <v>1</v>
      </c>
      <c r="AQ1198">
        <f t="shared" si="474"/>
        <v>-1</v>
      </c>
    </row>
    <row r="1199" spans="1:43" x14ac:dyDescent="0.2">
      <c r="A1199" s="1">
        <v>43622</v>
      </c>
      <c r="B1199">
        <v>12039.8</v>
      </c>
      <c r="C1199">
        <v>12039.8</v>
      </c>
      <c r="D1199">
        <v>11830.25</v>
      </c>
      <c r="E1199">
        <v>11843.75</v>
      </c>
      <c r="F1199">
        <v>415206942</v>
      </c>
      <c r="G1199">
        <v>21144.77</v>
      </c>
      <c r="H1199">
        <f t="shared" si="490"/>
        <v>11872.491666666667</v>
      </c>
      <c r="I1199">
        <f t="shared" si="482"/>
        <v>-28.741666666666788</v>
      </c>
      <c r="J1199">
        <f t="shared" si="489"/>
        <v>-1</v>
      </c>
      <c r="K1199">
        <f t="shared" si="470"/>
        <v>11672.15</v>
      </c>
      <c r="L1199">
        <f t="shared" si="483"/>
        <v>389904439.4285714</v>
      </c>
      <c r="M1199">
        <f t="shared" si="484"/>
        <v>25302502.571428597</v>
      </c>
      <c r="N1199" s="10">
        <f t="shared" si="471"/>
        <v>-1.4488654353562036</v>
      </c>
      <c r="O1199">
        <f t="shared" si="479"/>
        <v>-81</v>
      </c>
      <c r="P1199">
        <f t="shared" si="491"/>
        <v>-748.64999999999964</v>
      </c>
      <c r="Q1199">
        <f t="shared" si="492"/>
        <v>224.28892028342551</v>
      </c>
      <c r="R1199">
        <f t="shared" si="493"/>
        <v>667.64999999999964</v>
      </c>
      <c r="S1199">
        <f t="shared" si="475"/>
        <v>-177.89999999999964</v>
      </c>
      <c r="T1199">
        <f t="shared" si="476"/>
        <v>177.89999999999964</v>
      </c>
      <c r="U1199">
        <f t="shared" si="477"/>
        <v>0</v>
      </c>
      <c r="V1199">
        <f t="shared" si="478"/>
        <v>177.89999999999964</v>
      </c>
      <c r="W1199">
        <f t="shared" si="485"/>
        <v>36.364285714285607</v>
      </c>
      <c r="X1199">
        <f t="shared" si="480"/>
        <v>47.935714285714184</v>
      </c>
      <c r="Y1199">
        <f t="shared" si="486"/>
        <v>42.631050075364243</v>
      </c>
      <c r="Z1199">
        <f t="shared" si="487"/>
        <v>0</v>
      </c>
      <c r="AA1199">
        <f t="shared" si="488"/>
        <v>0</v>
      </c>
      <c r="AB1199">
        <v>528.04999999999995</v>
      </c>
      <c r="AC1199">
        <f t="shared" si="468"/>
        <v>-81401320979.099701</v>
      </c>
      <c r="AD1199">
        <f t="shared" si="481"/>
        <v>-11376821498.771378</v>
      </c>
      <c r="AE1199" t="str">
        <f t="shared" si="469"/>
        <v>Jun</v>
      </c>
      <c r="AF1199">
        <f>_xlfn.IFNA(VLOOKUP(A1199,Gold!$A$2:$E$1307,5, FALSE),AF1198)</f>
        <v>32611</v>
      </c>
      <c r="AG1199">
        <f>_xlfn.IFNA(VLOOKUP(A1199,Gold!$A$2:$G$1307,7, FALSE),AG1198)</f>
        <v>1</v>
      </c>
      <c r="AH1199">
        <f>_xlfn.IFNA(VLOOKUP(A1199,Oil!$A$2:$E$1345,5, FALSE),AH1198)</f>
        <v>3581</v>
      </c>
      <c r="AI1199">
        <f>_xlfn.IFNA(VLOOKUP(A1199,Oil!$A$2:$G$1345,7, FALSE),AI1198)</f>
        <v>-1</v>
      </c>
      <c r="AJ1199">
        <f t="shared" si="472"/>
        <v>0</v>
      </c>
      <c r="AK1199">
        <f>_xlfn.IFNA(VLOOKUP(A1199,InterestRate!$A$2:$G$1334,3, FALSE),AK1198)</f>
        <v>6.931</v>
      </c>
      <c r="AL1199">
        <f>_xlfn.IFNA(VLOOKUP(A1199,InterestRate!$A$2:$G$1334,4,FALSE),AL1198)</f>
        <v>7.0119999999999996</v>
      </c>
      <c r="AM1199">
        <f>_xlfn.IFNA(VLOOKUP(A1199,InterestRate!$A$2:$G$1334,5, FALSE),AM1198)</f>
        <v>7.0119999999999996</v>
      </c>
      <c r="AN1199">
        <f>_xlfn.IFNA(VLOOKUP(A1199,InterestRate!$A$2:$G$1334,6, FALSE),AN1198)</f>
        <v>6.8760000000000003</v>
      </c>
      <c r="AO1199">
        <f>_xlfn.IFNA(VLOOKUP(A1199,InterestRate!$A$2:$G$1334,7, FALSE),AO1198)</f>
        <v>-1.2999999999999999E-2</v>
      </c>
      <c r="AP1199">
        <f t="shared" si="473"/>
        <v>-1</v>
      </c>
      <c r="AQ1199">
        <f t="shared" si="474"/>
        <v>-1</v>
      </c>
    </row>
    <row r="1200" spans="1:43" x14ac:dyDescent="0.2">
      <c r="A1200" s="1">
        <v>43623</v>
      </c>
      <c r="B1200">
        <v>11865.2</v>
      </c>
      <c r="C1200">
        <v>11897.5</v>
      </c>
      <c r="D1200">
        <v>11769.5</v>
      </c>
      <c r="E1200">
        <v>11870.65</v>
      </c>
      <c r="F1200">
        <v>302455910</v>
      </c>
      <c r="G1200">
        <v>14939.4</v>
      </c>
      <c r="H1200">
        <f t="shared" si="490"/>
        <v>11873.783333333333</v>
      </c>
      <c r="I1200">
        <f t="shared" si="482"/>
        <v>-3.1333333333332121</v>
      </c>
      <c r="J1200">
        <f t="shared" si="489"/>
        <v>0</v>
      </c>
      <c r="K1200">
        <f t="shared" si="470"/>
        <v>11691.5</v>
      </c>
      <c r="L1200">
        <f t="shared" si="483"/>
        <v>399454543.4285714</v>
      </c>
      <c r="M1200">
        <f t="shared" si="484"/>
        <v>-96998633.428571403</v>
      </c>
      <c r="N1200" s="10">
        <f t="shared" si="471"/>
        <v>-1.5091844170285507</v>
      </c>
      <c r="O1200">
        <f t="shared" si="479"/>
        <v>-58.100000000000364</v>
      </c>
      <c r="P1200">
        <f t="shared" si="491"/>
        <v>-579.70000000000073</v>
      </c>
      <c r="Q1200">
        <f t="shared" si="492"/>
        <v>209.94209263962472</v>
      </c>
      <c r="R1200">
        <f t="shared" si="493"/>
        <v>521.60000000000036</v>
      </c>
      <c r="S1200">
        <f t="shared" si="475"/>
        <v>26.899999999999636</v>
      </c>
      <c r="T1200">
        <f t="shared" si="476"/>
        <v>-26.899999999999636</v>
      </c>
      <c r="U1200">
        <f t="shared" si="477"/>
        <v>26.899999999999636</v>
      </c>
      <c r="V1200">
        <f t="shared" si="478"/>
        <v>0</v>
      </c>
      <c r="W1200">
        <f t="shared" si="485"/>
        <v>39.63571428571413</v>
      </c>
      <c r="X1200">
        <f t="shared" si="480"/>
        <v>47.935714285714184</v>
      </c>
      <c r="Y1200">
        <f t="shared" si="486"/>
        <v>44.74999999999995</v>
      </c>
      <c r="Z1200">
        <f t="shared" si="487"/>
        <v>0</v>
      </c>
      <c r="AA1200">
        <f t="shared" si="488"/>
        <v>0</v>
      </c>
      <c r="AB1200">
        <v>38.450000000000003</v>
      </c>
      <c r="AC1200">
        <f t="shared" si="468"/>
        <v>1648384709.4996698</v>
      </c>
      <c r="AD1200">
        <f t="shared" si="481"/>
        <v>-8611348442.2142506</v>
      </c>
      <c r="AE1200" t="str">
        <f t="shared" si="469"/>
        <v>Jun</v>
      </c>
      <c r="AF1200">
        <f>_xlfn.IFNA(VLOOKUP(A1200,Gold!$A$2:$E$1307,5, FALSE),AF1199)</f>
        <v>32607</v>
      </c>
      <c r="AG1200">
        <f>_xlfn.IFNA(VLOOKUP(A1200,Gold!$A$2:$G$1307,7, FALSE),AG1199)</f>
        <v>1</v>
      </c>
      <c r="AH1200">
        <f>_xlfn.IFNA(VLOOKUP(A1200,Oil!$A$2:$E$1345,5, FALSE),AH1199)</f>
        <v>3646</v>
      </c>
      <c r="AI1200">
        <f>_xlfn.IFNA(VLOOKUP(A1200,Oil!$A$2:$G$1345,7, FALSE),AI1199)</f>
        <v>1</v>
      </c>
      <c r="AJ1200">
        <f t="shared" si="472"/>
        <v>2</v>
      </c>
      <c r="AK1200">
        <f>_xlfn.IFNA(VLOOKUP(A1200,InterestRate!$A$2:$G$1334,3, FALSE),AK1199)</f>
        <v>6.9740000000000002</v>
      </c>
      <c r="AL1200">
        <f>_xlfn.IFNA(VLOOKUP(A1200,InterestRate!$A$2:$G$1334,4,FALSE),AL1199)</f>
        <v>6.9509999999999996</v>
      </c>
      <c r="AM1200">
        <f>_xlfn.IFNA(VLOOKUP(A1200,InterestRate!$A$2:$G$1334,5, FALSE),AM1199)</f>
        <v>6.984</v>
      </c>
      <c r="AN1200">
        <f>_xlfn.IFNA(VLOOKUP(A1200,InterestRate!$A$2:$G$1334,6, FALSE),AN1199)</f>
        <v>6.9480000000000004</v>
      </c>
      <c r="AO1200">
        <f>_xlfn.IFNA(VLOOKUP(A1200,InterestRate!$A$2:$G$1334,7, FALSE),AO1199)</f>
        <v>6.1999999999999998E-3</v>
      </c>
      <c r="AP1200">
        <f t="shared" si="473"/>
        <v>1</v>
      </c>
      <c r="AQ1200">
        <f t="shared" si="474"/>
        <v>3</v>
      </c>
    </row>
    <row r="1201" spans="1:43" x14ac:dyDescent="0.2">
      <c r="A1201" s="1">
        <v>43626</v>
      </c>
      <c r="B1201">
        <v>11934.9</v>
      </c>
      <c r="C1201">
        <v>11975.05</v>
      </c>
      <c r="D1201">
        <v>11871.75</v>
      </c>
      <c r="E1201">
        <v>11922.7</v>
      </c>
      <c r="F1201">
        <v>303329445</v>
      </c>
      <c r="G1201">
        <v>13125.41</v>
      </c>
      <c r="H1201">
        <f t="shared" si="490"/>
        <v>11887.245833333332</v>
      </c>
      <c r="I1201">
        <f t="shared" si="482"/>
        <v>35.454166666668243</v>
      </c>
      <c r="J1201">
        <f t="shared" si="489"/>
        <v>1</v>
      </c>
      <c r="K1201">
        <f t="shared" si="470"/>
        <v>11691.45</v>
      </c>
      <c r="L1201">
        <f t="shared" si="483"/>
        <v>357189911.4285714</v>
      </c>
      <c r="M1201">
        <f t="shared" si="484"/>
        <v>-53860466.428571403</v>
      </c>
      <c r="N1201" s="10">
        <f t="shared" si="471"/>
        <v>-1.9395774447063163</v>
      </c>
      <c r="O1201">
        <f t="shared" si="479"/>
        <v>61.600000000000364</v>
      </c>
      <c r="P1201">
        <f t="shared" si="491"/>
        <v>28.75</v>
      </c>
      <c r="Q1201">
        <f t="shared" si="492"/>
        <v>181.15104162259834</v>
      </c>
      <c r="R1201">
        <f t="shared" si="493"/>
        <v>32.850000000000364</v>
      </c>
      <c r="S1201">
        <f t="shared" si="475"/>
        <v>52.050000000001091</v>
      </c>
      <c r="T1201">
        <f t="shared" si="476"/>
        <v>-52.050000000001091</v>
      </c>
      <c r="U1201">
        <f t="shared" si="477"/>
        <v>52.050000000001091</v>
      </c>
      <c r="V1201">
        <f t="shared" si="478"/>
        <v>0</v>
      </c>
      <c r="W1201">
        <f t="shared" si="485"/>
        <v>47.071428571428569</v>
      </c>
      <c r="X1201">
        <f t="shared" si="480"/>
        <v>38.271428571428523</v>
      </c>
      <c r="Y1201">
        <f t="shared" si="486"/>
        <v>54.516876240900096</v>
      </c>
      <c r="Z1201">
        <f t="shared" si="487"/>
        <v>0</v>
      </c>
      <c r="AA1201">
        <f t="shared" si="488"/>
        <v>0</v>
      </c>
      <c r="AB1201">
        <v>-77.5</v>
      </c>
      <c r="AC1201">
        <f t="shared" si="468"/>
        <v>-3700619228.9996691</v>
      </c>
      <c r="AD1201">
        <f t="shared" si="481"/>
        <v>-7108912663.0571117</v>
      </c>
      <c r="AE1201" t="str">
        <f t="shared" si="469"/>
        <v>Jun</v>
      </c>
      <c r="AF1201">
        <f>_xlfn.IFNA(VLOOKUP(A1201,Gold!$A$2:$E$1307,5, FALSE),AF1200)</f>
        <v>32527</v>
      </c>
      <c r="AG1201">
        <f>_xlfn.IFNA(VLOOKUP(A1201,Gold!$A$2:$G$1307,7, FALSE),AG1200)</f>
        <v>1</v>
      </c>
      <c r="AH1201">
        <f>_xlfn.IFNA(VLOOKUP(A1201,Oil!$A$2:$E$1345,5, FALSE),AH1200)</f>
        <v>3742</v>
      </c>
      <c r="AI1201">
        <f>_xlfn.IFNA(VLOOKUP(A1201,Oil!$A$2:$G$1345,7, FALSE),AI1200)</f>
        <v>1</v>
      </c>
      <c r="AJ1201">
        <f t="shared" si="472"/>
        <v>2</v>
      </c>
      <c r="AK1201">
        <f>_xlfn.IFNA(VLOOKUP(A1201,InterestRate!$A$2:$G$1334,3, FALSE),AK1200)</f>
        <v>7.077</v>
      </c>
      <c r="AL1201">
        <f>_xlfn.IFNA(VLOOKUP(A1201,InterestRate!$A$2:$G$1334,4,FALSE),AL1200)</f>
        <v>6.984</v>
      </c>
      <c r="AM1201">
        <f>_xlfn.IFNA(VLOOKUP(A1201,InterestRate!$A$2:$G$1334,5, FALSE),AM1200)</f>
        <v>7.0869999999999997</v>
      </c>
      <c r="AN1201">
        <f>_xlfn.IFNA(VLOOKUP(A1201,InterestRate!$A$2:$G$1334,6, FALSE),AN1200)</f>
        <v>6.9829999999999997</v>
      </c>
      <c r="AO1201">
        <f>_xlfn.IFNA(VLOOKUP(A1201,InterestRate!$A$2:$G$1334,7, FALSE),AO1200)</f>
        <v>1.4800000000000001E-2</v>
      </c>
      <c r="AP1201">
        <f t="shared" si="473"/>
        <v>1</v>
      </c>
      <c r="AQ1201">
        <f t="shared" si="474"/>
        <v>3</v>
      </c>
    </row>
    <row r="1202" spans="1:43" x14ac:dyDescent="0.2">
      <c r="A1202" s="1">
        <v>43627</v>
      </c>
      <c r="B1202">
        <v>11959.85</v>
      </c>
      <c r="C1202">
        <v>12000.35</v>
      </c>
      <c r="D1202">
        <v>11904.35</v>
      </c>
      <c r="E1202">
        <v>11965.6</v>
      </c>
      <c r="F1202">
        <v>332181958</v>
      </c>
      <c r="G1202">
        <v>15392.28</v>
      </c>
      <c r="H1202">
        <f t="shared" si="490"/>
        <v>11902.645833333334</v>
      </c>
      <c r="I1202">
        <f t="shared" si="482"/>
        <v>62.954166666666424</v>
      </c>
      <c r="J1202">
        <f t="shared" si="489"/>
        <v>0</v>
      </c>
      <c r="K1202">
        <f t="shared" si="470"/>
        <v>11831.75</v>
      </c>
      <c r="L1202">
        <f t="shared" si="483"/>
        <v>355084307.4285714</v>
      </c>
      <c r="M1202">
        <f t="shared" si="484"/>
        <v>-22902349.428571403</v>
      </c>
      <c r="N1202" s="10">
        <f t="shared" si="471"/>
        <v>-1.1186233870428592</v>
      </c>
      <c r="O1202">
        <f t="shared" si="479"/>
        <v>19.700000000000728</v>
      </c>
      <c r="P1202">
        <f t="shared" si="491"/>
        <v>-217.09999999999854</v>
      </c>
      <c r="Q1202">
        <f t="shared" si="492"/>
        <v>178.8376588257789</v>
      </c>
      <c r="R1202">
        <f t="shared" si="493"/>
        <v>236.79999999999927</v>
      </c>
      <c r="S1202">
        <f t="shared" si="475"/>
        <v>42.899999999999636</v>
      </c>
      <c r="T1202">
        <f t="shared" si="476"/>
        <v>-42.899999999999636</v>
      </c>
      <c r="U1202">
        <f t="shared" si="477"/>
        <v>42.899999999999636</v>
      </c>
      <c r="V1202">
        <f t="shared" si="478"/>
        <v>0</v>
      </c>
      <c r="W1202">
        <f t="shared" si="485"/>
        <v>41.085714285714339</v>
      </c>
      <c r="X1202">
        <f t="shared" si="480"/>
        <v>38.271428571428523</v>
      </c>
      <c r="Y1202">
        <f t="shared" si="486"/>
        <v>51.128888888888959</v>
      </c>
      <c r="Z1202">
        <f t="shared" si="487"/>
        <v>0</v>
      </c>
      <c r="AA1202">
        <f t="shared" si="488"/>
        <v>0</v>
      </c>
      <c r="AB1202">
        <v>23.2</v>
      </c>
      <c r="AC1202">
        <f t="shared" si="468"/>
        <v>1910046258.5</v>
      </c>
      <c r="AD1202">
        <f t="shared" si="481"/>
        <v>-11685864523.29999</v>
      </c>
      <c r="AE1202" t="str">
        <f t="shared" si="469"/>
        <v>Jun</v>
      </c>
      <c r="AF1202">
        <f>_xlfn.IFNA(VLOOKUP(A1202,Gold!$A$2:$E$1307,5, FALSE),AF1201)</f>
        <v>32331</v>
      </c>
      <c r="AG1202">
        <f>_xlfn.IFNA(VLOOKUP(A1202,Gold!$A$2:$G$1307,7, FALSE),AG1201)</f>
        <v>-1</v>
      </c>
      <c r="AH1202">
        <f>_xlfn.IFNA(VLOOKUP(A1202,Oil!$A$2:$E$1345,5, FALSE),AH1201)</f>
        <v>3699</v>
      </c>
      <c r="AI1202">
        <f>_xlfn.IFNA(VLOOKUP(A1202,Oil!$A$2:$G$1345,7, FALSE),AI1201)</f>
        <v>-1</v>
      </c>
      <c r="AJ1202">
        <f t="shared" si="472"/>
        <v>-2</v>
      </c>
      <c r="AK1202">
        <f>_xlfn.IFNA(VLOOKUP(A1202,InterestRate!$A$2:$G$1334,3, FALSE),AK1201)</f>
        <v>7.0369999999999999</v>
      </c>
      <c r="AL1202">
        <f>_xlfn.IFNA(VLOOKUP(A1202,InterestRate!$A$2:$G$1334,4,FALSE),AL1201)</f>
        <v>7.0830000000000002</v>
      </c>
      <c r="AM1202">
        <f>_xlfn.IFNA(VLOOKUP(A1202,InterestRate!$A$2:$G$1334,5, FALSE),AM1201)</f>
        <v>7.0970000000000004</v>
      </c>
      <c r="AN1202">
        <f>_xlfn.IFNA(VLOOKUP(A1202,InterestRate!$A$2:$G$1334,6, FALSE),AN1201)</f>
        <v>7.0359999999999996</v>
      </c>
      <c r="AO1202">
        <f>_xlfn.IFNA(VLOOKUP(A1202,InterestRate!$A$2:$G$1334,7, FALSE),AO1201)</f>
        <v>-5.7000000000000002E-3</v>
      </c>
      <c r="AP1202">
        <f t="shared" si="473"/>
        <v>-1</v>
      </c>
      <c r="AQ1202">
        <f t="shared" si="474"/>
        <v>-3</v>
      </c>
    </row>
    <row r="1203" spans="1:43" x14ac:dyDescent="0.2">
      <c r="A1203" s="1">
        <v>43628</v>
      </c>
      <c r="B1203">
        <v>11962.45</v>
      </c>
      <c r="C1203">
        <v>11962.45</v>
      </c>
      <c r="D1203">
        <v>11866.35</v>
      </c>
      <c r="E1203">
        <v>11906.2</v>
      </c>
      <c r="F1203">
        <v>283718253</v>
      </c>
      <c r="G1203">
        <v>14120.17</v>
      </c>
      <c r="H1203">
        <f t="shared" si="490"/>
        <v>11928.358333333332</v>
      </c>
      <c r="I1203">
        <f t="shared" si="482"/>
        <v>-22.158333333331029</v>
      </c>
      <c r="J1203">
        <f t="shared" si="489"/>
        <v>-1</v>
      </c>
      <c r="K1203">
        <f t="shared" si="470"/>
        <v>11724.1</v>
      </c>
      <c r="L1203">
        <f t="shared" si="483"/>
        <v>342367463.28571427</v>
      </c>
      <c r="M1203">
        <f t="shared" si="484"/>
        <v>-58649210.285714269</v>
      </c>
      <c r="N1203" s="10">
        <f t="shared" si="471"/>
        <v>-1.5294552418067926</v>
      </c>
      <c r="O1203">
        <f t="shared" si="479"/>
        <v>-16.599999999998545</v>
      </c>
      <c r="P1203">
        <f t="shared" si="491"/>
        <v>-201.49999999999818</v>
      </c>
      <c r="Q1203">
        <f t="shared" si="492"/>
        <v>177.29769389900346</v>
      </c>
      <c r="R1203">
        <f t="shared" si="493"/>
        <v>184.89999999999964</v>
      </c>
      <c r="S1203">
        <f t="shared" si="475"/>
        <v>-59.399999999999636</v>
      </c>
      <c r="T1203">
        <f t="shared" si="476"/>
        <v>59.399999999999636</v>
      </c>
      <c r="U1203">
        <f t="shared" si="477"/>
        <v>0</v>
      </c>
      <c r="V1203">
        <f t="shared" si="478"/>
        <v>59.399999999999636</v>
      </c>
      <c r="W1203">
        <f t="shared" si="485"/>
        <v>41.085714285714339</v>
      </c>
      <c r="X1203">
        <f t="shared" si="480"/>
        <v>43.457142857142699</v>
      </c>
      <c r="Y1203">
        <f t="shared" si="486"/>
        <v>48.029392117568591</v>
      </c>
      <c r="Z1203">
        <f t="shared" si="487"/>
        <v>0</v>
      </c>
      <c r="AA1203">
        <f t="shared" si="488"/>
        <v>0</v>
      </c>
      <c r="AB1203">
        <v>64.7</v>
      </c>
      <c r="AC1203">
        <f t="shared" si="468"/>
        <v>-15959151731.25</v>
      </c>
      <c r="AD1203">
        <f t="shared" si="481"/>
        <v>-9138072923.0499897</v>
      </c>
      <c r="AE1203" t="str">
        <f t="shared" si="469"/>
        <v>Jun</v>
      </c>
      <c r="AF1203">
        <f>_xlfn.IFNA(VLOOKUP(A1203,Gold!$A$2:$E$1307,5, FALSE),AF1202)</f>
        <v>32590</v>
      </c>
      <c r="AG1203">
        <f>_xlfn.IFNA(VLOOKUP(A1203,Gold!$A$2:$G$1307,7, FALSE),AG1202)</f>
        <v>1</v>
      </c>
      <c r="AH1203">
        <f>_xlfn.IFNA(VLOOKUP(A1203,Oil!$A$2:$E$1345,5, FALSE),AH1202)</f>
        <v>3698</v>
      </c>
      <c r="AI1203">
        <f>_xlfn.IFNA(VLOOKUP(A1203,Oil!$A$2:$G$1345,7, FALSE),AI1202)</f>
        <v>-1</v>
      </c>
      <c r="AJ1203">
        <f t="shared" si="472"/>
        <v>0</v>
      </c>
      <c r="AK1203">
        <f>_xlfn.IFNA(VLOOKUP(A1203,InterestRate!$A$2:$G$1334,3, FALSE),AK1202)</f>
        <v>7.0119999999999996</v>
      </c>
      <c r="AL1203">
        <f>_xlfn.IFNA(VLOOKUP(A1203,InterestRate!$A$2:$G$1334,4,FALSE),AL1202)</f>
        <v>7.0220000000000002</v>
      </c>
      <c r="AM1203">
        <f>_xlfn.IFNA(VLOOKUP(A1203,InterestRate!$A$2:$G$1334,5, FALSE),AM1202)</f>
        <v>7.0250000000000004</v>
      </c>
      <c r="AN1203">
        <f>_xlfn.IFNA(VLOOKUP(A1203,InterestRate!$A$2:$G$1334,6, FALSE),AN1202)</f>
        <v>6.9950000000000001</v>
      </c>
      <c r="AO1203">
        <f>_xlfn.IFNA(VLOOKUP(A1203,InterestRate!$A$2:$G$1334,7, FALSE),AO1202)</f>
        <v>-3.5999999999999999E-3</v>
      </c>
      <c r="AP1203">
        <f t="shared" si="473"/>
        <v>-1</v>
      </c>
      <c r="AQ1203">
        <f t="shared" si="474"/>
        <v>-1</v>
      </c>
    </row>
    <row r="1204" spans="1:43" x14ac:dyDescent="0.2">
      <c r="A1204" s="1">
        <v>43629</v>
      </c>
      <c r="B1204">
        <v>11873.9</v>
      </c>
      <c r="C1204">
        <v>11931.35</v>
      </c>
      <c r="D1204">
        <v>11817.05</v>
      </c>
      <c r="E1204">
        <v>11914.05</v>
      </c>
      <c r="F1204">
        <v>447901993</v>
      </c>
      <c r="G1204">
        <v>18680.91</v>
      </c>
      <c r="H1204">
        <f t="shared" si="490"/>
        <v>11933.533333333333</v>
      </c>
      <c r="I1204">
        <f t="shared" si="482"/>
        <v>-19.483333333333576</v>
      </c>
      <c r="J1204">
        <f t="shared" si="489"/>
        <v>0</v>
      </c>
      <c r="K1204">
        <f t="shared" si="470"/>
        <v>11699.65</v>
      </c>
      <c r="L1204">
        <f t="shared" si="483"/>
        <v>320201623.85714287</v>
      </c>
      <c r="M1204">
        <f t="shared" si="484"/>
        <v>127700369.14285713</v>
      </c>
      <c r="N1204" s="10">
        <f t="shared" si="471"/>
        <v>-1.7995559864193926</v>
      </c>
      <c r="O1204">
        <f t="shared" si="479"/>
        <v>-174.5</v>
      </c>
      <c r="P1204">
        <f t="shared" si="491"/>
        <v>-606</v>
      </c>
      <c r="Q1204">
        <f t="shared" si="492"/>
        <v>178.54750501650528</v>
      </c>
      <c r="R1204">
        <f t="shared" si="493"/>
        <v>431.5</v>
      </c>
      <c r="S1204">
        <f t="shared" si="475"/>
        <v>7.8499999999985448</v>
      </c>
      <c r="T1204">
        <f t="shared" si="476"/>
        <v>-7.8499999999985448</v>
      </c>
      <c r="U1204">
        <f t="shared" si="477"/>
        <v>7.8499999999985448</v>
      </c>
      <c r="V1204">
        <f t="shared" si="478"/>
        <v>0</v>
      </c>
      <c r="W1204">
        <f t="shared" si="485"/>
        <v>18.528571428571272</v>
      </c>
      <c r="X1204">
        <f t="shared" si="480"/>
        <v>43.457142857142699</v>
      </c>
      <c r="Y1204">
        <f t="shared" si="486"/>
        <v>29.417101383533577</v>
      </c>
      <c r="Z1204">
        <f t="shared" si="487"/>
        <v>0</v>
      </c>
      <c r="AA1204">
        <f t="shared" si="488"/>
        <v>0</v>
      </c>
      <c r="AB1204">
        <v>-171.4</v>
      </c>
      <c r="AC1204">
        <f t="shared" si="468"/>
        <v>17983265018.949837</v>
      </c>
      <c r="AD1204">
        <f t="shared" si="481"/>
        <v>-12640753568.057125</v>
      </c>
      <c r="AE1204" t="str">
        <f t="shared" si="469"/>
        <v>Jun</v>
      </c>
      <c r="AF1204">
        <f>_xlfn.IFNA(VLOOKUP(A1204,Gold!$A$2:$E$1307,5, FALSE),AF1203)</f>
        <v>32632</v>
      </c>
      <c r="AG1204">
        <f>_xlfn.IFNA(VLOOKUP(A1204,Gold!$A$2:$G$1307,7, FALSE),AG1203)</f>
        <v>1</v>
      </c>
      <c r="AH1204">
        <f>_xlfn.IFNA(VLOOKUP(A1204,Oil!$A$2:$E$1345,5, FALSE),AH1203)</f>
        <v>3549</v>
      </c>
      <c r="AI1204">
        <f>_xlfn.IFNA(VLOOKUP(A1204,Oil!$A$2:$G$1345,7, FALSE),AI1203)</f>
        <v>-1</v>
      </c>
      <c r="AJ1204">
        <f t="shared" si="472"/>
        <v>0</v>
      </c>
      <c r="AK1204">
        <f>_xlfn.IFNA(VLOOKUP(A1204,InterestRate!$A$2:$G$1334,3, FALSE),AK1203)</f>
        <v>7.0090000000000003</v>
      </c>
      <c r="AL1204">
        <f>_xlfn.IFNA(VLOOKUP(A1204,InterestRate!$A$2:$G$1334,4,FALSE),AL1203)</f>
        <v>6.9889999999999999</v>
      </c>
      <c r="AM1204">
        <f>_xlfn.IFNA(VLOOKUP(A1204,InterestRate!$A$2:$G$1334,5, FALSE),AM1203)</f>
        <v>7.0279999999999996</v>
      </c>
      <c r="AN1204">
        <f>_xlfn.IFNA(VLOOKUP(A1204,InterestRate!$A$2:$G$1334,6, FALSE),AN1203)</f>
        <v>6.9649999999999999</v>
      </c>
      <c r="AO1204">
        <f>_xlfn.IFNA(VLOOKUP(A1204,InterestRate!$A$2:$G$1334,7, FALSE),AO1203)</f>
        <v>-4.0000000000000002E-4</v>
      </c>
      <c r="AP1204">
        <f t="shared" si="473"/>
        <v>-1</v>
      </c>
      <c r="AQ1204">
        <f t="shared" si="474"/>
        <v>-1</v>
      </c>
    </row>
    <row r="1205" spans="1:43" x14ac:dyDescent="0.2">
      <c r="A1205" s="1">
        <v>43630</v>
      </c>
      <c r="B1205">
        <v>11910.1</v>
      </c>
      <c r="C1205">
        <v>11911.85</v>
      </c>
      <c r="D1205">
        <v>11797.7</v>
      </c>
      <c r="E1205">
        <v>11823.3</v>
      </c>
      <c r="F1205">
        <v>390294634</v>
      </c>
      <c r="G1205">
        <v>16226.57</v>
      </c>
      <c r="H1205">
        <f t="shared" si="490"/>
        <v>11932.641666666665</v>
      </c>
      <c r="I1205">
        <f t="shared" si="482"/>
        <v>-109.34166666666533</v>
      </c>
      <c r="J1205">
        <f t="shared" si="489"/>
        <v>0</v>
      </c>
      <c r="K1205">
        <f t="shared" si="470"/>
        <v>11796.45</v>
      </c>
      <c r="L1205">
        <f t="shared" si="483"/>
        <v>339145200.71428573</v>
      </c>
      <c r="M1205">
        <f t="shared" si="484"/>
        <v>51149433.285714269</v>
      </c>
      <c r="N1205" s="10">
        <f t="shared" si="471"/>
        <v>-0.22709395853948175</v>
      </c>
      <c r="O1205">
        <f t="shared" si="479"/>
        <v>-198.35000000000036</v>
      </c>
      <c r="P1205">
        <f t="shared" si="491"/>
        <v>-375.89999999999964</v>
      </c>
      <c r="Q1205">
        <f t="shared" si="492"/>
        <v>112.28075832695539</v>
      </c>
      <c r="R1205">
        <f t="shared" si="493"/>
        <v>177.54999999999927</v>
      </c>
      <c r="S1205">
        <f t="shared" si="475"/>
        <v>-90.75</v>
      </c>
      <c r="T1205">
        <f t="shared" si="476"/>
        <v>90.75</v>
      </c>
      <c r="U1205">
        <f t="shared" si="477"/>
        <v>0</v>
      </c>
      <c r="V1205">
        <f t="shared" si="478"/>
        <v>90.75</v>
      </c>
      <c r="W1205">
        <f t="shared" si="485"/>
        <v>18.528571428571272</v>
      </c>
      <c r="X1205">
        <f t="shared" si="480"/>
        <v>46.864285714285607</v>
      </c>
      <c r="Y1205">
        <f t="shared" si="486"/>
        <v>27.907477138246236</v>
      </c>
      <c r="Z1205">
        <f t="shared" si="487"/>
        <v>0</v>
      </c>
      <c r="AA1205">
        <f t="shared" si="488"/>
        <v>0</v>
      </c>
      <c r="AB1205">
        <v>-389.45</v>
      </c>
      <c r="AC1205">
        <f t="shared" si="468"/>
        <v>-33877574231.200424</v>
      </c>
      <c r="AD1205">
        <f t="shared" si="481"/>
        <v>-16199567169.085756</v>
      </c>
      <c r="AE1205" t="str">
        <f t="shared" si="469"/>
        <v>Jun</v>
      </c>
      <c r="AF1205">
        <f>_xlfn.IFNA(VLOOKUP(A1205,Gold!$A$2:$E$1307,5, FALSE),AF1204)</f>
        <v>33061</v>
      </c>
      <c r="AG1205">
        <f>_xlfn.IFNA(VLOOKUP(A1205,Gold!$A$2:$G$1307,7, FALSE),AG1204)</f>
        <v>1</v>
      </c>
      <c r="AH1205">
        <f>_xlfn.IFNA(VLOOKUP(A1205,Oil!$A$2:$E$1345,5, FALSE),AH1204)</f>
        <v>3626</v>
      </c>
      <c r="AI1205">
        <f>_xlfn.IFNA(VLOOKUP(A1205,Oil!$A$2:$G$1345,7, FALSE),AI1204)</f>
        <v>1</v>
      </c>
      <c r="AJ1205">
        <f t="shared" si="472"/>
        <v>2</v>
      </c>
      <c r="AK1205">
        <f>_xlfn.IFNA(VLOOKUP(A1205,InterestRate!$A$2:$G$1334,3, FALSE),AK1204)</f>
        <v>6.9189999999999996</v>
      </c>
      <c r="AL1205">
        <f>_xlfn.IFNA(VLOOKUP(A1205,InterestRate!$A$2:$G$1334,4,FALSE),AL1204)</f>
        <v>6.9930000000000003</v>
      </c>
      <c r="AM1205">
        <f>_xlfn.IFNA(VLOOKUP(A1205,InterestRate!$A$2:$G$1334,5, FALSE),AM1204)</f>
        <v>6.9969999999999999</v>
      </c>
      <c r="AN1205">
        <f>_xlfn.IFNA(VLOOKUP(A1205,InterestRate!$A$2:$G$1334,6, FALSE),AN1204)</f>
        <v>6.9139999999999997</v>
      </c>
      <c r="AO1205">
        <f>_xlfn.IFNA(VLOOKUP(A1205,InterestRate!$A$2:$G$1334,7, FALSE),AO1204)</f>
        <v>-1.2800000000000001E-2</v>
      </c>
      <c r="AP1205">
        <f t="shared" si="473"/>
        <v>-1</v>
      </c>
      <c r="AQ1205">
        <f t="shared" si="474"/>
        <v>1</v>
      </c>
    </row>
    <row r="1206" spans="1:43" x14ac:dyDescent="0.2">
      <c r="A1206" s="1">
        <v>43633</v>
      </c>
      <c r="B1206">
        <v>11844</v>
      </c>
      <c r="C1206">
        <v>11844.05</v>
      </c>
      <c r="D1206">
        <v>11657.75</v>
      </c>
      <c r="E1206">
        <v>11672.15</v>
      </c>
      <c r="F1206">
        <v>295528399</v>
      </c>
      <c r="G1206">
        <v>13851.67</v>
      </c>
      <c r="H1206">
        <f t="shared" si="490"/>
        <v>11923.854166666664</v>
      </c>
      <c r="I1206">
        <f t="shared" si="482"/>
        <v>-251.70416666666461</v>
      </c>
      <c r="J1206">
        <f t="shared" si="489"/>
        <v>0</v>
      </c>
      <c r="K1206">
        <f t="shared" si="470"/>
        <v>11847.55</v>
      </c>
      <c r="L1206">
        <f t="shared" si="483"/>
        <v>353584162.14285713</v>
      </c>
      <c r="M1206">
        <f t="shared" si="484"/>
        <v>-58055763.142857134</v>
      </c>
      <c r="N1206" s="10">
        <f t="shared" si="471"/>
        <v>1.5027222919513512</v>
      </c>
      <c r="O1206">
        <f t="shared" si="479"/>
        <v>-171.60000000000036</v>
      </c>
      <c r="P1206">
        <f t="shared" si="491"/>
        <v>-90.600000000000364</v>
      </c>
      <c r="Q1206">
        <f t="shared" si="492"/>
        <v>96.273665612545699</v>
      </c>
      <c r="R1206">
        <f t="shared" si="493"/>
        <v>-81</v>
      </c>
      <c r="S1206">
        <f t="shared" si="475"/>
        <v>-151.14999999999964</v>
      </c>
      <c r="T1206">
        <f t="shared" si="476"/>
        <v>151.14999999999964</v>
      </c>
      <c r="U1206">
        <f t="shared" si="477"/>
        <v>0</v>
      </c>
      <c r="V1206">
        <f t="shared" si="478"/>
        <v>151.14999999999964</v>
      </c>
      <c r="W1206">
        <f t="shared" si="485"/>
        <v>18.528571428571272</v>
      </c>
      <c r="X1206">
        <f t="shared" si="480"/>
        <v>43.042857142857038</v>
      </c>
      <c r="Y1206">
        <f t="shared" si="486"/>
        <v>29.6118721461186</v>
      </c>
      <c r="Z1206">
        <f t="shared" si="487"/>
        <v>0</v>
      </c>
      <c r="AA1206">
        <f t="shared" si="488"/>
        <v>0</v>
      </c>
      <c r="AB1206">
        <v>-544.45000000000005</v>
      </c>
      <c r="AC1206">
        <f t="shared" si="468"/>
        <v>-50786555368.150108</v>
      </c>
      <c r="AD1206">
        <f t="shared" si="481"/>
        <v>-11826029224.664385</v>
      </c>
      <c r="AE1206" t="str">
        <f t="shared" si="469"/>
        <v>Jun</v>
      </c>
      <c r="AF1206">
        <f>_xlfn.IFNA(VLOOKUP(A1206,Gold!$A$2:$E$1307,5, FALSE),AF1205)</f>
        <v>32733</v>
      </c>
      <c r="AG1206">
        <f>_xlfn.IFNA(VLOOKUP(A1206,Gold!$A$2:$G$1307,7, FALSE),AG1205)</f>
        <v>-1</v>
      </c>
      <c r="AH1206">
        <f>_xlfn.IFNA(VLOOKUP(A1206,Oil!$A$2:$E$1345,5, FALSE),AH1205)</f>
        <v>3653</v>
      </c>
      <c r="AI1206">
        <f>_xlfn.IFNA(VLOOKUP(A1206,Oil!$A$2:$G$1345,7, FALSE),AI1205)</f>
        <v>1</v>
      </c>
      <c r="AJ1206">
        <f t="shared" si="472"/>
        <v>0</v>
      </c>
      <c r="AK1206">
        <f>_xlfn.IFNA(VLOOKUP(A1206,InterestRate!$A$2:$G$1334,3, FALSE),AK1205)</f>
        <v>6.931</v>
      </c>
      <c r="AL1206">
        <f>_xlfn.IFNA(VLOOKUP(A1206,InterestRate!$A$2:$G$1334,4,FALSE),AL1205)</f>
        <v>6.9329999999999998</v>
      </c>
      <c r="AM1206">
        <f>_xlfn.IFNA(VLOOKUP(A1206,InterestRate!$A$2:$G$1334,5, FALSE),AM1205)</f>
        <v>6.9470000000000001</v>
      </c>
      <c r="AN1206">
        <f>_xlfn.IFNA(VLOOKUP(A1206,InterestRate!$A$2:$G$1334,6, FALSE),AN1205)</f>
        <v>6.915</v>
      </c>
      <c r="AO1206">
        <f>_xlfn.IFNA(VLOOKUP(A1206,InterestRate!$A$2:$G$1334,7, FALSE),AO1205)</f>
        <v>1.6999999999999999E-3</v>
      </c>
      <c r="AP1206">
        <f t="shared" si="473"/>
        <v>1</v>
      </c>
      <c r="AQ1206">
        <f t="shared" si="474"/>
        <v>1</v>
      </c>
    </row>
    <row r="1207" spans="1:43" x14ac:dyDescent="0.2">
      <c r="A1207" s="1">
        <v>43634</v>
      </c>
      <c r="B1207">
        <v>11677.05</v>
      </c>
      <c r="C1207">
        <v>11727.2</v>
      </c>
      <c r="D1207">
        <v>11641.15</v>
      </c>
      <c r="E1207">
        <v>11691.5</v>
      </c>
      <c r="F1207">
        <v>365525622</v>
      </c>
      <c r="G1207">
        <v>16120.69</v>
      </c>
      <c r="H1207">
        <f t="shared" si="490"/>
        <v>11908.108333333332</v>
      </c>
      <c r="I1207">
        <f t="shared" si="482"/>
        <v>-216.60833333333176</v>
      </c>
      <c r="J1207">
        <f t="shared" si="489"/>
        <v>0</v>
      </c>
      <c r="K1207">
        <f t="shared" si="470"/>
        <v>11841.55</v>
      </c>
      <c r="L1207">
        <f t="shared" si="483"/>
        <v>336487227.4285714</v>
      </c>
      <c r="M1207">
        <f t="shared" si="484"/>
        <v>29038394.571428597</v>
      </c>
      <c r="N1207" s="10">
        <f t="shared" si="471"/>
        <v>1.2834110251037016</v>
      </c>
      <c r="O1207">
        <f t="shared" si="479"/>
        <v>-179.14999999999964</v>
      </c>
      <c r="P1207">
        <f t="shared" si="491"/>
        <v>-121.04999999999927</v>
      </c>
      <c r="Q1207">
        <f t="shared" si="492"/>
        <v>104.67987992878506</v>
      </c>
      <c r="R1207">
        <f t="shared" si="493"/>
        <v>-58.100000000000364</v>
      </c>
      <c r="S1207">
        <f t="shared" si="475"/>
        <v>19.350000000000364</v>
      </c>
      <c r="T1207">
        <f t="shared" si="476"/>
        <v>-19.350000000000364</v>
      </c>
      <c r="U1207">
        <f t="shared" si="477"/>
        <v>19.350000000000364</v>
      </c>
      <c r="V1207">
        <f t="shared" si="478"/>
        <v>0</v>
      </c>
      <c r="W1207">
        <f t="shared" si="485"/>
        <v>17.44999999999995</v>
      </c>
      <c r="X1207">
        <f t="shared" si="480"/>
        <v>43.042857142857038</v>
      </c>
      <c r="Y1207">
        <f t="shared" si="486"/>
        <v>28.377279591125557</v>
      </c>
      <c r="Z1207">
        <f t="shared" si="487"/>
        <v>0</v>
      </c>
      <c r="AA1207">
        <f t="shared" si="488"/>
        <v>0</v>
      </c>
      <c r="AB1207">
        <v>-549.1</v>
      </c>
      <c r="AC1207">
        <f t="shared" si="468"/>
        <v>5281845237.9002657</v>
      </c>
      <c r="AD1207">
        <f t="shared" si="481"/>
        <v>-11306963434.89287</v>
      </c>
      <c r="AE1207" t="str">
        <f t="shared" si="469"/>
        <v>Jun</v>
      </c>
      <c r="AF1207">
        <f>_xlfn.IFNA(VLOOKUP(A1207,Gold!$A$2:$E$1307,5, FALSE),AF1206)</f>
        <v>32918</v>
      </c>
      <c r="AG1207">
        <f>_xlfn.IFNA(VLOOKUP(A1207,Gold!$A$2:$G$1307,7, FALSE),AG1206)</f>
        <v>1</v>
      </c>
      <c r="AH1207">
        <f>_xlfn.IFNA(VLOOKUP(A1207,Oil!$A$2:$E$1345,5, FALSE),AH1206)</f>
        <v>3627</v>
      </c>
      <c r="AI1207">
        <f>_xlfn.IFNA(VLOOKUP(A1207,Oil!$A$2:$G$1345,7, FALSE),AI1206)</f>
        <v>-1</v>
      </c>
      <c r="AJ1207">
        <f t="shared" si="472"/>
        <v>0</v>
      </c>
      <c r="AK1207">
        <f>_xlfn.IFNA(VLOOKUP(A1207,InterestRate!$A$2:$G$1334,3, FALSE),AK1206)</f>
        <v>6.8079999999999998</v>
      </c>
      <c r="AL1207">
        <f>_xlfn.IFNA(VLOOKUP(A1207,InterestRate!$A$2:$G$1334,4,FALSE),AL1206)</f>
        <v>6.9119999999999999</v>
      </c>
      <c r="AM1207">
        <f>_xlfn.IFNA(VLOOKUP(A1207,InterestRate!$A$2:$G$1334,5, FALSE),AM1206)</f>
        <v>6.92</v>
      </c>
      <c r="AN1207">
        <f>_xlfn.IFNA(VLOOKUP(A1207,InterestRate!$A$2:$G$1334,6, FALSE),AN1206)</f>
        <v>6.8079999999999998</v>
      </c>
      <c r="AO1207">
        <f>_xlfn.IFNA(VLOOKUP(A1207,InterestRate!$A$2:$G$1334,7, FALSE),AO1206)</f>
        <v>-1.77E-2</v>
      </c>
      <c r="AP1207">
        <f t="shared" si="473"/>
        <v>-1</v>
      </c>
      <c r="AQ1207">
        <f t="shared" si="474"/>
        <v>-1</v>
      </c>
    </row>
    <row r="1208" spans="1:43" x14ac:dyDescent="0.2">
      <c r="A1208" s="1">
        <v>43635</v>
      </c>
      <c r="B1208">
        <v>11744.45</v>
      </c>
      <c r="C1208">
        <v>11802.5</v>
      </c>
      <c r="D1208">
        <v>11625.1</v>
      </c>
      <c r="E1208">
        <v>11691.45</v>
      </c>
      <c r="F1208">
        <v>446933027</v>
      </c>
      <c r="G1208">
        <v>18722.71</v>
      </c>
      <c r="H1208">
        <f t="shared" si="490"/>
        <v>11886.908333333335</v>
      </c>
      <c r="I1208">
        <f t="shared" si="482"/>
        <v>-195.45833333333394</v>
      </c>
      <c r="J1208">
        <f t="shared" si="489"/>
        <v>0</v>
      </c>
      <c r="K1208">
        <f t="shared" si="470"/>
        <v>11788.85</v>
      </c>
      <c r="L1208">
        <f t="shared" si="483"/>
        <v>345497186.28571427</v>
      </c>
      <c r="M1208">
        <f t="shared" si="484"/>
        <v>101435840.71428573</v>
      </c>
      <c r="N1208" s="10">
        <f t="shared" si="471"/>
        <v>0.83308742713692163</v>
      </c>
      <c r="O1208">
        <f t="shared" si="479"/>
        <v>-231.25</v>
      </c>
      <c r="P1208">
        <f t="shared" si="491"/>
        <v>-292.85000000000036</v>
      </c>
      <c r="Q1208">
        <f t="shared" si="492"/>
        <v>110.88368476750375</v>
      </c>
      <c r="R1208">
        <f t="shared" si="493"/>
        <v>61.600000000000364</v>
      </c>
      <c r="S1208">
        <f t="shared" si="475"/>
        <v>-4.9999999999272404E-2</v>
      </c>
      <c r="T1208">
        <f t="shared" si="476"/>
        <v>4.9999999999272404E-2</v>
      </c>
      <c r="U1208">
        <f t="shared" si="477"/>
        <v>0</v>
      </c>
      <c r="V1208">
        <f t="shared" si="478"/>
        <v>4.9999999999272404E-2</v>
      </c>
      <c r="W1208">
        <f t="shared" si="485"/>
        <v>10.014285714285506</v>
      </c>
      <c r="X1208">
        <f t="shared" si="480"/>
        <v>43.049999999999791</v>
      </c>
      <c r="Y1208">
        <f t="shared" si="486"/>
        <v>18.522922446822335</v>
      </c>
      <c r="Z1208">
        <f t="shared" si="487"/>
        <v>1</v>
      </c>
      <c r="AA1208">
        <f t="shared" si="488"/>
        <v>0</v>
      </c>
      <c r="AB1208">
        <v>-582</v>
      </c>
      <c r="AC1208">
        <f t="shared" si="468"/>
        <v>-23687450431</v>
      </c>
      <c r="AD1208">
        <f t="shared" si="481"/>
        <v>-14162225035.178633</v>
      </c>
      <c r="AE1208" t="str">
        <f t="shared" si="469"/>
        <v>Jun</v>
      </c>
      <c r="AF1208">
        <f>_xlfn.IFNA(VLOOKUP(A1208,Gold!$A$2:$E$1307,5, FALSE),AF1207)</f>
        <v>32850</v>
      </c>
      <c r="AG1208">
        <f>_xlfn.IFNA(VLOOKUP(A1208,Gold!$A$2:$G$1307,7, FALSE),AG1207)</f>
        <v>1</v>
      </c>
      <c r="AH1208">
        <f>_xlfn.IFNA(VLOOKUP(A1208,Oil!$A$2:$E$1345,5, FALSE),AH1207)</f>
        <v>3762</v>
      </c>
      <c r="AI1208">
        <f>_xlfn.IFNA(VLOOKUP(A1208,Oil!$A$2:$G$1345,7, FALSE),AI1207)</f>
        <v>1</v>
      </c>
      <c r="AJ1208">
        <f t="shared" si="472"/>
        <v>2</v>
      </c>
      <c r="AK1208">
        <f>_xlfn.IFNA(VLOOKUP(A1208,InterestRate!$A$2:$G$1334,3, FALSE),AK1207)</f>
        <v>6.8410000000000002</v>
      </c>
      <c r="AL1208">
        <f>_xlfn.IFNA(VLOOKUP(A1208,InterestRate!$A$2:$G$1334,4,FALSE),AL1207)</f>
        <v>6.8310000000000004</v>
      </c>
      <c r="AM1208">
        <f>_xlfn.IFNA(VLOOKUP(A1208,InterestRate!$A$2:$G$1334,5, FALSE),AM1207)</f>
        <v>6.8490000000000002</v>
      </c>
      <c r="AN1208">
        <f>_xlfn.IFNA(VLOOKUP(A1208,InterestRate!$A$2:$G$1334,6, FALSE),AN1207)</f>
        <v>6.8170000000000002</v>
      </c>
      <c r="AO1208">
        <f>_xlfn.IFNA(VLOOKUP(A1208,InterestRate!$A$2:$G$1334,7, FALSE),AO1207)</f>
        <v>4.7999999999999996E-3</v>
      </c>
      <c r="AP1208">
        <f t="shared" si="473"/>
        <v>1</v>
      </c>
      <c r="AQ1208">
        <f t="shared" si="474"/>
        <v>3</v>
      </c>
    </row>
    <row r="1209" spans="1:43" x14ac:dyDescent="0.2">
      <c r="A1209" s="1">
        <v>43636</v>
      </c>
      <c r="B1209">
        <v>11653.65</v>
      </c>
      <c r="C1209">
        <v>11843.5</v>
      </c>
      <c r="D1209">
        <v>11635.05</v>
      </c>
      <c r="E1209">
        <v>11831.75</v>
      </c>
      <c r="F1209">
        <v>442016954</v>
      </c>
      <c r="G1209">
        <v>18839.11</v>
      </c>
      <c r="H1209">
        <f t="shared" si="490"/>
        <v>11867.629166666668</v>
      </c>
      <c r="I1209">
        <f t="shared" si="482"/>
        <v>-35.879166666667516</v>
      </c>
      <c r="J1209">
        <f t="shared" si="489"/>
        <v>0</v>
      </c>
      <c r="K1209">
        <f t="shared" si="470"/>
        <v>11865.6</v>
      </c>
      <c r="L1209">
        <f t="shared" si="483"/>
        <v>366011983.71428573</v>
      </c>
      <c r="M1209">
        <f t="shared" si="484"/>
        <v>76004970.285714269</v>
      </c>
      <c r="N1209" s="10">
        <f t="shared" si="471"/>
        <v>0.28609461829400018</v>
      </c>
      <c r="O1209">
        <f t="shared" si="479"/>
        <v>-133.85000000000036</v>
      </c>
      <c r="P1209">
        <f t="shared" si="491"/>
        <v>-153.55000000000109</v>
      </c>
      <c r="Q1209">
        <f t="shared" si="492"/>
        <v>96.669935494814169</v>
      </c>
      <c r="R1209">
        <f t="shared" si="493"/>
        <v>19.700000000000728</v>
      </c>
      <c r="S1209">
        <f t="shared" si="475"/>
        <v>140.29999999999927</v>
      </c>
      <c r="T1209">
        <f t="shared" si="476"/>
        <v>-140.29999999999927</v>
      </c>
      <c r="U1209">
        <f t="shared" si="477"/>
        <v>140.29999999999927</v>
      </c>
      <c r="V1209">
        <f t="shared" si="478"/>
        <v>0</v>
      </c>
      <c r="W1209">
        <f t="shared" si="485"/>
        <v>23.928571428571168</v>
      </c>
      <c r="X1209">
        <f t="shared" si="480"/>
        <v>43.049999999999791</v>
      </c>
      <c r="Y1209">
        <f t="shared" si="486"/>
        <v>35.200168120205802</v>
      </c>
      <c r="Z1209">
        <f t="shared" si="487"/>
        <v>0</v>
      </c>
      <c r="AA1209">
        <f t="shared" si="488"/>
        <v>0</v>
      </c>
      <c r="AB1209">
        <v>-544.25</v>
      </c>
      <c r="AC1209">
        <f t="shared" si="468"/>
        <v>78723219507.400162</v>
      </c>
      <c r="AD1209">
        <f t="shared" si="481"/>
        <v>-3188914571.0500379</v>
      </c>
      <c r="AE1209" t="str">
        <f t="shared" si="469"/>
        <v>Jun</v>
      </c>
      <c r="AF1209">
        <f>_xlfn.IFNA(VLOOKUP(A1209,Gold!$A$2:$E$1307,5, FALSE),AF1208)</f>
        <v>33520</v>
      </c>
      <c r="AG1209">
        <f>_xlfn.IFNA(VLOOKUP(A1209,Gold!$A$2:$G$1307,7, FALSE),AG1208)</f>
        <v>-1</v>
      </c>
      <c r="AH1209">
        <f>_xlfn.IFNA(VLOOKUP(A1209,Oil!$A$2:$E$1345,5, FALSE),AH1208)</f>
        <v>3745</v>
      </c>
      <c r="AI1209">
        <f>_xlfn.IFNA(VLOOKUP(A1209,Oil!$A$2:$G$1345,7, FALSE),AI1208)</f>
        <v>-1</v>
      </c>
      <c r="AJ1209">
        <f t="shared" si="472"/>
        <v>-2</v>
      </c>
      <c r="AK1209">
        <f>_xlfn.IFNA(VLOOKUP(A1209,InterestRate!$A$2:$G$1334,3, FALSE),AK1208)</f>
        <v>6.7910000000000004</v>
      </c>
      <c r="AL1209">
        <f>_xlfn.IFNA(VLOOKUP(A1209,InterestRate!$A$2:$G$1334,4,FALSE),AL1208)</f>
        <v>6.7690000000000001</v>
      </c>
      <c r="AM1209">
        <f>_xlfn.IFNA(VLOOKUP(A1209,InterestRate!$A$2:$G$1334,5, FALSE),AM1208)</f>
        <v>6.7910000000000004</v>
      </c>
      <c r="AN1209">
        <f>_xlfn.IFNA(VLOOKUP(A1209,InterestRate!$A$2:$G$1334,6, FALSE),AN1208)</f>
        <v>6.734</v>
      </c>
      <c r="AO1209">
        <f>_xlfn.IFNA(VLOOKUP(A1209,InterestRate!$A$2:$G$1334,7, FALSE),AO1208)</f>
        <v>-7.3000000000000001E-3</v>
      </c>
      <c r="AP1209">
        <f t="shared" si="473"/>
        <v>-1</v>
      </c>
      <c r="AQ1209">
        <f t="shared" si="474"/>
        <v>-3</v>
      </c>
    </row>
    <row r="1210" spans="1:43" x14ac:dyDescent="0.2">
      <c r="A1210" s="1">
        <v>43637</v>
      </c>
      <c r="B1210">
        <v>11827.6</v>
      </c>
      <c r="C1210">
        <v>11827.95</v>
      </c>
      <c r="D1210">
        <v>11705.1</v>
      </c>
      <c r="E1210">
        <v>11724.1</v>
      </c>
      <c r="F1210">
        <v>468430388</v>
      </c>
      <c r="G1210">
        <v>23346.13</v>
      </c>
      <c r="H1210">
        <f t="shared" si="490"/>
        <v>11846.229166666666</v>
      </c>
      <c r="I1210">
        <f t="shared" si="482"/>
        <v>-122.1291666666657</v>
      </c>
      <c r="J1210">
        <f t="shared" si="489"/>
        <v>0</v>
      </c>
      <c r="K1210">
        <f t="shared" si="470"/>
        <v>11910.3</v>
      </c>
      <c r="L1210">
        <f t="shared" si="483"/>
        <v>381702697.4285714</v>
      </c>
      <c r="M1210">
        <f t="shared" si="484"/>
        <v>86727690.571428597</v>
      </c>
      <c r="N1210" s="10">
        <f t="shared" si="471"/>
        <v>1.5881816088228426</v>
      </c>
      <c r="O1210">
        <f t="shared" si="479"/>
        <v>-182.10000000000036</v>
      </c>
      <c r="P1210">
        <f t="shared" si="491"/>
        <v>-165.50000000000182</v>
      </c>
      <c r="Q1210">
        <f t="shared" si="492"/>
        <v>68.890408137369889</v>
      </c>
      <c r="R1210">
        <f t="shared" si="493"/>
        <v>-16.599999999998545</v>
      </c>
      <c r="S1210">
        <f t="shared" si="475"/>
        <v>-107.64999999999964</v>
      </c>
      <c r="T1210">
        <f t="shared" si="476"/>
        <v>107.64999999999964</v>
      </c>
      <c r="U1210">
        <f t="shared" si="477"/>
        <v>0</v>
      </c>
      <c r="V1210">
        <f t="shared" si="478"/>
        <v>107.64999999999964</v>
      </c>
      <c r="W1210">
        <f t="shared" si="485"/>
        <v>23.928571428571168</v>
      </c>
      <c r="X1210">
        <f t="shared" si="480"/>
        <v>49.942857142856937</v>
      </c>
      <c r="Y1210">
        <f t="shared" si="486"/>
        <v>31.959549704254769</v>
      </c>
      <c r="Z1210">
        <f t="shared" si="487"/>
        <v>0</v>
      </c>
      <c r="AA1210">
        <f t="shared" si="488"/>
        <v>0</v>
      </c>
      <c r="AB1210">
        <v>-547.20000000000005</v>
      </c>
      <c r="AC1210">
        <f t="shared" si="468"/>
        <v>-48482545158</v>
      </c>
      <c r="AD1210">
        <f t="shared" si="481"/>
        <v>-7835113632.0143232</v>
      </c>
      <c r="AE1210" t="str">
        <f t="shared" si="469"/>
        <v>Jun</v>
      </c>
      <c r="AF1210">
        <f>_xlfn.IFNA(VLOOKUP(A1210,Gold!$A$2:$E$1307,5, FALSE),AF1209)</f>
        <v>33909</v>
      </c>
      <c r="AG1210">
        <f>_xlfn.IFNA(VLOOKUP(A1210,Gold!$A$2:$G$1307,7, FALSE),AG1209)</f>
        <v>1</v>
      </c>
      <c r="AH1210">
        <f>_xlfn.IFNA(VLOOKUP(A1210,Oil!$A$2:$E$1345,5, FALSE),AH1209)</f>
        <v>3970</v>
      </c>
      <c r="AI1210">
        <f>_xlfn.IFNA(VLOOKUP(A1210,Oil!$A$2:$G$1345,7, FALSE),AI1209)</f>
        <v>1</v>
      </c>
      <c r="AJ1210">
        <f t="shared" si="472"/>
        <v>2</v>
      </c>
      <c r="AK1210">
        <f>_xlfn.IFNA(VLOOKUP(A1210,InterestRate!$A$2:$G$1334,3, FALSE),AK1209)</f>
        <v>6.8609999999999998</v>
      </c>
      <c r="AL1210">
        <f>_xlfn.IFNA(VLOOKUP(A1210,InterestRate!$A$2:$G$1334,4,FALSE),AL1209)</f>
        <v>6.8250000000000002</v>
      </c>
      <c r="AM1210">
        <f>_xlfn.IFNA(VLOOKUP(A1210,InterestRate!$A$2:$G$1334,5, FALSE),AM1209)</f>
        <v>6.8929999999999998</v>
      </c>
      <c r="AN1210">
        <f>_xlfn.IFNA(VLOOKUP(A1210,InterestRate!$A$2:$G$1334,6, FALSE),AN1209)</f>
        <v>6.8250000000000002</v>
      </c>
      <c r="AO1210">
        <f>_xlfn.IFNA(VLOOKUP(A1210,InterestRate!$A$2:$G$1334,7, FALSE),AO1209)</f>
        <v>1.03E-2</v>
      </c>
      <c r="AP1210">
        <f t="shared" si="473"/>
        <v>1</v>
      </c>
      <c r="AQ1210">
        <f t="shared" si="474"/>
        <v>3</v>
      </c>
    </row>
    <row r="1211" spans="1:43" x14ac:dyDescent="0.2">
      <c r="A1211" s="1">
        <v>43640</v>
      </c>
      <c r="B1211">
        <v>11725.8</v>
      </c>
      <c r="C1211">
        <v>11754</v>
      </c>
      <c r="D1211">
        <v>11670.2</v>
      </c>
      <c r="E1211">
        <v>11699.65</v>
      </c>
      <c r="F1211">
        <v>277620788</v>
      </c>
      <c r="G1211">
        <v>12631.38</v>
      </c>
      <c r="H1211">
        <f t="shared" si="490"/>
        <v>11821.433333333334</v>
      </c>
      <c r="I1211">
        <f t="shared" si="482"/>
        <v>-121.78333333333467</v>
      </c>
      <c r="J1211">
        <f t="shared" si="489"/>
        <v>0</v>
      </c>
      <c r="K1211">
        <f t="shared" si="470"/>
        <v>11916.75</v>
      </c>
      <c r="L1211">
        <f t="shared" si="483"/>
        <v>408090145.28571427</v>
      </c>
      <c r="M1211">
        <f t="shared" si="484"/>
        <v>-130469357.28571427</v>
      </c>
      <c r="N1211" s="10">
        <f t="shared" si="471"/>
        <v>1.8556110652882811</v>
      </c>
      <c r="O1211">
        <f t="shared" si="479"/>
        <v>-214.39999999999964</v>
      </c>
      <c r="P1211">
        <f t="shared" si="491"/>
        <v>-39.899999999999636</v>
      </c>
      <c r="Q1211">
        <f t="shared" si="492"/>
        <v>29.389304014831538</v>
      </c>
      <c r="R1211">
        <f t="shared" si="493"/>
        <v>-174.5</v>
      </c>
      <c r="S1211">
        <f t="shared" si="475"/>
        <v>-24.450000000000728</v>
      </c>
      <c r="T1211">
        <f t="shared" si="476"/>
        <v>24.450000000000728</v>
      </c>
      <c r="U1211">
        <f t="shared" si="477"/>
        <v>0</v>
      </c>
      <c r="V1211">
        <f t="shared" si="478"/>
        <v>24.450000000000728</v>
      </c>
      <c r="W1211">
        <f t="shared" si="485"/>
        <v>22.807142857142804</v>
      </c>
      <c r="X1211">
        <f t="shared" si="480"/>
        <v>53.435714285714184</v>
      </c>
      <c r="Y1211">
        <f t="shared" si="486"/>
        <v>29.526539670797106</v>
      </c>
      <c r="Z1211">
        <f t="shared" si="487"/>
        <v>0</v>
      </c>
      <c r="AA1211">
        <f t="shared" si="488"/>
        <v>0</v>
      </c>
      <c r="AB1211">
        <v>-530.35</v>
      </c>
      <c r="AC1211">
        <f t="shared" si="468"/>
        <v>-7259783606.1998987</v>
      </c>
      <c r="AD1211">
        <f t="shared" si="481"/>
        <v>-11441263435.607143</v>
      </c>
      <c r="AE1211" t="str">
        <f t="shared" si="469"/>
        <v>Jun</v>
      </c>
      <c r="AF1211">
        <f>_xlfn.IFNA(VLOOKUP(A1211,Gold!$A$2:$E$1307,5, FALSE),AF1210)</f>
        <v>34041</v>
      </c>
      <c r="AG1211">
        <f>_xlfn.IFNA(VLOOKUP(A1211,Gold!$A$2:$G$1307,7, FALSE),AG1210)</f>
        <v>1</v>
      </c>
      <c r="AH1211">
        <f>_xlfn.IFNA(VLOOKUP(A1211,Oil!$A$2:$E$1345,5, FALSE),AH1210)</f>
        <v>3999</v>
      </c>
      <c r="AI1211">
        <f>_xlfn.IFNA(VLOOKUP(A1211,Oil!$A$2:$G$1345,7, FALSE),AI1210)</f>
        <v>1</v>
      </c>
      <c r="AJ1211">
        <f t="shared" si="472"/>
        <v>2</v>
      </c>
      <c r="AK1211">
        <f>_xlfn.IFNA(VLOOKUP(A1211,InterestRate!$A$2:$G$1334,3, FALSE),AK1210)</f>
        <v>6.851</v>
      </c>
      <c r="AL1211">
        <f>_xlfn.IFNA(VLOOKUP(A1211,InterestRate!$A$2:$G$1334,4,FALSE),AL1210)</f>
        <v>6.84</v>
      </c>
      <c r="AM1211">
        <f>_xlfn.IFNA(VLOOKUP(A1211,InterestRate!$A$2:$G$1334,5, FALSE),AM1210)</f>
        <v>6.883</v>
      </c>
      <c r="AN1211">
        <f>_xlfn.IFNA(VLOOKUP(A1211,InterestRate!$A$2:$G$1334,6, FALSE),AN1210)</f>
        <v>6.8109999999999999</v>
      </c>
      <c r="AO1211">
        <f>_xlfn.IFNA(VLOOKUP(A1211,InterestRate!$A$2:$G$1334,7, FALSE),AO1210)</f>
        <v>-1.5E-3</v>
      </c>
      <c r="AP1211">
        <f t="shared" si="473"/>
        <v>-1</v>
      </c>
      <c r="AQ1211">
        <f t="shared" si="474"/>
        <v>1</v>
      </c>
    </row>
    <row r="1212" spans="1:43" x14ac:dyDescent="0.2">
      <c r="A1212" s="1">
        <v>43641</v>
      </c>
      <c r="B1212">
        <v>11681</v>
      </c>
      <c r="C1212">
        <v>11814.4</v>
      </c>
      <c r="D1212">
        <v>11651</v>
      </c>
      <c r="E1212">
        <v>11796.45</v>
      </c>
      <c r="F1212">
        <v>300476353</v>
      </c>
      <c r="G1212">
        <v>13822.83</v>
      </c>
      <c r="H1212">
        <f t="shared" si="490"/>
        <v>11809.425000000001</v>
      </c>
      <c r="I1212">
        <f t="shared" si="482"/>
        <v>-12.975000000000364</v>
      </c>
      <c r="J1212">
        <f t="shared" si="489"/>
        <v>0</v>
      </c>
      <c r="K1212">
        <f t="shared" si="470"/>
        <v>11946.75</v>
      </c>
      <c r="L1212">
        <f t="shared" si="483"/>
        <v>383764258.85714287</v>
      </c>
      <c r="M1212">
        <f t="shared" si="484"/>
        <v>-83287905.857142866</v>
      </c>
      <c r="N1212" s="10">
        <f t="shared" si="471"/>
        <v>1.2741121269534417</v>
      </c>
      <c r="O1212">
        <f t="shared" si="479"/>
        <v>-26.849999999998545</v>
      </c>
      <c r="P1212">
        <f t="shared" si="491"/>
        <v>171.50000000000182</v>
      </c>
      <c r="Q1212">
        <f t="shared" si="492"/>
        <v>31.583083929157045</v>
      </c>
      <c r="R1212">
        <f t="shared" si="493"/>
        <v>-198.35000000000036</v>
      </c>
      <c r="S1212">
        <f t="shared" si="475"/>
        <v>96.800000000001091</v>
      </c>
      <c r="T1212">
        <f t="shared" si="476"/>
        <v>-96.800000000001091</v>
      </c>
      <c r="U1212">
        <f t="shared" si="477"/>
        <v>96.800000000001091</v>
      </c>
      <c r="V1212">
        <f t="shared" si="478"/>
        <v>0</v>
      </c>
      <c r="W1212">
        <f t="shared" si="485"/>
        <v>36.635714285714393</v>
      </c>
      <c r="X1212">
        <f t="shared" si="480"/>
        <v>40.471428571428469</v>
      </c>
      <c r="Y1212">
        <f t="shared" si="486"/>
        <v>46.904435299497166</v>
      </c>
      <c r="Z1212">
        <f t="shared" si="487"/>
        <v>0</v>
      </c>
      <c r="AA1212">
        <f t="shared" si="488"/>
        <v>0</v>
      </c>
      <c r="AB1212">
        <v>-423.35</v>
      </c>
      <c r="AC1212">
        <f t="shared" si="468"/>
        <v>34689994953.85022</v>
      </c>
      <c r="AD1212">
        <f t="shared" si="481"/>
        <v>-1645896409.1713376</v>
      </c>
      <c r="AE1212" t="str">
        <f t="shared" si="469"/>
        <v>Jun</v>
      </c>
      <c r="AF1212">
        <f>_xlfn.IFNA(VLOOKUP(A1212,Gold!$A$2:$E$1307,5, FALSE),AF1211)</f>
        <v>34329</v>
      </c>
      <c r="AG1212">
        <f>_xlfn.IFNA(VLOOKUP(A1212,Gold!$A$2:$G$1307,7, FALSE),AG1211)</f>
        <v>-1</v>
      </c>
      <c r="AH1212">
        <f>_xlfn.IFNA(VLOOKUP(A1212,Oil!$A$2:$E$1345,5, FALSE),AH1211)</f>
        <v>4023</v>
      </c>
      <c r="AI1212">
        <f>_xlfn.IFNA(VLOOKUP(A1212,Oil!$A$2:$G$1345,7, FALSE),AI1211)</f>
        <v>1</v>
      </c>
      <c r="AJ1212">
        <f t="shared" si="472"/>
        <v>0</v>
      </c>
      <c r="AK1212">
        <f>_xlfn.IFNA(VLOOKUP(A1212,InterestRate!$A$2:$G$1334,3, FALSE),AK1211)</f>
        <v>6.8819999999999997</v>
      </c>
      <c r="AL1212">
        <f>_xlfn.IFNA(VLOOKUP(A1212,InterestRate!$A$2:$G$1334,4,FALSE),AL1211)</f>
        <v>6.8380000000000001</v>
      </c>
      <c r="AM1212">
        <f>_xlfn.IFNA(VLOOKUP(A1212,InterestRate!$A$2:$G$1334,5, FALSE),AM1211)</f>
        <v>6.8959999999999999</v>
      </c>
      <c r="AN1212">
        <f>_xlfn.IFNA(VLOOKUP(A1212,InterestRate!$A$2:$G$1334,6, FALSE),AN1211)</f>
        <v>6.8369999999999997</v>
      </c>
      <c r="AO1212">
        <f>_xlfn.IFNA(VLOOKUP(A1212,InterestRate!$A$2:$G$1334,7, FALSE),AO1211)</f>
        <v>4.4999999999999997E-3</v>
      </c>
      <c r="AP1212">
        <f t="shared" si="473"/>
        <v>1</v>
      </c>
      <c r="AQ1212">
        <f t="shared" si="474"/>
        <v>1</v>
      </c>
    </row>
    <row r="1213" spans="1:43" x14ac:dyDescent="0.2">
      <c r="A1213" s="1">
        <v>43642</v>
      </c>
      <c r="B1213">
        <v>11768.15</v>
      </c>
      <c r="C1213">
        <v>11871.85</v>
      </c>
      <c r="D1213">
        <v>11757.55</v>
      </c>
      <c r="E1213">
        <v>11847.55</v>
      </c>
      <c r="F1213">
        <v>327885018</v>
      </c>
      <c r="G1213">
        <v>14650.89</v>
      </c>
      <c r="H1213">
        <f t="shared" si="490"/>
        <v>11803.241666666667</v>
      </c>
      <c r="I1213">
        <f t="shared" si="482"/>
        <v>44.308333333332484</v>
      </c>
      <c r="J1213">
        <f t="shared" si="489"/>
        <v>1</v>
      </c>
      <c r="K1213">
        <f t="shared" si="470"/>
        <v>11811.15</v>
      </c>
      <c r="L1213">
        <f t="shared" si="483"/>
        <v>370933075.85714287</v>
      </c>
      <c r="M1213">
        <f t="shared" si="484"/>
        <v>-43048057.857142866</v>
      </c>
      <c r="N1213" s="10">
        <f t="shared" si="471"/>
        <v>-0.3072365172546192</v>
      </c>
      <c r="O1213">
        <f t="shared" si="479"/>
        <v>175.39999999999964</v>
      </c>
      <c r="P1213">
        <f t="shared" si="491"/>
        <v>347</v>
      </c>
      <c r="Q1213">
        <f t="shared" si="492"/>
        <v>67.559476442190672</v>
      </c>
      <c r="R1213">
        <f t="shared" si="493"/>
        <v>-171.60000000000036</v>
      </c>
      <c r="S1213">
        <f t="shared" si="475"/>
        <v>51.099999999998545</v>
      </c>
      <c r="T1213">
        <f t="shared" si="476"/>
        <v>-51.099999999998545</v>
      </c>
      <c r="U1213">
        <f t="shared" si="477"/>
        <v>51.099999999998545</v>
      </c>
      <c r="V1213">
        <f t="shared" si="478"/>
        <v>0</v>
      </c>
      <c r="W1213">
        <f t="shared" si="485"/>
        <v>43.935714285714184</v>
      </c>
      <c r="X1213">
        <f t="shared" si="480"/>
        <v>18.878571428571377</v>
      </c>
      <c r="Y1213">
        <f t="shared" si="486"/>
        <v>68.849339601522274</v>
      </c>
      <c r="Z1213">
        <f t="shared" si="487"/>
        <v>0</v>
      </c>
      <c r="AA1213">
        <f t="shared" si="488"/>
        <v>0</v>
      </c>
      <c r="AB1213">
        <v>-65.849999999999994</v>
      </c>
      <c r="AC1213">
        <f t="shared" si="468"/>
        <v>26034070429.199883</v>
      </c>
      <c r="AD1213">
        <f t="shared" si="481"/>
        <v>9328478704.7358055</v>
      </c>
      <c r="AE1213" t="str">
        <f t="shared" si="469"/>
        <v>Jun</v>
      </c>
      <c r="AF1213">
        <f>_xlfn.IFNA(VLOOKUP(A1213,Gold!$A$2:$E$1307,5, FALSE),AF1212)</f>
        <v>33885</v>
      </c>
      <c r="AG1213">
        <f>_xlfn.IFNA(VLOOKUP(A1213,Gold!$A$2:$G$1307,7, FALSE),AG1212)</f>
        <v>-1</v>
      </c>
      <c r="AH1213">
        <f>_xlfn.IFNA(VLOOKUP(A1213,Oil!$A$2:$E$1345,5, FALSE),AH1212)</f>
        <v>4010</v>
      </c>
      <c r="AI1213">
        <f>_xlfn.IFNA(VLOOKUP(A1213,Oil!$A$2:$G$1345,7, FALSE),AI1212)</f>
        <v>-1</v>
      </c>
      <c r="AJ1213">
        <f t="shared" si="472"/>
        <v>-2</v>
      </c>
      <c r="AK1213">
        <f>_xlfn.IFNA(VLOOKUP(A1213,InterestRate!$A$2:$G$1334,3, FALSE),AK1212)</f>
        <v>6.9329999999999998</v>
      </c>
      <c r="AL1213">
        <f>_xlfn.IFNA(VLOOKUP(A1213,InterestRate!$A$2:$G$1334,4,FALSE),AL1212)</f>
        <v>6.9169999999999998</v>
      </c>
      <c r="AM1213">
        <f>_xlfn.IFNA(VLOOKUP(A1213,InterestRate!$A$2:$G$1334,5, FALSE),AM1212)</f>
        <v>6.9420000000000002</v>
      </c>
      <c r="AN1213">
        <f>_xlfn.IFNA(VLOOKUP(A1213,InterestRate!$A$2:$G$1334,6, FALSE),AN1212)</f>
        <v>6.9169999999999998</v>
      </c>
      <c r="AO1213">
        <f>_xlfn.IFNA(VLOOKUP(A1213,InterestRate!$A$2:$G$1334,7, FALSE),AO1212)</f>
        <v>7.4000000000000003E-3</v>
      </c>
      <c r="AP1213">
        <f t="shared" si="473"/>
        <v>1</v>
      </c>
      <c r="AQ1213">
        <f t="shared" si="474"/>
        <v>-1</v>
      </c>
    </row>
    <row r="1214" spans="1:43" x14ac:dyDescent="0.2">
      <c r="A1214" s="1">
        <v>43643</v>
      </c>
      <c r="B1214">
        <v>11860.85</v>
      </c>
      <c r="C1214">
        <v>11911.15</v>
      </c>
      <c r="D1214">
        <v>11821.05</v>
      </c>
      <c r="E1214">
        <v>11841.55</v>
      </c>
      <c r="F1214">
        <v>480169350</v>
      </c>
      <c r="G1214">
        <v>23300.3</v>
      </c>
      <c r="H1214">
        <f t="shared" si="490"/>
        <v>11796.979166666666</v>
      </c>
      <c r="I1214">
        <f t="shared" si="482"/>
        <v>44.570833333333212</v>
      </c>
      <c r="J1214">
        <f t="shared" si="489"/>
        <v>0</v>
      </c>
      <c r="K1214">
        <f t="shared" si="470"/>
        <v>11558.6</v>
      </c>
      <c r="L1214">
        <f t="shared" si="483"/>
        <v>375555450</v>
      </c>
      <c r="M1214">
        <f t="shared" si="484"/>
        <v>104613900</v>
      </c>
      <c r="N1214" s="10">
        <f t="shared" si="471"/>
        <v>-2.3894675950361139</v>
      </c>
      <c r="O1214">
        <f t="shared" si="479"/>
        <v>150.04999999999927</v>
      </c>
      <c r="P1214">
        <f t="shared" si="491"/>
        <v>329.19999999999891</v>
      </c>
      <c r="Q1214">
        <f t="shared" si="492"/>
        <v>144.01768079285395</v>
      </c>
      <c r="R1214">
        <f t="shared" si="493"/>
        <v>-179.14999999999964</v>
      </c>
      <c r="S1214">
        <f t="shared" si="475"/>
        <v>-6</v>
      </c>
      <c r="T1214">
        <f t="shared" si="476"/>
        <v>6</v>
      </c>
      <c r="U1214">
        <f t="shared" si="477"/>
        <v>0</v>
      </c>
      <c r="V1214">
        <f t="shared" si="478"/>
        <v>6</v>
      </c>
      <c r="W1214">
        <f t="shared" si="485"/>
        <v>41.171428571428415</v>
      </c>
      <c r="X1214">
        <f t="shared" si="480"/>
        <v>19.735714285714234</v>
      </c>
      <c r="Y1214">
        <f t="shared" si="486"/>
        <v>66.505134417906973</v>
      </c>
      <c r="Z1214">
        <f t="shared" si="487"/>
        <v>0</v>
      </c>
      <c r="AA1214">
        <f t="shared" si="488"/>
        <v>0</v>
      </c>
      <c r="AB1214">
        <v>298.60000000000002</v>
      </c>
      <c r="AC1214">
        <f t="shared" si="468"/>
        <v>-9267268455.0005245</v>
      </c>
      <c r="AD1214">
        <f t="shared" si="481"/>
        <v>7250033891.464263</v>
      </c>
      <c r="AE1214" t="str">
        <f t="shared" si="469"/>
        <v>Jun</v>
      </c>
      <c r="AF1214">
        <f>_xlfn.IFNA(VLOOKUP(A1214,Gold!$A$2:$E$1307,5, FALSE),AF1213)</f>
        <v>33849</v>
      </c>
      <c r="AG1214">
        <f>_xlfn.IFNA(VLOOKUP(A1214,Gold!$A$2:$G$1307,7, FALSE),AG1213)</f>
        <v>1</v>
      </c>
      <c r="AH1214">
        <f>_xlfn.IFNA(VLOOKUP(A1214,Oil!$A$2:$E$1345,5, FALSE),AH1213)</f>
        <v>4116</v>
      </c>
      <c r="AI1214">
        <f>_xlfn.IFNA(VLOOKUP(A1214,Oil!$A$2:$G$1345,7, FALSE),AI1213)</f>
        <v>1</v>
      </c>
      <c r="AJ1214">
        <f t="shared" si="472"/>
        <v>2</v>
      </c>
      <c r="AK1214">
        <f>_xlfn.IFNA(VLOOKUP(A1214,InterestRate!$A$2:$G$1334,3, FALSE),AK1213)</f>
        <v>6.8970000000000002</v>
      </c>
      <c r="AL1214">
        <f>_xlfn.IFNA(VLOOKUP(A1214,InterestRate!$A$2:$G$1334,4,FALSE),AL1213)</f>
        <v>6.9569999999999999</v>
      </c>
      <c r="AM1214">
        <f>_xlfn.IFNA(VLOOKUP(A1214,InterestRate!$A$2:$G$1334,5, FALSE),AM1213)</f>
        <v>6.9569999999999999</v>
      </c>
      <c r="AN1214">
        <f>_xlfn.IFNA(VLOOKUP(A1214,InterestRate!$A$2:$G$1334,6, FALSE),AN1213)</f>
        <v>6.88</v>
      </c>
      <c r="AO1214">
        <f>_xlfn.IFNA(VLOOKUP(A1214,InterestRate!$A$2:$G$1334,7, FALSE),AO1213)</f>
        <v>-5.1999999999999998E-3</v>
      </c>
      <c r="AP1214">
        <f t="shared" si="473"/>
        <v>-1</v>
      </c>
      <c r="AQ1214">
        <f t="shared" si="474"/>
        <v>1</v>
      </c>
    </row>
    <row r="1215" spans="1:43" x14ac:dyDescent="0.2">
      <c r="A1215" s="1">
        <v>43644</v>
      </c>
      <c r="B1215">
        <v>11861.15</v>
      </c>
      <c r="C1215">
        <v>11871.7</v>
      </c>
      <c r="D1215">
        <v>11775.5</v>
      </c>
      <c r="E1215">
        <v>11788.85</v>
      </c>
      <c r="F1215">
        <v>303888701</v>
      </c>
      <c r="G1215">
        <v>15191.9</v>
      </c>
      <c r="H1215">
        <f t="shared" si="490"/>
        <v>11786.641666666668</v>
      </c>
      <c r="I1215">
        <f t="shared" si="482"/>
        <v>2.2083333333321207</v>
      </c>
      <c r="J1215">
        <f t="shared" si="489"/>
        <v>0</v>
      </c>
      <c r="K1215">
        <f t="shared" si="470"/>
        <v>11555.9</v>
      </c>
      <c r="L1215">
        <f t="shared" si="483"/>
        <v>391933125.4285714</v>
      </c>
      <c r="M1215">
        <f t="shared" si="484"/>
        <v>-88044424.428571403</v>
      </c>
      <c r="N1215" s="10">
        <f t="shared" si="471"/>
        <v>-1.9760197135428876</v>
      </c>
      <c r="O1215">
        <f t="shared" si="479"/>
        <v>97.399999999999636</v>
      </c>
      <c r="P1215">
        <f t="shared" si="491"/>
        <v>328.64999999999964</v>
      </c>
      <c r="Q1215">
        <f t="shared" si="492"/>
        <v>170.24350068008312</v>
      </c>
      <c r="R1215">
        <f t="shared" si="493"/>
        <v>-231.25</v>
      </c>
      <c r="S1215">
        <f t="shared" si="475"/>
        <v>-52.699999999998909</v>
      </c>
      <c r="T1215">
        <f t="shared" si="476"/>
        <v>52.699999999998909</v>
      </c>
      <c r="U1215">
        <f t="shared" si="477"/>
        <v>0</v>
      </c>
      <c r="V1215">
        <f t="shared" si="478"/>
        <v>52.699999999998909</v>
      </c>
      <c r="W1215">
        <f t="shared" si="485"/>
        <v>41.171428571428415</v>
      </c>
      <c r="X1215">
        <f t="shared" si="480"/>
        <v>27.257142857142753</v>
      </c>
      <c r="Y1215">
        <f t="shared" si="486"/>
        <v>59.300411522633745</v>
      </c>
      <c r="Z1215">
        <f t="shared" si="487"/>
        <v>0</v>
      </c>
      <c r="AA1215">
        <f t="shared" si="488"/>
        <v>0</v>
      </c>
      <c r="AB1215">
        <v>422.85</v>
      </c>
      <c r="AC1215">
        <f t="shared" si="468"/>
        <v>-21971153082.299778</v>
      </c>
      <c r="AD1215">
        <f t="shared" si="481"/>
        <v>7495219226.9928675</v>
      </c>
      <c r="AE1215" t="str">
        <f t="shared" si="469"/>
        <v>Jun</v>
      </c>
      <c r="AF1215">
        <f>_xlfn.IFNA(VLOOKUP(A1215,Gold!$A$2:$E$1307,5, FALSE),AF1214)</f>
        <v>34006</v>
      </c>
      <c r="AG1215">
        <f>_xlfn.IFNA(VLOOKUP(A1215,Gold!$A$2:$G$1307,7, FALSE),AG1214)</f>
        <v>1</v>
      </c>
      <c r="AH1215">
        <f>_xlfn.IFNA(VLOOKUP(A1215,Oil!$A$2:$E$1345,5, FALSE),AH1214)</f>
        <v>4114</v>
      </c>
      <c r="AI1215">
        <f>_xlfn.IFNA(VLOOKUP(A1215,Oil!$A$2:$G$1345,7, FALSE),AI1214)</f>
        <v>-1</v>
      </c>
      <c r="AJ1215">
        <f t="shared" si="472"/>
        <v>0</v>
      </c>
      <c r="AK1215">
        <f>_xlfn.IFNA(VLOOKUP(A1215,InterestRate!$A$2:$G$1334,3, FALSE),AK1214)</f>
        <v>6.8789999999999996</v>
      </c>
      <c r="AL1215">
        <f>_xlfn.IFNA(VLOOKUP(A1215,InterestRate!$A$2:$G$1334,4,FALSE),AL1214)</f>
        <v>6.8879999999999999</v>
      </c>
      <c r="AM1215">
        <f>_xlfn.IFNA(VLOOKUP(A1215,InterestRate!$A$2:$G$1334,5, FALSE),AM1214)</f>
        <v>6.9</v>
      </c>
      <c r="AN1215">
        <f>_xlfn.IFNA(VLOOKUP(A1215,InterestRate!$A$2:$G$1334,6, FALSE),AN1214)</f>
        <v>6.87</v>
      </c>
      <c r="AO1215">
        <f>_xlfn.IFNA(VLOOKUP(A1215,InterestRate!$A$2:$G$1334,7, FALSE),AO1214)</f>
        <v>-2.5999999999999999E-3</v>
      </c>
      <c r="AP1215">
        <f t="shared" si="473"/>
        <v>-1</v>
      </c>
      <c r="AQ1215">
        <f t="shared" si="474"/>
        <v>-1</v>
      </c>
    </row>
    <row r="1216" spans="1:43" x14ac:dyDescent="0.2">
      <c r="A1216" s="1">
        <v>43647</v>
      </c>
      <c r="B1216">
        <v>11839.9</v>
      </c>
      <c r="C1216">
        <v>11884.65</v>
      </c>
      <c r="D1216">
        <v>11830.8</v>
      </c>
      <c r="E1216">
        <v>11865.6</v>
      </c>
      <c r="F1216">
        <v>278415889</v>
      </c>
      <c r="G1216">
        <v>12874.96</v>
      </c>
      <c r="H1216">
        <f t="shared" si="490"/>
        <v>11776.862500000001</v>
      </c>
      <c r="I1216">
        <f t="shared" si="482"/>
        <v>88.737499999999272</v>
      </c>
      <c r="J1216">
        <f t="shared" si="489"/>
        <v>0</v>
      </c>
      <c r="K1216">
        <f t="shared" si="470"/>
        <v>11498.9</v>
      </c>
      <c r="L1216">
        <f t="shared" si="483"/>
        <v>371498221.71428573</v>
      </c>
      <c r="M1216">
        <f t="shared" si="484"/>
        <v>-93082332.714285731</v>
      </c>
      <c r="N1216" s="10">
        <f t="shared" si="471"/>
        <v>-3.0904463322545905</v>
      </c>
      <c r="O1216">
        <f t="shared" si="479"/>
        <v>33.850000000000364</v>
      </c>
      <c r="P1216">
        <f t="shared" si="491"/>
        <v>167.70000000000073</v>
      </c>
      <c r="Q1216">
        <f t="shared" si="492"/>
        <v>162.25128512221235</v>
      </c>
      <c r="R1216">
        <f t="shared" si="493"/>
        <v>-133.85000000000036</v>
      </c>
      <c r="S1216">
        <f t="shared" si="475"/>
        <v>76.75</v>
      </c>
      <c r="T1216">
        <f t="shared" si="476"/>
        <v>-76.75</v>
      </c>
      <c r="U1216">
        <f t="shared" si="477"/>
        <v>76.75</v>
      </c>
      <c r="V1216">
        <f t="shared" si="478"/>
        <v>0</v>
      </c>
      <c r="W1216">
        <f t="shared" si="485"/>
        <v>32.092857142857092</v>
      </c>
      <c r="X1216">
        <f t="shared" si="480"/>
        <v>27.257142857142753</v>
      </c>
      <c r="Y1216">
        <f t="shared" si="486"/>
        <v>53.177890874659774</v>
      </c>
      <c r="Z1216">
        <f t="shared" si="487"/>
        <v>0</v>
      </c>
      <c r="AA1216">
        <f t="shared" si="488"/>
        <v>0</v>
      </c>
      <c r="AB1216">
        <v>281.3</v>
      </c>
      <c r="AC1216">
        <f t="shared" si="468"/>
        <v>7155288347.3002024</v>
      </c>
      <c r="AD1216">
        <f t="shared" si="481"/>
        <v>-2728770938.7356992</v>
      </c>
      <c r="AE1216" t="str">
        <f t="shared" si="469"/>
        <v>Jul</v>
      </c>
      <c r="AF1216">
        <f>_xlfn.IFNA(VLOOKUP(A1216,Gold!$A$2:$E$1307,5, FALSE),AF1215)</f>
        <v>33549</v>
      </c>
      <c r="AG1216">
        <f>_xlfn.IFNA(VLOOKUP(A1216,Gold!$A$2:$G$1307,7, FALSE),AG1215)</f>
        <v>1</v>
      </c>
      <c r="AH1216">
        <f>_xlfn.IFNA(VLOOKUP(A1216,Oil!$A$2:$E$1345,5, FALSE),AH1215)</f>
        <v>4030</v>
      </c>
      <c r="AI1216">
        <f>_xlfn.IFNA(VLOOKUP(A1216,Oil!$A$2:$G$1345,7, FALSE),AI1215)</f>
        <v>-1</v>
      </c>
      <c r="AJ1216">
        <f t="shared" si="472"/>
        <v>0</v>
      </c>
      <c r="AK1216">
        <f>_xlfn.IFNA(VLOOKUP(A1216,InterestRate!$A$2:$G$1334,3, FALSE),AK1215)</f>
        <v>6.8819999999999997</v>
      </c>
      <c r="AL1216">
        <f>_xlfn.IFNA(VLOOKUP(A1216,InterestRate!$A$2:$G$1334,4,FALSE),AL1215)</f>
        <v>6.9059999999999997</v>
      </c>
      <c r="AM1216">
        <f>_xlfn.IFNA(VLOOKUP(A1216,InterestRate!$A$2:$G$1334,5, FALSE),AM1215)</f>
        <v>6.93</v>
      </c>
      <c r="AN1216">
        <f>_xlfn.IFNA(VLOOKUP(A1216,InterestRate!$A$2:$G$1334,6, FALSE),AN1215)</f>
        <v>6.8819999999999997</v>
      </c>
      <c r="AO1216">
        <f>_xlfn.IFNA(VLOOKUP(A1216,InterestRate!$A$2:$G$1334,7, FALSE),AO1215)</f>
        <v>4.0000000000000002E-4</v>
      </c>
      <c r="AP1216">
        <f t="shared" si="473"/>
        <v>1</v>
      </c>
      <c r="AQ1216">
        <f t="shared" si="474"/>
        <v>1</v>
      </c>
    </row>
    <row r="1217" spans="1:43" x14ac:dyDescent="0.2">
      <c r="A1217" s="1">
        <v>43648</v>
      </c>
      <c r="B1217">
        <v>11890.3</v>
      </c>
      <c r="C1217">
        <v>11917.45</v>
      </c>
      <c r="D1217">
        <v>11814.7</v>
      </c>
      <c r="E1217">
        <v>11910.3</v>
      </c>
      <c r="F1217">
        <v>363197036</v>
      </c>
      <c r="G1217">
        <v>13615.94</v>
      </c>
      <c r="H1217">
        <f t="shared" si="490"/>
        <v>11772.824999999999</v>
      </c>
      <c r="I1217">
        <f t="shared" si="482"/>
        <v>137.47500000000036</v>
      </c>
      <c r="J1217">
        <f t="shared" si="489"/>
        <v>0</v>
      </c>
      <c r="K1217">
        <f t="shared" si="470"/>
        <v>11582.9</v>
      </c>
      <c r="L1217">
        <f t="shared" si="483"/>
        <v>348126641</v>
      </c>
      <c r="M1217">
        <f t="shared" si="484"/>
        <v>15070395</v>
      </c>
      <c r="N1217" s="10">
        <f t="shared" si="471"/>
        <v>-2.7488812204562407</v>
      </c>
      <c r="O1217">
        <f t="shared" si="479"/>
        <v>186.19999999999891</v>
      </c>
      <c r="P1217">
        <f t="shared" si="491"/>
        <v>368.29999999999927</v>
      </c>
      <c r="Q1217">
        <f t="shared" si="492"/>
        <v>154.70539129338064</v>
      </c>
      <c r="R1217">
        <f t="shared" si="493"/>
        <v>-182.10000000000036</v>
      </c>
      <c r="S1217">
        <f t="shared" si="475"/>
        <v>44.699999999998909</v>
      </c>
      <c r="T1217">
        <f t="shared" si="476"/>
        <v>-44.699999999998909</v>
      </c>
      <c r="U1217">
        <f t="shared" si="477"/>
        <v>44.699999999998909</v>
      </c>
      <c r="V1217">
        <f t="shared" si="478"/>
        <v>0</v>
      </c>
      <c r="W1217">
        <f t="shared" si="485"/>
        <v>38.478571428571222</v>
      </c>
      <c r="X1217">
        <f t="shared" si="480"/>
        <v>11.878571428571377</v>
      </c>
      <c r="Y1217">
        <f t="shared" si="486"/>
        <v>74.923504867872026</v>
      </c>
      <c r="Z1217">
        <f t="shared" si="487"/>
        <v>0</v>
      </c>
      <c r="AA1217">
        <f t="shared" si="488"/>
        <v>0</v>
      </c>
      <c r="AB1217">
        <v>317.45</v>
      </c>
      <c r="AC1217">
        <f t="shared" si="468"/>
        <v>7263940720</v>
      </c>
      <c r="AD1217">
        <f t="shared" si="481"/>
        <v>5235012758.1214428</v>
      </c>
      <c r="AE1217" t="str">
        <f t="shared" si="469"/>
        <v>Jul</v>
      </c>
      <c r="AF1217">
        <f>_xlfn.IFNA(VLOOKUP(A1217,Gold!$A$2:$E$1307,5, FALSE),AF1216)</f>
        <v>33577</v>
      </c>
      <c r="AG1217">
        <f>_xlfn.IFNA(VLOOKUP(A1217,Gold!$A$2:$G$1307,7, FALSE),AG1216)</f>
        <v>1</v>
      </c>
      <c r="AH1217">
        <f>_xlfn.IFNA(VLOOKUP(A1217,Oil!$A$2:$E$1345,5, FALSE),AH1216)</f>
        <v>4075</v>
      </c>
      <c r="AI1217">
        <f>_xlfn.IFNA(VLOOKUP(A1217,Oil!$A$2:$G$1345,7, FALSE),AI1216)</f>
        <v>1</v>
      </c>
      <c r="AJ1217">
        <f t="shared" si="472"/>
        <v>2</v>
      </c>
      <c r="AK1217">
        <f>_xlfn.IFNA(VLOOKUP(A1217,InterestRate!$A$2:$G$1334,3, FALSE),AK1216)</f>
        <v>6.8460000000000001</v>
      </c>
      <c r="AL1217">
        <f>_xlfn.IFNA(VLOOKUP(A1217,InterestRate!$A$2:$G$1334,4,FALSE),AL1216)</f>
        <v>6.86</v>
      </c>
      <c r="AM1217">
        <f>_xlfn.IFNA(VLOOKUP(A1217,InterestRate!$A$2:$G$1334,5, FALSE),AM1216)</f>
        <v>6.8760000000000003</v>
      </c>
      <c r="AN1217">
        <f>_xlfn.IFNA(VLOOKUP(A1217,InterestRate!$A$2:$G$1334,6, FALSE),AN1216)</f>
        <v>6.8289999999999997</v>
      </c>
      <c r="AO1217">
        <f>_xlfn.IFNA(VLOOKUP(A1217,InterestRate!$A$2:$G$1334,7, FALSE),AO1216)</f>
        <v>-5.1999999999999998E-3</v>
      </c>
      <c r="AP1217">
        <f t="shared" si="473"/>
        <v>-1</v>
      </c>
      <c r="AQ1217">
        <f t="shared" si="474"/>
        <v>1</v>
      </c>
    </row>
    <row r="1218" spans="1:43" x14ac:dyDescent="0.2">
      <c r="A1218" s="1">
        <v>43649</v>
      </c>
      <c r="B1218">
        <v>11932.15</v>
      </c>
      <c r="C1218">
        <v>11945.2</v>
      </c>
      <c r="D1218">
        <v>11887.05</v>
      </c>
      <c r="E1218">
        <v>11916.75</v>
      </c>
      <c r="F1218">
        <v>340527508</v>
      </c>
      <c r="G1218">
        <v>14290.33</v>
      </c>
      <c r="H1218">
        <f t="shared" si="490"/>
        <v>11780.075000000003</v>
      </c>
      <c r="I1218">
        <f t="shared" si="482"/>
        <v>136.67499999999745</v>
      </c>
      <c r="J1218">
        <f t="shared" si="489"/>
        <v>0</v>
      </c>
      <c r="K1218">
        <f t="shared" si="470"/>
        <v>11552.5</v>
      </c>
      <c r="L1218">
        <f t="shared" si="483"/>
        <v>333093305</v>
      </c>
      <c r="M1218">
        <f t="shared" si="484"/>
        <v>7434203</v>
      </c>
      <c r="N1218" s="10">
        <f t="shared" si="471"/>
        <v>-3.0566219816644637</v>
      </c>
      <c r="O1218">
        <f t="shared" si="479"/>
        <v>217.10000000000036</v>
      </c>
      <c r="P1218">
        <f t="shared" si="491"/>
        <v>431.5</v>
      </c>
      <c r="Q1218">
        <f t="shared" si="492"/>
        <v>142.72664098765472</v>
      </c>
      <c r="R1218">
        <f t="shared" si="493"/>
        <v>-214.39999999999964</v>
      </c>
      <c r="S1218">
        <f t="shared" si="475"/>
        <v>6.4500000000007276</v>
      </c>
      <c r="T1218">
        <f t="shared" si="476"/>
        <v>-6.4500000000007276</v>
      </c>
      <c r="U1218">
        <f t="shared" si="477"/>
        <v>6.4500000000007276</v>
      </c>
      <c r="V1218">
        <f t="shared" si="478"/>
        <v>0</v>
      </c>
      <c r="W1218">
        <f t="shared" si="485"/>
        <v>39.399999999999899</v>
      </c>
      <c r="X1218">
        <f t="shared" si="480"/>
        <v>8.3857142857141298</v>
      </c>
      <c r="Y1218">
        <f t="shared" si="486"/>
        <v>80.761346998536084</v>
      </c>
      <c r="Z1218">
        <f t="shared" si="487"/>
        <v>0</v>
      </c>
      <c r="AA1218">
        <f t="shared" si="488"/>
        <v>1</v>
      </c>
      <c r="AB1218">
        <v>437.15</v>
      </c>
      <c r="AC1218">
        <f t="shared" ref="AC1218:AC1226" si="494">(E1218-B1218)*F1218</f>
        <v>-5244123623.1998758</v>
      </c>
      <c r="AD1218">
        <f t="shared" si="481"/>
        <v>5522964184.2643042</v>
      </c>
      <c r="AE1218" t="str">
        <f t="shared" ref="AE1218:AE1226" si="495">TEXT(A1218, "mmm")</f>
        <v>Jul</v>
      </c>
      <c r="AF1218">
        <f>_xlfn.IFNA(VLOOKUP(A1218,Gold!$A$2:$E$1307,5, FALSE),AF1217)</f>
        <v>34134</v>
      </c>
      <c r="AG1218">
        <f>_xlfn.IFNA(VLOOKUP(A1218,Gold!$A$2:$G$1307,7, FALSE),AG1217)</f>
        <v>-1</v>
      </c>
      <c r="AH1218">
        <f>_xlfn.IFNA(VLOOKUP(A1218,Oil!$A$2:$E$1345,5, FALSE),AH1217)</f>
        <v>3881</v>
      </c>
      <c r="AI1218">
        <f>_xlfn.IFNA(VLOOKUP(A1218,Oil!$A$2:$G$1345,7, FALSE),AI1217)</f>
        <v>-1</v>
      </c>
      <c r="AJ1218">
        <f t="shared" si="472"/>
        <v>-2</v>
      </c>
      <c r="AK1218">
        <f>_xlfn.IFNA(VLOOKUP(A1218,InterestRate!$A$2:$G$1334,3, FALSE),AK1217)</f>
        <v>6.8330000000000002</v>
      </c>
      <c r="AL1218">
        <f>_xlfn.IFNA(VLOOKUP(A1218,InterestRate!$A$2:$G$1334,4,FALSE),AL1217)</f>
        <v>6.8090000000000002</v>
      </c>
      <c r="AM1218">
        <f>_xlfn.IFNA(VLOOKUP(A1218,InterestRate!$A$2:$G$1334,5, FALSE),AM1217)</f>
        <v>6.835</v>
      </c>
      <c r="AN1218">
        <f>_xlfn.IFNA(VLOOKUP(A1218,InterestRate!$A$2:$G$1334,6, FALSE),AN1217)</f>
        <v>6.8040000000000003</v>
      </c>
      <c r="AO1218">
        <f>_xlfn.IFNA(VLOOKUP(A1218,InterestRate!$A$2:$G$1334,7, FALSE),AO1217)</f>
        <v>-1.9E-3</v>
      </c>
      <c r="AP1218">
        <f t="shared" si="473"/>
        <v>-1</v>
      </c>
      <c r="AQ1218">
        <f t="shared" si="474"/>
        <v>-3</v>
      </c>
    </row>
    <row r="1219" spans="1:43" x14ac:dyDescent="0.2">
      <c r="A1219" s="1">
        <v>43650</v>
      </c>
      <c r="B1219">
        <v>11928.8</v>
      </c>
      <c r="C1219">
        <v>11969.25</v>
      </c>
      <c r="D1219">
        <v>11923.65</v>
      </c>
      <c r="E1219">
        <v>11946.75</v>
      </c>
      <c r="F1219">
        <v>333595172</v>
      </c>
      <c r="G1219">
        <v>14758.87</v>
      </c>
      <c r="H1219">
        <f t="shared" si="490"/>
        <v>11800.458333333334</v>
      </c>
      <c r="I1219">
        <f t="shared" si="482"/>
        <v>146.29166666666606</v>
      </c>
      <c r="J1219">
        <f t="shared" si="489"/>
        <v>0</v>
      </c>
      <c r="K1219">
        <f t="shared" ref="K1219:K1226" si="496">E1226</f>
        <v>11588.35</v>
      </c>
      <c r="L1219">
        <f t="shared" si="483"/>
        <v>342079979.28571427</v>
      </c>
      <c r="M1219">
        <f t="shared" si="484"/>
        <v>-8484807.2857142687</v>
      </c>
      <c r="N1219" s="10">
        <f t="shared" ref="N1219:N1226" si="497">(K1219-E1219)*100/E1219</f>
        <v>-2.9999790738066809</v>
      </c>
      <c r="O1219">
        <f t="shared" si="479"/>
        <v>150.29999999999927</v>
      </c>
      <c r="P1219">
        <f t="shared" si="491"/>
        <v>177.14999999999782</v>
      </c>
      <c r="Q1219">
        <f t="shared" si="492"/>
        <v>88.763556979308447</v>
      </c>
      <c r="R1219">
        <f t="shared" si="493"/>
        <v>-26.849999999998545</v>
      </c>
      <c r="S1219">
        <f t="shared" si="475"/>
        <v>30</v>
      </c>
      <c r="T1219">
        <f t="shared" si="476"/>
        <v>-30</v>
      </c>
      <c r="U1219">
        <f t="shared" si="477"/>
        <v>30</v>
      </c>
      <c r="V1219">
        <f t="shared" si="478"/>
        <v>0</v>
      </c>
      <c r="W1219">
        <f t="shared" si="485"/>
        <v>29.857142857142598</v>
      </c>
      <c r="X1219">
        <f t="shared" si="480"/>
        <v>8.3857142857141298</v>
      </c>
      <c r="Y1219">
        <f t="shared" si="486"/>
        <v>76.082999635966658</v>
      </c>
      <c r="Z1219">
        <f t="shared" si="487"/>
        <v>0</v>
      </c>
      <c r="AA1219">
        <f t="shared" si="488"/>
        <v>0</v>
      </c>
      <c r="AB1219">
        <v>553.6</v>
      </c>
      <c r="AC1219">
        <f t="shared" si="494"/>
        <v>5988033337.4002428</v>
      </c>
      <c r="AD1219">
        <f t="shared" si="481"/>
        <v>1422683953.3428786</v>
      </c>
      <c r="AE1219" t="str">
        <f t="shared" si="495"/>
        <v>Jul</v>
      </c>
      <c r="AF1219">
        <f>_xlfn.IFNA(VLOOKUP(A1219,Gold!$A$2:$E$1307,5, FALSE),AF1218)</f>
        <v>34134</v>
      </c>
      <c r="AG1219">
        <f>_xlfn.IFNA(VLOOKUP(A1219,Gold!$A$2:$G$1307,7, FALSE),AG1218)</f>
        <v>1</v>
      </c>
      <c r="AH1219">
        <f>_xlfn.IFNA(VLOOKUP(A1219,Oil!$A$2:$E$1345,5, FALSE),AH1218)</f>
        <v>3949</v>
      </c>
      <c r="AI1219">
        <f>_xlfn.IFNA(VLOOKUP(A1219,Oil!$A$2:$G$1345,7, FALSE),AI1218)</f>
        <v>1</v>
      </c>
      <c r="AJ1219">
        <f t="shared" ref="AJ1219:AJ1226" si="498">AG1219+AI1219</f>
        <v>2</v>
      </c>
      <c r="AK1219">
        <f>_xlfn.IFNA(VLOOKUP(A1219,InterestRate!$A$2:$G$1334,3, FALSE),AK1218)</f>
        <v>6.7510000000000003</v>
      </c>
      <c r="AL1219">
        <f>_xlfn.IFNA(VLOOKUP(A1219,InterestRate!$A$2:$G$1334,4,FALSE),AL1218)</f>
        <v>6.8369999999999997</v>
      </c>
      <c r="AM1219">
        <f>_xlfn.IFNA(VLOOKUP(A1219,InterestRate!$A$2:$G$1334,5, FALSE),AM1218)</f>
        <v>6.8490000000000002</v>
      </c>
      <c r="AN1219">
        <f>_xlfn.IFNA(VLOOKUP(A1219,InterestRate!$A$2:$G$1334,6, FALSE),AN1218)</f>
        <v>6.7510000000000003</v>
      </c>
      <c r="AO1219">
        <f>_xlfn.IFNA(VLOOKUP(A1219,InterestRate!$A$2:$G$1334,7, FALSE),AO1218)</f>
        <v>-1.2E-2</v>
      </c>
      <c r="AP1219">
        <f t="shared" ref="AP1219:AP1226" si="499">IF(AO1219&gt;0,1,-1)</f>
        <v>-1</v>
      </c>
      <c r="AQ1219">
        <f t="shared" ref="AQ1219:AQ1226" si="500">AG1219+AI1219+AP1219</f>
        <v>1</v>
      </c>
    </row>
    <row r="1220" spans="1:43" x14ac:dyDescent="0.2">
      <c r="A1220" s="1">
        <v>43651</v>
      </c>
      <c r="B1220">
        <v>11964.75</v>
      </c>
      <c r="C1220">
        <v>11981.75</v>
      </c>
      <c r="D1220">
        <v>11797.9</v>
      </c>
      <c r="E1220">
        <v>11811.15</v>
      </c>
      <c r="F1220">
        <v>530720039</v>
      </c>
      <c r="G1220">
        <v>18871.990000000002</v>
      </c>
      <c r="H1220">
        <f t="shared" si="490"/>
        <v>11821.72916666667</v>
      </c>
      <c r="I1220">
        <f t="shared" si="482"/>
        <v>-10.579166666670062</v>
      </c>
      <c r="J1220">
        <f t="shared" si="489"/>
        <v>-1</v>
      </c>
      <c r="K1220">
        <f t="shared" si="496"/>
        <v>11662.6</v>
      </c>
      <c r="L1220">
        <f t="shared" si="483"/>
        <v>346811239.14285713</v>
      </c>
      <c r="M1220">
        <f t="shared" si="484"/>
        <v>183908799.85714287</v>
      </c>
      <c r="N1220" s="10">
        <f t="shared" si="497"/>
        <v>-1.2577098758376557</v>
      </c>
      <c r="O1220">
        <f t="shared" si="479"/>
        <v>-36.399999999999636</v>
      </c>
      <c r="P1220">
        <f t="shared" si="491"/>
        <v>-211.79999999999927</v>
      </c>
      <c r="Q1220">
        <f t="shared" si="492"/>
        <v>61.224354203364442</v>
      </c>
      <c r="R1220">
        <f t="shared" si="493"/>
        <v>175.39999999999964</v>
      </c>
      <c r="S1220">
        <f t="shared" ref="S1220:S1226" si="501">E1220-E1219</f>
        <v>-135.60000000000036</v>
      </c>
      <c r="T1220">
        <f t="shared" ref="T1220:T1226" si="502">E1219-E1220</f>
        <v>135.60000000000036</v>
      </c>
      <c r="U1220">
        <f t="shared" ref="U1220:U1226" si="503">IF(S1220&gt;0,S1220,0)</f>
        <v>0</v>
      </c>
      <c r="V1220">
        <f t="shared" ref="V1220:V1226" si="504">IF(T1220&gt;0,T1220,0)</f>
        <v>135.60000000000036</v>
      </c>
      <c r="W1220">
        <f t="shared" si="485"/>
        <v>22.557142857142804</v>
      </c>
      <c r="X1220">
        <f t="shared" si="480"/>
        <v>27.757142857142753</v>
      </c>
      <c r="Y1220">
        <f t="shared" si="486"/>
        <v>43.958797327394237</v>
      </c>
      <c r="Z1220">
        <f t="shared" si="487"/>
        <v>0</v>
      </c>
      <c r="AA1220">
        <f t="shared" si="488"/>
        <v>0</v>
      </c>
      <c r="AB1220">
        <v>331</v>
      </c>
      <c r="AC1220">
        <f t="shared" si="494"/>
        <v>-81518597990.400192</v>
      </c>
      <c r="AD1220">
        <f t="shared" si="481"/>
        <v>-13941982963.742846</v>
      </c>
      <c r="AE1220" t="str">
        <f t="shared" si="495"/>
        <v>Jul</v>
      </c>
      <c r="AF1220">
        <f>_xlfn.IFNA(VLOOKUP(A1220,Gold!$A$2:$E$1307,5, FALSE),AF1219)</f>
        <v>34655</v>
      </c>
      <c r="AG1220">
        <f>_xlfn.IFNA(VLOOKUP(A1220,Gold!$A$2:$G$1307,7, FALSE),AG1219)</f>
        <v>1</v>
      </c>
      <c r="AH1220">
        <f>_xlfn.IFNA(VLOOKUP(A1220,Oil!$A$2:$E$1345,5, FALSE),AH1219)</f>
        <v>3949</v>
      </c>
      <c r="AI1220">
        <f>_xlfn.IFNA(VLOOKUP(A1220,Oil!$A$2:$G$1345,7, FALSE),AI1219)</f>
        <v>1</v>
      </c>
      <c r="AJ1220">
        <f t="shared" si="498"/>
        <v>2</v>
      </c>
      <c r="AK1220">
        <f>_xlfn.IFNA(VLOOKUP(A1220,InterestRate!$A$2:$G$1334,3, FALSE),AK1219)</f>
        <v>6.6950000000000003</v>
      </c>
      <c r="AL1220">
        <f>_xlfn.IFNA(VLOOKUP(A1220,InterestRate!$A$2:$G$1334,4,FALSE),AL1219)</f>
        <v>6.7549999999999999</v>
      </c>
      <c r="AM1220">
        <f>_xlfn.IFNA(VLOOKUP(A1220,InterestRate!$A$2:$G$1334,5, FALSE),AM1219)</f>
        <v>6.766</v>
      </c>
      <c r="AN1220">
        <f>_xlfn.IFNA(VLOOKUP(A1220,InterestRate!$A$2:$G$1334,6, FALSE),AN1219)</f>
        <v>6.5759999999999996</v>
      </c>
      <c r="AO1220">
        <f>_xlfn.IFNA(VLOOKUP(A1220,InterestRate!$A$2:$G$1334,7, FALSE),AO1219)</f>
        <v>-8.3000000000000001E-3</v>
      </c>
      <c r="AP1220">
        <f t="shared" si="499"/>
        <v>-1</v>
      </c>
      <c r="AQ1220">
        <f t="shared" si="500"/>
        <v>1</v>
      </c>
    </row>
    <row r="1221" spans="1:43" x14ac:dyDescent="0.2">
      <c r="A1221" s="1">
        <v>43654</v>
      </c>
      <c r="B1221">
        <v>11770.4</v>
      </c>
      <c r="C1221">
        <v>11771.9</v>
      </c>
      <c r="D1221">
        <v>11523.3</v>
      </c>
      <c r="E1221">
        <v>11558.6</v>
      </c>
      <c r="F1221">
        <v>464029444</v>
      </c>
      <c r="G1221">
        <v>19146.25</v>
      </c>
      <c r="H1221">
        <f t="shared" si="490"/>
        <v>11831.704166666668</v>
      </c>
      <c r="I1221">
        <f t="shared" si="482"/>
        <v>-273.10416666666788</v>
      </c>
      <c r="J1221">
        <f t="shared" si="489"/>
        <v>0</v>
      </c>
      <c r="K1221">
        <f t="shared" si="496"/>
        <v>11687.5</v>
      </c>
      <c r="L1221">
        <f t="shared" si="483"/>
        <v>375787670.71428573</v>
      </c>
      <c r="M1221">
        <f t="shared" si="484"/>
        <v>88241773.285714269</v>
      </c>
      <c r="N1221" s="10">
        <f t="shared" si="497"/>
        <v>1.1151869603585178</v>
      </c>
      <c r="O1221">
        <f t="shared" si="479"/>
        <v>-282.94999999999891</v>
      </c>
      <c r="P1221">
        <f t="shared" si="491"/>
        <v>-432.99999999999818</v>
      </c>
      <c r="Q1221">
        <f t="shared" si="492"/>
        <v>89.236996518366681</v>
      </c>
      <c r="R1221">
        <f t="shared" si="493"/>
        <v>150.04999999999927</v>
      </c>
      <c r="S1221">
        <f t="shared" si="501"/>
        <v>-252.54999999999927</v>
      </c>
      <c r="T1221">
        <f t="shared" si="502"/>
        <v>252.54999999999927</v>
      </c>
      <c r="U1221">
        <f t="shared" si="503"/>
        <v>0</v>
      </c>
      <c r="V1221">
        <f t="shared" si="504"/>
        <v>252.54999999999927</v>
      </c>
      <c r="W1221">
        <f t="shared" si="485"/>
        <v>22.557142857142804</v>
      </c>
      <c r="X1221">
        <f t="shared" si="480"/>
        <v>62.978571428571222</v>
      </c>
      <c r="Y1221">
        <f t="shared" si="486"/>
        <v>26.066859265373523</v>
      </c>
      <c r="Z1221">
        <f t="shared" si="487"/>
        <v>0</v>
      </c>
      <c r="AA1221">
        <f t="shared" si="488"/>
        <v>0</v>
      </c>
      <c r="AB1221">
        <v>-169.05</v>
      </c>
      <c r="AC1221">
        <f t="shared" si="494"/>
        <v>-98281436239.199661</v>
      </c>
      <c r="AD1221">
        <f t="shared" si="481"/>
        <v>-26658292647.199863</v>
      </c>
      <c r="AE1221" t="str">
        <f t="shared" si="495"/>
        <v>Jul</v>
      </c>
      <c r="AF1221">
        <f>_xlfn.IFNA(VLOOKUP(A1221,Gold!$A$2:$E$1307,5, FALSE),AF1220)</f>
        <v>34437</v>
      </c>
      <c r="AG1221">
        <f>_xlfn.IFNA(VLOOKUP(A1221,Gold!$A$2:$G$1307,7, FALSE),AG1220)</f>
        <v>-1</v>
      </c>
      <c r="AH1221">
        <f>_xlfn.IFNA(VLOOKUP(A1221,Oil!$A$2:$E$1345,5, FALSE),AH1220)</f>
        <v>3954</v>
      </c>
      <c r="AI1221">
        <f>_xlfn.IFNA(VLOOKUP(A1221,Oil!$A$2:$G$1345,7, FALSE),AI1220)</f>
        <v>1</v>
      </c>
      <c r="AJ1221">
        <f t="shared" si="498"/>
        <v>0</v>
      </c>
      <c r="AK1221">
        <f>_xlfn.IFNA(VLOOKUP(A1221,InterestRate!$A$2:$G$1334,3, FALSE),AK1220)</f>
        <v>6.5620000000000003</v>
      </c>
      <c r="AL1221">
        <f>_xlfn.IFNA(VLOOKUP(A1221,InterestRate!$A$2:$G$1334,4,FALSE),AL1220)</f>
        <v>6.7130000000000001</v>
      </c>
      <c r="AM1221">
        <f>_xlfn.IFNA(VLOOKUP(A1221,InterestRate!$A$2:$G$1334,5, FALSE),AM1220)</f>
        <v>6.7130000000000001</v>
      </c>
      <c r="AN1221">
        <f>_xlfn.IFNA(VLOOKUP(A1221,InterestRate!$A$2:$G$1334,6, FALSE),AN1220)</f>
        <v>6.5620000000000003</v>
      </c>
      <c r="AO1221">
        <f>_xlfn.IFNA(VLOOKUP(A1221,InterestRate!$A$2:$G$1334,7, FALSE),AO1220)</f>
        <v>-1.9900000000000001E-2</v>
      </c>
      <c r="AP1221">
        <f t="shared" si="499"/>
        <v>-1</v>
      </c>
      <c r="AQ1221">
        <f t="shared" si="500"/>
        <v>-1</v>
      </c>
    </row>
    <row r="1222" spans="1:43" x14ac:dyDescent="0.2">
      <c r="A1222" s="1">
        <v>43655</v>
      </c>
      <c r="B1222">
        <v>11531.6</v>
      </c>
      <c r="C1222">
        <v>11582.55</v>
      </c>
      <c r="D1222">
        <v>11461</v>
      </c>
      <c r="E1222">
        <v>11555.9</v>
      </c>
      <c r="F1222">
        <v>442520253</v>
      </c>
      <c r="G1222">
        <v>21577.95</v>
      </c>
      <c r="H1222">
        <f t="shared" si="490"/>
        <v>11808.941666666668</v>
      </c>
      <c r="I1222">
        <f t="shared" si="482"/>
        <v>-253.04166666666788</v>
      </c>
      <c r="J1222">
        <f t="shared" si="489"/>
        <v>0</v>
      </c>
      <c r="K1222">
        <f t="shared" si="496"/>
        <v>11596.9</v>
      </c>
      <c r="L1222">
        <f t="shared" si="483"/>
        <v>373481969.85714287</v>
      </c>
      <c r="M1222">
        <f t="shared" si="484"/>
        <v>69038283.142857134</v>
      </c>
      <c r="N1222" s="10">
        <f t="shared" si="497"/>
        <v>0.35479711662440833</v>
      </c>
      <c r="O1222">
        <f t="shared" si="479"/>
        <v>-232.95000000000073</v>
      </c>
      <c r="P1222">
        <f t="shared" si="491"/>
        <v>-330.35000000000036</v>
      </c>
      <c r="Q1222">
        <f t="shared" si="492"/>
        <v>171.91415666519313</v>
      </c>
      <c r="R1222">
        <f t="shared" si="493"/>
        <v>97.399999999999636</v>
      </c>
      <c r="S1222">
        <f t="shared" si="501"/>
        <v>-2.7000000000007276</v>
      </c>
      <c r="T1222">
        <f t="shared" si="502"/>
        <v>2.7000000000007276</v>
      </c>
      <c r="U1222">
        <f t="shared" si="503"/>
        <v>0</v>
      </c>
      <c r="V1222">
        <f t="shared" si="504"/>
        <v>2.7000000000007276</v>
      </c>
      <c r="W1222">
        <f t="shared" si="485"/>
        <v>22.557142857142804</v>
      </c>
      <c r="X1222">
        <f t="shared" si="480"/>
        <v>55.835714285714339</v>
      </c>
      <c r="Y1222">
        <f t="shared" si="486"/>
        <v>28.412055780476763</v>
      </c>
      <c r="Z1222">
        <f t="shared" si="487"/>
        <v>0</v>
      </c>
      <c r="AA1222">
        <f t="shared" si="488"/>
        <v>0</v>
      </c>
      <c r="AB1222">
        <v>-552.29999999999995</v>
      </c>
      <c r="AC1222">
        <f t="shared" si="494"/>
        <v>10753242147.899677</v>
      </c>
      <c r="AD1222">
        <f t="shared" si="481"/>
        <v>-21983379042.885658</v>
      </c>
      <c r="AE1222" t="str">
        <f t="shared" si="495"/>
        <v>Jul</v>
      </c>
      <c r="AF1222">
        <f>_xlfn.IFNA(VLOOKUP(A1222,Gold!$A$2:$E$1307,5, FALSE),AF1221)</f>
        <v>34075</v>
      </c>
      <c r="AG1222">
        <f>_xlfn.IFNA(VLOOKUP(A1222,Gold!$A$2:$G$1307,7, FALSE),AG1221)</f>
        <v>-1</v>
      </c>
      <c r="AH1222">
        <f>_xlfn.IFNA(VLOOKUP(A1222,Oil!$A$2:$E$1345,5, FALSE),AH1221)</f>
        <v>3961</v>
      </c>
      <c r="AI1222">
        <f>_xlfn.IFNA(VLOOKUP(A1222,Oil!$A$2:$G$1345,7, FALSE),AI1221)</f>
        <v>1</v>
      </c>
      <c r="AJ1222">
        <f t="shared" si="498"/>
        <v>0</v>
      </c>
      <c r="AK1222">
        <f>_xlfn.IFNA(VLOOKUP(A1222,InterestRate!$A$2:$G$1334,3, FALSE),AK1221)</f>
        <v>6.5880000000000001</v>
      </c>
      <c r="AL1222">
        <f>_xlfn.IFNA(VLOOKUP(A1222,InterestRate!$A$2:$G$1334,4,FALSE),AL1221)</f>
        <v>6.5549999999999997</v>
      </c>
      <c r="AM1222">
        <f>_xlfn.IFNA(VLOOKUP(A1222,InterestRate!$A$2:$G$1334,5, FALSE),AM1221)</f>
        <v>6.61</v>
      </c>
      <c r="AN1222">
        <f>_xlfn.IFNA(VLOOKUP(A1222,InterestRate!$A$2:$G$1334,6, FALSE),AN1221)</f>
        <v>6.5549999999999997</v>
      </c>
      <c r="AO1222">
        <f>_xlfn.IFNA(VLOOKUP(A1222,InterestRate!$A$2:$G$1334,7, FALSE),AO1221)</f>
        <v>4.0000000000000001E-3</v>
      </c>
      <c r="AP1222">
        <f t="shared" si="499"/>
        <v>1</v>
      </c>
      <c r="AQ1222">
        <f t="shared" si="500"/>
        <v>1</v>
      </c>
    </row>
    <row r="1223" spans="1:43" x14ac:dyDescent="0.2">
      <c r="A1223" s="1">
        <v>43656</v>
      </c>
      <c r="B1223">
        <v>11536.15</v>
      </c>
      <c r="C1223">
        <v>11593.7</v>
      </c>
      <c r="D1223">
        <v>11475.65</v>
      </c>
      <c r="E1223">
        <v>11498.9</v>
      </c>
      <c r="F1223">
        <v>337571014</v>
      </c>
      <c r="G1223">
        <v>16098.53</v>
      </c>
      <c r="H1223">
        <f t="shared" si="490"/>
        <v>11794.925000000001</v>
      </c>
      <c r="I1223">
        <f t="shared" si="482"/>
        <v>-296.02500000000146</v>
      </c>
      <c r="J1223">
        <f t="shared" si="489"/>
        <v>0</v>
      </c>
      <c r="K1223">
        <f t="shared" si="496"/>
        <v>11419.25</v>
      </c>
      <c r="L1223">
        <f t="shared" si="483"/>
        <v>393286477.28571427</v>
      </c>
      <c r="M1223">
        <f t="shared" si="484"/>
        <v>-55715463.285714269</v>
      </c>
      <c r="N1223" s="10">
        <f t="shared" si="497"/>
        <v>-0.69267495151709846</v>
      </c>
      <c r="O1223">
        <f t="shared" si="479"/>
        <v>-366.70000000000073</v>
      </c>
      <c r="P1223">
        <f t="shared" si="491"/>
        <v>-400.55000000000109</v>
      </c>
      <c r="Q1223">
        <f t="shared" si="492"/>
        <v>200.42189845661142</v>
      </c>
      <c r="R1223">
        <f t="shared" si="493"/>
        <v>33.850000000000364</v>
      </c>
      <c r="S1223">
        <f t="shared" si="501"/>
        <v>-57</v>
      </c>
      <c r="T1223">
        <f t="shared" si="502"/>
        <v>57</v>
      </c>
      <c r="U1223">
        <f t="shared" si="503"/>
        <v>0</v>
      </c>
      <c r="V1223">
        <f t="shared" si="504"/>
        <v>57</v>
      </c>
      <c r="W1223">
        <f t="shared" si="485"/>
        <v>11.59285714285709</v>
      </c>
      <c r="X1223">
        <f t="shared" si="480"/>
        <v>63.978571428571477</v>
      </c>
      <c r="Y1223">
        <f t="shared" si="486"/>
        <v>15.139925373134261</v>
      </c>
      <c r="Z1223">
        <f t="shared" si="487"/>
        <v>1</v>
      </c>
      <c r="AA1223">
        <f t="shared" si="488"/>
        <v>0</v>
      </c>
      <c r="AB1223">
        <v>-882.6</v>
      </c>
      <c r="AC1223">
        <f t="shared" si="494"/>
        <v>-12574520271.5</v>
      </c>
      <c r="AD1223">
        <f t="shared" si="481"/>
        <v>-24801923131.285683</v>
      </c>
      <c r="AE1223" t="str">
        <f t="shared" si="495"/>
        <v>Jul</v>
      </c>
      <c r="AF1223">
        <f>_xlfn.IFNA(VLOOKUP(A1223,Gold!$A$2:$E$1307,5, FALSE),AF1222)</f>
        <v>34189</v>
      </c>
      <c r="AG1223">
        <f>_xlfn.IFNA(VLOOKUP(A1223,Gold!$A$2:$G$1307,7, FALSE),AG1222)</f>
        <v>1</v>
      </c>
      <c r="AH1223">
        <f>_xlfn.IFNA(VLOOKUP(A1223,Oil!$A$2:$E$1345,5, FALSE),AH1222)</f>
        <v>3975</v>
      </c>
      <c r="AI1223">
        <f>_xlfn.IFNA(VLOOKUP(A1223,Oil!$A$2:$G$1345,7, FALSE),AI1222)</f>
        <v>1</v>
      </c>
      <c r="AJ1223">
        <f t="shared" si="498"/>
        <v>2</v>
      </c>
      <c r="AK1223">
        <f>_xlfn.IFNA(VLOOKUP(A1223,InterestRate!$A$2:$G$1334,3, FALSE),AK1222)</f>
        <v>6.5430000000000001</v>
      </c>
      <c r="AL1223">
        <f>_xlfn.IFNA(VLOOKUP(A1223,InterestRate!$A$2:$G$1334,4,FALSE),AL1222)</f>
        <v>6.5880000000000001</v>
      </c>
      <c r="AM1223">
        <f>_xlfn.IFNA(VLOOKUP(A1223,InterestRate!$A$2:$G$1334,5, FALSE),AM1222)</f>
        <v>6.61</v>
      </c>
      <c r="AN1223">
        <f>_xlfn.IFNA(VLOOKUP(A1223,InterestRate!$A$2:$G$1334,6, FALSE),AN1222)</f>
        <v>6.516</v>
      </c>
      <c r="AO1223">
        <f>_xlfn.IFNA(VLOOKUP(A1223,InterestRate!$A$2:$G$1334,7, FALSE),AO1222)</f>
        <v>-6.7999999999999996E-3</v>
      </c>
      <c r="AP1223">
        <f t="shared" si="499"/>
        <v>-1</v>
      </c>
      <c r="AQ1223">
        <f t="shared" si="500"/>
        <v>1</v>
      </c>
    </row>
    <row r="1224" spans="1:43" x14ac:dyDescent="0.2">
      <c r="A1224" s="1">
        <v>43657</v>
      </c>
      <c r="B1224">
        <v>11561.45</v>
      </c>
      <c r="C1224">
        <v>11599</v>
      </c>
      <c r="D1224">
        <v>11519.5</v>
      </c>
      <c r="E1224">
        <v>11582.9</v>
      </c>
      <c r="F1224">
        <v>317257578</v>
      </c>
      <c r="G1224">
        <v>14586.2</v>
      </c>
      <c r="H1224">
        <f t="shared" si="490"/>
        <v>11778.195833333333</v>
      </c>
      <c r="I1224">
        <f t="shared" si="482"/>
        <v>-195.29583333333358</v>
      </c>
      <c r="J1224">
        <f t="shared" si="489"/>
        <v>0</v>
      </c>
      <c r="K1224">
        <f t="shared" si="496"/>
        <v>11346.2</v>
      </c>
      <c r="L1224">
        <f t="shared" si="483"/>
        <v>401737209.4285714</v>
      </c>
      <c r="M1224">
        <f t="shared" si="484"/>
        <v>-84479631.428571403</v>
      </c>
      <c r="N1224" s="10">
        <f t="shared" si="497"/>
        <v>-2.0435296860026324</v>
      </c>
      <c r="O1224">
        <f t="shared" si="479"/>
        <v>-327.39999999999964</v>
      </c>
      <c r="P1224">
        <f t="shared" si="491"/>
        <v>-513.59999999999854</v>
      </c>
      <c r="Q1224">
        <f t="shared" si="492"/>
        <v>243.39245229327321</v>
      </c>
      <c r="R1224">
        <f t="shared" si="493"/>
        <v>186.19999999999891</v>
      </c>
      <c r="S1224">
        <f t="shared" si="501"/>
        <v>84</v>
      </c>
      <c r="T1224">
        <f t="shared" si="502"/>
        <v>-84</v>
      </c>
      <c r="U1224">
        <f t="shared" si="503"/>
        <v>84</v>
      </c>
      <c r="V1224">
        <f t="shared" si="504"/>
        <v>0</v>
      </c>
      <c r="W1224">
        <f t="shared" si="485"/>
        <v>17.207142857142962</v>
      </c>
      <c r="X1224">
        <f t="shared" si="480"/>
        <v>63.978571428571477</v>
      </c>
      <c r="Y1224">
        <f t="shared" si="486"/>
        <v>20.936902485659729</v>
      </c>
      <c r="Z1224">
        <f t="shared" si="487"/>
        <v>0</v>
      </c>
      <c r="AA1224">
        <f t="shared" si="488"/>
        <v>0</v>
      </c>
      <c r="AB1224">
        <v>-927.05</v>
      </c>
      <c r="AC1224">
        <f t="shared" si="494"/>
        <v>6805175048.0996542</v>
      </c>
      <c r="AD1224">
        <f t="shared" si="481"/>
        <v>-24867461084.414307</v>
      </c>
      <c r="AE1224" t="str">
        <f t="shared" si="495"/>
        <v>Jul</v>
      </c>
      <c r="AF1224">
        <f>_xlfn.IFNA(VLOOKUP(A1224,Gold!$A$2:$E$1307,5, FALSE),AF1223)</f>
        <v>34575</v>
      </c>
      <c r="AG1224">
        <f>_xlfn.IFNA(VLOOKUP(A1224,Gold!$A$2:$G$1307,7, FALSE),AG1223)</f>
        <v>-1</v>
      </c>
      <c r="AH1224">
        <f>_xlfn.IFNA(VLOOKUP(A1224,Oil!$A$2:$E$1345,5, FALSE),AH1223)</f>
        <v>4141</v>
      </c>
      <c r="AI1224">
        <f>_xlfn.IFNA(VLOOKUP(A1224,Oil!$A$2:$G$1345,7, FALSE),AI1223)</f>
        <v>1</v>
      </c>
      <c r="AJ1224">
        <f t="shared" si="498"/>
        <v>0</v>
      </c>
      <c r="AK1224">
        <f>_xlfn.IFNA(VLOOKUP(A1224,InterestRate!$A$2:$G$1334,3, FALSE),AK1223)</f>
        <v>6.4930000000000003</v>
      </c>
      <c r="AL1224">
        <f>_xlfn.IFNA(VLOOKUP(A1224,InterestRate!$A$2:$G$1334,4,FALSE),AL1223)</f>
        <v>6.5579999999999998</v>
      </c>
      <c r="AM1224">
        <f>_xlfn.IFNA(VLOOKUP(A1224,InterestRate!$A$2:$G$1334,5, FALSE),AM1223)</f>
        <v>6.5620000000000003</v>
      </c>
      <c r="AN1224">
        <f>_xlfn.IFNA(VLOOKUP(A1224,InterestRate!$A$2:$G$1334,6, FALSE),AN1223)</f>
        <v>6.4870000000000001</v>
      </c>
      <c r="AO1224">
        <f>_xlfn.IFNA(VLOOKUP(A1224,InterestRate!$A$2:$G$1334,7, FALSE),AO1223)</f>
        <v>-7.6E-3</v>
      </c>
      <c r="AP1224">
        <f t="shared" si="499"/>
        <v>-1</v>
      </c>
      <c r="AQ1224">
        <f t="shared" si="500"/>
        <v>-1</v>
      </c>
    </row>
    <row r="1225" spans="1:43" x14ac:dyDescent="0.2">
      <c r="A1225" s="1">
        <v>43658</v>
      </c>
      <c r="B1225">
        <v>11601.15</v>
      </c>
      <c r="C1225">
        <v>11639.55</v>
      </c>
      <c r="D1225">
        <v>11538.6</v>
      </c>
      <c r="E1225">
        <v>11552.5</v>
      </c>
      <c r="F1225">
        <v>359421182</v>
      </c>
      <c r="G1225">
        <v>16947.57</v>
      </c>
      <c r="H1225">
        <f t="shared" si="490"/>
        <v>11760.4</v>
      </c>
      <c r="I1225">
        <f t="shared" si="482"/>
        <v>-207.89999999999964</v>
      </c>
      <c r="J1225">
        <f t="shared" si="489"/>
        <v>0</v>
      </c>
      <c r="K1225">
        <f t="shared" si="496"/>
        <v>11331.05</v>
      </c>
      <c r="L1225">
        <f t="shared" si="483"/>
        <v>395174429.71428573</v>
      </c>
      <c r="M1225">
        <f t="shared" si="484"/>
        <v>-35753247.714285731</v>
      </c>
      <c r="N1225" s="10">
        <f t="shared" si="497"/>
        <v>-1.9169011036572234</v>
      </c>
      <c r="O1225">
        <f t="shared" ref="O1225:O1226" si="505">E1225-E1218</f>
        <v>-364.25</v>
      </c>
      <c r="P1225">
        <f t="shared" si="491"/>
        <v>-581.35000000000036</v>
      </c>
      <c r="Q1225">
        <f t="shared" si="492"/>
        <v>236.8741681729332</v>
      </c>
      <c r="R1225">
        <f t="shared" si="493"/>
        <v>217.10000000000036</v>
      </c>
      <c r="S1225">
        <f t="shared" si="501"/>
        <v>-30.399999999999636</v>
      </c>
      <c r="T1225">
        <f t="shared" si="502"/>
        <v>30.399999999999636</v>
      </c>
      <c r="U1225">
        <f t="shared" si="503"/>
        <v>0</v>
      </c>
      <c r="V1225">
        <f t="shared" si="504"/>
        <v>30.399999999999636</v>
      </c>
      <c r="W1225">
        <f t="shared" si="485"/>
        <v>16.285714285714285</v>
      </c>
      <c r="X1225">
        <f t="shared" ref="X1225:X1226" si="506">AVERAGE(V1219:V1225)</f>
        <v>68.321428571428569</v>
      </c>
      <c r="Y1225">
        <f t="shared" si="486"/>
        <v>19.02377972465581</v>
      </c>
      <c r="Z1225">
        <f t="shared" si="487"/>
        <v>1</v>
      </c>
      <c r="AA1225">
        <f t="shared" si="488"/>
        <v>0</v>
      </c>
      <c r="AB1225">
        <v>-1058.3499999999999</v>
      </c>
      <c r="AC1225">
        <f t="shared" si="494"/>
        <v>-17485840504.29987</v>
      </c>
      <c r="AD1225">
        <f t="shared" ref="AD1225:AD1226" si="507">AVERAGE(AC1219:AC1225)</f>
        <v>-26616277781.714306</v>
      </c>
      <c r="AE1225" t="str">
        <f t="shared" si="495"/>
        <v>Jul</v>
      </c>
      <c r="AF1225">
        <f>_xlfn.IFNA(VLOOKUP(A1225,Gold!$A$2:$E$1307,5, FALSE),AF1224)</f>
        <v>34407</v>
      </c>
      <c r="AG1225">
        <f>_xlfn.IFNA(VLOOKUP(A1225,Gold!$A$2:$G$1307,7, FALSE),AG1224)</f>
        <v>-1</v>
      </c>
      <c r="AH1225">
        <f>_xlfn.IFNA(VLOOKUP(A1225,Oil!$A$2:$E$1345,5, FALSE),AH1224)</f>
        <v>4116</v>
      </c>
      <c r="AI1225">
        <f>_xlfn.IFNA(VLOOKUP(A1225,Oil!$A$2:$G$1345,7, FALSE),AI1224)</f>
        <v>-1</v>
      </c>
      <c r="AJ1225">
        <f t="shared" si="498"/>
        <v>-2</v>
      </c>
      <c r="AK1225">
        <f>_xlfn.IFNA(VLOOKUP(A1225,InterestRate!$A$2:$G$1334,3, FALSE),AK1224)</f>
        <v>6.4880000000000004</v>
      </c>
      <c r="AL1225">
        <f>_xlfn.IFNA(VLOOKUP(A1225,InterestRate!$A$2:$G$1334,4,FALSE),AL1224)</f>
        <v>6.5279999999999996</v>
      </c>
      <c r="AM1225">
        <f>_xlfn.IFNA(VLOOKUP(A1225,InterestRate!$A$2:$G$1334,5, FALSE),AM1224)</f>
        <v>6.5410000000000004</v>
      </c>
      <c r="AN1225">
        <f>_xlfn.IFNA(VLOOKUP(A1225,InterestRate!$A$2:$G$1334,6, FALSE),AN1224)</f>
        <v>6.4569999999999999</v>
      </c>
      <c r="AO1225">
        <f>_xlfn.IFNA(VLOOKUP(A1225,InterestRate!$A$2:$G$1334,7, FALSE),AO1224)</f>
        <v>-8.0000000000000004E-4</v>
      </c>
      <c r="AP1225">
        <f t="shared" si="499"/>
        <v>-1</v>
      </c>
      <c r="AQ1225">
        <f t="shared" si="500"/>
        <v>-3</v>
      </c>
    </row>
    <row r="1226" spans="1:43" x14ac:dyDescent="0.2">
      <c r="A1226" s="1">
        <v>43661</v>
      </c>
      <c r="B1226">
        <v>11614.75</v>
      </c>
      <c r="C1226">
        <v>11618.4</v>
      </c>
      <c r="D1226">
        <v>11532.3</v>
      </c>
      <c r="E1226">
        <v>11588.35</v>
      </c>
      <c r="F1226">
        <v>368788782</v>
      </c>
      <c r="G1226">
        <v>15835.99</v>
      </c>
      <c r="H1226">
        <f t="shared" si="490"/>
        <v>11735.8125</v>
      </c>
      <c r="I1226">
        <f t="shared" ref="I1226:I1255" si="508">E1226-H1226</f>
        <v>-147.46249999999964</v>
      </c>
      <c r="J1226">
        <f t="shared" si="489"/>
        <v>0</v>
      </c>
      <c r="K1226">
        <f t="shared" si="496"/>
        <v>11271.3</v>
      </c>
      <c r="L1226">
        <f t="shared" ref="L1226" si="509">AVERAGE(F1219:F1225)</f>
        <v>397873526</v>
      </c>
      <c r="M1226">
        <f t="shared" ref="M1226" si="510">F1226-L1226</f>
        <v>-29084744</v>
      </c>
      <c r="N1226" s="10">
        <f t="shared" si="497"/>
        <v>-2.735937385391372</v>
      </c>
      <c r="O1226">
        <f t="shared" si="505"/>
        <v>-358.39999999999964</v>
      </c>
      <c r="P1226">
        <f t="shared" si="491"/>
        <v>-508.69999999999891</v>
      </c>
      <c r="Q1226">
        <f t="shared" si="492"/>
        <v>194.90119902389597</v>
      </c>
      <c r="R1226">
        <f t="shared" si="493"/>
        <v>150.29999999999927</v>
      </c>
      <c r="S1226">
        <f t="shared" si="501"/>
        <v>35.850000000000364</v>
      </c>
      <c r="T1226">
        <f t="shared" si="502"/>
        <v>-35.850000000000364</v>
      </c>
      <c r="U1226">
        <f t="shared" si="503"/>
        <v>35.850000000000364</v>
      </c>
      <c r="V1226">
        <f t="shared" si="504"/>
        <v>0</v>
      </c>
      <c r="W1226">
        <f t="shared" si="485"/>
        <v>17.121428571428623</v>
      </c>
      <c r="X1226">
        <f t="shared" si="506"/>
        <v>68.321428571428569</v>
      </c>
      <c r="Y1226">
        <f t="shared" si="486"/>
        <v>19.8066435299951</v>
      </c>
      <c r="Z1226">
        <f t="shared" si="487"/>
        <v>1</v>
      </c>
      <c r="AA1226">
        <f t="shared" si="488"/>
        <v>0</v>
      </c>
      <c r="AB1226">
        <v>-1050.05</v>
      </c>
      <c r="AC1226">
        <f t="shared" si="494"/>
        <v>-9736023844.7998657</v>
      </c>
      <c r="AD1226">
        <f t="shared" si="507"/>
        <v>-28862571664.88575</v>
      </c>
      <c r="AE1226" t="str">
        <f t="shared" si="495"/>
        <v>Jul</v>
      </c>
      <c r="AF1226">
        <f>_xlfn.IFNA(VLOOKUP(A1226,Gold!$A$2:$E$1307,5, FALSE),AF1225)</f>
        <v>34558</v>
      </c>
      <c r="AG1226">
        <f>_xlfn.IFNA(VLOOKUP(A1226,Gold!$A$2:$G$1307,7, FALSE),AG1225)</f>
        <v>1</v>
      </c>
      <c r="AH1226">
        <f>_xlfn.IFNA(VLOOKUP(A1226,Oil!$A$2:$E$1345,5, FALSE),AH1225)</f>
        <v>4130</v>
      </c>
      <c r="AI1226">
        <f>_xlfn.IFNA(VLOOKUP(A1226,Oil!$A$2:$G$1345,7, FALSE),AI1225)</f>
        <v>1</v>
      </c>
      <c r="AJ1226">
        <f t="shared" si="498"/>
        <v>2</v>
      </c>
      <c r="AK1226">
        <f>_xlfn.IFNA(VLOOKUP(A1226,InterestRate!$A$2:$G$1334,3, FALSE),AK1225)</f>
        <v>6.4329999999999998</v>
      </c>
      <c r="AL1226">
        <f>_xlfn.IFNA(VLOOKUP(A1226,InterestRate!$A$2:$G$1334,4,FALSE),AL1225)</f>
        <v>6.4589999999999996</v>
      </c>
      <c r="AM1226">
        <f>_xlfn.IFNA(VLOOKUP(A1226,InterestRate!$A$2:$G$1334,5, FALSE),AM1225)</f>
        <v>6.4669999999999996</v>
      </c>
      <c r="AN1226">
        <f>_xlfn.IFNA(VLOOKUP(A1226,InterestRate!$A$2:$G$1334,6, FALSE),AN1225)</f>
        <v>6.43</v>
      </c>
      <c r="AO1226">
        <f>_xlfn.IFNA(VLOOKUP(A1226,InterestRate!$A$2:$G$1334,7, FALSE),AO1225)</f>
        <v>-8.5000000000000006E-3</v>
      </c>
      <c r="AP1226">
        <f t="shared" si="499"/>
        <v>-1</v>
      </c>
      <c r="AQ1226">
        <f t="shared" si="500"/>
        <v>1</v>
      </c>
    </row>
    <row r="1227" spans="1:43" x14ac:dyDescent="0.2">
      <c r="A1227" s="1">
        <v>43662</v>
      </c>
      <c r="B1227">
        <v>11596.65</v>
      </c>
      <c r="C1227">
        <v>11670.05</v>
      </c>
      <c r="D1227">
        <v>11573.95</v>
      </c>
      <c r="E1227">
        <v>11662.6</v>
      </c>
      <c r="F1227">
        <v>480156167</v>
      </c>
      <c r="G1227">
        <v>15967.91</v>
      </c>
      <c r="H1227">
        <f t="shared" si="490"/>
        <v>11714.7125</v>
      </c>
      <c r="I1227">
        <f t="shared" si="508"/>
        <v>-52.112499999999272</v>
      </c>
      <c r="J1227">
        <f t="shared" si="489"/>
        <v>0</v>
      </c>
      <c r="K1227">
        <f t="shared" ref="K1227:K1248" si="511">E1234</f>
        <v>11252.15</v>
      </c>
      <c r="L1227">
        <f t="shared" ref="L1227:L1255" si="512">AVERAGE(F1220:F1226)</f>
        <v>402901184.5714286</v>
      </c>
      <c r="M1227">
        <f t="shared" ref="M1227:M1255" si="513">F1227-L1227</f>
        <v>77254982.428571403</v>
      </c>
      <c r="N1227" s="10">
        <f t="shared" ref="N1227:N1255" si="514">(K1227-E1227)*100/E1227</f>
        <v>-3.5193696088350856</v>
      </c>
      <c r="O1227">
        <f t="shared" ref="O1227:O1255" si="515">E1227-E1220</f>
        <v>-148.54999999999927</v>
      </c>
      <c r="P1227">
        <f t="shared" si="491"/>
        <v>-112.14999999999964</v>
      </c>
      <c r="Q1227">
        <f t="shared" ref="Q1227:Q1255" si="516">STDEV(O1220:O1226)</f>
        <v>118.71530169756076</v>
      </c>
      <c r="R1227">
        <f t="shared" ref="R1227:R1255" si="517">O1220</f>
        <v>-36.399999999999636</v>
      </c>
      <c r="S1227">
        <f t="shared" ref="S1227:S1255" si="518">E1227-E1226</f>
        <v>74.25</v>
      </c>
      <c r="T1227">
        <f t="shared" ref="T1227:T1255" si="519">E1226-E1227</f>
        <v>-74.25</v>
      </c>
      <c r="U1227">
        <f t="shared" ref="U1227:U1255" si="520">IF(S1227&gt;0,S1227,0)</f>
        <v>74.25</v>
      </c>
      <c r="V1227">
        <f t="shared" ref="V1227:V1255" si="521">IF(T1227&gt;0,T1227,0)</f>
        <v>0</v>
      </c>
      <c r="W1227">
        <f t="shared" ref="W1227:W1255" si="522">AVERAGE(U1221:U1227)</f>
        <v>27.728571428571481</v>
      </c>
      <c r="X1227">
        <f t="shared" ref="X1227:X1255" si="523">AVERAGE(V1221:V1227)</f>
        <v>48.949999999999946</v>
      </c>
      <c r="Y1227">
        <f t="shared" ref="Y1227:Y1255" si="524">100-(100/(1+(W1227/(X1227+1))))</f>
        <v>35.696551724138004</v>
      </c>
      <c r="Z1227">
        <f t="shared" si="487"/>
        <v>0</v>
      </c>
      <c r="AA1227">
        <f t="shared" ref="AA1227:AA1255" si="525">IF(Y1227&gt;80,1,0)</f>
        <v>0</v>
      </c>
      <c r="AB1227">
        <v>-1049.05</v>
      </c>
      <c r="AC1227">
        <f t="shared" ref="AC1227:AC1255" si="526">(E1227-B1227)*F1227</f>
        <v>31666299213.650349</v>
      </c>
      <c r="AD1227">
        <f t="shared" ref="AD1227:AD1255" si="527">AVERAGE(AC1221:AC1227)</f>
        <v>-12693300635.735674</v>
      </c>
      <c r="AE1227" t="str">
        <f t="shared" ref="AE1227:AE1255" si="528">TEXT(A1227, "mmm")</f>
        <v>Jul</v>
      </c>
      <c r="AF1227">
        <f>_xlfn.IFNA(VLOOKUP(A1227,Gold!$A$2:$E$1307,5, FALSE),AF1226)</f>
        <v>34583</v>
      </c>
      <c r="AG1227">
        <f>_xlfn.IFNA(VLOOKUP(A1227,Gold!$A$2:$G$1307,7, FALSE),AG1226)</f>
        <v>1</v>
      </c>
      <c r="AH1227">
        <f>_xlfn.IFNA(VLOOKUP(A1227,Oil!$A$2:$E$1345,5, FALSE),AH1226)</f>
        <v>4086</v>
      </c>
      <c r="AI1227">
        <f>_xlfn.IFNA(VLOOKUP(A1227,Oil!$A$2:$G$1345,7, FALSE),AI1226)</f>
        <v>-1</v>
      </c>
      <c r="AJ1227">
        <f t="shared" ref="AJ1227:AJ1255" si="529">AG1227+AI1227</f>
        <v>0</v>
      </c>
      <c r="AK1227">
        <f>_xlfn.IFNA(VLOOKUP(A1227,InterestRate!$A$2:$G$1334,3, FALSE),AK1226)</f>
        <v>6.3310000000000004</v>
      </c>
      <c r="AL1227">
        <f>_xlfn.IFNA(VLOOKUP(A1227,InterestRate!$A$2:$G$1334,4,FALSE),AL1226)</f>
        <v>6.4130000000000003</v>
      </c>
      <c r="AM1227">
        <f>_xlfn.IFNA(VLOOKUP(A1227,InterestRate!$A$2:$G$1334,5, FALSE),AM1226)</f>
        <v>6.4130000000000003</v>
      </c>
      <c r="AN1227">
        <f>_xlfn.IFNA(VLOOKUP(A1227,InterestRate!$A$2:$G$1334,6, FALSE),AN1226)</f>
        <v>6.3170000000000002</v>
      </c>
      <c r="AO1227">
        <f>_xlfn.IFNA(VLOOKUP(A1227,InterestRate!$A$2:$G$1334,7, FALSE),AO1226)</f>
        <v>-1.5900000000000001E-2</v>
      </c>
      <c r="AP1227">
        <f t="shared" ref="AP1227:AP1255" si="530">IF(AO1227&gt;0,1,-1)</f>
        <v>-1</v>
      </c>
      <c r="AQ1227">
        <f t="shared" ref="AQ1227:AQ1255" si="531">AG1227+AI1227+AP1227</f>
        <v>-1</v>
      </c>
    </row>
    <row r="1228" spans="1:43" x14ac:dyDescent="0.2">
      <c r="A1228" s="1">
        <v>43663</v>
      </c>
      <c r="B1228">
        <v>11670.75</v>
      </c>
      <c r="C1228">
        <v>11706.65</v>
      </c>
      <c r="D1228">
        <v>11651.15</v>
      </c>
      <c r="E1228">
        <v>11687.5</v>
      </c>
      <c r="F1228">
        <v>464827734</v>
      </c>
      <c r="G1228">
        <v>15250.5</v>
      </c>
      <c r="H1228">
        <f t="shared" si="490"/>
        <v>11704.191666666666</v>
      </c>
      <c r="I1228">
        <f t="shared" si="508"/>
        <v>-16.691666666665697</v>
      </c>
      <c r="J1228">
        <f t="shared" si="489"/>
        <v>0</v>
      </c>
      <c r="K1228">
        <f t="shared" si="511"/>
        <v>11284.3</v>
      </c>
      <c r="L1228">
        <f t="shared" si="512"/>
        <v>395677774.28571427</v>
      </c>
      <c r="M1228">
        <f t="shared" si="513"/>
        <v>69149959.714285731</v>
      </c>
      <c r="N1228" s="10">
        <f t="shared" si="514"/>
        <v>-3.4498395721925195</v>
      </c>
      <c r="O1228">
        <f t="shared" si="515"/>
        <v>128.89999999999964</v>
      </c>
      <c r="P1228">
        <f t="shared" si="491"/>
        <v>411.84999999999854</v>
      </c>
      <c r="Q1228">
        <f t="shared" si="516"/>
        <v>82.068354204923537</v>
      </c>
      <c r="R1228">
        <f t="shared" si="517"/>
        <v>-282.94999999999891</v>
      </c>
      <c r="S1228">
        <f t="shared" si="518"/>
        <v>24.899999999999636</v>
      </c>
      <c r="T1228">
        <f t="shared" si="519"/>
        <v>-24.899999999999636</v>
      </c>
      <c r="U1228">
        <f t="shared" si="520"/>
        <v>24.899999999999636</v>
      </c>
      <c r="V1228">
        <f t="shared" si="521"/>
        <v>0</v>
      </c>
      <c r="W1228">
        <f t="shared" si="522"/>
        <v>31.285714285714285</v>
      </c>
      <c r="X1228">
        <f t="shared" si="523"/>
        <v>12.871428571428623</v>
      </c>
      <c r="Y1228">
        <f t="shared" si="524"/>
        <v>69.281872825055288</v>
      </c>
      <c r="Z1228">
        <f t="shared" ref="Z1228:Z1255" si="532">IF(Y1228&lt;20,1,0)</f>
        <v>0</v>
      </c>
      <c r="AA1228">
        <f t="shared" si="525"/>
        <v>0</v>
      </c>
      <c r="AB1228">
        <v>-1048.05</v>
      </c>
      <c r="AC1228">
        <f t="shared" si="526"/>
        <v>7785864544.5</v>
      </c>
      <c r="AD1228">
        <f t="shared" si="527"/>
        <v>2459170904.7928495</v>
      </c>
      <c r="AE1228" t="str">
        <f t="shared" si="528"/>
        <v>Jul</v>
      </c>
      <c r="AF1228">
        <f>_xlfn.IFNA(VLOOKUP(A1228,Gold!$A$2:$E$1307,5, FALSE),AF1227)</f>
        <v>34428</v>
      </c>
      <c r="AG1228">
        <f>_xlfn.IFNA(VLOOKUP(A1228,Gold!$A$2:$G$1307,7, FALSE),AG1227)</f>
        <v>-1</v>
      </c>
      <c r="AH1228">
        <f>_xlfn.IFNA(VLOOKUP(A1228,Oil!$A$2:$E$1345,5, FALSE),AH1227)</f>
        <v>3951</v>
      </c>
      <c r="AI1228">
        <f>_xlfn.IFNA(VLOOKUP(A1228,Oil!$A$2:$G$1345,7, FALSE),AI1227)</f>
        <v>-1</v>
      </c>
      <c r="AJ1228">
        <f t="shared" si="529"/>
        <v>-2</v>
      </c>
      <c r="AK1228">
        <f>_xlfn.IFNA(VLOOKUP(A1228,InterestRate!$A$2:$G$1334,3, FALSE),AK1227)</f>
        <v>6.3449999999999998</v>
      </c>
      <c r="AL1228">
        <f>_xlfn.IFNA(VLOOKUP(A1228,InterestRate!$A$2:$G$1334,4,FALSE),AL1227)</f>
        <v>6.2809999999999997</v>
      </c>
      <c r="AM1228">
        <f>_xlfn.IFNA(VLOOKUP(A1228,InterestRate!$A$2:$G$1334,5, FALSE),AM1227)</f>
        <v>6.4130000000000003</v>
      </c>
      <c r="AN1228">
        <f>_xlfn.IFNA(VLOOKUP(A1228,InterestRate!$A$2:$G$1334,6, FALSE),AN1227)</f>
        <v>6.266</v>
      </c>
      <c r="AO1228">
        <f>_xlfn.IFNA(VLOOKUP(A1228,InterestRate!$A$2:$G$1334,7, FALSE),AO1227)</f>
        <v>2.2000000000000001E-3</v>
      </c>
      <c r="AP1228">
        <f t="shared" si="530"/>
        <v>1</v>
      </c>
      <c r="AQ1228">
        <f t="shared" si="531"/>
        <v>-1</v>
      </c>
    </row>
    <row r="1229" spans="1:43" x14ac:dyDescent="0.2">
      <c r="A1229" s="1">
        <v>43664</v>
      </c>
      <c r="B1229">
        <v>11675.6</v>
      </c>
      <c r="C1229">
        <v>11677.15</v>
      </c>
      <c r="D1229">
        <v>11582.4</v>
      </c>
      <c r="E1229">
        <v>11596.9</v>
      </c>
      <c r="F1229">
        <v>498258158</v>
      </c>
      <c r="G1229">
        <v>16684.03</v>
      </c>
      <c r="H1229">
        <f t="shared" si="490"/>
        <v>11689.35</v>
      </c>
      <c r="I1229">
        <f t="shared" si="508"/>
        <v>-92.450000000000728</v>
      </c>
      <c r="J1229">
        <f t="shared" si="489"/>
        <v>0</v>
      </c>
      <c r="K1229">
        <f t="shared" si="511"/>
        <v>11189.2</v>
      </c>
      <c r="L1229">
        <f t="shared" si="512"/>
        <v>395791815.71428573</v>
      </c>
      <c r="M1229">
        <f t="shared" si="513"/>
        <v>102466342.28571427</v>
      </c>
      <c r="N1229" s="10">
        <f t="shared" si="514"/>
        <v>-3.5155946847864423</v>
      </c>
      <c r="O1229">
        <f t="shared" si="515"/>
        <v>41</v>
      </c>
      <c r="P1229">
        <f t="shared" si="491"/>
        <v>273.95000000000073</v>
      </c>
      <c r="Q1229">
        <f t="shared" si="516"/>
        <v>181.49016699062707</v>
      </c>
      <c r="R1229">
        <f t="shared" si="517"/>
        <v>-232.95000000000073</v>
      </c>
      <c r="S1229">
        <f t="shared" si="518"/>
        <v>-90.600000000000364</v>
      </c>
      <c r="T1229">
        <f t="shared" si="519"/>
        <v>90.600000000000364</v>
      </c>
      <c r="U1229">
        <f t="shared" si="520"/>
        <v>0</v>
      </c>
      <c r="V1229">
        <f t="shared" si="521"/>
        <v>90.600000000000364</v>
      </c>
      <c r="W1229">
        <f t="shared" si="522"/>
        <v>31.285714285714285</v>
      </c>
      <c r="X1229">
        <f t="shared" si="523"/>
        <v>25.428571428571427</v>
      </c>
      <c r="Y1229">
        <f t="shared" si="524"/>
        <v>54.207920792079207</v>
      </c>
      <c r="Z1229">
        <f t="shared" si="532"/>
        <v>0</v>
      </c>
      <c r="AA1229">
        <f t="shared" si="525"/>
        <v>0</v>
      </c>
      <c r="AB1229">
        <v>-1047.05</v>
      </c>
      <c r="AC1229">
        <f t="shared" si="526"/>
        <v>-39212917034.600365</v>
      </c>
      <c r="AD1229">
        <f t="shared" si="527"/>
        <v>-4678851835.5642996</v>
      </c>
      <c r="AE1229" t="str">
        <f t="shared" si="528"/>
        <v>Jul</v>
      </c>
      <c r="AF1229">
        <f>_xlfn.IFNA(VLOOKUP(A1229,Gold!$A$2:$E$1307,5, FALSE),AF1228)</f>
        <v>34709</v>
      </c>
      <c r="AG1229">
        <f>_xlfn.IFNA(VLOOKUP(A1229,Gold!$A$2:$G$1307,7, FALSE),AG1228)</f>
        <v>-1</v>
      </c>
      <c r="AH1229">
        <f>_xlfn.IFNA(VLOOKUP(A1229,Oil!$A$2:$E$1345,5, FALSE),AH1228)</f>
        <v>3907</v>
      </c>
      <c r="AI1229">
        <f>_xlfn.IFNA(VLOOKUP(A1229,Oil!$A$2:$G$1345,7, FALSE),AI1228)</f>
        <v>-1</v>
      </c>
      <c r="AJ1229">
        <f t="shared" si="529"/>
        <v>-2</v>
      </c>
      <c r="AK1229">
        <f>_xlfn.IFNA(VLOOKUP(A1229,InterestRate!$A$2:$G$1334,3, FALSE),AK1228)</f>
        <v>6.3869999999999996</v>
      </c>
      <c r="AL1229">
        <f>_xlfn.IFNA(VLOOKUP(A1229,InterestRate!$A$2:$G$1334,4,FALSE),AL1228)</f>
        <v>6.31</v>
      </c>
      <c r="AM1229">
        <f>_xlfn.IFNA(VLOOKUP(A1229,InterestRate!$A$2:$G$1334,5, FALSE),AM1228)</f>
        <v>6.4020000000000001</v>
      </c>
      <c r="AN1229">
        <f>_xlfn.IFNA(VLOOKUP(A1229,InterestRate!$A$2:$G$1334,6, FALSE),AN1228)</f>
        <v>6.31</v>
      </c>
      <c r="AO1229">
        <f>_xlfn.IFNA(VLOOKUP(A1229,InterestRate!$A$2:$G$1334,7, FALSE),AO1228)</f>
        <v>6.6E-3</v>
      </c>
      <c r="AP1229">
        <f t="shared" si="530"/>
        <v>1</v>
      </c>
      <c r="AQ1229">
        <f t="shared" si="531"/>
        <v>-1</v>
      </c>
    </row>
    <row r="1230" spans="1:43" x14ac:dyDescent="0.2">
      <c r="A1230" s="1">
        <v>43665</v>
      </c>
      <c r="B1230">
        <v>11627.95</v>
      </c>
      <c r="C1230">
        <v>11640.35</v>
      </c>
      <c r="D1230">
        <v>11399.3</v>
      </c>
      <c r="E1230">
        <v>11419.25</v>
      </c>
      <c r="F1230">
        <v>446049198</v>
      </c>
      <c r="G1230">
        <v>17326.400000000001</v>
      </c>
      <c r="H1230">
        <f t="shared" si="490"/>
        <v>11663.233333333335</v>
      </c>
      <c r="I1230">
        <f t="shared" si="508"/>
        <v>-243.98333333333539</v>
      </c>
      <c r="J1230">
        <f t="shared" si="489"/>
        <v>0</v>
      </c>
      <c r="K1230">
        <f t="shared" si="511"/>
        <v>11085.4</v>
      </c>
      <c r="L1230">
        <f t="shared" si="512"/>
        <v>403754373.5714286</v>
      </c>
      <c r="M1230">
        <f t="shared" si="513"/>
        <v>42294824.428571403</v>
      </c>
      <c r="N1230" s="10">
        <f t="shared" si="514"/>
        <v>-2.9235720384438588</v>
      </c>
      <c r="O1230">
        <f t="shared" si="515"/>
        <v>-79.649999999999636</v>
      </c>
      <c r="P1230">
        <f t="shared" si="491"/>
        <v>287.05000000000109</v>
      </c>
      <c r="Q1230">
        <f t="shared" si="516"/>
        <v>210.15413476099593</v>
      </c>
      <c r="R1230">
        <f t="shared" si="517"/>
        <v>-366.70000000000073</v>
      </c>
      <c r="S1230">
        <f t="shared" si="518"/>
        <v>-177.64999999999964</v>
      </c>
      <c r="T1230">
        <f t="shared" si="519"/>
        <v>177.64999999999964</v>
      </c>
      <c r="U1230">
        <f t="shared" si="520"/>
        <v>0</v>
      </c>
      <c r="V1230">
        <f t="shared" si="521"/>
        <v>177.64999999999964</v>
      </c>
      <c r="W1230">
        <f t="shared" si="522"/>
        <v>31.285714285714285</v>
      </c>
      <c r="X1230">
        <f t="shared" si="523"/>
        <v>42.664285714285661</v>
      </c>
      <c r="Y1230">
        <f t="shared" si="524"/>
        <v>41.742113790145844</v>
      </c>
      <c r="Z1230">
        <f t="shared" si="532"/>
        <v>0</v>
      </c>
      <c r="AA1230">
        <f t="shared" si="525"/>
        <v>0</v>
      </c>
      <c r="AB1230">
        <v>-1046.05</v>
      </c>
      <c r="AC1230">
        <f t="shared" si="526"/>
        <v>-93090467622.600327</v>
      </c>
      <c r="AD1230">
        <f t="shared" si="527"/>
        <v>-16181130028.57863</v>
      </c>
      <c r="AE1230" t="str">
        <f t="shared" si="528"/>
        <v>Jul</v>
      </c>
      <c r="AF1230">
        <f>_xlfn.IFNA(VLOOKUP(A1230,Gold!$A$2:$E$1307,5, FALSE),AF1229)</f>
        <v>35091</v>
      </c>
      <c r="AG1230">
        <f>_xlfn.IFNA(VLOOKUP(A1230,Gold!$A$2:$G$1307,7, FALSE),AG1229)</f>
        <v>-1</v>
      </c>
      <c r="AH1230">
        <f>_xlfn.IFNA(VLOOKUP(A1230,Oil!$A$2:$E$1345,5, FALSE),AH1229)</f>
        <v>3809</v>
      </c>
      <c r="AI1230">
        <f>_xlfn.IFNA(VLOOKUP(A1230,Oil!$A$2:$G$1345,7, FALSE),AI1229)</f>
        <v>-1</v>
      </c>
      <c r="AJ1230">
        <f t="shared" si="529"/>
        <v>-2</v>
      </c>
      <c r="AK1230">
        <f>_xlfn.IFNA(VLOOKUP(A1230,InterestRate!$A$2:$G$1334,3, FALSE),AK1229)</f>
        <v>6.3609999999999998</v>
      </c>
      <c r="AL1230">
        <f>_xlfn.IFNA(VLOOKUP(A1230,InterestRate!$A$2:$G$1334,4,FALSE),AL1229)</f>
        <v>6.383</v>
      </c>
      <c r="AM1230">
        <f>_xlfn.IFNA(VLOOKUP(A1230,InterestRate!$A$2:$G$1334,5, FALSE),AM1229)</f>
        <v>6.3849999999999998</v>
      </c>
      <c r="AN1230">
        <f>_xlfn.IFNA(VLOOKUP(A1230,InterestRate!$A$2:$G$1334,6, FALSE),AN1229)</f>
        <v>6.3479999999999999</v>
      </c>
      <c r="AO1230">
        <f>_xlfn.IFNA(VLOOKUP(A1230,InterestRate!$A$2:$G$1334,7, FALSE),AO1229)</f>
        <v>-4.1000000000000003E-3</v>
      </c>
      <c r="AP1230">
        <f t="shared" si="530"/>
        <v>-1</v>
      </c>
      <c r="AQ1230">
        <f t="shared" si="531"/>
        <v>-3</v>
      </c>
    </row>
    <row r="1231" spans="1:43" x14ac:dyDescent="0.2">
      <c r="A1231" s="1">
        <v>43668</v>
      </c>
      <c r="B1231">
        <v>11392.85</v>
      </c>
      <c r="C1231">
        <v>11398.15</v>
      </c>
      <c r="D1231">
        <v>11301.25</v>
      </c>
      <c r="E1231">
        <v>11346.2</v>
      </c>
      <c r="F1231">
        <v>516044335</v>
      </c>
      <c r="G1231">
        <v>19304.23</v>
      </c>
      <c r="H1231">
        <f t="shared" si="490"/>
        <v>11621.775</v>
      </c>
      <c r="I1231">
        <f t="shared" si="508"/>
        <v>-275.57499999999891</v>
      </c>
      <c r="J1231">
        <f t="shared" ref="J1231:J1255" si="533">IF(I1231*I1230&lt;0,IF(I1231&lt;0,-1,1),0)</f>
        <v>0</v>
      </c>
      <c r="K1231">
        <f t="shared" si="511"/>
        <v>11118</v>
      </c>
      <c r="L1231">
        <f t="shared" si="512"/>
        <v>419251257</v>
      </c>
      <c r="M1231">
        <f t="shared" si="513"/>
        <v>96793078</v>
      </c>
      <c r="N1231" s="10">
        <f t="shared" si="514"/>
        <v>-2.0112460559482535</v>
      </c>
      <c r="O1231">
        <f t="shared" si="515"/>
        <v>-236.69999999999891</v>
      </c>
      <c r="P1231">
        <f t="shared" si="491"/>
        <v>90.700000000000728</v>
      </c>
      <c r="Q1231">
        <f t="shared" si="516"/>
        <v>199.80633480590987</v>
      </c>
      <c r="R1231">
        <f t="shared" si="517"/>
        <v>-327.39999999999964</v>
      </c>
      <c r="S1231">
        <f t="shared" si="518"/>
        <v>-73.049999999999272</v>
      </c>
      <c r="T1231">
        <f t="shared" si="519"/>
        <v>73.049999999999272</v>
      </c>
      <c r="U1231">
        <f t="shared" si="520"/>
        <v>0</v>
      </c>
      <c r="V1231">
        <f t="shared" si="521"/>
        <v>73.049999999999272</v>
      </c>
      <c r="W1231">
        <f t="shared" si="522"/>
        <v>19.285714285714285</v>
      </c>
      <c r="X1231">
        <f t="shared" si="523"/>
        <v>53.099999999999845</v>
      </c>
      <c r="Y1231">
        <f t="shared" si="524"/>
        <v>26.27992992018693</v>
      </c>
      <c r="Z1231">
        <f t="shared" si="532"/>
        <v>0</v>
      </c>
      <c r="AA1231">
        <f t="shared" si="525"/>
        <v>0</v>
      </c>
      <c r="AB1231">
        <v>-1045.05</v>
      </c>
      <c r="AC1231">
        <f t="shared" si="526"/>
        <v>-24073468227.749813</v>
      </c>
      <c r="AD1231">
        <f t="shared" si="527"/>
        <v>-20592364782.271416</v>
      </c>
      <c r="AE1231" t="str">
        <f t="shared" si="528"/>
        <v>Jul</v>
      </c>
      <c r="AF1231">
        <f>_xlfn.IFNA(VLOOKUP(A1231,Gold!$A$2:$E$1307,5, FALSE),AF1230)</f>
        <v>34932</v>
      </c>
      <c r="AG1231">
        <f>_xlfn.IFNA(VLOOKUP(A1231,Gold!$A$2:$G$1307,7, FALSE),AG1230)</f>
        <v>-1</v>
      </c>
      <c r="AH1231">
        <f>_xlfn.IFNA(VLOOKUP(A1231,Oil!$A$2:$E$1345,5, FALSE),AH1230)</f>
        <v>3829</v>
      </c>
      <c r="AI1231">
        <f>_xlfn.IFNA(VLOOKUP(A1231,Oil!$A$2:$G$1345,7, FALSE),AI1230)</f>
        <v>1</v>
      </c>
      <c r="AJ1231">
        <f t="shared" si="529"/>
        <v>0</v>
      </c>
      <c r="AK1231">
        <f>_xlfn.IFNA(VLOOKUP(A1231,InterestRate!$A$2:$G$1334,3, FALSE),AK1230)</f>
        <v>6.4180000000000001</v>
      </c>
      <c r="AL1231">
        <f>_xlfn.IFNA(VLOOKUP(A1231,InterestRate!$A$2:$G$1334,4,FALSE),AL1230)</f>
        <v>6.4240000000000004</v>
      </c>
      <c r="AM1231">
        <f>_xlfn.IFNA(VLOOKUP(A1231,InterestRate!$A$2:$G$1334,5, FALSE),AM1230)</f>
        <v>6.4530000000000003</v>
      </c>
      <c r="AN1231">
        <f>_xlfn.IFNA(VLOOKUP(A1231,InterestRate!$A$2:$G$1334,6, FALSE),AN1230)</f>
        <v>6.4059999999999997</v>
      </c>
      <c r="AO1231">
        <f>_xlfn.IFNA(VLOOKUP(A1231,InterestRate!$A$2:$G$1334,7, FALSE),AO1230)</f>
        <v>8.9999999999999993E-3</v>
      </c>
      <c r="AP1231">
        <f t="shared" si="530"/>
        <v>1</v>
      </c>
      <c r="AQ1231">
        <f t="shared" si="531"/>
        <v>1</v>
      </c>
    </row>
    <row r="1232" spans="1:43" x14ac:dyDescent="0.2">
      <c r="A1232" s="1">
        <v>43669</v>
      </c>
      <c r="B1232">
        <v>11372.25</v>
      </c>
      <c r="C1232">
        <v>11398.15</v>
      </c>
      <c r="D1232">
        <v>11302.8</v>
      </c>
      <c r="E1232">
        <v>11331.05</v>
      </c>
      <c r="F1232">
        <v>458931191</v>
      </c>
      <c r="G1232">
        <v>19199.32</v>
      </c>
      <c r="H1232">
        <f t="shared" ref="H1232:H1255" si="534">AVERAGE(E1220:E1231)</f>
        <v>11571.72916666667</v>
      </c>
      <c r="I1232">
        <f t="shared" si="508"/>
        <v>-240.67916666667043</v>
      </c>
      <c r="J1232">
        <f t="shared" si="533"/>
        <v>0</v>
      </c>
      <c r="K1232">
        <f t="shared" si="511"/>
        <v>10980</v>
      </c>
      <c r="L1232">
        <f t="shared" si="512"/>
        <v>447649365.14285713</v>
      </c>
      <c r="M1232">
        <f t="shared" si="513"/>
        <v>11281825.857142866</v>
      </c>
      <c r="N1232" s="10">
        <f t="shared" si="514"/>
        <v>-3.0981241809011459</v>
      </c>
      <c r="O1232">
        <f t="shared" si="515"/>
        <v>-221.45000000000073</v>
      </c>
      <c r="P1232">
        <f t="shared" si="491"/>
        <v>142.79999999999927</v>
      </c>
      <c r="Q1232">
        <f t="shared" si="516"/>
        <v>189.70083653203088</v>
      </c>
      <c r="R1232">
        <f t="shared" si="517"/>
        <v>-364.25</v>
      </c>
      <c r="S1232">
        <f t="shared" si="518"/>
        <v>-15.150000000001455</v>
      </c>
      <c r="T1232">
        <f t="shared" si="519"/>
        <v>15.150000000001455</v>
      </c>
      <c r="U1232">
        <f t="shared" si="520"/>
        <v>0</v>
      </c>
      <c r="V1232">
        <f t="shared" si="521"/>
        <v>15.150000000001455</v>
      </c>
      <c r="W1232">
        <f t="shared" si="522"/>
        <v>19.285714285714285</v>
      </c>
      <c r="X1232">
        <f t="shared" si="523"/>
        <v>50.921428571428677</v>
      </c>
      <c r="Y1232">
        <f t="shared" si="524"/>
        <v>27.083960276858221</v>
      </c>
      <c r="Z1232">
        <f t="shared" si="532"/>
        <v>0</v>
      </c>
      <c r="AA1232">
        <f t="shared" si="525"/>
        <v>0</v>
      </c>
      <c r="AB1232">
        <v>-1044.05</v>
      </c>
      <c r="AC1232">
        <f t="shared" si="526"/>
        <v>-18907965069.200333</v>
      </c>
      <c r="AD1232">
        <f t="shared" si="527"/>
        <v>-20795525434.400051</v>
      </c>
      <c r="AE1232" t="str">
        <f t="shared" si="528"/>
        <v>Jul</v>
      </c>
      <c r="AF1232">
        <f>_xlfn.IFNA(VLOOKUP(A1232,Gold!$A$2:$E$1307,5, FALSE),AF1231)</f>
        <v>34852</v>
      </c>
      <c r="AG1232">
        <f>_xlfn.IFNA(VLOOKUP(A1232,Gold!$A$2:$G$1307,7, FALSE),AG1231)</f>
        <v>1</v>
      </c>
      <c r="AH1232">
        <f>_xlfn.IFNA(VLOOKUP(A1232,Oil!$A$2:$E$1345,5, FALSE),AH1231)</f>
        <v>3880</v>
      </c>
      <c r="AI1232">
        <f>_xlfn.IFNA(VLOOKUP(A1232,Oil!$A$2:$G$1345,7, FALSE),AI1231)</f>
        <v>1</v>
      </c>
      <c r="AJ1232">
        <f t="shared" si="529"/>
        <v>2</v>
      </c>
      <c r="AK1232">
        <f>_xlfn.IFNA(VLOOKUP(A1232,InterestRate!$A$2:$G$1334,3, FALSE),AK1231)</f>
        <v>6.4640000000000004</v>
      </c>
      <c r="AL1232">
        <f>_xlfn.IFNA(VLOOKUP(A1232,InterestRate!$A$2:$G$1334,4,FALSE),AL1231)</f>
        <v>6.452</v>
      </c>
      <c r="AM1232">
        <f>_xlfn.IFNA(VLOOKUP(A1232,InterestRate!$A$2:$G$1334,5, FALSE),AM1231)</f>
        <v>6.4770000000000003</v>
      </c>
      <c r="AN1232">
        <f>_xlfn.IFNA(VLOOKUP(A1232,InterestRate!$A$2:$G$1334,6, FALSE),AN1231)</f>
        <v>6.4080000000000004</v>
      </c>
      <c r="AO1232">
        <f>_xlfn.IFNA(VLOOKUP(A1232,InterestRate!$A$2:$G$1334,7, FALSE),AO1231)</f>
        <v>7.1999999999999998E-3</v>
      </c>
      <c r="AP1232">
        <f t="shared" si="530"/>
        <v>1</v>
      </c>
      <c r="AQ1232">
        <f t="shared" si="531"/>
        <v>3</v>
      </c>
    </row>
    <row r="1233" spans="1:43" x14ac:dyDescent="0.2">
      <c r="A1233" s="1">
        <v>43670</v>
      </c>
      <c r="B1233">
        <v>11322.45</v>
      </c>
      <c r="C1233">
        <v>11359.75</v>
      </c>
      <c r="D1233">
        <v>11229.8</v>
      </c>
      <c r="E1233">
        <v>11271.3</v>
      </c>
      <c r="F1233">
        <v>413202832</v>
      </c>
      <c r="G1233">
        <v>18353.13</v>
      </c>
      <c r="H1233">
        <f t="shared" si="534"/>
        <v>11531.720833333333</v>
      </c>
      <c r="I1233">
        <f t="shared" si="508"/>
        <v>-260.42083333333358</v>
      </c>
      <c r="J1233">
        <f t="shared" si="533"/>
        <v>0</v>
      </c>
      <c r="K1233">
        <f t="shared" si="511"/>
        <v>10997.35</v>
      </c>
      <c r="L1233">
        <f t="shared" si="512"/>
        <v>461865080.71428573</v>
      </c>
      <c r="M1233">
        <f t="shared" si="513"/>
        <v>-48662248.714285731</v>
      </c>
      <c r="N1233" s="10">
        <f t="shared" si="514"/>
        <v>-2.4305093467479253</v>
      </c>
      <c r="O1233">
        <f t="shared" si="515"/>
        <v>-317.05000000000109</v>
      </c>
      <c r="P1233">
        <f t="shared" ref="P1233:P1255" si="535">O1233-O1226</f>
        <v>41.349999999998545</v>
      </c>
      <c r="Q1233">
        <f t="shared" si="516"/>
        <v>168.76388055787382</v>
      </c>
      <c r="R1233">
        <f t="shared" si="517"/>
        <v>-358.39999999999964</v>
      </c>
      <c r="S1233">
        <f t="shared" si="518"/>
        <v>-59.75</v>
      </c>
      <c r="T1233">
        <f t="shared" si="519"/>
        <v>59.75</v>
      </c>
      <c r="U1233">
        <f t="shared" si="520"/>
        <v>0</v>
      </c>
      <c r="V1233">
        <f t="shared" si="521"/>
        <v>59.75</v>
      </c>
      <c r="W1233">
        <f t="shared" si="522"/>
        <v>14.164285714285663</v>
      </c>
      <c r="X1233">
        <f t="shared" si="523"/>
        <v>59.457142857142962</v>
      </c>
      <c r="Y1233">
        <f t="shared" si="524"/>
        <v>18.98152579687941</v>
      </c>
      <c r="Z1233">
        <f t="shared" si="532"/>
        <v>1</v>
      </c>
      <c r="AA1233">
        <f t="shared" si="525"/>
        <v>0</v>
      </c>
      <c r="AB1233">
        <v>-1043.05</v>
      </c>
      <c r="AC1233">
        <f t="shared" si="526"/>
        <v>-21135324856.800602</v>
      </c>
      <c r="AD1233">
        <f t="shared" si="527"/>
        <v>-22423997007.543018</v>
      </c>
      <c r="AE1233" t="str">
        <f t="shared" si="528"/>
        <v>Jul</v>
      </c>
      <c r="AF1233">
        <f>_xlfn.IFNA(VLOOKUP(A1233,Gold!$A$2:$E$1307,5, FALSE),AF1232)</f>
        <v>34897</v>
      </c>
      <c r="AG1233">
        <f>_xlfn.IFNA(VLOOKUP(A1233,Gold!$A$2:$G$1307,7, FALSE),AG1232)</f>
        <v>1</v>
      </c>
      <c r="AH1233">
        <f>_xlfn.IFNA(VLOOKUP(A1233,Oil!$A$2:$E$1345,5, FALSE),AH1232)</f>
        <v>3917</v>
      </c>
      <c r="AI1233">
        <f>_xlfn.IFNA(VLOOKUP(A1233,Oil!$A$2:$G$1345,7, FALSE),AI1232)</f>
        <v>1</v>
      </c>
      <c r="AJ1233">
        <f t="shared" si="529"/>
        <v>2</v>
      </c>
      <c r="AK1233">
        <f>_xlfn.IFNA(VLOOKUP(A1233,InterestRate!$A$2:$G$1334,3, FALSE),AK1232)</f>
        <v>6.4379999999999997</v>
      </c>
      <c r="AL1233">
        <f>_xlfn.IFNA(VLOOKUP(A1233,InterestRate!$A$2:$G$1334,4,FALSE),AL1232)</f>
        <v>6.476</v>
      </c>
      <c r="AM1233">
        <f>_xlfn.IFNA(VLOOKUP(A1233,InterestRate!$A$2:$G$1334,5, FALSE),AM1232)</f>
        <v>6.4790000000000001</v>
      </c>
      <c r="AN1233">
        <f>_xlfn.IFNA(VLOOKUP(A1233,InterestRate!$A$2:$G$1334,6, FALSE),AN1232)</f>
        <v>6.4249999999999998</v>
      </c>
      <c r="AO1233">
        <f>_xlfn.IFNA(VLOOKUP(A1233,InterestRate!$A$2:$G$1334,7, FALSE),AO1232)</f>
        <v>-4.0000000000000001E-3</v>
      </c>
      <c r="AP1233">
        <f t="shared" si="530"/>
        <v>-1</v>
      </c>
      <c r="AQ1233">
        <f t="shared" si="531"/>
        <v>1</v>
      </c>
    </row>
    <row r="1234" spans="1:43" x14ac:dyDescent="0.2">
      <c r="A1234" s="1">
        <v>43671</v>
      </c>
      <c r="B1234">
        <v>11290.4</v>
      </c>
      <c r="C1234">
        <v>11361.4</v>
      </c>
      <c r="D1234">
        <v>11239.35</v>
      </c>
      <c r="E1234">
        <v>11252.15</v>
      </c>
      <c r="F1234">
        <v>553676897</v>
      </c>
      <c r="G1234">
        <v>24329.21</v>
      </c>
      <c r="H1234">
        <f t="shared" si="534"/>
        <v>11507.779166666665</v>
      </c>
      <c r="I1234">
        <f t="shared" si="508"/>
        <v>-255.6291666666657</v>
      </c>
      <c r="J1234">
        <f t="shared" si="533"/>
        <v>0</v>
      </c>
      <c r="K1234">
        <f t="shared" si="511"/>
        <v>10862.6</v>
      </c>
      <c r="L1234">
        <f t="shared" si="512"/>
        <v>468209945</v>
      </c>
      <c r="M1234">
        <f t="shared" si="513"/>
        <v>85466952</v>
      </c>
      <c r="N1234" s="10">
        <f t="shared" si="514"/>
        <v>-3.4620050390369776</v>
      </c>
      <c r="O1234">
        <f t="shared" si="515"/>
        <v>-410.45000000000073</v>
      </c>
      <c r="P1234">
        <f t="shared" si="535"/>
        <v>-261.90000000000146</v>
      </c>
      <c r="Q1234">
        <f t="shared" si="516"/>
        <v>159.71281220037548</v>
      </c>
      <c r="R1234">
        <f t="shared" si="517"/>
        <v>-148.54999999999927</v>
      </c>
      <c r="S1234">
        <f t="shared" si="518"/>
        <v>-19.149999999999636</v>
      </c>
      <c r="T1234">
        <f t="shared" si="519"/>
        <v>19.149999999999636</v>
      </c>
      <c r="U1234">
        <f t="shared" si="520"/>
        <v>0</v>
      </c>
      <c r="V1234">
        <f t="shared" si="521"/>
        <v>19.149999999999636</v>
      </c>
      <c r="W1234">
        <f t="shared" si="522"/>
        <v>3.557142857142805</v>
      </c>
      <c r="X1234">
        <f t="shared" si="523"/>
        <v>62.192857142857193</v>
      </c>
      <c r="Y1234">
        <f t="shared" si="524"/>
        <v>5.3290529695023281</v>
      </c>
      <c r="Z1234">
        <f t="shared" si="532"/>
        <v>1</v>
      </c>
      <c r="AA1234">
        <f t="shared" si="525"/>
        <v>0</v>
      </c>
      <c r="AB1234">
        <v>-1042.05</v>
      </c>
      <c r="AC1234">
        <f t="shared" si="526"/>
        <v>-21178141310.25</v>
      </c>
      <c r="AD1234">
        <f t="shared" si="527"/>
        <v>-29973202796.671631</v>
      </c>
      <c r="AE1234" t="str">
        <f t="shared" si="528"/>
        <v>Jul</v>
      </c>
      <c r="AF1234">
        <f>_xlfn.IFNA(VLOOKUP(A1234,Gold!$A$2:$E$1307,5, FALSE),AF1233)</f>
        <v>34943</v>
      </c>
      <c r="AG1234">
        <f>_xlfn.IFNA(VLOOKUP(A1234,Gold!$A$2:$G$1307,7, FALSE),AG1233)</f>
        <v>1</v>
      </c>
      <c r="AH1234">
        <f>_xlfn.IFNA(VLOOKUP(A1234,Oil!$A$2:$E$1345,5, FALSE),AH1233)</f>
        <v>3856</v>
      </c>
      <c r="AI1234">
        <f>_xlfn.IFNA(VLOOKUP(A1234,Oil!$A$2:$G$1345,7, FALSE),AI1233)</f>
        <v>-1</v>
      </c>
      <c r="AJ1234">
        <f t="shared" si="529"/>
        <v>0</v>
      </c>
      <c r="AK1234">
        <f>_xlfn.IFNA(VLOOKUP(A1234,InterestRate!$A$2:$G$1334,3, FALSE),AK1233)</f>
        <v>6.5140000000000002</v>
      </c>
      <c r="AL1234">
        <f>_xlfn.IFNA(VLOOKUP(A1234,InterestRate!$A$2:$G$1334,4,FALSE),AL1233)</f>
        <v>6.4409999999999998</v>
      </c>
      <c r="AM1234">
        <f>_xlfn.IFNA(VLOOKUP(A1234,InterestRate!$A$2:$G$1334,5, FALSE),AM1233)</f>
        <v>6.5510000000000002</v>
      </c>
      <c r="AN1234">
        <f>_xlfn.IFNA(VLOOKUP(A1234,InterestRate!$A$2:$G$1334,6, FALSE),AN1233)</f>
        <v>6.4219999999999997</v>
      </c>
      <c r="AO1234">
        <f>_xlfn.IFNA(VLOOKUP(A1234,InterestRate!$A$2:$G$1334,7, FALSE),AO1233)</f>
        <v>1.18E-2</v>
      </c>
      <c r="AP1234">
        <f t="shared" si="530"/>
        <v>1</v>
      </c>
      <c r="AQ1234">
        <f t="shared" si="531"/>
        <v>1</v>
      </c>
    </row>
    <row r="1235" spans="1:43" x14ac:dyDescent="0.2">
      <c r="A1235" s="1">
        <v>43672</v>
      </c>
      <c r="B1235">
        <v>11247.45</v>
      </c>
      <c r="C1235">
        <v>11307.6</v>
      </c>
      <c r="D1235">
        <v>11210.05</v>
      </c>
      <c r="E1235">
        <v>11284.3</v>
      </c>
      <c r="F1235">
        <v>522670420</v>
      </c>
      <c r="G1235">
        <v>20350.38</v>
      </c>
      <c r="H1235">
        <f t="shared" si="534"/>
        <v>11482.466666666667</v>
      </c>
      <c r="I1235">
        <f t="shared" si="508"/>
        <v>-198.16666666666788</v>
      </c>
      <c r="J1235">
        <f t="shared" si="533"/>
        <v>0</v>
      </c>
      <c r="K1235">
        <f t="shared" si="511"/>
        <v>10948.25</v>
      </c>
      <c r="L1235">
        <f t="shared" si="512"/>
        <v>478712906.4285714</v>
      </c>
      <c r="M1235">
        <f t="shared" si="513"/>
        <v>43957513.571428597</v>
      </c>
      <c r="N1235" s="10">
        <f t="shared" si="514"/>
        <v>-2.9780314241911268</v>
      </c>
      <c r="O1235">
        <f t="shared" si="515"/>
        <v>-403.20000000000073</v>
      </c>
      <c r="P1235">
        <f t="shared" si="535"/>
        <v>-532.10000000000036</v>
      </c>
      <c r="Q1235">
        <f t="shared" si="516"/>
        <v>194.62903970178289</v>
      </c>
      <c r="R1235">
        <f t="shared" si="517"/>
        <v>128.89999999999964</v>
      </c>
      <c r="S1235">
        <f t="shared" si="518"/>
        <v>32.149999999999636</v>
      </c>
      <c r="T1235">
        <f t="shared" si="519"/>
        <v>-32.149999999999636</v>
      </c>
      <c r="U1235">
        <f t="shared" si="520"/>
        <v>32.149999999999636</v>
      </c>
      <c r="V1235">
        <f t="shared" si="521"/>
        <v>0</v>
      </c>
      <c r="W1235">
        <f t="shared" si="522"/>
        <v>4.592857142857091</v>
      </c>
      <c r="X1235">
        <f t="shared" si="523"/>
        <v>62.192857142857193</v>
      </c>
      <c r="Y1235">
        <f t="shared" si="524"/>
        <v>6.7755532139093049</v>
      </c>
      <c r="Z1235">
        <f t="shared" si="532"/>
        <v>1</v>
      </c>
      <c r="AA1235">
        <f t="shared" si="525"/>
        <v>0</v>
      </c>
      <c r="AB1235">
        <v>-1041.05</v>
      </c>
      <c r="AC1235">
        <f t="shared" si="526"/>
        <v>19260404976.999241</v>
      </c>
      <c r="AD1235">
        <f t="shared" si="527"/>
        <v>-28333982734.886024</v>
      </c>
      <c r="AE1235" t="str">
        <f t="shared" si="528"/>
        <v>Jul</v>
      </c>
      <c r="AF1235">
        <f>_xlfn.IFNA(VLOOKUP(A1235,Gold!$A$2:$E$1307,5, FALSE),AF1234)</f>
        <v>34781</v>
      </c>
      <c r="AG1235">
        <f>_xlfn.IFNA(VLOOKUP(A1235,Gold!$A$2:$G$1307,7, FALSE),AG1234)</f>
        <v>-1</v>
      </c>
      <c r="AH1235">
        <f>_xlfn.IFNA(VLOOKUP(A1235,Oil!$A$2:$E$1345,5, FALSE),AH1234)</f>
        <v>3865</v>
      </c>
      <c r="AI1235">
        <f>_xlfn.IFNA(VLOOKUP(A1235,Oil!$A$2:$G$1345,7, FALSE),AI1234)</f>
        <v>1</v>
      </c>
      <c r="AJ1235">
        <f t="shared" si="529"/>
        <v>0</v>
      </c>
      <c r="AK1235">
        <f>_xlfn.IFNA(VLOOKUP(A1235,InterestRate!$A$2:$G$1334,3, FALSE),AK1234)</f>
        <v>6.5250000000000004</v>
      </c>
      <c r="AL1235">
        <f>_xlfn.IFNA(VLOOKUP(A1235,InterestRate!$A$2:$G$1334,4,FALSE),AL1234)</f>
        <v>6.5380000000000003</v>
      </c>
      <c r="AM1235">
        <f>_xlfn.IFNA(VLOOKUP(A1235,InterestRate!$A$2:$G$1334,5, FALSE),AM1234)</f>
        <v>6.556</v>
      </c>
      <c r="AN1235">
        <f>_xlfn.IFNA(VLOOKUP(A1235,InterestRate!$A$2:$G$1334,6, FALSE),AN1234)</f>
        <v>6.5060000000000002</v>
      </c>
      <c r="AO1235">
        <f>_xlfn.IFNA(VLOOKUP(A1235,InterestRate!$A$2:$G$1334,7, FALSE),AO1234)</f>
        <v>1.6999999999999999E-3</v>
      </c>
      <c r="AP1235">
        <f t="shared" si="530"/>
        <v>1</v>
      </c>
      <c r="AQ1235">
        <f t="shared" si="531"/>
        <v>1</v>
      </c>
    </row>
    <row r="1236" spans="1:43" x14ac:dyDescent="0.2">
      <c r="A1236" s="1">
        <v>43675</v>
      </c>
      <c r="B1236">
        <v>11307.5</v>
      </c>
      <c r="C1236">
        <v>11310.95</v>
      </c>
      <c r="D1236">
        <v>11152.4</v>
      </c>
      <c r="E1236">
        <v>11189.2</v>
      </c>
      <c r="F1236">
        <v>482862376</v>
      </c>
      <c r="G1236">
        <v>18705.919999999998</v>
      </c>
      <c r="H1236">
        <f t="shared" si="534"/>
        <v>11464.583333333334</v>
      </c>
      <c r="I1236">
        <f t="shared" si="508"/>
        <v>-275.38333333333321</v>
      </c>
      <c r="J1236">
        <f t="shared" si="533"/>
        <v>0</v>
      </c>
      <c r="K1236">
        <f t="shared" si="511"/>
        <v>10855.5</v>
      </c>
      <c r="L1236">
        <f t="shared" si="512"/>
        <v>486976147.28571427</v>
      </c>
      <c r="M1236">
        <f t="shared" si="513"/>
        <v>-4113771.2857142687</v>
      </c>
      <c r="N1236" s="10">
        <f t="shared" si="514"/>
        <v>-2.9823401136810559</v>
      </c>
      <c r="O1236">
        <f t="shared" si="515"/>
        <v>-407.69999999999891</v>
      </c>
      <c r="P1236">
        <f t="shared" si="535"/>
        <v>-448.69999999999891</v>
      </c>
      <c r="Q1236">
        <f t="shared" si="516"/>
        <v>166.46246323621068</v>
      </c>
      <c r="R1236">
        <f t="shared" si="517"/>
        <v>41</v>
      </c>
      <c r="S1236">
        <f t="shared" si="518"/>
        <v>-95.099999999998545</v>
      </c>
      <c r="T1236">
        <f t="shared" si="519"/>
        <v>95.099999999998545</v>
      </c>
      <c r="U1236">
        <f t="shared" si="520"/>
        <v>0</v>
      </c>
      <c r="V1236">
        <f t="shared" si="521"/>
        <v>95.099999999998545</v>
      </c>
      <c r="W1236">
        <f t="shared" si="522"/>
        <v>4.592857142857091</v>
      </c>
      <c r="X1236">
        <f t="shared" si="523"/>
        <v>62.835714285714076</v>
      </c>
      <c r="Y1236">
        <f t="shared" si="524"/>
        <v>6.7118997912316729</v>
      </c>
      <c r="Z1236">
        <f t="shared" si="532"/>
        <v>1</v>
      </c>
      <c r="AA1236">
        <f t="shared" si="525"/>
        <v>0</v>
      </c>
      <c r="AB1236">
        <v>-1040.05</v>
      </c>
      <c r="AC1236">
        <f t="shared" si="526"/>
        <v>-57122619080.799652</v>
      </c>
      <c r="AD1236">
        <f t="shared" si="527"/>
        <v>-30892511598.628784</v>
      </c>
      <c r="AE1236" t="str">
        <f t="shared" si="528"/>
        <v>Jul</v>
      </c>
      <c r="AF1236">
        <f>_xlfn.IFNA(VLOOKUP(A1236,Gold!$A$2:$E$1307,5, FALSE),AF1235)</f>
        <v>34730</v>
      </c>
      <c r="AG1236">
        <f>_xlfn.IFNA(VLOOKUP(A1236,Gold!$A$2:$G$1307,7, FALSE),AG1235)</f>
        <v>1</v>
      </c>
      <c r="AH1236">
        <f>_xlfn.IFNA(VLOOKUP(A1236,Oil!$A$2:$E$1345,5, FALSE),AH1235)</f>
        <v>3881</v>
      </c>
      <c r="AI1236">
        <f>_xlfn.IFNA(VLOOKUP(A1236,Oil!$A$2:$G$1345,7, FALSE),AI1235)</f>
        <v>1</v>
      </c>
      <c r="AJ1236">
        <f t="shared" si="529"/>
        <v>2</v>
      </c>
      <c r="AK1236">
        <f>_xlfn.IFNA(VLOOKUP(A1236,InterestRate!$A$2:$G$1334,3, FALSE),AK1235)</f>
        <v>6.4119999999999999</v>
      </c>
      <c r="AL1236">
        <f>_xlfn.IFNA(VLOOKUP(A1236,InterestRate!$A$2:$G$1334,4,FALSE),AL1235)</f>
        <v>6.452</v>
      </c>
      <c r="AM1236">
        <f>_xlfn.IFNA(VLOOKUP(A1236,InterestRate!$A$2:$G$1334,5, FALSE),AM1235)</f>
        <v>6.46</v>
      </c>
      <c r="AN1236">
        <f>_xlfn.IFNA(VLOOKUP(A1236,InterestRate!$A$2:$G$1334,6, FALSE),AN1235)</f>
        <v>6.4119999999999999</v>
      </c>
      <c r="AO1236">
        <f>_xlfn.IFNA(VLOOKUP(A1236,InterestRate!$A$2:$G$1334,7, FALSE),AO1235)</f>
        <v>-1.7299999999999999E-2</v>
      </c>
      <c r="AP1236">
        <f t="shared" si="530"/>
        <v>-1</v>
      </c>
      <c r="AQ1236">
        <f t="shared" si="531"/>
        <v>1</v>
      </c>
    </row>
    <row r="1237" spans="1:43" x14ac:dyDescent="0.2">
      <c r="A1237" s="1">
        <v>43676</v>
      </c>
      <c r="B1237">
        <v>11213.7</v>
      </c>
      <c r="C1237">
        <v>11267.45</v>
      </c>
      <c r="D1237">
        <v>11072.65</v>
      </c>
      <c r="E1237">
        <v>11085.4</v>
      </c>
      <c r="F1237">
        <v>479059399</v>
      </c>
      <c r="G1237">
        <v>20545.71</v>
      </c>
      <c r="H1237">
        <f t="shared" si="534"/>
        <v>11431.775000000001</v>
      </c>
      <c r="I1237">
        <f t="shared" si="508"/>
        <v>-346.37500000000182</v>
      </c>
      <c r="J1237">
        <f t="shared" si="533"/>
        <v>0</v>
      </c>
      <c r="K1237">
        <f t="shared" si="511"/>
        <v>11032.45</v>
      </c>
      <c r="L1237">
        <f t="shared" si="512"/>
        <v>484776749.85714287</v>
      </c>
      <c r="M1237">
        <f t="shared" si="513"/>
        <v>-5717350.8571428657</v>
      </c>
      <c r="N1237" s="10">
        <f t="shared" si="514"/>
        <v>-0.4776552943511187</v>
      </c>
      <c r="O1237">
        <f t="shared" si="515"/>
        <v>-333.85000000000036</v>
      </c>
      <c r="P1237">
        <f t="shared" si="535"/>
        <v>-254.20000000000073</v>
      </c>
      <c r="Q1237">
        <f t="shared" si="516"/>
        <v>124.75952201468782</v>
      </c>
      <c r="R1237">
        <f t="shared" si="517"/>
        <v>-79.649999999999636</v>
      </c>
      <c r="S1237">
        <f t="shared" si="518"/>
        <v>-103.80000000000109</v>
      </c>
      <c r="T1237">
        <f t="shared" si="519"/>
        <v>103.80000000000109</v>
      </c>
      <c r="U1237">
        <f t="shared" si="520"/>
        <v>0</v>
      </c>
      <c r="V1237">
        <f t="shared" si="521"/>
        <v>103.80000000000109</v>
      </c>
      <c r="W1237">
        <f t="shared" si="522"/>
        <v>4.592857142857091</v>
      </c>
      <c r="X1237">
        <f t="shared" si="523"/>
        <v>52.285714285714285</v>
      </c>
      <c r="Y1237">
        <f t="shared" si="524"/>
        <v>7.9353325928667573</v>
      </c>
      <c r="Z1237">
        <f t="shared" si="532"/>
        <v>1</v>
      </c>
      <c r="AA1237">
        <f t="shared" si="525"/>
        <v>0</v>
      </c>
      <c r="AB1237">
        <v>-1039.05</v>
      </c>
      <c r="AC1237">
        <f t="shared" si="526"/>
        <v>-61463320891.700523</v>
      </c>
      <c r="AD1237">
        <f t="shared" si="527"/>
        <v>-26374347779.92881</v>
      </c>
      <c r="AE1237" t="str">
        <f t="shared" si="528"/>
        <v>Jul</v>
      </c>
      <c r="AF1237">
        <f>_xlfn.IFNA(VLOOKUP(A1237,Gold!$A$2:$E$1307,5, FALSE),AF1236)</f>
        <v>34801</v>
      </c>
      <c r="AG1237">
        <f>_xlfn.IFNA(VLOOKUP(A1237,Gold!$A$2:$G$1307,7, FALSE),AG1236)</f>
        <v>1</v>
      </c>
      <c r="AH1237">
        <f>_xlfn.IFNA(VLOOKUP(A1237,Oil!$A$2:$E$1345,5, FALSE),AH1236)</f>
        <v>3918</v>
      </c>
      <c r="AI1237">
        <f>_xlfn.IFNA(VLOOKUP(A1237,Oil!$A$2:$G$1345,7, FALSE),AI1236)</f>
        <v>1</v>
      </c>
      <c r="AJ1237">
        <f t="shared" si="529"/>
        <v>2</v>
      </c>
      <c r="AK1237">
        <f>_xlfn.IFNA(VLOOKUP(A1237,InterestRate!$A$2:$G$1334,3, FALSE),AK1236)</f>
        <v>6.3869999999999996</v>
      </c>
      <c r="AL1237">
        <f>_xlfn.IFNA(VLOOKUP(A1237,InterestRate!$A$2:$G$1334,4,FALSE),AL1236)</f>
        <v>6.4160000000000004</v>
      </c>
      <c r="AM1237">
        <f>_xlfn.IFNA(VLOOKUP(A1237,InterestRate!$A$2:$G$1334,5, FALSE),AM1236)</f>
        <v>6.4370000000000003</v>
      </c>
      <c r="AN1237">
        <f>_xlfn.IFNA(VLOOKUP(A1237,InterestRate!$A$2:$G$1334,6, FALSE),AN1236)</f>
        <v>6.3789999999999996</v>
      </c>
      <c r="AO1237">
        <f>_xlfn.IFNA(VLOOKUP(A1237,InterestRate!$A$2:$G$1334,7, FALSE),AO1236)</f>
        <v>-3.8999999999999998E-3</v>
      </c>
      <c r="AP1237">
        <f t="shared" si="530"/>
        <v>-1</v>
      </c>
      <c r="AQ1237">
        <f t="shared" si="531"/>
        <v>1</v>
      </c>
    </row>
    <row r="1238" spans="1:43" x14ac:dyDescent="0.2">
      <c r="A1238" s="1">
        <v>43677</v>
      </c>
      <c r="B1238">
        <v>11034.05</v>
      </c>
      <c r="C1238">
        <v>11145.3</v>
      </c>
      <c r="D1238">
        <v>10999.4</v>
      </c>
      <c r="E1238">
        <v>11118</v>
      </c>
      <c r="F1238">
        <v>536694278</v>
      </c>
      <c r="G1238">
        <v>23681.22</v>
      </c>
      <c r="H1238">
        <f t="shared" si="534"/>
        <v>11392.85</v>
      </c>
      <c r="I1238">
        <f t="shared" si="508"/>
        <v>-274.85000000000036</v>
      </c>
      <c r="J1238">
        <f t="shared" si="533"/>
        <v>0</v>
      </c>
      <c r="K1238">
        <f t="shared" si="511"/>
        <v>11109.65</v>
      </c>
      <c r="L1238">
        <f t="shared" si="512"/>
        <v>489492492.85714287</v>
      </c>
      <c r="M1238">
        <f t="shared" si="513"/>
        <v>47201785.142857134</v>
      </c>
      <c r="N1238" s="10">
        <f t="shared" si="514"/>
        <v>-7.5103435869764021E-2</v>
      </c>
      <c r="O1238">
        <f t="shared" si="515"/>
        <v>-228.20000000000073</v>
      </c>
      <c r="P1238">
        <f t="shared" si="535"/>
        <v>8.499999999998181</v>
      </c>
      <c r="Q1238">
        <f t="shared" si="516"/>
        <v>80.082039779454334</v>
      </c>
      <c r="R1238">
        <f t="shared" si="517"/>
        <v>-236.69999999999891</v>
      </c>
      <c r="S1238">
        <f t="shared" si="518"/>
        <v>32.600000000000364</v>
      </c>
      <c r="T1238">
        <f t="shared" si="519"/>
        <v>-32.600000000000364</v>
      </c>
      <c r="U1238">
        <f t="shared" si="520"/>
        <v>32.600000000000364</v>
      </c>
      <c r="V1238">
        <f t="shared" si="521"/>
        <v>0</v>
      </c>
      <c r="W1238">
        <f t="shared" si="522"/>
        <v>9.25</v>
      </c>
      <c r="X1238">
        <f t="shared" si="523"/>
        <v>41.850000000000101</v>
      </c>
      <c r="Y1238">
        <f t="shared" si="524"/>
        <v>17.754318618042191</v>
      </c>
      <c r="Z1238">
        <f t="shared" si="532"/>
        <v>1</v>
      </c>
      <c r="AA1238">
        <f t="shared" si="525"/>
        <v>0</v>
      </c>
      <c r="AB1238">
        <v>-1038.05</v>
      </c>
      <c r="AC1238">
        <f t="shared" si="526"/>
        <v>45055484638.100388</v>
      </c>
      <c r="AD1238">
        <f t="shared" si="527"/>
        <v>-16498783084.807354</v>
      </c>
      <c r="AE1238" t="str">
        <f t="shared" si="528"/>
        <v>Jul</v>
      </c>
      <c r="AF1238">
        <f>_xlfn.IFNA(VLOOKUP(A1238,Gold!$A$2:$E$1307,5, FALSE),AF1237)</f>
        <v>34805</v>
      </c>
      <c r="AG1238">
        <f>_xlfn.IFNA(VLOOKUP(A1238,Gold!$A$2:$G$1307,7, FALSE),AG1237)</f>
        <v>1</v>
      </c>
      <c r="AH1238">
        <f>_xlfn.IFNA(VLOOKUP(A1238,Oil!$A$2:$E$1345,5, FALSE),AH1237)</f>
        <v>3991</v>
      </c>
      <c r="AI1238">
        <f>_xlfn.IFNA(VLOOKUP(A1238,Oil!$A$2:$G$1345,7, FALSE),AI1237)</f>
        <v>1</v>
      </c>
      <c r="AJ1238">
        <f t="shared" si="529"/>
        <v>2</v>
      </c>
      <c r="AK1238">
        <f>_xlfn.IFNA(VLOOKUP(A1238,InterestRate!$A$2:$G$1334,3, FALSE),AK1237)</f>
        <v>6.3689999999999998</v>
      </c>
      <c r="AL1238">
        <f>_xlfn.IFNA(VLOOKUP(A1238,InterestRate!$A$2:$G$1334,4,FALSE),AL1237)</f>
        <v>6.4029999999999996</v>
      </c>
      <c r="AM1238">
        <f>_xlfn.IFNA(VLOOKUP(A1238,InterestRate!$A$2:$G$1334,5, FALSE),AM1237)</f>
        <v>6.4029999999999996</v>
      </c>
      <c r="AN1238">
        <f>_xlfn.IFNA(VLOOKUP(A1238,InterestRate!$A$2:$G$1334,6, FALSE),AN1237)</f>
        <v>6.359</v>
      </c>
      <c r="AO1238">
        <f>_xlfn.IFNA(VLOOKUP(A1238,InterestRate!$A$2:$G$1334,7, FALSE),AO1237)</f>
        <v>-2.8E-3</v>
      </c>
      <c r="AP1238">
        <f t="shared" si="530"/>
        <v>-1</v>
      </c>
      <c r="AQ1238">
        <f t="shared" si="531"/>
        <v>1</v>
      </c>
    </row>
    <row r="1239" spans="1:43" x14ac:dyDescent="0.2">
      <c r="A1239" s="1">
        <v>43678</v>
      </c>
      <c r="B1239">
        <v>11060.2</v>
      </c>
      <c r="C1239">
        <v>11076.75</v>
      </c>
      <c r="D1239">
        <v>10881</v>
      </c>
      <c r="E1239">
        <v>10980</v>
      </c>
      <c r="F1239">
        <v>499918953</v>
      </c>
      <c r="G1239">
        <v>21048.32</v>
      </c>
      <c r="H1239">
        <f t="shared" si="534"/>
        <v>11353.654166666665</v>
      </c>
      <c r="I1239">
        <f t="shared" si="508"/>
        <v>-373.65416666666533</v>
      </c>
      <c r="J1239">
        <f t="shared" si="533"/>
        <v>0</v>
      </c>
      <c r="K1239">
        <f t="shared" si="511"/>
        <v>10925.85</v>
      </c>
      <c r="L1239">
        <f t="shared" si="512"/>
        <v>492442484.71428573</v>
      </c>
      <c r="M1239">
        <f t="shared" si="513"/>
        <v>7476468.2857142687</v>
      </c>
      <c r="N1239" s="10">
        <f t="shared" si="514"/>
        <v>-0.49316939890710049</v>
      </c>
      <c r="O1239">
        <f t="shared" si="515"/>
        <v>-351.04999999999927</v>
      </c>
      <c r="P1239">
        <f t="shared" si="535"/>
        <v>-129.59999999999854</v>
      </c>
      <c r="Q1239">
        <f t="shared" si="516"/>
        <v>81.829466982662225</v>
      </c>
      <c r="R1239">
        <f t="shared" si="517"/>
        <v>-221.45000000000073</v>
      </c>
      <c r="S1239">
        <f t="shared" si="518"/>
        <v>-138</v>
      </c>
      <c r="T1239">
        <f t="shared" si="519"/>
        <v>138</v>
      </c>
      <c r="U1239">
        <f t="shared" si="520"/>
        <v>0</v>
      </c>
      <c r="V1239">
        <f t="shared" si="521"/>
        <v>138</v>
      </c>
      <c r="W1239">
        <f t="shared" si="522"/>
        <v>9.25</v>
      </c>
      <c r="X1239">
        <f t="shared" si="523"/>
        <v>59.399999999999899</v>
      </c>
      <c r="Y1239">
        <f t="shared" si="524"/>
        <v>13.280689160086169</v>
      </c>
      <c r="Z1239">
        <f t="shared" si="532"/>
        <v>1</v>
      </c>
      <c r="AA1239">
        <f t="shared" si="525"/>
        <v>0</v>
      </c>
      <c r="AB1239">
        <v>-1037.05</v>
      </c>
      <c r="AC1239">
        <f t="shared" si="526"/>
        <v>-40093500030.600365</v>
      </c>
      <c r="AD1239">
        <f t="shared" si="527"/>
        <v>-19525288079.293072</v>
      </c>
      <c r="AE1239" t="str">
        <f t="shared" si="528"/>
        <v>Aug</v>
      </c>
      <c r="AF1239">
        <f>_xlfn.IFNA(VLOOKUP(A1239,Gold!$A$2:$E$1307,5, FALSE),AF1238)</f>
        <v>34572</v>
      </c>
      <c r="AG1239">
        <f>_xlfn.IFNA(VLOOKUP(A1239,Gold!$A$2:$G$1307,7, FALSE),AG1238)</f>
        <v>1</v>
      </c>
      <c r="AH1239">
        <f>_xlfn.IFNA(VLOOKUP(A1239,Oil!$A$2:$E$1345,5, FALSE),AH1238)</f>
        <v>4034</v>
      </c>
      <c r="AI1239">
        <f>_xlfn.IFNA(VLOOKUP(A1239,Oil!$A$2:$G$1345,7, FALSE),AI1238)</f>
        <v>1</v>
      </c>
      <c r="AJ1239">
        <f t="shared" si="529"/>
        <v>2</v>
      </c>
      <c r="AK1239">
        <f>_xlfn.IFNA(VLOOKUP(A1239,InterestRate!$A$2:$G$1334,3, FALSE),AK1238)</f>
        <v>6.423</v>
      </c>
      <c r="AL1239">
        <f>_xlfn.IFNA(VLOOKUP(A1239,InterestRate!$A$2:$G$1334,4,FALSE),AL1238)</f>
        <v>6.3940000000000001</v>
      </c>
      <c r="AM1239">
        <f>_xlfn.IFNA(VLOOKUP(A1239,InterestRate!$A$2:$G$1334,5, FALSE),AM1238)</f>
        <v>6.4320000000000004</v>
      </c>
      <c r="AN1239">
        <f>_xlfn.IFNA(VLOOKUP(A1239,InterestRate!$A$2:$G$1334,6, FALSE),AN1238)</f>
        <v>6.3840000000000003</v>
      </c>
      <c r="AO1239">
        <f>_xlfn.IFNA(VLOOKUP(A1239,InterestRate!$A$2:$G$1334,7, FALSE),AO1238)</f>
        <v>8.5000000000000006E-3</v>
      </c>
      <c r="AP1239">
        <f t="shared" si="530"/>
        <v>1</v>
      </c>
      <c r="AQ1239">
        <f t="shared" si="531"/>
        <v>3</v>
      </c>
    </row>
    <row r="1240" spans="1:43" x14ac:dyDescent="0.2">
      <c r="A1240" s="1">
        <v>43679</v>
      </c>
      <c r="B1240">
        <v>10930.3</v>
      </c>
      <c r="C1240">
        <v>11080.15</v>
      </c>
      <c r="D1240">
        <v>10848.95</v>
      </c>
      <c r="E1240">
        <v>10997.35</v>
      </c>
      <c r="F1240">
        <v>547416246</v>
      </c>
      <c r="G1240">
        <v>23972.04</v>
      </c>
      <c r="H1240">
        <f t="shared" si="534"/>
        <v>11296.770833333334</v>
      </c>
      <c r="I1240">
        <f t="shared" si="508"/>
        <v>-299.42083333333358</v>
      </c>
      <c r="J1240">
        <f t="shared" si="533"/>
        <v>0</v>
      </c>
      <c r="K1240">
        <f t="shared" si="511"/>
        <v>11029.4</v>
      </c>
      <c r="L1240">
        <f t="shared" si="512"/>
        <v>498297879.28571427</v>
      </c>
      <c r="M1240">
        <f t="shared" si="513"/>
        <v>49118366.714285731</v>
      </c>
      <c r="N1240" s="10">
        <f t="shared" si="514"/>
        <v>0.29143384542639156</v>
      </c>
      <c r="O1240">
        <f t="shared" si="515"/>
        <v>-273.94999999999891</v>
      </c>
      <c r="P1240">
        <f t="shared" si="535"/>
        <v>43.100000000002183</v>
      </c>
      <c r="Q1240">
        <f t="shared" si="516"/>
        <v>65.823347645330557</v>
      </c>
      <c r="R1240">
        <f t="shared" si="517"/>
        <v>-317.05000000000109</v>
      </c>
      <c r="S1240">
        <f t="shared" si="518"/>
        <v>17.350000000000364</v>
      </c>
      <c r="T1240">
        <f t="shared" si="519"/>
        <v>-17.350000000000364</v>
      </c>
      <c r="U1240">
        <f t="shared" si="520"/>
        <v>17.350000000000364</v>
      </c>
      <c r="V1240">
        <f t="shared" si="521"/>
        <v>0</v>
      </c>
      <c r="W1240">
        <f t="shared" si="522"/>
        <v>11.728571428571481</v>
      </c>
      <c r="X1240">
        <f t="shared" si="523"/>
        <v>50.864285714285607</v>
      </c>
      <c r="Y1240">
        <f t="shared" si="524"/>
        <v>18.443221386049743</v>
      </c>
      <c r="Z1240">
        <f t="shared" si="532"/>
        <v>1</v>
      </c>
      <c r="AA1240">
        <f t="shared" si="525"/>
        <v>0</v>
      </c>
      <c r="AB1240">
        <v>-1036.05</v>
      </c>
      <c r="AC1240">
        <f t="shared" si="526"/>
        <v>36704259294.300598</v>
      </c>
      <c r="AD1240">
        <f t="shared" si="527"/>
        <v>-11262490343.421474</v>
      </c>
      <c r="AE1240" t="str">
        <f t="shared" si="528"/>
        <v>Aug</v>
      </c>
      <c r="AF1240">
        <f>_xlfn.IFNA(VLOOKUP(A1240,Gold!$A$2:$E$1307,5, FALSE),AF1239)</f>
        <v>35341</v>
      </c>
      <c r="AG1240">
        <f>_xlfn.IFNA(VLOOKUP(A1240,Gold!$A$2:$G$1307,7, FALSE),AG1239)</f>
        <v>1</v>
      </c>
      <c r="AH1240">
        <f>_xlfn.IFNA(VLOOKUP(A1240,Oil!$A$2:$E$1345,5, FALSE),AH1239)</f>
        <v>3726</v>
      </c>
      <c r="AI1240">
        <f>_xlfn.IFNA(VLOOKUP(A1240,Oil!$A$2:$G$1345,7, FALSE),AI1239)</f>
        <v>-1</v>
      </c>
      <c r="AJ1240">
        <f t="shared" si="529"/>
        <v>0</v>
      </c>
      <c r="AK1240">
        <f>_xlfn.IFNA(VLOOKUP(A1240,InterestRate!$A$2:$G$1334,3, FALSE),AK1239)</f>
        <v>6.3520000000000003</v>
      </c>
      <c r="AL1240">
        <f>_xlfn.IFNA(VLOOKUP(A1240,InterestRate!$A$2:$G$1334,4,FALSE),AL1239)</f>
        <v>6.3330000000000002</v>
      </c>
      <c r="AM1240">
        <f>_xlfn.IFNA(VLOOKUP(A1240,InterestRate!$A$2:$G$1334,5, FALSE),AM1239)</f>
        <v>6.3609999999999998</v>
      </c>
      <c r="AN1240">
        <f>_xlfn.IFNA(VLOOKUP(A1240,InterestRate!$A$2:$G$1334,6, FALSE),AN1239)</f>
        <v>6.3239999999999998</v>
      </c>
      <c r="AO1240">
        <f>_xlfn.IFNA(VLOOKUP(A1240,InterestRate!$A$2:$G$1334,7, FALSE),AO1239)</f>
        <v>-1.11E-2</v>
      </c>
      <c r="AP1240">
        <f t="shared" si="530"/>
        <v>-1</v>
      </c>
      <c r="AQ1240">
        <f t="shared" si="531"/>
        <v>-1</v>
      </c>
    </row>
    <row r="1241" spans="1:43" x14ac:dyDescent="0.2">
      <c r="A1241" s="1">
        <v>43682</v>
      </c>
      <c r="B1241">
        <v>10895.8</v>
      </c>
      <c r="C1241">
        <v>10895.8</v>
      </c>
      <c r="D1241">
        <v>10782.6</v>
      </c>
      <c r="E1241">
        <v>10862.6</v>
      </c>
      <c r="F1241">
        <v>506556609</v>
      </c>
      <c r="G1241">
        <v>20824.099999999999</v>
      </c>
      <c r="H1241">
        <f t="shared" si="534"/>
        <v>11239.258333333333</v>
      </c>
      <c r="I1241">
        <f t="shared" si="508"/>
        <v>-376.65833333333285</v>
      </c>
      <c r="J1241">
        <f t="shared" si="533"/>
        <v>0</v>
      </c>
      <c r="K1241">
        <f t="shared" si="511"/>
        <v>11047.8</v>
      </c>
      <c r="L1241">
        <f t="shared" si="512"/>
        <v>517471224.14285713</v>
      </c>
      <c r="M1241">
        <f t="shared" si="513"/>
        <v>-10914615.142857134</v>
      </c>
      <c r="N1241" s="10">
        <f t="shared" si="514"/>
        <v>1.7049325207592925</v>
      </c>
      <c r="O1241">
        <f t="shared" si="515"/>
        <v>-389.54999999999927</v>
      </c>
      <c r="P1241">
        <f t="shared" si="535"/>
        <v>20.900000000001455</v>
      </c>
      <c r="Q1241">
        <f t="shared" si="516"/>
        <v>71.235849054223962</v>
      </c>
      <c r="R1241">
        <f t="shared" si="517"/>
        <v>-410.45000000000073</v>
      </c>
      <c r="S1241">
        <f t="shared" si="518"/>
        <v>-134.75</v>
      </c>
      <c r="T1241">
        <f t="shared" si="519"/>
        <v>134.75</v>
      </c>
      <c r="U1241">
        <f t="shared" si="520"/>
        <v>0</v>
      </c>
      <c r="V1241">
        <f t="shared" si="521"/>
        <v>134.75</v>
      </c>
      <c r="W1241">
        <f t="shared" si="522"/>
        <v>11.728571428571481</v>
      </c>
      <c r="X1241">
        <f t="shared" si="523"/>
        <v>67.378571428571377</v>
      </c>
      <c r="Y1241">
        <f t="shared" si="524"/>
        <v>14.6411056620598</v>
      </c>
      <c r="Z1241">
        <f t="shared" si="532"/>
        <v>1</v>
      </c>
      <c r="AA1241">
        <f t="shared" si="525"/>
        <v>0</v>
      </c>
      <c r="AB1241">
        <v>-1035.05</v>
      </c>
      <c r="AC1241">
        <f t="shared" si="526"/>
        <v>-16817679418.799448</v>
      </c>
      <c r="AD1241">
        <f t="shared" si="527"/>
        <v>-10639567216.071396</v>
      </c>
      <c r="AE1241" t="str">
        <f t="shared" si="528"/>
        <v>Aug</v>
      </c>
      <c r="AF1241">
        <f>_xlfn.IFNA(VLOOKUP(A1241,Gold!$A$2:$E$1307,5, FALSE),AF1240)</f>
        <v>36289</v>
      </c>
      <c r="AG1241">
        <f>_xlfn.IFNA(VLOOKUP(A1241,Gold!$A$2:$G$1307,7, FALSE),AG1240)</f>
        <v>1</v>
      </c>
      <c r="AH1241">
        <f>_xlfn.IFNA(VLOOKUP(A1241,Oil!$A$2:$E$1345,5, FALSE),AH1240)</f>
        <v>3863</v>
      </c>
      <c r="AI1241">
        <f>_xlfn.IFNA(VLOOKUP(A1241,Oil!$A$2:$G$1345,7, FALSE),AI1240)</f>
        <v>1</v>
      </c>
      <c r="AJ1241">
        <f t="shared" si="529"/>
        <v>2</v>
      </c>
      <c r="AK1241">
        <f>_xlfn.IFNA(VLOOKUP(A1241,InterestRate!$A$2:$G$1334,3, FALSE),AK1240)</f>
        <v>6.39</v>
      </c>
      <c r="AL1241">
        <f>_xlfn.IFNA(VLOOKUP(A1241,InterestRate!$A$2:$G$1334,4,FALSE),AL1240)</f>
        <v>6.367</v>
      </c>
      <c r="AM1241">
        <f>_xlfn.IFNA(VLOOKUP(A1241,InterestRate!$A$2:$G$1334,5, FALSE),AM1240)</f>
        <v>6.423</v>
      </c>
      <c r="AN1241">
        <f>_xlfn.IFNA(VLOOKUP(A1241,InterestRate!$A$2:$G$1334,6, FALSE),AN1240)</f>
        <v>6.3609999999999998</v>
      </c>
      <c r="AO1241">
        <f>_xlfn.IFNA(VLOOKUP(A1241,InterestRate!$A$2:$G$1334,7, FALSE),AO1240)</f>
        <v>6.0000000000000001E-3</v>
      </c>
      <c r="AP1241">
        <f t="shared" si="530"/>
        <v>1</v>
      </c>
      <c r="AQ1241">
        <f t="shared" si="531"/>
        <v>3</v>
      </c>
    </row>
    <row r="1242" spans="1:43" x14ac:dyDescent="0.2">
      <c r="A1242" s="1">
        <v>43683</v>
      </c>
      <c r="B1242">
        <v>10815.4</v>
      </c>
      <c r="C1242">
        <v>11018.55</v>
      </c>
      <c r="D1242">
        <v>10813.8</v>
      </c>
      <c r="E1242">
        <v>10948.25</v>
      </c>
      <c r="F1242">
        <v>517891491</v>
      </c>
      <c r="G1242">
        <v>21676.400000000001</v>
      </c>
      <c r="H1242">
        <f t="shared" si="534"/>
        <v>11178.066666666666</v>
      </c>
      <c r="I1242">
        <f t="shared" si="508"/>
        <v>-229.8166666666657</v>
      </c>
      <c r="J1242">
        <f t="shared" si="533"/>
        <v>0</v>
      </c>
      <c r="K1242">
        <f t="shared" si="511"/>
        <v>11053.9</v>
      </c>
      <c r="L1242">
        <f t="shared" si="512"/>
        <v>510739754.4285714</v>
      </c>
      <c r="M1242">
        <f t="shared" si="513"/>
        <v>7151736.571428597</v>
      </c>
      <c r="N1242" s="10">
        <f t="shared" si="514"/>
        <v>0.96499440549859239</v>
      </c>
      <c r="O1242">
        <f t="shared" si="515"/>
        <v>-336.04999999999927</v>
      </c>
      <c r="P1242">
        <f t="shared" si="535"/>
        <v>67.150000000001455</v>
      </c>
      <c r="Q1242">
        <f t="shared" si="516"/>
        <v>68.36966223615326</v>
      </c>
      <c r="R1242">
        <f t="shared" si="517"/>
        <v>-403.20000000000073</v>
      </c>
      <c r="S1242">
        <f t="shared" si="518"/>
        <v>85.649999999999636</v>
      </c>
      <c r="T1242">
        <f t="shared" si="519"/>
        <v>-85.649999999999636</v>
      </c>
      <c r="U1242">
        <f t="shared" si="520"/>
        <v>85.649999999999636</v>
      </c>
      <c r="V1242">
        <f t="shared" si="521"/>
        <v>0</v>
      </c>
      <c r="W1242">
        <f t="shared" si="522"/>
        <v>19.371428571428623</v>
      </c>
      <c r="X1242">
        <f t="shared" si="523"/>
        <v>67.378571428571377</v>
      </c>
      <c r="Y1242">
        <f t="shared" si="524"/>
        <v>22.075702075702139</v>
      </c>
      <c r="Z1242">
        <f t="shared" si="532"/>
        <v>0</v>
      </c>
      <c r="AA1242">
        <f t="shared" si="525"/>
        <v>0</v>
      </c>
      <c r="AB1242">
        <v>-1034.05</v>
      </c>
      <c r="AC1242">
        <f t="shared" si="526"/>
        <v>68801884579.350189</v>
      </c>
      <c r="AD1242">
        <f t="shared" si="527"/>
        <v>-3562212987.1641169</v>
      </c>
      <c r="AE1242" t="str">
        <f t="shared" si="528"/>
        <v>Aug</v>
      </c>
      <c r="AF1242">
        <f>_xlfn.IFNA(VLOOKUP(A1242,Gold!$A$2:$E$1307,5, FALSE),AF1241)</f>
        <v>36463</v>
      </c>
      <c r="AG1242">
        <f>_xlfn.IFNA(VLOOKUP(A1242,Gold!$A$2:$G$1307,7, FALSE),AG1241)</f>
        <v>1</v>
      </c>
      <c r="AH1242">
        <f>_xlfn.IFNA(VLOOKUP(A1242,Oil!$A$2:$E$1345,5, FALSE),AH1241)</f>
        <v>3848</v>
      </c>
      <c r="AI1242">
        <f>_xlfn.IFNA(VLOOKUP(A1242,Oil!$A$2:$G$1345,7, FALSE),AI1241)</f>
        <v>-1</v>
      </c>
      <c r="AJ1242">
        <f t="shared" si="529"/>
        <v>0</v>
      </c>
      <c r="AK1242">
        <f>_xlfn.IFNA(VLOOKUP(A1242,InterestRate!$A$2:$G$1334,3, FALSE),AK1241)</f>
        <v>6.3380000000000001</v>
      </c>
      <c r="AL1242">
        <f>_xlfn.IFNA(VLOOKUP(A1242,InterestRate!$A$2:$G$1334,4,FALSE),AL1241)</f>
        <v>6.3609999999999998</v>
      </c>
      <c r="AM1242">
        <f>_xlfn.IFNA(VLOOKUP(A1242,InterestRate!$A$2:$G$1334,5, FALSE),AM1241)</f>
        <v>6.3810000000000002</v>
      </c>
      <c r="AN1242">
        <f>_xlfn.IFNA(VLOOKUP(A1242,InterestRate!$A$2:$G$1334,6, FALSE),AN1241)</f>
        <v>6.3250000000000002</v>
      </c>
      <c r="AO1242">
        <f>_xlfn.IFNA(VLOOKUP(A1242,InterestRate!$A$2:$G$1334,7, FALSE),AO1241)</f>
        <v>-8.0999999999999996E-3</v>
      </c>
      <c r="AP1242">
        <f t="shared" si="530"/>
        <v>-1</v>
      </c>
      <c r="AQ1242">
        <f t="shared" si="531"/>
        <v>-1</v>
      </c>
    </row>
    <row r="1243" spans="1:43" x14ac:dyDescent="0.2">
      <c r="A1243" s="1">
        <v>43684</v>
      </c>
      <c r="B1243">
        <v>10958.1</v>
      </c>
      <c r="C1243">
        <v>10975.65</v>
      </c>
      <c r="D1243">
        <v>10835.9</v>
      </c>
      <c r="E1243">
        <v>10855.5</v>
      </c>
      <c r="F1243">
        <v>548465787</v>
      </c>
      <c r="G1243">
        <v>21228.28</v>
      </c>
      <c r="H1243">
        <f t="shared" si="534"/>
        <v>11138.816666666666</v>
      </c>
      <c r="I1243">
        <f t="shared" si="508"/>
        <v>-283.3166666666657</v>
      </c>
      <c r="J1243">
        <f t="shared" si="533"/>
        <v>0</v>
      </c>
      <c r="K1243">
        <f t="shared" si="511"/>
        <v>11017</v>
      </c>
      <c r="L1243">
        <f t="shared" si="512"/>
        <v>510057050.28571427</v>
      </c>
      <c r="M1243">
        <f t="shared" si="513"/>
        <v>38408736.714285731</v>
      </c>
      <c r="N1243" s="10">
        <f t="shared" si="514"/>
        <v>1.4877251163004928</v>
      </c>
      <c r="O1243">
        <f t="shared" si="515"/>
        <v>-333.70000000000073</v>
      </c>
      <c r="P1243">
        <f t="shared" si="535"/>
        <v>73.999999999998181</v>
      </c>
      <c r="Q1243">
        <f t="shared" si="516"/>
        <v>62.673172471313357</v>
      </c>
      <c r="R1243">
        <f t="shared" si="517"/>
        <v>-407.69999999999891</v>
      </c>
      <c r="S1243">
        <f t="shared" si="518"/>
        <v>-92.75</v>
      </c>
      <c r="T1243">
        <f t="shared" si="519"/>
        <v>92.75</v>
      </c>
      <c r="U1243">
        <f t="shared" si="520"/>
        <v>0</v>
      </c>
      <c r="V1243">
        <f t="shared" si="521"/>
        <v>92.75</v>
      </c>
      <c r="W1243">
        <f t="shared" si="522"/>
        <v>19.371428571428623</v>
      </c>
      <c r="X1243">
        <f t="shared" si="523"/>
        <v>67.042857142857301</v>
      </c>
      <c r="Y1243">
        <f t="shared" si="524"/>
        <v>22.160483739173074</v>
      </c>
      <c r="Z1243">
        <f t="shared" si="532"/>
        <v>0</v>
      </c>
      <c r="AA1243">
        <f t="shared" si="525"/>
        <v>0</v>
      </c>
      <c r="AB1243">
        <v>-1033.05</v>
      </c>
      <c r="AC1243">
        <f t="shared" si="526"/>
        <v>-56272589746.200203</v>
      </c>
      <c r="AD1243">
        <f t="shared" si="527"/>
        <v>-3440780225.0784802</v>
      </c>
      <c r="AE1243" t="str">
        <f t="shared" si="528"/>
        <v>Aug</v>
      </c>
      <c r="AF1243">
        <f>_xlfn.IFNA(VLOOKUP(A1243,Gold!$A$2:$E$1307,5, FALSE),AF1242)</f>
        <v>37039</v>
      </c>
      <c r="AG1243">
        <f>_xlfn.IFNA(VLOOKUP(A1243,Gold!$A$2:$G$1307,7, FALSE),AG1242)</f>
        <v>1</v>
      </c>
      <c r="AH1243">
        <f>_xlfn.IFNA(VLOOKUP(A1243,Oil!$A$2:$E$1345,5, FALSE),AH1242)</f>
        <v>3793</v>
      </c>
      <c r="AI1243">
        <f>_xlfn.IFNA(VLOOKUP(A1243,Oil!$A$2:$G$1345,7, FALSE),AI1242)</f>
        <v>-1</v>
      </c>
      <c r="AJ1243">
        <f t="shared" si="529"/>
        <v>0</v>
      </c>
      <c r="AK1243">
        <f>_xlfn.IFNA(VLOOKUP(A1243,InterestRate!$A$2:$G$1334,3, FALSE),AK1242)</f>
        <v>6.3689999999999998</v>
      </c>
      <c r="AL1243">
        <f>_xlfn.IFNA(VLOOKUP(A1243,InterestRate!$A$2:$G$1334,4,FALSE),AL1242)</f>
        <v>6.3140000000000001</v>
      </c>
      <c r="AM1243">
        <f>_xlfn.IFNA(VLOOKUP(A1243,InterestRate!$A$2:$G$1334,5, FALSE),AM1242)</f>
        <v>6.3979999999999997</v>
      </c>
      <c r="AN1243">
        <f>_xlfn.IFNA(VLOOKUP(A1243,InterestRate!$A$2:$G$1334,6, FALSE),AN1242)</f>
        <v>6.2960000000000003</v>
      </c>
      <c r="AO1243">
        <f>_xlfn.IFNA(VLOOKUP(A1243,InterestRate!$A$2:$G$1334,7, FALSE),AO1242)</f>
        <v>4.8999999999999998E-3</v>
      </c>
      <c r="AP1243">
        <f t="shared" si="530"/>
        <v>1</v>
      </c>
      <c r="AQ1243">
        <f t="shared" si="531"/>
        <v>1</v>
      </c>
    </row>
    <row r="1244" spans="1:43" x14ac:dyDescent="0.2">
      <c r="A1244" s="1">
        <v>43685</v>
      </c>
      <c r="B1244">
        <v>10899.2</v>
      </c>
      <c r="C1244">
        <v>11058.05</v>
      </c>
      <c r="D1244">
        <v>10842.95</v>
      </c>
      <c r="E1244">
        <v>11032.45</v>
      </c>
      <c r="F1244">
        <v>482471622</v>
      </c>
      <c r="G1244">
        <v>20667.599999999999</v>
      </c>
      <c r="H1244">
        <f t="shared" si="534"/>
        <v>11097.925000000001</v>
      </c>
      <c r="I1244">
        <f t="shared" si="508"/>
        <v>-65.475000000000364</v>
      </c>
      <c r="J1244">
        <f t="shared" si="533"/>
        <v>0</v>
      </c>
      <c r="K1244">
        <f t="shared" si="511"/>
        <v>10918.7</v>
      </c>
      <c r="L1244">
        <f t="shared" si="512"/>
        <v>519428966.14285713</v>
      </c>
      <c r="M1244">
        <f t="shared" si="513"/>
        <v>-36957344.142857134</v>
      </c>
      <c r="N1244" s="10">
        <f t="shared" si="514"/>
        <v>-1.0310493136157426</v>
      </c>
      <c r="O1244">
        <f t="shared" si="515"/>
        <v>-52.949999999998909</v>
      </c>
      <c r="P1244">
        <f t="shared" si="535"/>
        <v>280.90000000000146</v>
      </c>
      <c r="Q1244">
        <f t="shared" si="516"/>
        <v>53.198530905243771</v>
      </c>
      <c r="R1244">
        <f t="shared" si="517"/>
        <v>-333.85000000000036</v>
      </c>
      <c r="S1244">
        <f t="shared" si="518"/>
        <v>176.95000000000073</v>
      </c>
      <c r="T1244">
        <f t="shared" si="519"/>
        <v>-176.95000000000073</v>
      </c>
      <c r="U1244">
        <f t="shared" si="520"/>
        <v>176.95000000000073</v>
      </c>
      <c r="V1244">
        <f t="shared" si="521"/>
        <v>0</v>
      </c>
      <c r="W1244">
        <f t="shared" si="522"/>
        <v>44.650000000000155</v>
      </c>
      <c r="X1244">
        <f t="shared" si="523"/>
        <v>52.214285714285715</v>
      </c>
      <c r="Y1244">
        <f t="shared" si="524"/>
        <v>45.624406977592955</v>
      </c>
      <c r="Z1244">
        <f t="shared" si="532"/>
        <v>0</v>
      </c>
      <c r="AA1244">
        <f t="shared" si="525"/>
        <v>0</v>
      </c>
      <c r="AB1244">
        <v>-1032.05</v>
      </c>
      <c r="AC1244">
        <f t="shared" si="526"/>
        <v>64289343631.5</v>
      </c>
      <c r="AD1244">
        <f t="shared" si="527"/>
        <v>14523886135.378736</v>
      </c>
      <c r="AE1244" t="str">
        <f t="shared" si="528"/>
        <v>Aug</v>
      </c>
      <c r="AF1244">
        <f>_xlfn.IFNA(VLOOKUP(A1244,Gold!$A$2:$E$1307,5, FALSE),AF1243)</f>
        <v>37047</v>
      </c>
      <c r="AG1244">
        <f>_xlfn.IFNA(VLOOKUP(A1244,Gold!$A$2:$G$1307,7, FALSE),AG1243)</f>
        <v>-1</v>
      </c>
      <c r="AH1244">
        <f>_xlfn.IFNA(VLOOKUP(A1244,Oil!$A$2:$E$1345,5, FALSE),AH1243)</f>
        <v>3625</v>
      </c>
      <c r="AI1244">
        <f>_xlfn.IFNA(VLOOKUP(A1244,Oil!$A$2:$G$1345,7, FALSE),AI1243)</f>
        <v>-1</v>
      </c>
      <c r="AJ1244">
        <f t="shared" si="529"/>
        <v>-2</v>
      </c>
      <c r="AK1244">
        <f>_xlfn.IFNA(VLOOKUP(A1244,InterestRate!$A$2:$G$1334,3, FALSE),AK1243)</f>
        <v>6.4020000000000001</v>
      </c>
      <c r="AL1244">
        <f>_xlfn.IFNA(VLOOKUP(A1244,InterestRate!$A$2:$G$1334,4,FALSE),AL1243)</f>
        <v>6.3810000000000002</v>
      </c>
      <c r="AM1244">
        <f>_xlfn.IFNA(VLOOKUP(A1244,InterestRate!$A$2:$G$1334,5, FALSE),AM1243)</f>
        <v>6.4039999999999999</v>
      </c>
      <c r="AN1244">
        <f>_xlfn.IFNA(VLOOKUP(A1244,InterestRate!$A$2:$G$1334,6, FALSE),AN1243)</f>
        <v>6.3639999999999999</v>
      </c>
      <c r="AO1244">
        <f>_xlfn.IFNA(VLOOKUP(A1244,InterestRate!$A$2:$G$1334,7, FALSE),AO1243)</f>
        <v>5.1999999999999998E-3</v>
      </c>
      <c r="AP1244">
        <f t="shared" si="530"/>
        <v>1</v>
      </c>
      <c r="AQ1244">
        <f t="shared" si="531"/>
        <v>-1</v>
      </c>
    </row>
    <row r="1245" spans="1:43" x14ac:dyDescent="0.2">
      <c r="A1245" s="1">
        <v>43686</v>
      </c>
      <c r="B1245">
        <v>11087.9</v>
      </c>
      <c r="C1245">
        <v>11181.45</v>
      </c>
      <c r="D1245">
        <v>11062.8</v>
      </c>
      <c r="E1245">
        <v>11109.65</v>
      </c>
      <c r="F1245">
        <v>538063563</v>
      </c>
      <c r="G1245">
        <v>21092.05</v>
      </c>
      <c r="H1245">
        <f t="shared" si="534"/>
        <v>11073.04166666667</v>
      </c>
      <c r="I1245">
        <f t="shared" si="508"/>
        <v>36.608333333329938</v>
      </c>
      <c r="J1245">
        <f t="shared" si="533"/>
        <v>1</v>
      </c>
      <c r="K1245">
        <f t="shared" si="511"/>
        <v>10741.35</v>
      </c>
      <c r="L1245">
        <f t="shared" si="512"/>
        <v>519916426.5714286</v>
      </c>
      <c r="M1245">
        <f t="shared" si="513"/>
        <v>18147136.428571403</v>
      </c>
      <c r="N1245" s="10">
        <f t="shared" si="514"/>
        <v>-3.3151359403761531</v>
      </c>
      <c r="O1245">
        <f t="shared" si="515"/>
        <v>-8.3500000000003638</v>
      </c>
      <c r="P1245">
        <f t="shared" si="535"/>
        <v>219.85000000000036</v>
      </c>
      <c r="Q1245">
        <f t="shared" si="516"/>
        <v>113.53552989095124</v>
      </c>
      <c r="R1245">
        <f t="shared" si="517"/>
        <v>-228.20000000000073</v>
      </c>
      <c r="S1245">
        <f t="shared" si="518"/>
        <v>77.199999999998909</v>
      </c>
      <c r="T1245">
        <f t="shared" si="519"/>
        <v>-77.199999999998909</v>
      </c>
      <c r="U1245">
        <f t="shared" si="520"/>
        <v>77.199999999998909</v>
      </c>
      <c r="V1245">
        <f t="shared" si="521"/>
        <v>0</v>
      </c>
      <c r="W1245">
        <f t="shared" si="522"/>
        <v>51.021428571428523</v>
      </c>
      <c r="X1245">
        <f t="shared" si="523"/>
        <v>52.214285714285715</v>
      </c>
      <c r="Y1245">
        <f t="shared" si="524"/>
        <v>48.948125813746294</v>
      </c>
      <c r="Z1245">
        <f t="shared" si="532"/>
        <v>0</v>
      </c>
      <c r="AA1245">
        <f t="shared" si="525"/>
        <v>0</v>
      </c>
      <c r="AB1245">
        <v>-1031.05</v>
      </c>
      <c r="AC1245">
        <f t="shared" si="526"/>
        <v>11702882495.25</v>
      </c>
      <c r="AD1245">
        <f t="shared" si="527"/>
        <v>9759228686.4001102</v>
      </c>
      <c r="AE1245" t="str">
        <f t="shared" si="528"/>
        <v>Aug</v>
      </c>
      <c r="AF1245">
        <f>_xlfn.IFNA(VLOOKUP(A1245,Gold!$A$2:$E$1307,5, FALSE),AF1244)</f>
        <v>37270</v>
      </c>
      <c r="AG1245">
        <f>_xlfn.IFNA(VLOOKUP(A1245,Gold!$A$2:$G$1307,7, FALSE),AG1244)</f>
        <v>1</v>
      </c>
      <c r="AH1245">
        <f>_xlfn.IFNA(VLOOKUP(A1245,Oil!$A$2:$E$1345,5, FALSE),AH1244)</f>
        <v>3722</v>
      </c>
      <c r="AI1245">
        <f>_xlfn.IFNA(VLOOKUP(A1245,Oil!$A$2:$G$1345,7, FALSE),AI1244)</f>
        <v>1</v>
      </c>
      <c r="AJ1245">
        <f t="shared" si="529"/>
        <v>2</v>
      </c>
      <c r="AK1245">
        <f>_xlfn.IFNA(VLOOKUP(A1245,InterestRate!$A$2:$G$1334,3, FALSE),AK1244)</f>
        <v>6.4939999999999998</v>
      </c>
      <c r="AL1245">
        <f>_xlfn.IFNA(VLOOKUP(A1245,InterestRate!$A$2:$G$1334,4,FALSE),AL1244)</f>
        <v>6.4039999999999999</v>
      </c>
      <c r="AM1245">
        <f>_xlfn.IFNA(VLOOKUP(A1245,InterestRate!$A$2:$G$1334,5, FALSE),AM1244)</f>
        <v>6.5229999999999997</v>
      </c>
      <c r="AN1245">
        <f>_xlfn.IFNA(VLOOKUP(A1245,InterestRate!$A$2:$G$1334,6, FALSE),AN1244)</f>
        <v>6.399</v>
      </c>
      <c r="AO1245">
        <f>_xlfn.IFNA(VLOOKUP(A1245,InterestRate!$A$2:$G$1334,7, FALSE),AO1244)</f>
        <v>1.44E-2</v>
      </c>
      <c r="AP1245">
        <f t="shared" si="530"/>
        <v>1</v>
      </c>
      <c r="AQ1245">
        <f t="shared" si="531"/>
        <v>3</v>
      </c>
    </row>
    <row r="1246" spans="1:43" x14ac:dyDescent="0.2">
      <c r="A1246" s="1">
        <v>43690</v>
      </c>
      <c r="B1246">
        <v>11139.4</v>
      </c>
      <c r="C1246">
        <v>11145.9</v>
      </c>
      <c r="D1246">
        <v>10901.6</v>
      </c>
      <c r="E1246">
        <v>10925.85</v>
      </c>
      <c r="F1246">
        <v>624634647</v>
      </c>
      <c r="G1246">
        <v>24790.67</v>
      </c>
      <c r="H1246">
        <f t="shared" si="534"/>
        <v>11059.570833333333</v>
      </c>
      <c r="I1246">
        <f t="shared" si="508"/>
        <v>-133.72083333333285</v>
      </c>
      <c r="J1246">
        <f t="shared" si="533"/>
        <v>-1</v>
      </c>
      <c r="K1246">
        <f t="shared" si="511"/>
        <v>10829.35</v>
      </c>
      <c r="L1246">
        <f t="shared" si="512"/>
        <v>520112038.71428573</v>
      </c>
      <c r="M1246">
        <f t="shared" si="513"/>
        <v>104522608.28571427</v>
      </c>
      <c r="N1246" s="10">
        <f t="shared" si="514"/>
        <v>-0.88322647665856657</v>
      </c>
      <c r="O1246">
        <f t="shared" si="515"/>
        <v>-54.149999999999636</v>
      </c>
      <c r="P1246">
        <f t="shared" si="535"/>
        <v>296.89999999999964</v>
      </c>
      <c r="Q1246">
        <f t="shared" si="516"/>
        <v>153.78006984311185</v>
      </c>
      <c r="R1246">
        <f t="shared" si="517"/>
        <v>-351.04999999999927</v>
      </c>
      <c r="S1246">
        <f t="shared" si="518"/>
        <v>-183.79999999999927</v>
      </c>
      <c r="T1246">
        <f t="shared" si="519"/>
        <v>183.79999999999927</v>
      </c>
      <c r="U1246">
        <f t="shared" si="520"/>
        <v>0</v>
      </c>
      <c r="V1246">
        <f t="shared" si="521"/>
        <v>183.79999999999927</v>
      </c>
      <c r="W1246">
        <f t="shared" si="522"/>
        <v>51.021428571428523</v>
      </c>
      <c r="X1246">
        <f t="shared" si="523"/>
        <v>58.757142857142753</v>
      </c>
      <c r="Y1246">
        <f t="shared" si="524"/>
        <v>46.057128119156637</v>
      </c>
      <c r="Z1246">
        <f t="shared" si="532"/>
        <v>0</v>
      </c>
      <c r="AA1246">
        <f t="shared" si="525"/>
        <v>0</v>
      </c>
      <c r="AB1246">
        <v>-1030.05</v>
      </c>
      <c r="AC1246">
        <f t="shared" si="526"/>
        <v>-133390728866.84955</v>
      </c>
      <c r="AD1246">
        <f t="shared" si="527"/>
        <v>-3568946861.6354852</v>
      </c>
      <c r="AE1246" t="str">
        <f t="shared" si="528"/>
        <v>Aug</v>
      </c>
      <c r="AF1246">
        <f>_xlfn.IFNA(VLOOKUP(A1246,Gold!$A$2:$E$1307,5, FALSE),AF1245)</f>
        <v>37799</v>
      </c>
      <c r="AG1246">
        <f>_xlfn.IFNA(VLOOKUP(A1246,Gold!$A$2:$G$1307,7, FALSE),AG1245)</f>
        <v>1</v>
      </c>
      <c r="AH1246">
        <f>_xlfn.IFNA(VLOOKUP(A1246,Oil!$A$2:$E$1345,5, FALSE),AH1245)</f>
        <v>3874</v>
      </c>
      <c r="AI1246">
        <f>_xlfn.IFNA(VLOOKUP(A1246,Oil!$A$2:$G$1345,7, FALSE),AI1245)</f>
        <v>1</v>
      </c>
      <c r="AJ1246">
        <f t="shared" si="529"/>
        <v>2</v>
      </c>
      <c r="AK1246">
        <f>_xlfn.IFNA(VLOOKUP(A1246,InterestRate!$A$2:$G$1334,3, FALSE),AK1245)</f>
        <v>6.5179999999999998</v>
      </c>
      <c r="AL1246">
        <f>_xlfn.IFNA(VLOOKUP(A1246,InterestRate!$A$2:$G$1334,4,FALSE),AL1245)</f>
        <v>6.5030000000000001</v>
      </c>
      <c r="AM1246">
        <f>_xlfn.IFNA(VLOOKUP(A1246,InterestRate!$A$2:$G$1334,5, FALSE),AM1245)</f>
        <v>6.5380000000000003</v>
      </c>
      <c r="AN1246">
        <f>_xlfn.IFNA(VLOOKUP(A1246,InterestRate!$A$2:$G$1334,6, FALSE),AN1245)</f>
        <v>6.4960000000000004</v>
      </c>
      <c r="AO1246">
        <f>_xlfn.IFNA(VLOOKUP(A1246,InterestRate!$A$2:$G$1334,7, FALSE),AO1245)</f>
        <v>3.7000000000000002E-3</v>
      </c>
      <c r="AP1246">
        <f t="shared" si="530"/>
        <v>1</v>
      </c>
      <c r="AQ1246">
        <f t="shared" si="531"/>
        <v>3</v>
      </c>
    </row>
    <row r="1247" spans="1:43" x14ac:dyDescent="0.2">
      <c r="A1247" s="1">
        <v>43691</v>
      </c>
      <c r="B1247">
        <v>11003.25</v>
      </c>
      <c r="C1247">
        <v>11078.15</v>
      </c>
      <c r="D1247">
        <v>10935.6</v>
      </c>
      <c r="E1247">
        <v>11029.4</v>
      </c>
      <c r="F1247">
        <v>511541716</v>
      </c>
      <c r="G1247">
        <v>19712.810000000001</v>
      </c>
      <c r="H1247">
        <f t="shared" si="534"/>
        <v>11032.379166666666</v>
      </c>
      <c r="I1247">
        <f t="shared" si="508"/>
        <v>-2.9791666666660603</v>
      </c>
      <c r="J1247">
        <f t="shared" si="533"/>
        <v>0</v>
      </c>
      <c r="K1247">
        <f t="shared" si="511"/>
        <v>11057.85</v>
      </c>
      <c r="L1247">
        <f t="shared" si="512"/>
        <v>537928566.42857146</v>
      </c>
      <c r="M1247">
        <f t="shared" si="513"/>
        <v>-26386850.428571463</v>
      </c>
      <c r="N1247" s="10">
        <f t="shared" si="514"/>
        <v>0.25794694181007788</v>
      </c>
      <c r="O1247">
        <f t="shared" si="515"/>
        <v>32.049999999999272</v>
      </c>
      <c r="P1247">
        <f t="shared" si="535"/>
        <v>305.99999999999818</v>
      </c>
      <c r="Q1247">
        <f t="shared" si="516"/>
        <v>161.79716321310923</v>
      </c>
      <c r="R1247">
        <f t="shared" si="517"/>
        <v>-273.94999999999891</v>
      </c>
      <c r="S1247">
        <f t="shared" si="518"/>
        <v>103.54999999999927</v>
      </c>
      <c r="T1247">
        <f t="shared" si="519"/>
        <v>-103.54999999999927</v>
      </c>
      <c r="U1247">
        <f t="shared" si="520"/>
        <v>103.54999999999927</v>
      </c>
      <c r="V1247">
        <f t="shared" si="521"/>
        <v>0</v>
      </c>
      <c r="W1247">
        <f t="shared" si="522"/>
        <v>63.335714285714076</v>
      </c>
      <c r="X1247">
        <f t="shared" si="523"/>
        <v>58.757142857142753</v>
      </c>
      <c r="Y1247">
        <f t="shared" si="524"/>
        <v>51.453606452735997</v>
      </c>
      <c r="Z1247">
        <f t="shared" si="532"/>
        <v>0</v>
      </c>
      <c r="AA1247">
        <f t="shared" si="525"/>
        <v>0</v>
      </c>
      <c r="AB1247">
        <v>-1029.05</v>
      </c>
      <c r="AC1247">
        <f t="shared" si="526"/>
        <v>13376815873.399815</v>
      </c>
      <c r="AD1247">
        <f t="shared" si="527"/>
        <v>-6901438778.9070282</v>
      </c>
      <c r="AE1247" t="str">
        <f t="shared" si="528"/>
        <v>Aug</v>
      </c>
      <c r="AF1247">
        <f>_xlfn.IFNA(VLOOKUP(A1247,Gold!$A$2:$E$1307,5, FALSE),AF1246)</f>
        <v>37574</v>
      </c>
      <c r="AG1247">
        <f>_xlfn.IFNA(VLOOKUP(A1247,Gold!$A$2:$G$1307,7, FALSE),AG1246)</f>
        <v>1</v>
      </c>
      <c r="AH1247">
        <f>_xlfn.IFNA(VLOOKUP(A1247,Oil!$A$2:$E$1345,5, FALSE),AH1246)</f>
        <v>4068</v>
      </c>
      <c r="AI1247">
        <f>_xlfn.IFNA(VLOOKUP(A1247,Oil!$A$2:$G$1345,7, FALSE),AI1246)</f>
        <v>1</v>
      </c>
      <c r="AJ1247">
        <f t="shared" si="529"/>
        <v>2</v>
      </c>
      <c r="AK1247">
        <f>_xlfn.IFNA(VLOOKUP(A1247,InterestRate!$A$2:$G$1334,3, FALSE),AK1246)</f>
        <v>6.62</v>
      </c>
      <c r="AL1247">
        <f>_xlfn.IFNA(VLOOKUP(A1247,InterestRate!$A$2:$G$1334,4,FALSE),AL1246)</f>
        <v>6.5410000000000004</v>
      </c>
      <c r="AM1247">
        <f>_xlfn.IFNA(VLOOKUP(A1247,InterestRate!$A$2:$G$1334,5, FALSE),AM1246)</f>
        <v>6.6390000000000002</v>
      </c>
      <c r="AN1247">
        <f>_xlfn.IFNA(VLOOKUP(A1247,InterestRate!$A$2:$G$1334,6, FALSE),AN1246)</f>
        <v>6.5229999999999997</v>
      </c>
      <c r="AO1247">
        <f>_xlfn.IFNA(VLOOKUP(A1247,InterestRate!$A$2:$G$1334,7, FALSE),AO1246)</f>
        <v>1.5599999999999999E-2</v>
      </c>
      <c r="AP1247">
        <f t="shared" si="530"/>
        <v>1</v>
      </c>
      <c r="AQ1247">
        <f t="shared" si="531"/>
        <v>3</v>
      </c>
    </row>
    <row r="1248" spans="1:43" x14ac:dyDescent="0.2">
      <c r="A1248" s="1">
        <v>43693</v>
      </c>
      <c r="B1248">
        <v>11043.65</v>
      </c>
      <c r="C1248">
        <v>11068.65</v>
      </c>
      <c r="D1248">
        <v>10924.3</v>
      </c>
      <c r="E1248">
        <v>11047.8</v>
      </c>
      <c r="F1248">
        <v>470909918</v>
      </c>
      <c r="G1248">
        <v>19281.91</v>
      </c>
      <c r="H1248">
        <f t="shared" si="534"/>
        <v>11011.137499999999</v>
      </c>
      <c r="I1248">
        <f t="shared" si="508"/>
        <v>36.662500000000364</v>
      </c>
      <c r="J1248">
        <f t="shared" si="533"/>
        <v>1</v>
      </c>
      <c r="K1248">
        <f t="shared" si="511"/>
        <v>11105.35</v>
      </c>
      <c r="L1248">
        <f t="shared" si="512"/>
        <v>532803633.5714286</v>
      </c>
      <c r="M1248">
        <f t="shared" si="513"/>
        <v>-61893715.571428597</v>
      </c>
      <c r="N1248" s="10">
        <f t="shared" si="514"/>
        <v>0.52091819185721222</v>
      </c>
      <c r="O1248">
        <f t="shared" si="515"/>
        <v>185.19999999999891</v>
      </c>
      <c r="P1248">
        <f t="shared" si="535"/>
        <v>574.74999999999818</v>
      </c>
      <c r="Q1248">
        <f t="shared" si="516"/>
        <v>180.89118835313528</v>
      </c>
      <c r="R1248">
        <f t="shared" si="517"/>
        <v>-389.54999999999927</v>
      </c>
      <c r="S1248">
        <f t="shared" si="518"/>
        <v>18.399999999999636</v>
      </c>
      <c r="T1248">
        <f t="shared" si="519"/>
        <v>-18.399999999999636</v>
      </c>
      <c r="U1248">
        <f t="shared" si="520"/>
        <v>18.399999999999636</v>
      </c>
      <c r="V1248">
        <f t="shared" si="521"/>
        <v>0</v>
      </c>
      <c r="W1248">
        <f t="shared" si="522"/>
        <v>65.964285714285452</v>
      </c>
      <c r="X1248">
        <f t="shared" si="523"/>
        <v>39.507142857142753</v>
      </c>
      <c r="Y1248">
        <f t="shared" si="524"/>
        <v>61.95491748289276</v>
      </c>
      <c r="Z1248">
        <f t="shared" si="532"/>
        <v>0</v>
      </c>
      <c r="AA1248">
        <f t="shared" si="525"/>
        <v>0</v>
      </c>
      <c r="AB1248">
        <v>-1028.05</v>
      </c>
      <c r="AC1248">
        <f t="shared" si="526"/>
        <v>1954276159.6998286</v>
      </c>
      <c r="AD1248">
        <f t="shared" si="527"/>
        <v>-4219730839.1214156</v>
      </c>
      <c r="AE1248" t="str">
        <f t="shared" si="528"/>
        <v>Aug</v>
      </c>
      <c r="AF1248">
        <f>_xlfn.IFNA(VLOOKUP(A1248,Gold!$A$2:$E$1307,5, FALSE),AF1247)</f>
        <v>37466</v>
      </c>
      <c r="AG1248">
        <f>_xlfn.IFNA(VLOOKUP(A1248,Gold!$A$2:$G$1307,7, FALSE),AG1247)</f>
        <v>1</v>
      </c>
      <c r="AH1248">
        <f>_xlfn.IFNA(VLOOKUP(A1248,Oil!$A$2:$E$1345,5, FALSE),AH1247)</f>
        <v>3927</v>
      </c>
      <c r="AI1248">
        <f>_xlfn.IFNA(VLOOKUP(A1248,Oil!$A$2:$G$1345,7, FALSE),AI1247)</f>
        <v>-1</v>
      </c>
      <c r="AJ1248">
        <f t="shared" si="529"/>
        <v>0</v>
      </c>
      <c r="AK1248">
        <f>_xlfn.IFNA(VLOOKUP(A1248,InterestRate!$A$2:$G$1334,3, FALSE),AK1247)</f>
        <v>6.5350000000000001</v>
      </c>
      <c r="AL1248">
        <f>_xlfn.IFNA(VLOOKUP(A1248,InterestRate!$A$2:$G$1334,4,FALSE),AL1247)</f>
        <v>6.5839999999999996</v>
      </c>
      <c r="AM1248">
        <f>_xlfn.IFNA(VLOOKUP(A1248,InterestRate!$A$2:$G$1334,5, FALSE),AM1247)</f>
        <v>6.5960000000000001</v>
      </c>
      <c r="AN1248">
        <f>_xlfn.IFNA(VLOOKUP(A1248,InterestRate!$A$2:$G$1334,6, FALSE),AN1247)</f>
        <v>6.5270000000000001</v>
      </c>
      <c r="AO1248">
        <f>_xlfn.IFNA(VLOOKUP(A1248,InterestRate!$A$2:$G$1334,7, FALSE),AO1247)</f>
        <v>-1.2800000000000001E-2</v>
      </c>
      <c r="AP1248">
        <f t="shared" si="530"/>
        <v>-1</v>
      </c>
      <c r="AQ1248">
        <f t="shared" si="531"/>
        <v>-1</v>
      </c>
    </row>
    <row r="1249" spans="1:43" x14ac:dyDescent="0.2">
      <c r="A1249" s="1">
        <v>43696</v>
      </c>
      <c r="B1249">
        <v>11094.8</v>
      </c>
      <c r="C1249">
        <v>11146.9</v>
      </c>
      <c r="D1249">
        <v>11037.85</v>
      </c>
      <c r="E1249">
        <v>11053.9</v>
      </c>
      <c r="F1249">
        <v>369493161</v>
      </c>
      <c r="G1249">
        <v>14120.35</v>
      </c>
      <c r="H1249">
        <f t="shared" si="534"/>
        <v>10999.354166666666</v>
      </c>
      <c r="I1249">
        <f t="shared" si="508"/>
        <v>54.545833333333576</v>
      </c>
      <c r="J1249">
        <f t="shared" si="533"/>
        <v>0</v>
      </c>
      <c r="K1249">
        <v>11046.1</v>
      </c>
      <c r="L1249">
        <f t="shared" si="512"/>
        <v>527711249.14285713</v>
      </c>
      <c r="M1249">
        <f t="shared" si="513"/>
        <v>-158218088.14285713</v>
      </c>
      <c r="N1249" s="10">
        <f t="shared" si="514"/>
        <v>-7.0563330589197226E-2</v>
      </c>
      <c r="O1249">
        <f t="shared" si="515"/>
        <v>105.64999999999964</v>
      </c>
      <c r="P1249">
        <f t="shared" si="535"/>
        <v>441.69999999999891</v>
      </c>
      <c r="Q1249">
        <f t="shared" si="516"/>
        <v>191.19630120700026</v>
      </c>
      <c r="R1249">
        <f t="shared" si="517"/>
        <v>-336.04999999999927</v>
      </c>
      <c r="S1249">
        <f t="shared" si="518"/>
        <v>6.1000000000003638</v>
      </c>
      <c r="T1249">
        <f t="shared" si="519"/>
        <v>-6.1000000000003638</v>
      </c>
      <c r="U1249">
        <f t="shared" si="520"/>
        <v>6.1000000000003638</v>
      </c>
      <c r="V1249">
        <f t="shared" si="521"/>
        <v>0</v>
      </c>
      <c r="W1249">
        <f t="shared" si="522"/>
        <v>54.599999999999845</v>
      </c>
      <c r="X1249">
        <f t="shared" si="523"/>
        <v>39.507142857142753</v>
      </c>
      <c r="Y1249">
        <f t="shared" si="524"/>
        <v>57.408937288772051</v>
      </c>
      <c r="Z1249">
        <f t="shared" si="532"/>
        <v>0</v>
      </c>
      <c r="AA1249">
        <f t="shared" si="525"/>
        <v>0</v>
      </c>
      <c r="AB1249">
        <v>-1027.05</v>
      </c>
      <c r="AC1249">
        <f t="shared" si="526"/>
        <v>-15112270284.899866</v>
      </c>
      <c r="AD1249">
        <f t="shared" si="527"/>
        <v>-16207467248.299997</v>
      </c>
      <c r="AE1249" t="str">
        <f t="shared" si="528"/>
        <v>Aug</v>
      </c>
      <c r="AF1249">
        <f>_xlfn.IFNA(VLOOKUP(A1249,Gold!$A$2:$E$1307,5, FALSE),AF1248)</f>
        <v>37469</v>
      </c>
      <c r="AG1249">
        <f>_xlfn.IFNA(VLOOKUP(A1249,Gold!$A$2:$G$1307,7, FALSE),AG1248)</f>
        <v>-1</v>
      </c>
      <c r="AH1249">
        <f>_xlfn.IFNA(VLOOKUP(A1249,Oil!$A$2:$E$1345,5, FALSE),AH1248)</f>
        <v>3912</v>
      </c>
      <c r="AI1249">
        <f>_xlfn.IFNA(VLOOKUP(A1249,Oil!$A$2:$G$1345,7, FALSE),AI1248)</f>
        <v>-1</v>
      </c>
      <c r="AJ1249">
        <f t="shared" si="529"/>
        <v>-2</v>
      </c>
      <c r="AK1249">
        <f>_xlfn.IFNA(VLOOKUP(A1249,InterestRate!$A$2:$G$1334,3, FALSE),AK1248)</f>
        <v>6.5810000000000004</v>
      </c>
      <c r="AL1249">
        <f>_xlfn.IFNA(VLOOKUP(A1249,InterestRate!$A$2:$G$1334,4,FALSE),AL1248)</f>
        <v>6.5529999999999999</v>
      </c>
      <c r="AM1249">
        <f>_xlfn.IFNA(VLOOKUP(A1249,InterestRate!$A$2:$G$1334,5, FALSE),AM1248)</f>
        <v>6.5960000000000001</v>
      </c>
      <c r="AN1249">
        <f>_xlfn.IFNA(VLOOKUP(A1249,InterestRate!$A$2:$G$1334,6, FALSE),AN1248)</f>
        <v>6.5490000000000004</v>
      </c>
      <c r="AO1249">
        <f>_xlfn.IFNA(VLOOKUP(A1249,InterestRate!$A$2:$G$1334,7, FALSE),AO1248)</f>
        <v>7.0000000000000001E-3</v>
      </c>
      <c r="AP1249">
        <f t="shared" si="530"/>
        <v>1</v>
      </c>
      <c r="AQ1249">
        <f t="shared" si="531"/>
        <v>-1</v>
      </c>
    </row>
    <row r="1250" spans="1:43" x14ac:dyDescent="0.2">
      <c r="A1250" s="1">
        <v>43697</v>
      </c>
      <c r="B1250">
        <v>11063.9</v>
      </c>
      <c r="C1250">
        <v>11076.3</v>
      </c>
      <c r="D1250">
        <v>10985.3</v>
      </c>
      <c r="E1250">
        <v>11017</v>
      </c>
      <c r="F1250">
        <v>444715679</v>
      </c>
      <c r="G1250">
        <v>16915.96</v>
      </c>
      <c r="H1250">
        <f t="shared" si="534"/>
        <v>10996.729166666666</v>
      </c>
      <c r="I1250">
        <f t="shared" si="508"/>
        <v>20.27083333333394</v>
      </c>
      <c r="J1250">
        <f t="shared" si="533"/>
        <v>0</v>
      </c>
      <c r="K1250">
        <v>10948.3</v>
      </c>
      <c r="L1250">
        <f t="shared" si="512"/>
        <v>506511487.71428573</v>
      </c>
      <c r="M1250">
        <f t="shared" si="513"/>
        <v>-61795808.714285731</v>
      </c>
      <c r="N1250" s="10">
        <f t="shared" si="514"/>
        <v>-0.62358173731506517</v>
      </c>
      <c r="O1250">
        <f t="shared" si="515"/>
        <v>161.5</v>
      </c>
      <c r="P1250">
        <f t="shared" si="535"/>
        <v>495.20000000000073</v>
      </c>
      <c r="Q1250">
        <f t="shared" si="516"/>
        <v>163.99821826848623</v>
      </c>
      <c r="R1250">
        <f t="shared" si="517"/>
        <v>-333.70000000000073</v>
      </c>
      <c r="S1250">
        <f t="shared" si="518"/>
        <v>-36.899999999999636</v>
      </c>
      <c r="T1250">
        <f t="shared" si="519"/>
        <v>36.899999999999636</v>
      </c>
      <c r="U1250">
        <f t="shared" si="520"/>
        <v>0</v>
      </c>
      <c r="V1250">
        <f t="shared" si="521"/>
        <v>36.899999999999636</v>
      </c>
      <c r="W1250">
        <f t="shared" si="522"/>
        <v>54.599999999999845</v>
      </c>
      <c r="X1250">
        <f t="shared" si="523"/>
        <v>31.528571428571272</v>
      </c>
      <c r="Y1250">
        <f t="shared" si="524"/>
        <v>62.666010821446186</v>
      </c>
      <c r="Z1250">
        <f t="shared" si="532"/>
        <v>0</v>
      </c>
      <c r="AA1250">
        <f t="shared" si="525"/>
        <v>0</v>
      </c>
      <c r="AB1250">
        <v>-1026.05</v>
      </c>
      <c r="AC1250">
        <f t="shared" si="526"/>
        <v>-20857165345.099838</v>
      </c>
      <c r="AD1250">
        <f t="shared" si="527"/>
        <v>-11148120905.285658</v>
      </c>
      <c r="AE1250" t="str">
        <f t="shared" si="528"/>
        <v>Aug</v>
      </c>
      <c r="AF1250">
        <f>_xlfn.IFNA(VLOOKUP(A1250,Gold!$A$2:$E$1307,5, FALSE),AF1249)</f>
        <v>37688</v>
      </c>
      <c r="AG1250">
        <f>_xlfn.IFNA(VLOOKUP(A1250,Gold!$A$2:$G$1307,7, FALSE),AG1249)</f>
        <v>1</v>
      </c>
      <c r="AH1250">
        <f>_xlfn.IFNA(VLOOKUP(A1250,Oil!$A$2:$E$1345,5, FALSE),AH1249)</f>
        <v>4010</v>
      </c>
      <c r="AI1250">
        <f>_xlfn.IFNA(VLOOKUP(A1250,Oil!$A$2:$G$1345,7, FALSE),AI1249)</f>
        <v>1</v>
      </c>
      <c r="AJ1250">
        <f t="shared" si="529"/>
        <v>2</v>
      </c>
      <c r="AK1250">
        <f>_xlfn.IFNA(VLOOKUP(A1250,InterestRate!$A$2:$G$1334,3, FALSE),AK1249)</f>
        <v>6.5780000000000003</v>
      </c>
      <c r="AL1250">
        <f>_xlfn.IFNA(VLOOKUP(A1250,InterestRate!$A$2:$G$1334,4,FALSE),AL1249)</f>
        <v>6.5839999999999996</v>
      </c>
      <c r="AM1250">
        <f>_xlfn.IFNA(VLOOKUP(A1250,InterestRate!$A$2:$G$1334,5, FALSE),AM1249)</f>
        <v>6.6269999999999998</v>
      </c>
      <c r="AN1250">
        <f>_xlfn.IFNA(VLOOKUP(A1250,InterestRate!$A$2:$G$1334,6, FALSE),AN1249)</f>
        <v>6.5720000000000001</v>
      </c>
      <c r="AO1250">
        <f>_xlfn.IFNA(VLOOKUP(A1250,InterestRate!$A$2:$G$1334,7, FALSE),AO1249)</f>
        <v>-5.0000000000000001E-4</v>
      </c>
      <c r="AP1250">
        <f t="shared" si="530"/>
        <v>-1</v>
      </c>
      <c r="AQ1250">
        <f t="shared" si="531"/>
        <v>1</v>
      </c>
    </row>
    <row r="1251" spans="1:43" x14ac:dyDescent="0.2">
      <c r="A1251" s="1">
        <v>43698</v>
      </c>
      <c r="B1251">
        <v>11018.15</v>
      </c>
      <c r="C1251">
        <v>11034.2</v>
      </c>
      <c r="D1251">
        <v>10906.65</v>
      </c>
      <c r="E1251">
        <v>10918.7</v>
      </c>
      <c r="F1251">
        <v>557867906</v>
      </c>
      <c r="G1251">
        <v>16747.990000000002</v>
      </c>
      <c r="H1251">
        <f t="shared" si="534"/>
        <v>10988.3125</v>
      </c>
      <c r="I1251">
        <f t="shared" si="508"/>
        <v>-69.612499999999272</v>
      </c>
      <c r="J1251">
        <f t="shared" si="533"/>
        <v>-1</v>
      </c>
      <c r="K1251">
        <v>11023.25</v>
      </c>
      <c r="L1251">
        <f t="shared" si="512"/>
        <v>491690043.71428573</v>
      </c>
      <c r="M1251">
        <f t="shared" si="513"/>
        <v>66177862.285714269</v>
      </c>
      <c r="N1251" s="10">
        <f t="shared" si="514"/>
        <v>0.95753157427165569</v>
      </c>
      <c r="O1251">
        <f t="shared" si="515"/>
        <v>-113.75</v>
      </c>
      <c r="P1251">
        <f t="shared" si="535"/>
        <v>-60.800000000001091</v>
      </c>
      <c r="Q1251">
        <f t="shared" si="516"/>
        <v>99.104122133286808</v>
      </c>
      <c r="R1251">
        <f t="shared" si="517"/>
        <v>-52.949999999998909</v>
      </c>
      <c r="S1251">
        <f t="shared" si="518"/>
        <v>-98.299999999999272</v>
      </c>
      <c r="T1251">
        <f t="shared" si="519"/>
        <v>98.299999999999272</v>
      </c>
      <c r="U1251">
        <f t="shared" si="520"/>
        <v>0</v>
      </c>
      <c r="V1251">
        <f t="shared" si="521"/>
        <v>98.299999999999272</v>
      </c>
      <c r="W1251">
        <f t="shared" si="522"/>
        <v>29.32142857142831</v>
      </c>
      <c r="X1251">
        <f t="shared" si="523"/>
        <v>45.571428571428314</v>
      </c>
      <c r="Y1251">
        <f t="shared" si="524"/>
        <v>38.635294117646978</v>
      </c>
      <c r="Z1251">
        <f t="shared" si="532"/>
        <v>0</v>
      </c>
      <c r="AA1251">
        <f t="shared" si="525"/>
        <v>0</v>
      </c>
      <c r="AB1251">
        <v>-1025.05</v>
      </c>
      <c r="AC1251">
        <f t="shared" si="526"/>
        <v>-55479963251.699394</v>
      </c>
      <c r="AD1251">
        <f t="shared" si="527"/>
        <v>-28258021888.599861</v>
      </c>
      <c r="AE1251" t="str">
        <f t="shared" si="528"/>
        <v>Aug</v>
      </c>
      <c r="AF1251">
        <f>_xlfn.IFNA(VLOOKUP(A1251,Gold!$A$2:$E$1307,5, FALSE),AF1250)</f>
        <v>37550</v>
      </c>
      <c r="AG1251">
        <f>_xlfn.IFNA(VLOOKUP(A1251,Gold!$A$2:$G$1307,7, FALSE),AG1250)</f>
        <v>1</v>
      </c>
      <c r="AH1251">
        <f>_xlfn.IFNA(VLOOKUP(A1251,Oil!$A$2:$E$1345,5, FALSE),AH1250)</f>
        <v>4022</v>
      </c>
      <c r="AI1251">
        <f>_xlfn.IFNA(VLOOKUP(A1251,Oil!$A$2:$G$1345,7, FALSE),AI1250)</f>
        <v>1</v>
      </c>
      <c r="AJ1251">
        <f t="shared" si="529"/>
        <v>2</v>
      </c>
      <c r="AK1251">
        <f>_xlfn.IFNA(VLOOKUP(A1251,InterestRate!$A$2:$G$1334,3, FALSE),AK1250)</f>
        <v>6.56</v>
      </c>
      <c r="AL1251">
        <f>_xlfn.IFNA(VLOOKUP(A1251,InterestRate!$A$2:$G$1334,4,FALSE),AL1250)</f>
        <v>6.5830000000000002</v>
      </c>
      <c r="AM1251">
        <f>_xlfn.IFNA(VLOOKUP(A1251,InterestRate!$A$2:$G$1334,5, FALSE),AM1250)</f>
        <v>6.5830000000000002</v>
      </c>
      <c r="AN1251">
        <f>_xlfn.IFNA(VLOOKUP(A1251,InterestRate!$A$2:$G$1334,6, FALSE),AN1250)</f>
        <v>6.5339999999999998</v>
      </c>
      <c r="AO1251">
        <f>_xlfn.IFNA(VLOOKUP(A1251,InterestRate!$A$2:$G$1334,7, FALSE),AO1250)</f>
        <v>-2.7000000000000001E-3</v>
      </c>
      <c r="AP1251">
        <f t="shared" si="530"/>
        <v>-1</v>
      </c>
      <c r="AQ1251">
        <f t="shared" si="531"/>
        <v>1</v>
      </c>
    </row>
    <row r="1252" spans="1:43" x14ac:dyDescent="0.2">
      <c r="A1252" s="1">
        <v>43699</v>
      </c>
      <c r="B1252">
        <v>10905.3</v>
      </c>
      <c r="C1252">
        <v>10908.25</v>
      </c>
      <c r="D1252">
        <v>10718.3</v>
      </c>
      <c r="E1252">
        <v>10741.35</v>
      </c>
      <c r="F1252">
        <v>668193449</v>
      </c>
      <c r="G1252">
        <v>18764.38</v>
      </c>
      <c r="H1252">
        <f t="shared" si="534"/>
        <v>10983.204166666665</v>
      </c>
      <c r="I1252">
        <f t="shared" si="508"/>
        <v>-241.85416666666424</v>
      </c>
      <c r="J1252">
        <f t="shared" si="533"/>
        <v>0</v>
      </c>
      <c r="K1252">
        <v>10797.9</v>
      </c>
      <c r="L1252">
        <f t="shared" si="512"/>
        <v>502460941.4285714</v>
      </c>
      <c r="M1252">
        <f t="shared" si="513"/>
        <v>165732507.5714286</v>
      </c>
      <c r="N1252" s="10">
        <f t="shared" si="514"/>
        <v>0.52647013643535745</v>
      </c>
      <c r="O1252">
        <f t="shared" si="515"/>
        <v>-368.29999999999927</v>
      </c>
      <c r="P1252">
        <f t="shared" si="535"/>
        <v>-359.94999999999891</v>
      </c>
      <c r="Q1252">
        <f t="shared" si="516"/>
        <v>111.76330590859858</v>
      </c>
      <c r="R1252">
        <f t="shared" si="517"/>
        <v>-8.3500000000003638</v>
      </c>
      <c r="S1252">
        <f t="shared" si="518"/>
        <v>-177.35000000000036</v>
      </c>
      <c r="T1252">
        <f t="shared" si="519"/>
        <v>177.35000000000036</v>
      </c>
      <c r="U1252">
        <f t="shared" si="520"/>
        <v>0</v>
      </c>
      <c r="V1252">
        <f t="shared" si="521"/>
        <v>177.35000000000036</v>
      </c>
      <c r="W1252">
        <f t="shared" si="522"/>
        <v>18.292857142857038</v>
      </c>
      <c r="X1252">
        <f t="shared" si="523"/>
        <v>70.907142857142645</v>
      </c>
      <c r="Y1252">
        <f t="shared" si="524"/>
        <v>20.280329426670846</v>
      </c>
      <c r="Z1252">
        <f t="shared" si="532"/>
        <v>0</v>
      </c>
      <c r="AA1252">
        <f t="shared" si="525"/>
        <v>0</v>
      </c>
      <c r="AB1252">
        <v>-1024.05</v>
      </c>
      <c r="AC1252">
        <f t="shared" si="526"/>
        <v>-109550315963.54927</v>
      </c>
      <c r="AD1252">
        <f t="shared" si="527"/>
        <v>-45579907382.714043</v>
      </c>
      <c r="AE1252" t="str">
        <f t="shared" si="528"/>
        <v>Aug</v>
      </c>
      <c r="AF1252">
        <f>_xlfn.IFNA(VLOOKUP(A1252,Gold!$A$2:$E$1307,5, FALSE),AF1251)</f>
        <v>37668</v>
      </c>
      <c r="AG1252">
        <f>_xlfn.IFNA(VLOOKUP(A1252,Gold!$A$2:$G$1307,7, FALSE),AG1251)</f>
        <v>1</v>
      </c>
      <c r="AH1252">
        <f>_xlfn.IFNA(VLOOKUP(A1252,Oil!$A$2:$E$1345,5, FALSE),AH1251)</f>
        <v>3984</v>
      </c>
      <c r="AI1252">
        <f>_xlfn.IFNA(VLOOKUP(A1252,Oil!$A$2:$G$1345,7, FALSE),AI1251)</f>
        <v>-1</v>
      </c>
      <c r="AJ1252">
        <f t="shared" si="529"/>
        <v>0</v>
      </c>
      <c r="AK1252">
        <f>_xlfn.IFNA(VLOOKUP(A1252,InterestRate!$A$2:$G$1334,3, FALSE),AK1251)</f>
        <v>6.5540000000000003</v>
      </c>
      <c r="AL1252">
        <f>_xlfn.IFNA(VLOOKUP(A1252,InterestRate!$A$2:$G$1334,4,FALSE),AL1251)</f>
        <v>6.585</v>
      </c>
      <c r="AM1252">
        <f>_xlfn.IFNA(VLOOKUP(A1252,InterestRate!$A$2:$G$1334,5, FALSE),AM1251)</f>
        <v>6.5860000000000003</v>
      </c>
      <c r="AN1252">
        <f>_xlfn.IFNA(VLOOKUP(A1252,InterestRate!$A$2:$G$1334,6, FALSE),AN1251)</f>
        <v>6.5309999999999997</v>
      </c>
      <c r="AO1252">
        <f>_xlfn.IFNA(VLOOKUP(A1252,InterestRate!$A$2:$G$1334,7, FALSE),AO1251)</f>
        <v>-8.9999999999999998E-4</v>
      </c>
      <c r="AP1252">
        <f t="shared" si="530"/>
        <v>-1</v>
      </c>
      <c r="AQ1252">
        <f t="shared" si="531"/>
        <v>-1</v>
      </c>
    </row>
    <row r="1253" spans="1:43" x14ac:dyDescent="0.2">
      <c r="A1253" s="1">
        <v>43700</v>
      </c>
      <c r="B1253">
        <v>10699.6</v>
      </c>
      <c r="C1253">
        <v>10862.55</v>
      </c>
      <c r="D1253">
        <v>10637.15</v>
      </c>
      <c r="E1253">
        <v>10829.35</v>
      </c>
      <c r="F1253">
        <v>667079625</v>
      </c>
      <c r="G1253">
        <v>20983.75</v>
      </c>
      <c r="H1253">
        <f t="shared" si="534"/>
        <v>10961.870833333332</v>
      </c>
      <c r="I1253">
        <f t="shared" si="508"/>
        <v>-132.52083333333212</v>
      </c>
      <c r="J1253">
        <f t="shared" si="533"/>
        <v>0</v>
      </c>
      <c r="K1253">
        <v>10844.65</v>
      </c>
      <c r="L1253">
        <f t="shared" si="512"/>
        <v>521050925.14285713</v>
      </c>
      <c r="M1253">
        <f t="shared" si="513"/>
        <v>146028699.85714287</v>
      </c>
      <c r="N1253" s="10">
        <f t="shared" si="514"/>
        <v>0.14128271779930718</v>
      </c>
      <c r="O1253">
        <f t="shared" si="515"/>
        <v>-96.5</v>
      </c>
      <c r="P1253">
        <f t="shared" si="535"/>
        <v>-42.350000000000364</v>
      </c>
      <c r="Q1253">
        <f t="shared" si="516"/>
        <v>193.09033723450054</v>
      </c>
      <c r="R1253">
        <f t="shared" si="517"/>
        <v>-54.149999999999636</v>
      </c>
      <c r="S1253">
        <f t="shared" si="518"/>
        <v>88</v>
      </c>
      <c r="T1253">
        <f t="shared" si="519"/>
        <v>-88</v>
      </c>
      <c r="U1253">
        <f t="shared" si="520"/>
        <v>88</v>
      </c>
      <c r="V1253">
        <f t="shared" si="521"/>
        <v>0</v>
      </c>
      <c r="W1253">
        <f t="shared" si="522"/>
        <v>30.864285714285611</v>
      </c>
      <c r="X1253">
        <f t="shared" si="523"/>
        <v>44.649999999999899</v>
      </c>
      <c r="Y1253">
        <f t="shared" si="524"/>
        <v>40.337938760268827</v>
      </c>
      <c r="Z1253">
        <f t="shared" si="532"/>
        <v>0</v>
      </c>
      <c r="AA1253">
        <f t="shared" si="525"/>
        <v>0</v>
      </c>
      <c r="AB1253">
        <v>-1023.05</v>
      </c>
      <c r="AC1253">
        <f t="shared" si="526"/>
        <v>86553581343.75</v>
      </c>
      <c r="AD1253">
        <f t="shared" si="527"/>
        <v>-14159291638.342678</v>
      </c>
      <c r="AE1253" t="str">
        <f t="shared" si="528"/>
        <v>Aug</v>
      </c>
      <c r="AF1253">
        <f>_xlfn.IFNA(VLOOKUP(A1253,Gold!$A$2:$E$1307,5, FALSE),AF1252)</f>
        <v>37599</v>
      </c>
      <c r="AG1253">
        <f>_xlfn.IFNA(VLOOKUP(A1253,Gold!$A$2:$G$1307,7, FALSE),AG1252)</f>
        <v>-1</v>
      </c>
      <c r="AH1253">
        <f>_xlfn.IFNA(VLOOKUP(A1253,Oil!$A$2:$E$1345,5, FALSE),AH1252)</f>
        <v>3969</v>
      </c>
      <c r="AI1253">
        <f>_xlfn.IFNA(VLOOKUP(A1253,Oil!$A$2:$G$1345,7, FALSE),AI1252)</f>
        <v>-1</v>
      </c>
      <c r="AJ1253">
        <f t="shared" si="529"/>
        <v>-2</v>
      </c>
      <c r="AK1253">
        <f>_xlfn.IFNA(VLOOKUP(A1253,InterestRate!$A$2:$G$1334,3, FALSE),AK1252)</f>
        <v>6.5640000000000001</v>
      </c>
      <c r="AL1253">
        <f>_xlfn.IFNA(VLOOKUP(A1253,InterestRate!$A$2:$G$1334,4,FALSE),AL1252)</f>
        <v>6.5670000000000002</v>
      </c>
      <c r="AM1253">
        <f>_xlfn.IFNA(VLOOKUP(A1253,InterestRate!$A$2:$G$1334,5, FALSE),AM1252)</f>
        <v>6.5780000000000003</v>
      </c>
      <c r="AN1253">
        <f>_xlfn.IFNA(VLOOKUP(A1253,InterestRate!$A$2:$G$1334,6, FALSE),AN1252)</f>
        <v>6.5510000000000002</v>
      </c>
      <c r="AO1253">
        <f>_xlfn.IFNA(VLOOKUP(A1253,InterestRate!$A$2:$G$1334,7, FALSE),AO1252)</f>
        <v>1.5E-3</v>
      </c>
      <c r="AP1253">
        <f t="shared" si="530"/>
        <v>1</v>
      </c>
      <c r="AQ1253">
        <f t="shared" si="531"/>
        <v>-1</v>
      </c>
    </row>
    <row r="1254" spans="1:43" x14ac:dyDescent="0.2">
      <c r="A1254" s="1">
        <v>43703</v>
      </c>
      <c r="B1254">
        <v>11000.3</v>
      </c>
      <c r="C1254">
        <v>11070.3</v>
      </c>
      <c r="D1254">
        <v>10756.55</v>
      </c>
      <c r="E1254">
        <v>11057.85</v>
      </c>
      <c r="F1254">
        <v>684141923</v>
      </c>
      <c r="G1254">
        <v>22375.99</v>
      </c>
      <c r="H1254">
        <f t="shared" si="534"/>
        <v>10959.099999999999</v>
      </c>
      <c r="I1254">
        <f t="shared" si="508"/>
        <v>98.750000000001819</v>
      </c>
      <c r="J1254">
        <f t="shared" si="533"/>
        <v>1</v>
      </c>
      <c r="K1254">
        <v>10847.9</v>
      </c>
      <c r="L1254">
        <f t="shared" si="512"/>
        <v>527114493.4285714</v>
      </c>
      <c r="M1254">
        <f t="shared" si="513"/>
        <v>157027429.5714286</v>
      </c>
      <c r="N1254" s="10">
        <f t="shared" si="514"/>
        <v>-1.8986511844526803</v>
      </c>
      <c r="O1254">
        <f t="shared" si="515"/>
        <v>28.450000000000728</v>
      </c>
      <c r="P1254">
        <f t="shared" si="535"/>
        <v>-3.5999999999985448</v>
      </c>
      <c r="Q1254">
        <f t="shared" si="516"/>
        <v>195.44833076800586</v>
      </c>
      <c r="R1254">
        <f t="shared" si="517"/>
        <v>32.049999999999272</v>
      </c>
      <c r="S1254">
        <f t="shared" si="518"/>
        <v>228.5</v>
      </c>
      <c r="T1254">
        <f t="shared" si="519"/>
        <v>-228.5</v>
      </c>
      <c r="U1254">
        <f t="shared" si="520"/>
        <v>228.5</v>
      </c>
      <c r="V1254">
        <f t="shared" si="521"/>
        <v>0</v>
      </c>
      <c r="W1254">
        <f t="shared" si="522"/>
        <v>48.714285714285715</v>
      </c>
      <c r="X1254">
        <f t="shared" si="523"/>
        <v>44.649999999999899</v>
      </c>
      <c r="Y1254">
        <f t="shared" si="524"/>
        <v>51.623646960866004</v>
      </c>
      <c r="Z1254">
        <f t="shared" si="532"/>
        <v>0</v>
      </c>
      <c r="AA1254">
        <f t="shared" si="525"/>
        <v>0</v>
      </c>
      <c r="AB1254">
        <v>-1022.05</v>
      </c>
      <c r="AC1254">
        <f t="shared" si="526"/>
        <v>39372367668.650749</v>
      </c>
      <c r="AD1254">
        <f t="shared" si="527"/>
        <v>-10445641381.878252</v>
      </c>
      <c r="AE1254" t="str">
        <f t="shared" si="528"/>
        <v>Aug</v>
      </c>
      <c r="AF1254">
        <f>_xlfn.IFNA(VLOOKUP(A1254,Gold!$A$2:$E$1307,5, FALSE),AF1253)</f>
        <v>38578</v>
      </c>
      <c r="AG1254">
        <f>_xlfn.IFNA(VLOOKUP(A1254,Gold!$A$2:$G$1307,7, FALSE),AG1253)</f>
        <v>1</v>
      </c>
      <c r="AH1254">
        <f>_xlfn.IFNA(VLOOKUP(A1254,Oil!$A$2:$E$1345,5, FALSE),AH1253)</f>
        <v>3885</v>
      </c>
      <c r="AI1254">
        <f>_xlfn.IFNA(VLOOKUP(A1254,Oil!$A$2:$G$1345,7, FALSE),AI1253)</f>
        <v>-1</v>
      </c>
      <c r="AJ1254">
        <f t="shared" si="529"/>
        <v>0</v>
      </c>
      <c r="AK1254">
        <f>_xlfn.IFNA(VLOOKUP(A1254,InterestRate!$A$2:$G$1334,3, FALSE),AK1253)</f>
        <v>6.4720000000000004</v>
      </c>
      <c r="AL1254">
        <f>_xlfn.IFNA(VLOOKUP(A1254,InterestRate!$A$2:$G$1334,4,FALSE),AL1253)</f>
        <v>6.5010000000000003</v>
      </c>
      <c r="AM1254">
        <f>_xlfn.IFNA(VLOOKUP(A1254,InterestRate!$A$2:$G$1334,5, FALSE),AM1253)</f>
        <v>6.5259999999999998</v>
      </c>
      <c r="AN1254">
        <f>_xlfn.IFNA(VLOOKUP(A1254,InterestRate!$A$2:$G$1334,6, FALSE),AN1253)</f>
        <v>6.4720000000000004</v>
      </c>
      <c r="AO1254">
        <f>_xlfn.IFNA(VLOOKUP(A1254,InterestRate!$A$2:$G$1334,7, FALSE),AO1253)</f>
        <v>-1.4E-2</v>
      </c>
      <c r="AP1254">
        <f t="shared" si="530"/>
        <v>-1</v>
      </c>
      <c r="AQ1254">
        <f t="shared" si="531"/>
        <v>-1</v>
      </c>
    </row>
    <row r="1255" spans="1:43" x14ac:dyDescent="0.2">
      <c r="A1255" s="1">
        <v>43704</v>
      </c>
      <c r="B1255">
        <v>11106.55</v>
      </c>
      <c r="C1255">
        <v>11141.75</v>
      </c>
      <c r="D1255">
        <v>11049.5</v>
      </c>
      <c r="E1255">
        <v>11105.35</v>
      </c>
      <c r="F1255">
        <v>685551267</v>
      </c>
      <c r="G1255">
        <v>27413.16</v>
      </c>
      <c r="H1255">
        <f t="shared" si="534"/>
        <v>10968.233333333332</v>
      </c>
      <c r="I1255">
        <f t="shared" si="508"/>
        <v>137.11666666666861</v>
      </c>
      <c r="J1255">
        <f t="shared" si="533"/>
        <v>0</v>
      </c>
      <c r="K1255">
        <v>10946.2</v>
      </c>
      <c r="L1255">
        <f t="shared" si="512"/>
        <v>551771665.85714281</v>
      </c>
      <c r="M1255">
        <f t="shared" si="513"/>
        <v>133779601.14285719</v>
      </c>
      <c r="N1255" s="10">
        <f t="shared" si="514"/>
        <v>-1.4330930587509592</v>
      </c>
      <c r="O1255">
        <f t="shared" si="515"/>
        <v>57.550000000001091</v>
      </c>
      <c r="P1255">
        <f t="shared" si="535"/>
        <v>-127.64999999999782</v>
      </c>
      <c r="Q1255">
        <f t="shared" si="516"/>
        <v>195.313341655329</v>
      </c>
      <c r="R1255">
        <f t="shared" si="517"/>
        <v>185.19999999999891</v>
      </c>
      <c r="S1255">
        <f t="shared" si="518"/>
        <v>47.5</v>
      </c>
      <c r="T1255">
        <f t="shared" si="519"/>
        <v>-47.5</v>
      </c>
      <c r="U1255">
        <f t="shared" si="520"/>
        <v>47.5</v>
      </c>
      <c r="V1255">
        <f t="shared" si="521"/>
        <v>0</v>
      </c>
      <c r="W1255">
        <f t="shared" si="522"/>
        <v>52.871428571428623</v>
      </c>
      <c r="X1255">
        <f t="shared" si="523"/>
        <v>44.649999999999899</v>
      </c>
      <c r="Y1255">
        <f t="shared" si="524"/>
        <v>53.664902486768739</v>
      </c>
      <c r="Z1255">
        <f t="shared" si="532"/>
        <v>0</v>
      </c>
      <c r="AA1255">
        <f t="shared" si="525"/>
        <v>0</v>
      </c>
      <c r="AB1255">
        <v>-1021.05</v>
      </c>
      <c r="AC1255">
        <f t="shared" si="526"/>
        <v>-822661520.39925182</v>
      </c>
      <c r="AD1255">
        <f t="shared" si="527"/>
        <v>-10842346764.749548</v>
      </c>
      <c r="AE1255" t="str">
        <f t="shared" si="528"/>
        <v>Aug</v>
      </c>
      <c r="AF1255">
        <f>_xlfn.IFNA(VLOOKUP(A1255,Gold!$A$2:$E$1307,5, FALSE),AF1254)</f>
        <v>38404</v>
      </c>
      <c r="AG1255">
        <f>_xlfn.IFNA(VLOOKUP(A1255,Gold!$A$2:$G$1307,7, FALSE),AG1254)</f>
        <v>-1</v>
      </c>
      <c r="AH1255">
        <f>_xlfn.IFNA(VLOOKUP(A1255,Oil!$A$2:$E$1345,5, FALSE),AH1254)</f>
        <v>3872</v>
      </c>
      <c r="AI1255">
        <f>_xlfn.IFNA(VLOOKUP(A1255,Oil!$A$2:$G$1345,7, FALSE),AI1254)</f>
        <v>-1</v>
      </c>
      <c r="AJ1255">
        <f t="shared" si="529"/>
        <v>-2</v>
      </c>
      <c r="AK1255">
        <f>_xlfn.IFNA(VLOOKUP(A1255,InterestRate!$A$2:$G$1334,3, FALSE),AK1254)</f>
        <v>6.5209999999999999</v>
      </c>
      <c r="AL1255">
        <f>_xlfn.IFNA(VLOOKUP(A1255,InterestRate!$A$2:$G$1334,4,FALSE),AL1254)</f>
        <v>6.391</v>
      </c>
      <c r="AM1255">
        <f>_xlfn.IFNA(VLOOKUP(A1255,InterestRate!$A$2:$G$1334,5, FALSE),AM1254)</f>
        <v>6.53</v>
      </c>
      <c r="AN1255">
        <f>_xlfn.IFNA(VLOOKUP(A1255,InterestRate!$A$2:$G$1334,6, FALSE),AN1254)</f>
        <v>6.391</v>
      </c>
      <c r="AO1255">
        <f>_xlfn.IFNA(VLOOKUP(A1255,InterestRate!$A$2:$G$1334,7, FALSE),AO1254)</f>
        <v>7.6E-3</v>
      </c>
      <c r="AP1255">
        <f t="shared" si="530"/>
        <v>1</v>
      </c>
      <c r="AQ1255">
        <f t="shared" si="531"/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83AB-1110-244F-810A-53F114FEE15E}">
  <dimension ref="A1:J1334"/>
  <sheetViews>
    <sheetView workbookViewId="0">
      <selection activeCell="F1272" sqref="F1272"/>
    </sheetView>
  </sheetViews>
  <sheetFormatPr baseColWidth="10" defaultRowHeight="16" x14ac:dyDescent="0.2"/>
  <cols>
    <col min="2" max="2" width="10.83203125" style="1"/>
  </cols>
  <sheetData>
    <row r="1" spans="1:10" x14ac:dyDescent="0.2">
      <c r="A1" t="s">
        <v>0</v>
      </c>
      <c r="B1" s="1" t="s">
        <v>0</v>
      </c>
      <c r="C1" t="s">
        <v>53</v>
      </c>
      <c r="D1" t="s">
        <v>1</v>
      </c>
      <c r="E1" t="s">
        <v>2</v>
      </c>
      <c r="F1" t="s">
        <v>3</v>
      </c>
      <c r="G1" t="s">
        <v>54</v>
      </c>
    </row>
    <row r="2" spans="1:10" x14ac:dyDescent="0.2">
      <c r="A2" s="1">
        <f>DATE(I2,MONTH(1&amp;H2),J2)</f>
        <v>43705</v>
      </c>
      <c r="B2" s="1" t="s">
        <v>55</v>
      </c>
      <c r="C2">
        <v>6.5640000000000001</v>
      </c>
      <c r="D2">
        <v>6.5179999999999998</v>
      </c>
      <c r="E2">
        <v>6.5759999999999996</v>
      </c>
      <c r="F2">
        <v>6.5010000000000003</v>
      </c>
      <c r="G2" s="9">
        <v>6.6E-3</v>
      </c>
      <c r="H2" t="str">
        <f>LEFT(B2,3)</f>
        <v>Aug</v>
      </c>
      <c r="I2" t="str">
        <f>RIGHT(B2,4)</f>
        <v>2019</v>
      </c>
      <c r="J2" t="str">
        <f>MID(B2,5,2)</f>
        <v>28</v>
      </c>
    </row>
    <row r="3" spans="1:10" x14ac:dyDescent="0.2">
      <c r="A3" s="1">
        <f t="shared" ref="A3:A66" si="0">DATE(I3,MONTH(1&amp;H3),J3)</f>
        <v>43704</v>
      </c>
      <c r="B3" s="1" t="s">
        <v>56</v>
      </c>
      <c r="C3">
        <v>6.5209999999999999</v>
      </c>
      <c r="D3">
        <v>6.391</v>
      </c>
      <c r="E3">
        <v>6.53</v>
      </c>
      <c r="F3">
        <v>6.391</v>
      </c>
      <c r="G3" s="9">
        <v>7.6E-3</v>
      </c>
      <c r="H3" t="str">
        <f t="shared" ref="H3:H66" si="1">LEFT(B3,3)</f>
        <v>Aug</v>
      </c>
      <c r="I3" t="str">
        <f t="shared" ref="I3:I66" si="2">RIGHT(B3,4)</f>
        <v>2019</v>
      </c>
      <c r="J3" t="str">
        <f t="shared" ref="J3:J66" si="3">MID(B3,5,2)</f>
        <v>27</v>
      </c>
    </row>
    <row r="4" spans="1:10" x14ac:dyDescent="0.2">
      <c r="A4" s="1">
        <f t="shared" si="0"/>
        <v>43703</v>
      </c>
      <c r="B4" s="1" t="s">
        <v>57</v>
      </c>
      <c r="C4">
        <v>6.4720000000000004</v>
      </c>
      <c r="D4">
        <v>6.5010000000000003</v>
      </c>
      <c r="E4">
        <v>6.5259999999999998</v>
      </c>
      <c r="F4">
        <v>6.4720000000000004</v>
      </c>
      <c r="G4" s="9">
        <v>-1.4E-2</v>
      </c>
      <c r="H4" t="str">
        <f t="shared" si="1"/>
        <v>Aug</v>
      </c>
      <c r="I4" t="str">
        <f t="shared" si="2"/>
        <v>2019</v>
      </c>
      <c r="J4" t="str">
        <f t="shared" si="3"/>
        <v>26</v>
      </c>
    </row>
    <row r="5" spans="1:10" x14ac:dyDescent="0.2">
      <c r="A5" s="1">
        <f t="shared" si="0"/>
        <v>43700</v>
      </c>
      <c r="B5" s="1" t="s">
        <v>58</v>
      </c>
      <c r="C5">
        <v>6.5640000000000001</v>
      </c>
      <c r="D5">
        <v>6.5670000000000002</v>
      </c>
      <c r="E5">
        <v>6.5780000000000003</v>
      </c>
      <c r="F5">
        <v>6.5510000000000002</v>
      </c>
      <c r="G5" s="9">
        <v>1.5E-3</v>
      </c>
      <c r="H5" t="str">
        <f t="shared" si="1"/>
        <v>Aug</v>
      </c>
      <c r="I5" t="str">
        <f t="shared" si="2"/>
        <v>2019</v>
      </c>
      <c r="J5" t="str">
        <f t="shared" si="3"/>
        <v>23</v>
      </c>
    </row>
    <row r="6" spans="1:10" x14ac:dyDescent="0.2">
      <c r="A6" s="1">
        <f t="shared" si="0"/>
        <v>43699</v>
      </c>
      <c r="B6" s="1" t="s">
        <v>59</v>
      </c>
      <c r="C6">
        <v>6.5540000000000003</v>
      </c>
      <c r="D6">
        <v>6.585</v>
      </c>
      <c r="E6">
        <v>6.5860000000000003</v>
      </c>
      <c r="F6">
        <v>6.5309999999999997</v>
      </c>
      <c r="G6" s="9">
        <v>-8.9999999999999998E-4</v>
      </c>
      <c r="H6" t="str">
        <f t="shared" si="1"/>
        <v>Aug</v>
      </c>
      <c r="I6" t="str">
        <f t="shared" si="2"/>
        <v>2019</v>
      </c>
      <c r="J6" t="str">
        <f t="shared" si="3"/>
        <v>22</v>
      </c>
    </row>
    <row r="7" spans="1:10" x14ac:dyDescent="0.2">
      <c r="A7" s="1">
        <f t="shared" si="0"/>
        <v>43698</v>
      </c>
      <c r="B7" s="1" t="s">
        <v>60</v>
      </c>
      <c r="C7">
        <v>6.56</v>
      </c>
      <c r="D7">
        <v>6.5830000000000002</v>
      </c>
      <c r="E7">
        <v>6.5830000000000002</v>
      </c>
      <c r="F7">
        <v>6.5339999999999998</v>
      </c>
      <c r="G7" s="9">
        <v>-2.7000000000000001E-3</v>
      </c>
      <c r="H7" t="str">
        <f t="shared" si="1"/>
        <v>Aug</v>
      </c>
      <c r="I7" t="str">
        <f t="shared" si="2"/>
        <v>2019</v>
      </c>
      <c r="J7" t="str">
        <f t="shared" si="3"/>
        <v>21</v>
      </c>
    </row>
    <row r="8" spans="1:10" x14ac:dyDescent="0.2">
      <c r="A8" s="1">
        <f t="shared" si="0"/>
        <v>43697</v>
      </c>
      <c r="B8" s="1" t="s">
        <v>61</v>
      </c>
      <c r="C8">
        <v>6.5780000000000003</v>
      </c>
      <c r="D8">
        <v>6.5839999999999996</v>
      </c>
      <c r="E8">
        <v>6.6269999999999998</v>
      </c>
      <c r="F8">
        <v>6.5720000000000001</v>
      </c>
      <c r="G8" s="9">
        <v>-5.0000000000000001E-4</v>
      </c>
      <c r="H8" t="str">
        <f t="shared" si="1"/>
        <v>Aug</v>
      </c>
      <c r="I8" t="str">
        <f t="shared" si="2"/>
        <v>2019</v>
      </c>
      <c r="J8" t="str">
        <f t="shared" si="3"/>
        <v>20</v>
      </c>
    </row>
    <row r="9" spans="1:10" x14ac:dyDescent="0.2">
      <c r="A9" s="1">
        <f t="shared" si="0"/>
        <v>43696</v>
      </c>
      <c r="B9" s="1" t="s">
        <v>62</v>
      </c>
      <c r="C9">
        <v>6.5810000000000004</v>
      </c>
      <c r="D9">
        <v>6.5529999999999999</v>
      </c>
      <c r="E9">
        <v>6.5960000000000001</v>
      </c>
      <c r="F9">
        <v>6.5490000000000004</v>
      </c>
      <c r="G9" s="9">
        <v>7.0000000000000001E-3</v>
      </c>
      <c r="H9" t="str">
        <f t="shared" si="1"/>
        <v>Aug</v>
      </c>
      <c r="I9" t="str">
        <f t="shared" si="2"/>
        <v>2019</v>
      </c>
      <c r="J9" t="str">
        <f t="shared" si="3"/>
        <v>19</v>
      </c>
    </row>
    <row r="10" spans="1:10" x14ac:dyDescent="0.2">
      <c r="A10" s="1">
        <f t="shared" si="0"/>
        <v>43693</v>
      </c>
      <c r="B10" s="1" t="s">
        <v>63</v>
      </c>
      <c r="C10">
        <v>6.5350000000000001</v>
      </c>
      <c r="D10">
        <v>6.5839999999999996</v>
      </c>
      <c r="E10">
        <v>6.5960000000000001</v>
      </c>
      <c r="F10">
        <v>6.5270000000000001</v>
      </c>
      <c r="G10" s="9">
        <v>-1.2800000000000001E-2</v>
      </c>
      <c r="H10" t="str">
        <f t="shared" si="1"/>
        <v>Aug</v>
      </c>
      <c r="I10" t="str">
        <f t="shared" si="2"/>
        <v>2019</v>
      </c>
      <c r="J10" t="str">
        <f t="shared" si="3"/>
        <v>16</v>
      </c>
    </row>
    <row r="11" spans="1:10" x14ac:dyDescent="0.2">
      <c r="A11" s="1">
        <f t="shared" si="0"/>
        <v>43691</v>
      </c>
      <c r="B11" s="1" t="s">
        <v>64</v>
      </c>
      <c r="C11">
        <v>6.62</v>
      </c>
      <c r="D11">
        <v>6.5410000000000004</v>
      </c>
      <c r="E11">
        <v>6.6390000000000002</v>
      </c>
      <c r="F11">
        <v>6.5229999999999997</v>
      </c>
      <c r="G11" s="9">
        <v>1.5599999999999999E-2</v>
      </c>
      <c r="H11" t="str">
        <f t="shared" si="1"/>
        <v>Aug</v>
      </c>
      <c r="I11" t="str">
        <f t="shared" si="2"/>
        <v>2019</v>
      </c>
      <c r="J11" t="str">
        <f t="shared" si="3"/>
        <v>14</v>
      </c>
    </row>
    <row r="12" spans="1:10" x14ac:dyDescent="0.2">
      <c r="A12" s="1">
        <f t="shared" si="0"/>
        <v>43690</v>
      </c>
      <c r="B12" s="1" t="s">
        <v>65</v>
      </c>
      <c r="C12">
        <v>6.5179999999999998</v>
      </c>
      <c r="D12">
        <v>6.5030000000000001</v>
      </c>
      <c r="E12">
        <v>6.5380000000000003</v>
      </c>
      <c r="F12">
        <v>6.4960000000000004</v>
      </c>
      <c r="G12" s="9">
        <v>3.7000000000000002E-3</v>
      </c>
      <c r="H12" t="str">
        <f t="shared" si="1"/>
        <v>Aug</v>
      </c>
      <c r="I12" t="str">
        <f t="shared" si="2"/>
        <v>2019</v>
      </c>
      <c r="J12" t="str">
        <f t="shared" si="3"/>
        <v>13</v>
      </c>
    </row>
    <row r="13" spans="1:10" x14ac:dyDescent="0.2">
      <c r="A13" s="1">
        <f t="shared" si="0"/>
        <v>43686</v>
      </c>
      <c r="B13" s="1" t="s">
        <v>66</v>
      </c>
      <c r="C13">
        <v>6.4939999999999998</v>
      </c>
      <c r="D13">
        <v>6.4039999999999999</v>
      </c>
      <c r="E13">
        <v>6.5229999999999997</v>
      </c>
      <c r="F13">
        <v>6.399</v>
      </c>
      <c r="G13" s="9">
        <v>1.44E-2</v>
      </c>
      <c r="H13" t="str">
        <f t="shared" si="1"/>
        <v>Aug</v>
      </c>
      <c r="I13" t="str">
        <f t="shared" si="2"/>
        <v>2019</v>
      </c>
      <c r="J13" t="str">
        <f t="shared" si="3"/>
        <v>09</v>
      </c>
    </row>
    <row r="14" spans="1:10" x14ac:dyDescent="0.2">
      <c r="A14" s="1">
        <f t="shared" si="0"/>
        <v>43685</v>
      </c>
      <c r="B14" s="1" t="s">
        <v>67</v>
      </c>
      <c r="C14">
        <v>6.4020000000000001</v>
      </c>
      <c r="D14">
        <v>6.3810000000000002</v>
      </c>
      <c r="E14">
        <v>6.4039999999999999</v>
      </c>
      <c r="F14">
        <v>6.3639999999999999</v>
      </c>
      <c r="G14" s="9">
        <v>5.1999999999999998E-3</v>
      </c>
      <c r="H14" t="str">
        <f t="shared" si="1"/>
        <v>Aug</v>
      </c>
      <c r="I14" t="str">
        <f t="shared" si="2"/>
        <v>2019</v>
      </c>
      <c r="J14" t="str">
        <f t="shared" si="3"/>
        <v>08</v>
      </c>
    </row>
    <row r="15" spans="1:10" x14ac:dyDescent="0.2">
      <c r="A15" s="1">
        <f t="shared" si="0"/>
        <v>43684</v>
      </c>
      <c r="B15" s="1" t="s">
        <v>68</v>
      </c>
      <c r="C15">
        <v>6.3689999999999998</v>
      </c>
      <c r="D15">
        <v>6.3140000000000001</v>
      </c>
      <c r="E15">
        <v>6.3979999999999997</v>
      </c>
      <c r="F15">
        <v>6.2960000000000003</v>
      </c>
      <c r="G15" s="9">
        <v>4.8999999999999998E-3</v>
      </c>
      <c r="H15" t="str">
        <f t="shared" si="1"/>
        <v>Aug</v>
      </c>
      <c r="I15" t="str">
        <f t="shared" si="2"/>
        <v>2019</v>
      </c>
      <c r="J15" t="str">
        <f t="shared" si="3"/>
        <v>07</v>
      </c>
    </row>
    <row r="16" spans="1:10" x14ac:dyDescent="0.2">
      <c r="A16" s="1">
        <f t="shared" si="0"/>
        <v>43683</v>
      </c>
      <c r="B16" s="1" t="s">
        <v>69</v>
      </c>
      <c r="C16">
        <v>6.3380000000000001</v>
      </c>
      <c r="D16">
        <v>6.3609999999999998</v>
      </c>
      <c r="E16">
        <v>6.3810000000000002</v>
      </c>
      <c r="F16">
        <v>6.3250000000000002</v>
      </c>
      <c r="G16" s="9">
        <v>-8.0999999999999996E-3</v>
      </c>
      <c r="H16" t="str">
        <f t="shared" si="1"/>
        <v>Aug</v>
      </c>
      <c r="I16" t="str">
        <f t="shared" si="2"/>
        <v>2019</v>
      </c>
      <c r="J16" t="str">
        <f t="shared" si="3"/>
        <v>06</v>
      </c>
    </row>
    <row r="17" spans="1:10" x14ac:dyDescent="0.2">
      <c r="A17" s="1">
        <f t="shared" si="0"/>
        <v>43682</v>
      </c>
      <c r="B17" s="1" t="s">
        <v>70</v>
      </c>
      <c r="C17">
        <v>6.39</v>
      </c>
      <c r="D17">
        <v>6.367</v>
      </c>
      <c r="E17">
        <v>6.423</v>
      </c>
      <c r="F17">
        <v>6.3609999999999998</v>
      </c>
      <c r="G17" s="9">
        <v>6.0000000000000001E-3</v>
      </c>
      <c r="H17" t="str">
        <f t="shared" si="1"/>
        <v>Aug</v>
      </c>
      <c r="I17" t="str">
        <f t="shared" si="2"/>
        <v>2019</v>
      </c>
      <c r="J17" t="str">
        <f t="shared" si="3"/>
        <v>05</v>
      </c>
    </row>
    <row r="18" spans="1:10" x14ac:dyDescent="0.2">
      <c r="A18" s="1">
        <f t="shared" si="0"/>
        <v>43679</v>
      </c>
      <c r="B18" s="1" t="s">
        <v>71</v>
      </c>
      <c r="C18">
        <v>6.3520000000000003</v>
      </c>
      <c r="D18">
        <v>6.3330000000000002</v>
      </c>
      <c r="E18">
        <v>6.3609999999999998</v>
      </c>
      <c r="F18">
        <v>6.3239999999999998</v>
      </c>
      <c r="G18" s="9">
        <v>-1.11E-2</v>
      </c>
      <c r="H18" t="str">
        <f t="shared" si="1"/>
        <v>Aug</v>
      </c>
      <c r="I18" t="str">
        <f t="shared" si="2"/>
        <v>2019</v>
      </c>
      <c r="J18" t="str">
        <f t="shared" si="3"/>
        <v>02</v>
      </c>
    </row>
    <row r="19" spans="1:10" x14ac:dyDescent="0.2">
      <c r="A19" s="1">
        <f t="shared" si="0"/>
        <v>43678</v>
      </c>
      <c r="B19" s="1" t="s">
        <v>72</v>
      </c>
      <c r="C19">
        <v>6.423</v>
      </c>
      <c r="D19">
        <v>6.3940000000000001</v>
      </c>
      <c r="E19">
        <v>6.4320000000000004</v>
      </c>
      <c r="F19">
        <v>6.3840000000000003</v>
      </c>
      <c r="G19" s="9">
        <v>8.5000000000000006E-3</v>
      </c>
      <c r="H19" t="str">
        <f t="shared" si="1"/>
        <v>Aug</v>
      </c>
      <c r="I19" t="str">
        <f t="shared" si="2"/>
        <v>2019</v>
      </c>
      <c r="J19" t="str">
        <f t="shared" si="3"/>
        <v>01</v>
      </c>
    </row>
    <row r="20" spans="1:10" x14ac:dyDescent="0.2">
      <c r="A20" s="1">
        <f t="shared" si="0"/>
        <v>43677</v>
      </c>
      <c r="B20" s="1" t="s">
        <v>73</v>
      </c>
      <c r="C20">
        <v>6.3689999999999998</v>
      </c>
      <c r="D20">
        <v>6.4029999999999996</v>
      </c>
      <c r="E20">
        <v>6.4029999999999996</v>
      </c>
      <c r="F20">
        <v>6.359</v>
      </c>
      <c r="G20" s="9">
        <v>-2.8E-3</v>
      </c>
      <c r="H20" t="str">
        <f t="shared" si="1"/>
        <v>Jul</v>
      </c>
      <c r="I20" t="str">
        <f t="shared" si="2"/>
        <v>2019</v>
      </c>
      <c r="J20" t="str">
        <f t="shared" si="3"/>
        <v>31</v>
      </c>
    </row>
    <row r="21" spans="1:10" x14ac:dyDescent="0.2">
      <c r="A21" s="1">
        <f t="shared" si="0"/>
        <v>43676</v>
      </c>
      <c r="B21" s="1" t="s">
        <v>74</v>
      </c>
      <c r="C21">
        <v>6.3869999999999996</v>
      </c>
      <c r="D21">
        <v>6.4160000000000004</v>
      </c>
      <c r="E21">
        <v>6.4370000000000003</v>
      </c>
      <c r="F21">
        <v>6.3789999999999996</v>
      </c>
      <c r="G21" s="9">
        <v>-3.8999999999999998E-3</v>
      </c>
      <c r="H21" t="str">
        <f t="shared" si="1"/>
        <v>Jul</v>
      </c>
      <c r="I21" t="str">
        <f t="shared" si="2"/>
        <v>2019</v>
      </c>
      <c r="J21" t="str">
        <f t="shared" si="3"/>
        <v>30</v>
      </c>
    </row>
    <row r="22" spans="1:10" x14ac:dyDescent="0.2">
      <c r="A22" s="1">
        <f t="shared" si="0"/>
        <v>43675</v>
      </c>
      <c r="B22" s="1" t="s">
        <v>75</v>
      </c>
      <c r="C22">
        <v>6.4119999999999999</v>
      </c>
      <c r="D22">
        <v>6.452</v>
      </c>
      <c r="E22">
        <v>6.46</v>
      </c>
      <c r="F22">
        <v>6.4119999999999999</v>
      </c>
      <c r="G22" s="9">
        <v>-1.7299999999999999E-2</v>
      </c>
      <c r="H22" t="str">
        <f t="shared" si="1"/>
        <v>Jul</v>
      </c>
      <c r="I22" t="str">
        <f t="shared" si="2"/>
        <v>2019</v>
      </c>
      <c r="J22" t="str">
        <f t="shared" si="3"/>
        <v>29</v>
      </c>
    </row>
    <row r="23" spans="1:10" x14ac:dyDescent="0.2">
      <c r="A23" s="1">
        <f t="shared" si="0"/>
        <v>43672</v>
      </c>
      <c r="B23" s="1" t="s">
        <v>76</v>
      </c>
      <c r="C23">
        <v>6.5250000000000004</v>
      </c>
      <c r="D23">
        <v>6.5380000000000003</v>
      </c>
      <c r="E23">
        <v>6.556</v>
      </c>
      <c r="F23">
        <v>6.5060000000000002</v>
      </c>
      <c r="G23" s="9">
        <v>1.6999999999999999E-3</v>
      </c>
      <c r="H23" t="str">
        <f t="shared" si="1"/>
        <v>Jul</v>
      </c>
      <c r="I23" t="str">
        <f t="shared" si="2"/>
        <v>2019</v>
      </c>
      <c r="J23" t="str">
        <f t="shared" si="3"/>
        <v>26</v>
      </c>
    </row>
    <row r="24" spans="1:10" x14ac:dyDescent="0.2">
      <c r="A24" s="1">
        <f t="shared" si="0"/>
        <v>43671</v>
      </c>
      <c r="B24" s="1" t="s">
        <v>77</v>
      </c>
      <c r="C24">
        <v>6.5140000000000002</v>
      </c>
      <c r="D24">
        <v>6.4409999999999998</v>
      </c>
      <c r="E24">
        <v>6.5510000000000002</v>
      </c>
      <c r="F24">
        <v>6.4219999999999997</v>
      </c>
      <c r="G24" s="9">
        <v>1.18E-2</v>
      </c>
      <c r="H24" t="str">
        <f t="shared" si="1"/>
        <v>Jul</v>
      </c>
      <c r="I24" t="str">
        <f t="shared" si="2"/>
        <v>2019</v>
      </c>
      <c r="J24" t="str">
        <f t="shared" si="3"/>
        <v>25</v>
      </c>
    </row>
    <row r="25" spans="1:10" x14ac:dyDescent="0.2">
      <c r="A25" s="1">
        <f t="shared" si="0"/>
        <v>43670</v>
      </c>
      <c r="B25" s="1" t="s">
        <v>78</v>
      </c>
      <c r="C25">
        <v>6.4379999999999997</v>
      </c>
      <c r="D25">
        <v>6.476</v>
      </c>
      <c r="E25">
        <v>6.4790000000000001</v>
      </c>
      <c r="F25">
        <v>6.4249999999999998</v>
      </c>
      <c r="G25" s="9">
        <v>-4.0000000000000001E-3</v>
      </c>
      <c r="H25" t="str">
        <f t="shared" si="1"/>
        <v>Jul</v>
      </c>
      <c r="I25" t="str">
        <f t="shared" si="2"/>
        <v>2019</v>
      </c>
      <c r="J25" t="str">
        <f t="shared" si="3"/>
        <v>24</v>
      </c>
    </row>
    <row r="26" spans="1:10" x14ac:dyDescent="0.2">
      <c r="A26" s="1">
        <f t="shared" si="0"/>
        <v>43669</v>
      </c>
      <c r="B26" s="1" t="s">
        <v>79</v>
      </c>
      <c r="C26">
        <v>6.4640000000000004</v>
      </c>
      <c r="D26">
        <v>6.452</v>
      </c>
      <c r="E26">
        <v>6.4770000000000003</v>
      </c>
      <c r="F26">
        <v>6.4080000000000004</v>
      </c>
      <c r="G26" s="9">
        <v>7.1999999999999998E-3</v>
      </c>
      <c r="H26" t="str">
        <f t="shared" si="1"/>
        <v>Jul</v>
      </c>
      <c r="I26" t="str">
        <f t="shared" si="2"/>
        <v>2019</v>
      </c>
      <c r="J26" t="str">
        <f t="shared" si="3"/>
        <v>23</v>
      </c>
    </row>
    <row r="27" spans="1:10" x14ac:dyDescent="0.2">
      <c r="A27" s="1">
        <f t="shared" si="0"/>
        <v>43668</v>
      </c>
      <c r="B27" s="1" t="s">
        <v>80</v>
      </c>
      <c r="C27">
        <v>6.4180000000000001</v>
      </c>
      <c r="D27">
        <v>6.4240000000000004</v>
      </c>
      <c r="E27">
        <v>6.4530000000000003</v>
      </c>
      <c r="F27">
        <v>6.4059999999999997</v>
      </c>
      <c r="G27" s="9">
        <v>8.9999999999999993E-3</v>
      </c>
      <c r="H27" t="str">
        <f t="shared" si="1"/>
        <v>Jul</v>
      </c>
      <c r="I27" t="str">
        <f t="shared" si="2"/>
        <v>2019</v>
      </c>
      <c r="J27" t="str">
        <f t="shared" si="3"/>
        <v>22</v>
      </c>
    </row>
    <row r="28" spans="1:10" x14ac:dyDescent="0.2">
      <c r="A28" s="1">
        <f t="shared" si="0"/>
        <v>43665</v>
      </c>
      <c r="B28" s="1" t="s">
        <v>81</v>
      </c>
      <c r="C28">
        <v>6.3609999999999998</v>
      </c>
      <c r="D28">
        <v>6.383</v>
      </c>
      <c r="E28">
        <v>6.3849999999999998</v>
      </c>
      <c r="F28">
        <v>6.3479999999999999</v>
      </c>
      <c r="G28" s="9">
        <v>-4.1000000000000003E-3</v>
      </c>
      <c r="H28" t="str">
        <f t="shared" si="1"/>
        <v>Jul</v>
      </c>
      <c r="I28" t="str">
        <f t="shared" si="2"/>
        <v>2019</v>
      </c>
      <c r="J28" t="str">
        <f t="shared" si="3"/>
        <v>19</v>
      </c>
    </row>
    <row r="29" spans="1:10" x14ac:dyDescent="0.2">
      <c r="A29" s="1">
        <f t="shared" si="0"/>
        <v>43664</v>
      </c>
      <c r="B29" s="1" t="s">
        <v>82</v>
      </c>
      <c r="C29">
        <v>6.3869999999999996</v>
      </c>
      <c r="D29">
        <v>6.31</v>
      </c>
      <c r="E29">
        <v>6.4020000000000001</v>
      </c>
      <c r="F29">
        <v>6.31</v>
      </c>
      <c r="G29" s="9">
        <v>6.6E-3</v>
      </c>
      <c r="H29" t="str">
        <f t="shared" si="1"/>
        <v>Jul</v>
      </c>
      <c r="I29" t="str">
        <f t="shared" si="2"/>
        <v>2019</v>
      </c>
      <c r="J29" t="str">
        <f t="shared" si="3"/>
        <v>18</v>
      </c>
    </row>
    <row r="30" spans="1:10" x14ac:dyDescent="0.2">
      <c r="A30" s="1">
        <f t="shared" si="0"/>
        <v>43663</v>
      </c>
      <c r="B30" s="1" t="s">
        <v>83</v>
      </c>
      <c r="C30">
        <v>6.3449999999999998</v>
      </c>
      <c r="D30">
        <v>6.2809999999999997</v>
      </c>
      <c r="E30">
        <v>6.4130000000000003</v>
      </c>
      <c r="F30">
        <v>6.266</v>
      </c>
      <c r="G30" s="9">
        <v>2.2000000000000001E-3</v>
      </c>
      <c r="H30" t="str">
        <f t="shared" si="1"/>
        <v>Jul</v>
      </c>
      <c r="I30" t="str">
        <f t="shared" si="2"/>
        <v>2019</v>
      </c>
      <c r="J30" t="str">
        <f t="shared" si="3"/>
        <v>17</v>
      </c>
    </row>
    <row r="31" spans="1:10" x14ac:dyDescent="0.2">
      <c r="A31" s="1">
        <f t="shared" si="0"/>
        <v>43662</v>
      </c>
      <c r="B31" s="1" t="s">
        <v>84</v>
      </c>
      <c r="C31">
        <v>6.3310000000000004</v>
      </c>
      <c r="D31">
        <v>6.4130000000000003</v>
      </c>
      <c r="E31">
        <v>6.4130000000000003</v>
      </c>
      <c r="F31">
        <v>6.3170000000000002</v>
      </c>
      <c r="G31" s="9">
        <v>-1.5900000000000001E-2</v>
      </c>
      <c r="H31" t="str">
        <f t="shared" si="1"/>
        <v>Jul</v>
      </c>
      <c r="I31" t="str">
        <f t="shared" si="2"/>
        <v>2019</v>
      </c>
      <c r="J31" t="str">
        <f t="shared" si="3"/>
        <v>16</v>
      </c>
    </row>
    <row r="32" spans="1:10" x14ac:dyDescent="0.2">
      <c r="A32" s="1">
        <f t="shared" si="0"/>
        <v>43661</v>
      </c>
      <c r="B32" s="1" t="s">
        <v>85</v>
      </c>
      <c r="C32">
        <v>6.4329999999999998</v>
      </c>
      <c r="D32">
        <v>6.4589999999999996</v>
      </c>
      <c r="E32">
        <v>6.4669999999999996</v>
      </c>
      <c r="F32">
        <v>6.43</v>
      </c>
      <c r="G32" s="9">
        <v>-8.5000000000000006E-3</v>
      </c>
      <c r="H32" t="str">
        <f t="shared" si="1"/>
        <v>Jul</v>
      </c>
      <c r="I32" t="str">
        <f t="shared" si="2"/>
        <v>2019</v>
      </c>
      <c r="J32" t="str">
        <f t="shared" si="3"/>
        <v>15</v>
      </c>
    </row>
    <row r="33" spans="1:10" x14ac:dyDescent="0.2">
      <c r="A33" s="1">
        <f t="shared" si="0"/>
        <v>43658</v>
      </c>
      <c r="B33" s="1" t="s">
        <v>86</v>
      </c>
      <c r="C33">
        <v>6.4880000000000004</v>
      </c>
      <c r="D33">
        <v>6.5279999999999996</v>
      </c>
      <c r="E33">
        <v>6.5410000000000004</v>
      </c>
      <c r="F33">
        <v>6.4569999999999999</v>
      </c>
      <c r="G33" s="9">
        <v>-8.0000000000000004E-4</v>
      </c>
      <c r="H33" t="str">
        <f t="shared" si="1"/>
        <v>Jul</v>
      </c>
      <c r="I33" t="str">
        <f t="shared" si="2"/>
        <v>2019</v>
      </c>
      <c r="J33" t="str">
        <f t="shared" si="3"/>
        <v>12</v>
      </c>
    </row>
    <row r="34" spans="1:10" x14ac:dyDescent="0.2">
      <c r="A34" s="1">
        <f t="shared" si="0"/>
        <v>43657</v>
      </c>
      <c r="B34" s="1" t="s">
        <v>87</v>
      </c>
      <c r="C34">
        <v>6.4930000000000003</v>
      </c>
      <c r="D34">
        <v>6.5579999999999998</v>
      </c>
      <c r="E34">
        <v>6.5620000000000003</v>
      </c>
      <c r="F34">
        <v>6.4870000000000001</v>
      </c>
      <c r="G34" s="9">
        <v>-7.6E-3</v>
      </c>
      <c r="H34" t="str">
        <f t="shared" si="1"/>
        <v>Jul</v>
      </c>
      <c r="I34" t="str">
        <f t="shared" si="2"/>
        <v>2019</v>
      </c>
      <c r="J34" t="str">
        <f t="shared" si="3"/>
        <v>11</v>
      </c>
    </row>
    <row r="35" spans="1:10" x14ac:dyDescent="0.2">
      <c r="A35" s="1">
        <f t="shared" si="0"/>
        <v>43656</v>
      </c>
      <c r="B35" s="1" t="s">
        <v>88</v>
      </c>
      <c r="C35">
        <v>6.5430000000000001</v>
      </c>
      <c r="D35">
        <v>6.5880000000000001</v>
      </c>
      <c r="E35">
        <v>6.61</v>
      </c>
      <c r="F35">
        <v>6.516</v>
      </c>
      <c r="G35" s="9">
        <v>-6.7999999999999996E-3</v>
      </c>
      <c r="H35" t="str">
        <f t="shared" si="1"/>
        <v>Jul</v>
      </c>
      <c r="I35" t="str">
        <f t="shared" si="2"/>
        <v>2019</v>
      </c>
      <c r="J35" t="str">
        <f t="shared" si="3"/>
        <v>10</v>
      </c>
    </row>
    <row r="36" spans="1:10" x14ac:dyDescent="0.2">
      <c r="A36" s="1">
        <f t="shared" si="0"/>
        <v>43655</v>
      </c>
      <c r="B36" s="1" t="s">
        <v>89</v>
      </c>
      <c r="C36">
        <v>6.5880000000000001</v>
      </c>
      <c r="D36">
        <v>6.5549999999999997</v>
      </c>
      <c r="E36">
        <v>6.61</v>
      </c>
      <c r="F36">
        <v>6.5549999999999997</v>
      </c>
      <c r="G36" s="9">
        <v>4.0000000000000001E-3</v>
      </c>
      <c r="H36" t="str">
        <f t="shared" si="1"/>
        <v>Jul</v>
      </c>
      <c r="I36" t="str">
        <f t="shared" si="2"/>
        <v>2019</v>
      </c>
      <c r="J36" t="str">
        <f t="shared" si="3"/>
        <v>09</v>
      </c>
    </row>
    <row r="37" spans="1:10" x14ac:dyDescent="0.2">
      <c r="A37" s="1">
        <f t="shared" si="0"/>
        <v>43654</v>
      </c>
      <c r="B37" s="1" t="s">
        <v>90</v>
      </c>
      <c r="C37">
        <v>6.5620000000000003</v>
      </c>
      <c r="D37">
        <v>6.7130000000000001</v>
      </c>
      <c r="E37">
        <v>6.7130000000000001</v>
      </c>
      <c r="F37">
        <v>6.5620000000000003</v>
      </c>
      <c r="G37" s="9">
        <v>-1.9900000000000001E-2</v>
      </c>
      <c r="H37" t="str">
        <f t="shared" si="1"/>
        <v>Jul</v>
      </c>
      <c r="I37" t="str">
        <f t="shared" si="2"/>
        <v>2019</v>
      </c>
      <c r="J37" t="str">
        <f t="shared" si="3"/>
        <v>08</v>
      </c>
    </row>
    <row r="38" spans="1:10" x14ac:dyDescent="0.2">
      <c r="A38" s="1">
        <f t="shared" si="0"/>
        <v>43651</v>
      </c>
      <c r="B38" s="1" t="s">
        <v>91</v>
      </c>
      <c r="C38">
        <v>6.6950000000000003</v>
      </c>
      <c r="D38">
        <v>6.7549999999999999</v>
      </c>
      <c r="E38">
        <v>6.766</v>
      </c>
      <c r="F38">
        <v>6.5759999999999996</v>
      </c>
      <c r="G38" s="9">
        <v>-8.3000000000000001E-3</v>
      </c>
      <c r="H38" t="str">
        <f t="shared" si="1"/>
        <v>Jul</v>
      </c>
      <c r="I38" t="str">
        <f t="shared" si="2"/>
        <v>2019</v>
      </c>
      <c r="J38" t="str">
        <f t="shared" si="3"/>
        <v>05</v>
      </c>
    </row>
    <row r="39" spans="1:10" x14ac:dyDescent="0.2">
      <c r="A39" s="1">
        <f t="shared" si="0"/>
        <v>43650</v>
      </c>
      <c r="B39" s="1" t="s">
        <v>92</v>
      </c>
      <c r="C39">
        <v>6.7510000000000003</v>
      </c>
      <c r="D39">
        <v>6.8369999999999997</v>
      </c>
      <c r="E39">
        <v>6.8490000000000002</v>
      </c>
      <c r="F39">
        <v>6.7510000000000003</v>
      </c>
      <c r="G39" s="9">
        <v>-1.2E-2</v>
      </c>
      <c r="H39" t="str">
        <f t="shared" si="1"/>
        <v>Jul</v>
      </c>
      <c r="I39" t="str">
        <f t="shared" si="2"/>
        <v>2019</v>
      </c>
      <c r="J39" t="str">
        <f t="shared" si="3"/>
        <v>04</v>
      </c>
    </row>
    <row r="40" spans="1:10" x14ac:dyDescent="0.2">
      <c r="A40" s="1">
        <f t="shared" si="0"/>
        <v>43649</v>
      </c>
      <c r="B40" s="1" t="s">
        <v>93</v>
      </c>
      <c r="C40">
        <v>6.8330000000000002</v>
      </c>
      <c r="D40">
        <v>6.8090000000000002</v>
      </c>
      <c r="E40">
        <v>6.835</v>
      </c>
      <c r="F40">
        <v>6.8040000000000003</v>
      </c>
      <c r="G40" s="9">
        <v>-1.9E-3</v>
      </c>
      <c r="H40" t="str">
        <f t="shared" si="1"/>
        <v>Jul</v>
      </c>
      <c r="I40" t="str">
        <f t="shared" si="2"/>
        <v>2019</v>
      </c>
      <c r="J40" t="str">
        <f t="shared" si="3"/>
        <v>03</v>
      </c>
    </row>
    <row r="41" spans="1:10" x14ac:dyDescent="0.2">
      <c r="A41" s="1">
        <f t="shared" si="0"/>
        <v>43648</v>
      </c>
      <c r="B41" s="1" t="s">
        <v>94</v>
      </c>
      <c r="C41">
        <v>6.8460000000000001</v>
      </c>
      <c r="D41">
        <v>6.86</v>
      </c>
      <c r="E41">
        <v>6.8760000000000003</v>
      </c>
      <c r="F41">
        <v>6.8289999999999997</v>
      </c>
      <c r="G41" s="9">
        <v>-5.1999999999999998E-3</v>
      </c>
      <c r="H41" t="str">
        <f t="shared" si="1"/>
        <v>Jul</v>
      </c>
      <c r="I41" t="str">
        <f t="shared" si="2"/>
        <v>2019</v>
      </c>
      <c r="J41" t="str">
        <f t="shared" si="3"/>
        <v>02</v>
      </c>
    </row>
    <row r="42" spans="1:10" x14ac:dyDescent="0.2">
      <c r="A42" s="1">
        <f t="shared" si="0"/>
        <v>43647</v>
      </c>
      <c r="B42" s="1" t="s">
        <v>95</v>
      </c>
      <c r="C42">
        <v>6.8819999999999997</v>
      </c>
      <c r="D42">
        <v>6.9059999999999997</v>
      </c>
      <c r="E42">
        <v>6.93</v>
      </c>
      <c r="F42">
        <v>6.8819999999999997</v>
      </c>
      <c r="G42" s="9">
        <v>4.0000000000000002E-4</v>
      </c>
      <c r="H42" t="str">
        <f t="shared" si="1"/>
        <v>Jul</v>
      </c>
      <c r="I42" t="str">
        <f t="shared" si="2"/>
        <v>2019</v>
      </c>
      <c r="J42" t="str">
        <f t="shared" si="3"/>
        <v>01</v>
      </c>
    </row>
    <row r="43" spans="1:10" x14ac:dyDescent="0.2">
      <c r="A43" s="1">
        <f t="shared" si="0"/>
        <v>43644</v>
      </c>
      <c r="B43" s="1" t="s">
        <v>96</v>
      </c>
      <c r="C43">
        <v>6.8789999999999996</v>
      </c>
      <c r="D43">
        <v>6.8879999999999999</v>
      </c>
      <c r="E43">
        <v>6.9</v>
      </c>
      <c r="F43">
        <v>6.87</v>
      </c>
      <c r="G43" s="9">
        <v>-2.5999999999999999E-3</v>
      </c>
      <c r="H43" t="str">
        <f t="shared" si="1"/>
        <v>Jun</v>
      </c>
      <c r="I43" t="str">
        <f t="shared" si="2"/>
        <v>2019</v>
      </c>
      <c r="J43" t="str">
        <f t="shared" si="3"/>
        <v>28</v>
      </c>
    </row>
    <row r="44" spans="1:10" x14ac:dyDescent="0.2">
      <c r="A44" s="1">
        <f t="shared" si="0"/>
        <v>43643</v>
      </c>
      <c r="B44" s="1" t="s">
        <v>97</v>
      </c>
      <c r="C44">
        <v>6.8970000000000002</v>
      </c>
      <c r="D44">
        <v>6.9569999999999999</v>
      </c>
      <c r="E44">
        <v>6.9569999999999999</v>
      </c>
      <c r="F44">
        <v>6.88</v>
      </c>
      <c r="G44" s="9">
        <v>-5.1999999999999998E-3</v>
      </c>
      <c r="H44" t="str">
        <f t="shared" si="1"/>
        <v>Jun</v>
      </c>
      <c r="I44" t="str">
        <f t="shared" si="2"/>
        <v>2019</v>
      </c>
      <c r="J44" t="str">
        <f t="shared" si="3"/>
        <v>27</v>
      </c>
    </row>
    <row r="45" spans="1:10" x14ac:dyDescent="0.2">
      <c r="A45" s="1">
        <f t="shared" si="0"/>
        <v>43642</v>
      </c>
      <c r="B45" s="1" t="s">
        <v>98</v>
      </c>
      <c r="C45">
        <v>6.9329999999999998</v>
      </c>
      <c r="D45">
        <v>6.9169999999999998</v>
      </c>
      <c r="E45">
        <v>6.9420000000000002</v>
      </c>
      <c r="F45">
        <v>6.9169999999999998</v>
      </c>
      <c r="G45" s="9">
        <v>7.4000000000000003E-3</v>
      </c>
      <c r="H45" t="str">
        <f t="shared" si="1"/>
        <v>Jun</v>
      </c>
      <c r="I45" t="str">
        <f t="shared" si="2"/>
        <v>2019</v>
      </c>
      <c r="J45" t="str">
        <f t="shared" si="3"/>
        <v>26</v>
      </c>
    </row>
    <row r="46" spans="1:10" x14ac:dyDescent="0.2">
      <c r="A46" s="1">
        <f t="shared" si="0"/>
        <v>43641</v>
      </c>
      <c r="B46" s="1" t="s">
        <v>99</v>
      </c>
      <c r="C46">
        <v>6.8819999999999997</v>
      </c>
      <c r="D46">
        <v>6.8380000000000001</v>
      </c>
      <c r="E46">
        <v>6.8959999999999999</v>
      </c>
      <c r="F46">
        <v>6.8369999999999997</v>
      </c>
      <c r="G46" s="9">
        <v>4.4999999999999997E-3</v>
      </c>
      <c r="H46" t="str">
        <f t="shared" si="1"/>
        <v>Jun</v>
      </c>
      <c r="I46" t="str">
        <f t="shared" si="2"/>
        <v>2019</v>
      </c>
      <c r="J46" t="str">
        <f t="shared" si="3"/>
        <v>25</v>
      </c>
    </row>
    <row r="47" spans="1:10" x14ac:dyDescent="0.2">
      <c r="A47" s="1">
        <f t="shared" si="0"/>
        <v>43640</v>
      </c>
      <c r="B47" s="1" t="s">
        <v>100</v>
      </c>
      <c r="C47">
        <v>6.851</v>
      </c>
      <c r="D47">
        <v>6.84</v>
      </c>
      <c r="E47">
        <v>6.883</v>
      </c>
      <c r="F47">
        <v>6.8109999999999999</v>
      </c>
      <c r="G47" s="9">
        <v>-1.5E-3</v>
      </c>
      <c r="H47" t="str">
        <f t="shared" si="1"/>
        <v>Jun</v>
      </c>
      <c r="I47" t="str">
        <f t="shared" si="2"/>
        <v>2019</v>
      </c>
      <c r="J47" t="str">
        <f t="shared" si="3"/>
        <v>24</v>
      </c>
    </row>
    <row r="48" spans="1:10" x14ac:dyDescent="0.2">
      <c r="A48" s="1">
        <f t="shared" si="0"/>
        <v>43637</v>
      </c>
      <c r="B48" s="1" t="s">
        <v>101</v>
      </c>
      <c r="C48">
        <v>6.8609999999999998</v>
      </c>
      <c r="D48">
        <v>6.8250000000000002</v>
      </c>
      <c r="E48">
        <v>6.8929999999999998</v>
      </c>
      <c r="F48">
        <v>6.8250000000000002</v>
      </c>
      <c r="G48" s="9">
        <v>1.03E-2</v>
      </c>
      <c r="H48" t="str">
        <f t="shared" si="1"/>
        <v>Jun</v>
      </c>
      <c r="I48" t="str">
        <f t="shared" si="2"/>
        <v>2019</v>
      </c>
      <c r="J48" t="str">
        <f t="shared" si="3"/>
        <v>21</v>
      </c>
    </row>
    <row r="49" spans="1:10" x14ac:dyDescent="0.2">
      <c r="A49" s="1">
        <f t="shared" si="0"/>
        <v>43636</v>
      </c>
      <c r="B49" s="1" t="s">
        <v>102</v>
      </c>
      <c r="C49">
        <v>6.7910000000000004</v>
      </c>
      <c r="D49">
        <v>6.7690000000000001</v>
      </c>
      <c r="E49">
        <v>6.7910000000000004</v>
      </c>
      <c r="F49">
        <v>6.734</v>
      </c>
      <c r="G49" s="9">
        <v>-7.3000000000000001E-3</v>
      </c>
      <c r="H49" t="str">
        <f t="shared" si="1"/>
        <v>Jun</v>
      </c>
      <c r="I49" t="str">
        <f t="shared" si="2"/>
        <v>2019</v>
      </c>
      <c r="J49" t="str">
        <f t="shared" si="3"/>
        <v>20</v>
      </c>
    </row>
    <row r="50" spans="1:10" x14ac:dyDescent="0.2">
      <c r="A50" s="1">
        <f t="shared" si="0"/>
        <v>43635</v>
      </c>
      <c r="B50" s="1" t="s">
        <v>103</v>
      </c>
      <c r="C50">
        <v>6.8410000000000002</v>
      </c>
      <c r="D50">
        <v>6.8310000000000004</v>
      </c>
      <c r="E50">
        <v>6.8490000000000002</v>
      </c>
      <c r="F50">
        <v>6.8170000000000002</v>
      </c>
      <c r="G50" s="9">
        <v>4.7999999999999996E-3</v>
      </c>
      <c r="H50" t="str">
        <f t="shared" si="1"/>
        <v>Jun</v>
      </c>
      <c r="I50" t="str">
        <f t="shared" si="2"/>
        <v>2019</v>
      </c>
      <c r="J50" t="str">
        <f t="shared" si="3"/>
        <v>19</v>
      </c>
    </row>
    <row r="51" spans="1:10" x14ac:dyDescent="0.2">
      <c r="A51" s="1">
        <f t="shared" si="0"/>
        <v>43634</v>
      </c>
      <c r="B51" s="1" t="s">
        <v>104</v>
      </c>
      <c r="C51">
        <v>6.8079999999999998</v>
      </c>
      <c r="D51">
        <v>6.9119999999999999</v>
      </c>
      <c r="E51">
        <v>6.92</v>
      </c>
      <c r="F51">
        <v>6.8079999999999998</v>
      </c>
      <c r="G51" s="9">
        <v>-1.77E-2</v>
      </c>
      <c r="H51" t="str">
        <f t="shared" si="1"/>
        <v>Jun</v>
      </c>
      <c r="I51" t="str">
        <f t="shared" si="2"/>
        <v>2019</v>
      </c>
      <c r="J51" t="str">
        <f t="shared" si="3"/>
        <v>18</v>
      </c>
    </row>
    <row r="52" spans="1:10" x14ac:dyDescent="0.2">
      <c r="A52" s="1">
        <f t="shared" si="0"/>
        <v>43633</v>
      </c>
      <c r="B52" s="1" t="s">
        <v>105</v>
      </c>
      <c r="C52">
        <v>6.931</v>
      </c>
      <c r="D52">
        <v>6.9329999999999998</v>
      </c>
      <c r="E52">
        <v>6.9470000000000001</v>
      </c>
      <c r="F52">
        <v>6.915</v>
      </c>
      <c r="G52" s="9">
        <v>1.6999999999999999E-3</v>
      </c>
      <c r="H52" t="str">
        <f t="shared" si="1"/>
        <v>Jun</v>
      </c>
      <c r="I52" t="str">
        <f t="shared" si="2"/>
        <v>2019</v>
      </c>
      <c r="J52" t="str">
        <f t="shared" si="3"/>
        <v>17</v>
      </c>
    </row>
    <row r="53" spans="1:10" x14ac:dyDescent="0.2">
      <c r="A53" s="1">
        <f t="shared" si="0"/>
        <v>43630</v>
      </c>
      <c r="B53" s="1" t="s">
        <v>106</v>
      </c>
      <c r="C53">
        <v>6.9189999999999996</v>
      </c>
      <c r="D53">
        <v>6.9930000000000003</v>
      </c>
      <c r="E53">
        <v>6.9969999999999999</v>
      </c>
      <c r="F53">
        <v>6.9139999999999997</v>
      </c>
      <c r="G53" s="9">
        <v>-1.2800000000000001E-2</v>
      </c>
      <c r="H53" t="str">
        <f t="shared" si="1"/>
        <v>Jun</v>
      </c>
      <c r="I53" t="str">
        <f t="shared" si="2"/>
        <v>2019</v>
      </c>
      <c r="J53" t="str">
        <f t="shared" si="3"/>
        <v>14</v>
      </c>
    </row>
    <row r="54" spans="1:10" x14ac:dyDescent="0.2">
      <c r="A54" s="1">
        <f t="shared" si="0"/>
        <v>43629</v>
      </c>
      <c r="B54" s="1" t="s">
        <v>107</v>
      </c>
      <c r="C54">
        <v>7.0090000000000003</v>
      </c>
      <c r="D54">
        <v>6.9889999999999999</v>
      </c>
      <c r="E54">
        <v>7.0279999999999996</v>
      </c>
      <c r="F54">
        <v>6.9649999999999999</v>
      </c>
      <c r="G54" s="9">
        <v>-4.0000000000000002E-4</v>
      </c>
      <c r="H54" t="str">
        <f t="shared" si="1"/>
        <v>Jun</v>
      </c>
      <c r="I54" t="str">
        <f t="shared" si="2"/>
        <v>2019</v>
      </c>
      <c r="J54" t="str">
        <f t="shared" si="3"/>
        <v>13</v>
      </c>
    </row>
    <row r="55" spans="1:10" x14ac:dyDescent="0.2">
      <c r="A55" s="1">
        <f t="shared" si="0"/>
        <v>43628</v>
      </c>
      <c r="B55" s="1" t="s">
        <v>108</v>
      </c>
      <c r="C55">
        <v>7.0119999999999996</v>
      </c>
      <c r="D55">
        <v>7.0220000000000002</v>
      </c>
      <c r="E55">
        <v>7.0250000000000004</v>
      </c>
      <c r="F55">
        <v>6.9950000000000001</v>
      </c>
      <c r="G55" s="9">
        <v>-3.5999999999999999E-3</v>
      </c>
      <c r="H55" t="str">
        <f t="shared" si="1"/>
        <v>Jun</v>
      </c>
      <c r="I55" t="str">
        <f t="shared" si="2"/>
        <v>2019</v>
      </c>
      <c r="J55" t="str">
        <f t="shared" si="3"/>
        <v>12</v>
      </c>
    </row>
    <row r="56" spans="1:10" x14ac:dyDescent="0.2">
      <c r="A56" s="1">
        <f t="shared" si="0"/>
        <v>43627</v>
      </c>
      <c r="B56" s="1" t="s">
        <v>109</v>
      </c>
      <c r="C56">
        <v>7.0369999999999999</v>
      </c>
      <c r="D56">
        <v>7.0830000000000002</v>
      </c>
      <c r="E56">
        <v>7.0970000000000004</v>
      </c>
      <c r="F56">
        <v>7.0359999999999996</v>
      </c>
      <c r="G56" s="9">
        <v>-5.7000000000000002E-3</v>
      </c>
      <c r="H56" t="str">
        <f t="shared" si="1"/>
        <v>Jun</v>
      </c>
      <c r="I56" t="str">
        <f t="shared" si="2"/>
        <v>2019</v>
      </c>
      <c r="J56" t="str">
        <f t="shared" si="3"/>
        <v>11</v>
      </c>
    </row>
    <row r="57" spans="1:10" x14ac:dyDescent="0.2">
      <c r="A57" s="1">
        <f t="shared" si="0"/>
        <v>43626</v>
      </c>
      <c r="B57" s="1" t="s">
        <v>110</v>
      </c>
      <c r="C57">
        <v>7.077</v>
      </c>
      <c r="D57">
        <v>6.984</v>
      </c>
      <c r="E57">
        <v>7.0869999999999997</v>
      </c>
      <c r="F57">
        <v>6.9829999999999997</v>
      </c>
      <c r="G57" s="9">
        <v>1.4800000000000001E-2</v>
      </c>
      <c r="H57" t="str">
        <f t="shared" si="1"/>
        <v>Jun</v>
      </c>
      <c r="I57" t="str">
        <f t="shared" si="2"/>
        <v>2019</v>
      </c>
      <c r="J57" t="str">
        <f t="shared" si="3"/>
        <v>10</v>
      </c>
    </row>
    <row r="58" spans="1:10" x14ac:dyDescent="0.2">
      <c r="A58" s="1">
        <f t="shared" si="0"/>
        <v>43623</v>
      </c>
      <c r="B58" s="1" t="s">
        <v>111</v>
      </c>
      <c r="C58">
        <v>6.9740000000000002</v>
      </c>
      <c r="D58">
        <v>6.9509999999999996</v>
      </c>
      <c r="E58">
        <v>6.984</v>
      </c>
      <c r="F58">
        <v>6.9480000000000004</v>
      </c>
      <c r="G58" s="9">
        <v>6.1999999999999998E-3</v>
      </c>
      <c r="H58" t="str">
        <f t="shared" si="1"/>
        <v>Jun</v>
      </c>
      <c r="I58" t="str">
        <f t="shared" si="2"/>
        <v>2019</v>
      </c>
      <c r="J58" t="str">
        <f t="shared" si="3"/>
        <v>07</v>
      </c>
    </row>
    <row r="59" spans="1:10" x14ac:dyDescent="0.2">
      <c r="A59" s="1">
        <f t="shared" si="0"/>
        <v>43622</v>
      </c>
      <c r="B59" s="1" t="s">
        <v>112</v>
      </c>
      <c r="C59">
        <v>6.931</v>
      </c>
      <c r="D59">
        <v>7.0119999999999996</v>
      </c>
      <c r="E59">
        <v>7.0119999999999996</v>
      </c>
      <c r="F59">
        <v>6.8760000000000003</v>
      </c>
      <c r="G59" s="9">
        <v>-1.2999999999999999E-2</v>
      </c>
      <c r="H59" t="str">
        <f t="shared" si="1"/>
        <v>Jun</v>
      </c>
      <c r="I59" t="str">
        <f t="shared" si="2"/>
        <v>2019</v>
      </c>
      <c r="J59" t="str">
        <f t="shared" si="3"/>
        <v>06</v>
      </c>
    </row>
    <row r="60" spans="1:10" x14ac:dyDescent="0.2">
      <c r="A60" s="1">
        <f t="shared" si="0"/>
        <v>43620</v>
      </c>
      <c r="B60" s="1" t="s">
        <v>113</v>
      </c>
      <c r="C60">
        <v>7.0220000000000002</v>
      </c>
      <c r="D60">
        <v>6.9790000000000001</v>
      </c>
      <c r="E60">
        <v>7.024</v>
      </c>
      <c r="F60">
        <v>6.9770000000000003</v>
      </c>
      <c r="G60" s="9">
        <v>5.7000000000000002E-3</v>
      </c>
      <c r="H60" t="str">
        <f t="shared" si="1"/>
        <v>Jun</v>
      </c>
      <c r="I60" t="str">
        <f t="shared" si="2"/>
        <v>2019</v>
      </c>
      <c r="J60" t="str">
        <f t="shared" si="3"/>
        <v>04</v>
      </c>
    </row>
    <row r="61" spans="1:10" x14ac:dyDescent="0.2">
      <c r="A61" s="1">
        <f t="shared" si="0"/>
        <v>43619</v>
      </c>
      <c r="B61" s="1" t="s">
        <v>114</v>
      </c>
      <c r="C61">
        <v>6.9820000000000002</v>
      </c>
      <c r="D61">
        <v>6.9489999999999998</v>
      </c>
      <c r="E61">
        <v>7.0010000000000003</v>
      </c>
      <c r="F61">
        <v>6.9409999999999998</v>
      </c>
      <c r="G61" s="9">
        <v>-7.1000000000000004E-3</v>
      </c>
      <c r="H61" t="str">
        <f t="shared" si="1"/>
        <v>Jun</v>
      </c>
      <c r="I61" t="str">
        <f t="shared" si="2"/>
        <v>2019</v>
      </c>
      <c r="J61" t="str">
        <f t="shared" si="3"/>
        <v>03</v>
      </c>
    </row>
    <row r="62" spans="1:10" x14ac:dyDescent="0.2">
      <c r="A62" s="1">
        <f t="shared" si="0"/>
        <v>43616</v>
      </c>
      <c r="B62" s="1" t="s">
        <v>115</v>
      </c>
      <c r="C62">
        <v>7.032</v>
      </c>
      <c r="D62">
        <v>7.0750000000000002</v>
      </c>
      <c r="E62">
        <v>7.077</v>
      </c>
      <c r="F62">
        <v>7.03</v>
      </c>
      <c r="G62" s="9">
        <v>-1.4200000000000001E-2</v>
      </c>
      <c r="H62" t="str">
        <f t="shared" si="1"/>
        <v>May</v>
      </c>
      <c r="I62" t="str">
        <f t="shared" si="2"/>
        <v>2019</v>
      </c>
      <c r="J62" t="str">
        <f t="shared" si="3"/>
        <v>31</v>
      </c>
    </row>
    <row r="63" spans="1:10" x14ac:dyDescent="0.2">
      <c r="A63" s="1">
        <f t="shared" si="0"/>
        <v>43615</v>
      </c>
      <c r="B63" s="1" t="s">
        <v>116</v>
      </c>
      <c r="C63">
        <v>7.133</v>
      </c>
      <c r="D63">
        <v>7.1349999999999998</v>
      </c>
      <c r="E63">
        <v>7.1390000000000002</v>
      </c>
      <c r="F63">
        <v>7.1269999999999998</v>
      </c>
      <c r="G63" s="9">
        <v>1.1000000000000001E-3</v>
      </c>
      <c r="H63" t="str">
        <f t="shared" si="1"/>
        <v>May</v>
      </c>
      <c r="I63" t="str">
        <f t="shared" si="2"/>
        <v>2019</v>
      </c>
      <c r="J63" t="str">
        <f t="shared" si="3"/>
        <v>30</v>
      </c>
    </row>
    <row r="64" spans="1:10" x14ac:dyDescent="0.2">
      <c r="A64" s="1">
        <f t="shared" si="0"/>
        <v>43614</v>
      </c>
      <c r="B64" s="1" t="s">
        <v>117</v>
      </c>
      <c r="C64">
        <v>7.125</v>
      </c>
      <c r="D64">
        <v>7.1269999999999998</v>
      </c>
      <c r="E64">
        <v>7.1429999999999998</v>
      </c>
      <c r="F64">
        <v>7.1159999999999997</v>
      </c>
      <c r="G64" s="9">
        <v>-3.3999999999999998E-3</v>
      </c>
      <c r="H64" t="str">
        <f t="shared" si="1"/>
        <v>May</v>
      </c>
      <c r="I64" t="str">
        <f t="shared" si="2"/>
        <v>2019</v>
      </c>
      <c r="J64" t="str">
        <f t="shared" si="3"/>
        <v>29</v>
      </c>
    </row>
    <row r="65" spans="1:10" x14ac:dyDescent="0.2">
      <c r="A65" s="1">
        <f t="shared" si="0"/>
        <v>43613</v>
      </c>
      <c r="B65" s="1" t="s">
        <v>118</v>
      </c>
      <c r="C65">
        <v>7.149</v>
      </c>
      <c r="D65">
        <v>7.1769999999999996</v>
      </c>
      <c r="E65">
        <v>7.1790000000000003</v>
      </c>
      <c r="F65">
        <v>7.1349999999999998</v>
      </c>
      <c r="G65" s="9">
        <v>-2.5000000000000001E-3</v>
      </c>
      <c r="H65" t="str">
        <f t="shared" si="1"/>
        <v>May</v>
      </c>
      <c r="I65" t="str">
        <f t="shared" si="2"/>
        <v>2019</v>
      </c>
      <c r="J65" t="str">
        <f t="shared" si="3"/>
        <v>28</v>
      </c>
    </row>
    <row r="66" spans="1:10" x14ac:dyDescent="0.2">
      <c r="A66" s="1">
        <f t="shared" si="0"/>
        <v>43612</v>
      </c>
      <c r="B66" s="1" t="s">
        <v>119</v>
      </c>
      <c r="C66">
        <v>7.1669999999999998</v>
      </c>
      <c r="D66">
        <v>7.226</v>
      </c>
      <c r="E66">
        <v>7.2279999999999998</v>
      </c>
      <c r="F66">
        <v>7.1619999999999999</v>
      </c>
      <c r="G66" s="9">
        <v>-8.2000000000000007E-3</v>
      </c>
      <c r="H66" t="str">
        <f t="shared" si="1"/>
        <v>May</v>
      </c>
      <c r="I66" t="str">
        <f t="shared" si="2"/>
        <v>2019</v>
      </c>
      <c r="J66" t="str">
        <f t="shared" si="3"/>
        <v>27</v>
      </c>
    </row>
    <row r="67" spans="1:10" x14ac:dyDescent="0.2">
      <c r="A67" s="1">
        <f t="shared" ref="A67:A130" si="4">DATE(I67,MONTH(1&amp;H67),J67)</f>
        <v>43609</v>
      </c>
      <c r="B67" s="1" t="s">
        <v>120</v>
      </c>
      <c r="C67">
        <v>7.226</v>
      </c>
      <c r="D67">
        <v>7.22</v>
      </c>
      <c r="E67">
        <v>7.2389999999999999</v>
      </c>
      <c r="F67">
        <v>7.2030000000000003</v>
      </c>
      <c r="G67" s="9">
        <v>-1.8E-3</v>
      </c>
      <c r="H67" t="str">
        <f t="shared" ref="H67:H130" si="5">LEFT(B67,3)</f>
        <v>May</v>
      </c>
      <c r="I67" t="str">
        <f t="shared" ref="I67:I130" si="6">RIGHT(B67,4)</f>
        <v>2019</v>
      </c>
      <c r="J67" t="str">
        <f t="shared" ref="J67:J130" si="7">MID(B67,5,2)</f>
        <v>24</v>
      </c>
    </row>
    <row r="68" spans="1:10" x14ac:dyDescent="0.2">
      <c r="A68" s="1">
        <f t="shared" si="4"/>
        <v>43608</v>
      </c>
      <c r="B68" s="1" t="s">
        <v>121</v>
      </c>
      <c r="C68">
        <v>7.2389999999999999</v>
      </c>
      <c r="D68">
        <v>7.2320000000000002</v>
      </c>
      <c r="E68">
        <v>7.2439999999999998</v>
      </c>
      <c r="F68">
        <v>7.1909999999999998</v>
      </c>
      <c r="G68" s="9">
        <v>-2.8999999999999998E-3</v>
      </c>
      <c r="H68" t="str">
        <f t="shared" si="5"/>
        <v>May</v>
      </c>
      <c r="I68" t="str">
        <f t="shared" si="6"/>
        <v>2019</v>
      </c>
      <c r="J68" t="str">
        <f t="shared" si="7"/>
        <v>23</v>
      </c>
    </row>
    <row r="69" spans="1:10" x14ac:dyDescent="0.2">
      <c r="A69" s="1">
        <f t="shared" si="4"/>
        <v>43607</v>
      </c>
      <c r="B69" s="1" t="s">
        <v>122</v>
      </c>
      <c r="C69">
        <v>7.26</v>
      </c>
      <c r="D69">
        <v>7.3019999999999996</v>
      </c>
      <c r="E69">
        <v>7.3079999999999998</v>
      </c>
      <c r="F69">
        <v>7.26</v>
      </c>
      <c r="G69" s="9">
        <v>-5.8999999999999999E-3</v>
      </c>
      <c r="H69" t="str">
        <f t="shared" si="5"/>
        <v>May</v>
      </c>
      <c r="I69" t="str">
        <f t="shared" si="6"/>
        <v>2019</v>
      </c>
      <c r="J69" t="str">
        <f t="shared" si="7"/>
        <v>22</v>
      </c>
    </row>
    <row r="70" spans="1:10" x14ac:dyDescent="0.2">
      <c r="A70" s="1">
        <f t="shared" si="4"/>
        <v>43606</v>
      </c>
      <c r="B70" s="1" t="s">
        <v>123</v>
      </c>
      <c r="C70">
        <v>7.3029999999999999</v>
      </c>
      <c r="D70">
        <v>7.2930000000000001</v>
      </c>
      <c r="E70">
        <v>7.3120000000000003</v>
      </c>
      <c r="F70">
        <v>7.2859999999999996</v>
      </c>
      <c r="G70" s="9">
        <v>2.3E-3</v>
      </c>
      <c r="H70" t="str">
        <f t="shared" si="5"/>
        <v>May</v>
      </c>
      <c r="I70" t="str">
        <f t="shared" si="6"/>
        <v>2019</v>
      </c>
      <c r="J70" t="str">
        <f t="shared" si="7"/>
        <v>21</v>
      </c>
    </row>
    <row r="71" spans="1:10" x14ac:dyDescent="0.2">
      <c r="A71" s="1">
        <f t="shared" si="4"/>
        <v>43605</v>
      </c>
      <c r="B71" s="1" t="s">
        <v>124</v>
      </c>
      <c r="C71">
        <v>7.2859999999999996</v>
      </c>
      <c r="D71">
        <v>7.2869999999999999</v>
      </c>
      <c r="E71">
        <v>7.3090000000000002</v>
      </c>
      <c r="F71">
        <v>7.2750000000000004</v>
      </c>
      <c r="G71" s="9">
        <v>-1.03E-2</v>
      </c>
      <c r="H71" t="str">
        <f t="shared" si="5"/>
        <v>May</v>
      </c>
      <c r="I71" t="str">
        <f t="shared" si="6"/>
        <v>2019</v>
      </c>
      <c r="J71" t="str">
        <f t="shared" si="7"/>
        <v>20</v>
      </c>
    </row>
    <row r="72" spans="1:10" x14ac:dyDescent="0.2">
      <c r="A72" s="1">
        <f t="shared" si="4"/>
        <v>43602</v>
      </c>
      <c r="B72" s="1" t="s">
        <v>125</v>
      </c>
      <c r="C72">
        <v>7.3620000000000001</v>
      </c>
      <c r="D72">
        <v>7.3970000000000002</v>
      </c>
      <c r="E72">
        <v>7.3970000000000002</v>
      </c>
      <c r="F72">
        <v>7.36</v>
      </c>
      <c r="G72" s="9">
        <v>-2E-3</v>
      </c>
      <c r="H72" t="str">
        <f t="shared" si="5"/>
        <v>May</v>
      </c>
      <c r="I72" t="str">
        <f t="shared" si="6"/>
        <v>2019</v>
      </c>
      <c r="J72" t="str">
        <f t="shared" si="7"/>
        <v>17</v>
      </c>
    </row>
    <row r="73" spans="1:10" x14ac:dyDescent="0.2">
      <c r="A73" s="1">
        <f t="shared" si="4"/>
        <v>43601</v>
      </c>
      <c r="B73" s="1" t="s">
        <v>126</v>
      </c>
      <c r="C73">
        <v>7.3769999999999998</v>
      </c>
      <c r="D73">
        <v>7.3940000000000001</v>
      </c>
      <c r="E73">
        <v>7.4020000000000001</v>
      </c>
      <c r="F73">
        <v>7.375</v>
      </c>
      <c r="G73" s="9">
        <v>-2.9999999999999997E-4</v>
      </c>
      <c r="H73" t="str">
        <f t="shared" si="5"/>
        <v>May</v>
      </c>
      <c r="I73" t="str">
        <f t="shared" si="6"/>
        <v>2019</v>
      </c>
      <c r="J73" t="str">
        <f t="shared" si="7"/>
        <v>16</v>
      </c>
    </row>
    <row r="74" spans="1:10" x14ac:dyDescent="0.2">
      <c r="A74" s="1">
        <f t="shared" si="4"/>
        <v>43600</v>
      </c>
      <c r="B74" s="1" t="s">
        <v>127</v>
      </c>
      <c r="C74">
        <v>7.3789999999999996</v>
      </c>
      <c r="D74">
        <v>7.3789999999999996</v>
      </c>
      <c r="E74">
        <v>7.3840000000000003</v>
      </c>
      <c r="F74">
        <v>7.36</v>
      </c>
      <c r="G74" s="9">
        <v>1E-4</v>
      </c>
      <c r="H74" t="str">
        <f t="shared" si="5"/>
        <v>May</v>
      </c>
      <c r="I74" t="str">
        <f t="shared" si="6"/>
        <v>2019</v>
      </c>
      <c r="J74" t="str">
        <f t="shared" si="7"/>
        <v>15</v>
      </c>
    </row>
    <row r="75" spans="1:10" x14ac:dyDescent="0.2">
      <c r="A75" s="1">
        <f t="shared" si="4"/>
        <v>43599</v>
      </c>
      <c r="B75" s="1" t="s">
        <v>128</v>
      </c>
      <c r="C75">
        <v>7.3780000000000001</v>
      </c>
      <c r="D75">
        <v>7.3879999999999999</v>
      </c>
      <c r="E75">
        <v>7.3879999999999999</v>
      </c>
      <c r="F75">
        <v>7.3479999999999999</v>
      </c>
      <c r="G75" s="9">
        <v>-1.4E-3</v>
      </c>
      <c r="H75" t="str">
        <f t="shared" si="5"/>
        <v>May</v>
      </c>
      <c r="I75" t="str">
        <f t="shared" si="6"/>
        <v>2019</v>
      </c>
      <c r="J75" t="str">
        <f t="shared" si="7"/>
        <v>14</v>
      </c>
    </row>
    <row r="76" spans="1:10" x14ac:dyDescent="0.2">
      <c r="A76" s="1">
        <f t="shared" si="4"/>
        <v>43598</v>
      </c>
      <c r="B76" s="1" t="s">
        <v>129</v>
      </c>
      <c r="C76">
        <v>7.3879999999999999</v>
      </c>
      <c r="D76">
        <v>7.4180000000000001</v>
      </c>
      <c r="E76">
        <v>7.4189999999999996</v>
      </c>
      <c r="F76">
        <v>7.3849999999999998</v>
      </c>
      <c r="G76" s="9">
        <v>-3.3999999999999998E-3</v>
      </c>
      <c r="H76" t="str">
        <f t="shared" si="5"/>
        <v>May</v>
      </c>
      <c r="I76" t="str">
        <f t="shared" si="6"/>
        <v>2019</v>
      </c>
      <c r="J76" t="str">
        <f t="shared" si="7"/>
        <v>13</v>
      </c>
    </row>
    <row r="77" spans="1:10" x14ac:dyDescent="0.2">
      <c r="A77" s="1">
        <f t="shared" si="4"/>
        <v>43595</v>
      </c>
      <c r="B77" s="1" t="s">
        <v>130</v>
      </c>
      <c r="C77">
        <v>7.4130000000000003</v>
      </c>
      <c r="D77">
        <v>7.407</v>
      </c>
      <c r="E77">
        <v>7.4260000000000002</v>
      </c>
      <c r="F77">
        <v>7.4029999999999996</v>
      </c>
      <c r="G77" s="9">
        <v>2.2000000000000001E-3</v>
      </c>
      <c r="H77" t="str">
        <f t="shared" si="5"/>
        <v>May</v>
      </c>
      <c r="I77" t="str">
        <f t="shared" si="6"/>
        <v>2019</v>
      </c>
      <c r="J77" t="str">
        <f t="shared" si="7"/>
        <v>10</v>
      </c>
    </row>
    <row r="78" spans="1:10" x14ac:dyDescent="0.2">
      <c r="A78" s="1">
        <f t="shared" si="4"/>
        <v>43594</v>
      </c>
      <c r="B78" s="1" t="s">
        <v>131</v>
      </c>
      <c r="C78">
        <v>7.3970000000000002</v>
      </c>
      <c r="D78">
        <v>7.3869999999999996</v>
      </c>
      <c r="E78">
        <v>7.4</v>
      </c>
      <c r="F78">
        <v>7.3710000000000004</v>
      </c>
      <c r="G78" s="9">
        <v>3.0000000000000001E-3</v>
      </c>
      <c r="H78" t="str">
        <f t="shared" si="5"/>
        <v>May</v>
      </c>
      <c r="I78" t="str">
        <f t="shared" si="6"/>
        <v>2019</v>
      </c>
      <c r="J78" t="str">
        <f t="shared" si="7"/>
        <v>09</v>
      </c>
    </row>
    <row r="79" spans="1:10" x14ac:dyDescent="0.2">
      <c r="A79" s="1">
        <f t="shared" si="4"/>
        <v>43593</v>
      </c>
      <c r="B79" s="1" t="s">
        <v>132</v>
      </c>
      <c r="C79">
        <v>7.375</v>
      </c>
      <c r="D79">
        <v>7.3920000000000003</v>
      </c>
      <c r="E79">
        <v>7.3920000000000003</v>
      </c>
      <c r="F79">
        <v>7.37</v>
      </c>
      <c r="G79" s="9">
        <v>-8.9999999999999998E-4</v>
      </c>
      <c r="H79" t="str">
        <f t="shared" si="5"/>
        <v>May</v>
      </c>
      <c r="I79" t="str">
        <f t="shared" si="6"/>
        <v>2019</v>
      </c>
      <c r="J79" t="str">
        <f t="shared" si="7"/>
        <v>08</v>
      </c>
    </row>
    <row r="80" spans="1:10" x14ac:dyDescent="0.2">
      <c r="A80" s="1">
        <f t="shared" si="4"/>
        <v>43592</v>
      </c>
      <c r="B80" s="1" t="s">
        <v>133</v>
      </c>
      <c r="C80">
        <v>7.3819999999999997</v>
      </c>
      <c r="D80">
        <v>7.4169999999999998</v>
      </c>
      <c r="E80">
        <v>7.4240000000000004</v>
      </c>
      <c r="F80">
        <v>7.3810000000000002</v>
      </c>
      <c r="G80" s="9">
        <v>-1.6000000000000001E-3</v>
      </c>
      <c r="H80" t="str">
        <f t="shared" si="5"/>
        <v>May</v>
      </c>
      <c r="I80" t="str">
        <f t="shared" si="6"/>
        <v>2019</v>
      </c>
      <c r="J80" t="str">
        <f t="shared" si="7"/>
        <v>07</v>
      </c>
    </row>
    <row r="81" spans="1:10" x14ac:dyDescent="0.2">
      <c r="A81" s="1">
        <f t="shared" si="4"/>
        <v>43591</v>
      </c>
      <c r="B81" s="1" t="s">
        <v>134</v>
      </c>
      <c r="C81">
        <v>7.3940000000000001</v>
      </c>
      <c r="D81">
        <v>7.4029999999999996</v>
      </c>
      <c r="E81">
        <v>7.4029999999999996</v>
      </c>
      <c r="F81">
        <v>7.3650000000000002</v>
      </c>
      <c r="G81" s="9">
        <v>-4.0000000000000002E-4</v>
      </c>
      <c r="H81" t="str">
        <f t="shared" si="5"/>
        <v>May</v>
      </c>
      <c r="I81" t="str">
        <f t="shared" si="6"/>
        <v>2019</v>
      </c>
      <c r="J81" t="str">
        <f t="shared" si="7"/>
        <v>06</v>
      </c>
    </row>
    <row r="82" spans="1:10" x14ac:dyDescent="0.2">
      <c r="A82" s="1">
        <f t="shared" si="4"/>
        <v>43588</v>
      </c>
      <c r="B82" s="1" t="s">
        <v>135</v>
      </c>
      <c r="C82">
        <v>7.3970000000000002</v>
      </c>
      <c r="D82">
        <v>7.3719999999999999</v>
      </c>
      <c r="E82">
        <v>7.4009999999999998</v>
      </c>
      <c r="F82">
        <v>7.3689999999999998</v>
      </c>
      <c r="G82" s="9">
        <v>1.5E-3</v>
      </c>
      <c r="H82" t="str">
        <f t="shared" si="5"/>
        <v>May</v>
      </c>
      <c r="I82" t="str">
        <f t="shared" si="6"/>
        <v>2019</v>
      </c>
      <c r="J82" t="str">
        <f t="shared" si="7"/>
        <v>03</v>
      </c>
    </row>
    <row r="83" spans="1:10" x14ac:dyDescent="0.2">
      <c r="A83" s="1">
        <f t="shared" si="4"/>
        <v>43587</v>
      </c>
      <c r="B83" s="1" t="s">
        <v>136</v>
      </c>
      <c r="C83">
        <v>7.3860000000000001</v>
      </c>
      <c r="D83">
        <v>7.4109999999999996</v>
      </c>
      <c r="E83">
        <v>7.4109999999999996</v>
      </c>
      <c r="F83">
        <v>7.3860000000000001</v>
      </c>
      <c r="G83" s="9">
        <v>-3.8E-3</v>
      </c>
      <c r="H83" t="str">
        <f t="shared" si="5"/>
        <v>May</v>
      </c>
      <c r="I83" t="str">
        <f t="shared" si="6"/>
        <v>2019</v>
      </c>
      <c r="J83" t="str">
        <f t="shared" si="7"/>
        <v>02</v>
      </c>
    </row>
    <row r="84" spans="1:10" x14ac:dyDescent="0.2">
      <c r="A84" s="1">
        <f t="shared" si="4"/>
        <v>43585</v>
      </c>
      <c r="B84" s="1" t="s">
        <v>137</v>
      </c>
      <c r="C84">
        <v>7.4139999999999997</v>
      </c>
      <c r="D84">
        <v>7.3949999999999996</v>
      </c>
      <c r="E84">
        <v>7.4210000000000003</v>
      </c>
      <c r="F84">
        <v>7.3869999999999996</v>
      </c>
      <c r="G84" s="9">
        <v>8.0000000000000004E-4</v>
      </c>
      <c r="H84" t="str">
        <f t="shared" si="5"/>
        <v>Apr</v>
      </c>
      <c r="I84" t="str">
        <f t="shared" si="6"/>
        <v>2019</v>
      </c>
      <c r="J84" t="str">
        <f t="shared" si="7"/>
        <v>30</v>
      </c>
    </row>
    <row r="85" spans="1:10" x14ac:dyDescent="0.2">
      <c r="A85" s="1">
        <f t="shared" si="4"/>
        <v>43581</v>
      </c>
      <c r="B85" s="1" t="s">
        <v>138</v>
      </c>
      <c r="C85">
        <v>7.4080000000000004</v>
      </c>
      <c r="D85">
        <v>7.4359999999999999</v>
      </c>
      <c r="E85">
        <v>7.4459999999999997</v>
      </c>
      <c r="F85">
        <v>7.4050000000000002</v>
      </c>
      <c r="G85" s="9">
        <v>-5.7999999999999996E-3</v>
      </c>
      <c r="H85" t="str">
        <f t="shared" si="5"/>
        <v>Apr</v>
      </c>
      <c r="I85" t="str">
        <f t="shared" si="6"/>
        <v>2019</v>
      </c>
      <c r="J85" t="str">
        <f t="shared" si="7"/>
        <v>26</v>
      </c>
    </row>
    <row r="86" spans="1:10" x14ac:dyDescent="0.2">
      <c r="A86" s="1">
        <f t="shared" si="4"/>
        <v>43580</v>
      </c>
      <c r="B86" s="1" t="s">
        <v>139</v>
      </c>
      <c r="C86">
        <v>7.4509999999999996</v>
      </c>
      <c r="D86">
        <v>7.4409999999999998</v>
      </c>
      <c r="E86">
        <v>7.4770000000000003</v>
      </c>
      <c r="F86">
        <v>7.4409999999999998</v>
      </c>
      <c r="G86" s="9">
        <v>3.5999999999999999E-3</v>
      </c>
      <c r="H86" t="str">
        <f t="shared" si="5"/>
        <v>Apr</v>
      </c>
      <c r="I86" t="str">
        <f t="shared" si="6"/>
        <v>2019</v>
      </c>
      <c r="J86" t="str">
        <f t="shared" si="7"/>
        <v>25</v>
      </c>
    </row>
    <row r="87" spans="1:10" x14ac:dyDescent="0.2">
      <c r="A87" s="1">
        <f t="shared" si="4"/>
        <v>43579</v>
      </c>
      <c r="B87" s="1" t="s">
        <v>140</v>
      </c>
      <c r="C87">
        <v>7.4240000000000004</v>
      </c>
      <c r="D87">
        <v>7.4290000000000003</v>
      </c>
      <c r="E87">
        <v>7.4359999999999999</v>
      </c>
      <c r="F87">
        <v>7.4210000000000003</v>
      </c>
      <c r="G87" s="9">
        <v>-6.6E-3</v>
      </c>
      <c r="H87" t="str">
        <f t="shared" si="5"/>
        <v>Apr</v>
      </c>
      <c r="I87" t="str">
        <f t="shared" si="6"/>
        <v>2019</v>
      </c>
      <c r="J87" t="str">
        <f t="shared" si="7"/>
        <v>24</v>
      </c>
    </row>
    <row r="88" spans="1:10" x14ac:dyDescent="0.2">
      <c r="A88" s="1">
        <f t="shared" si="4"/>
        <v>43578</v>
      </c>
      <c r="B88" s="1" t="s">
        <v>141</v>
      </c>
      <c r="C88">
        <v>7.4729999999999999</v>
      </c>
      <c r="D88">
        <v>7.4889999999999999</v>
      </c>
      <c r="E88">
        <v>7.4950000000000001</v>
      </c>
      <c r="F88">
        <v>7.46</v>
      </c>
      <c r="G88" s="9">
        <v>-1E-4</v>
      </c>
      <c r="H88" t="str">
        <f t="shared" si="5"/>
        <v>Apr</v>
      </c>
      <c r="I88" t="str">
        <f t="shared" si="6"/>
        <v>2019</v>
      </c>
      <c r="J88" t="str">
        <f t="shared" si="7"/>
        <v>23</v>
      </c>
    </row>
    <row r="89" spans="1:10" x14ac:dyDescent="0.2">
      <c r="A89" s="1">
        <f t="shared" si="4"/>
        <v>43577</v>
      </c>
      <c r="B89" s="1" t="s">
        <v>142</v>
      </c>
      <c r="C89">
        <v>7.4740000000000002</v>
      </c>
      <c r="D89">
        <v>7.4550000000000001</v>
      </c>
      <c r="E89">
        <v>7.4969999999999999</v>
      </c>
      <c r="F89">
        <v>7.4550000000000001</v>
      </c>
      <c r="G89" s="9">
        <v>7.3000000000000001E-3</v>
      </c>
      <c r="H89" t="str">
        <f t="shared" si="5"/>
        <v>Apr</v>
      </c>
      <c r="I89" t="str">
        <f t="shared" si="6"/>
        <v>2019</v>
      </c>
      <c r="J89" t="str">
        <f t="shared" si="7"/>
        <v>22</v>
      </c>
    </row>
    <row r="90" spans="1:10" x14ac:dyDescent="0.2">
      <c r="A90" s="1">
        <f t="shared" si="4"/>
        <v>43573</v>
      </c>
      <c r="B90" s="1" t="s">
        <v>143</v>
      </c>
      <c r="C90">
        <v>7.42</v>
      </c>
      <c r="D90">
        <v>7.4119999999999999</v>
      </c>
      <c r="E90">
        <v>7.43</v>
      </c>
      <c r="F90">
        <v>7.4080000000000004</v>
      </c>
      <c r="G90" s="9">
        <v>4.1000000000000003E-3</v>
      </c>
      <c r="H90" t="str">
        <f t="shared" si="5"/>
        <v>Apr</v>
      </c>
      <c r="I90" t="str">
        <f t="shared" si="6"/>
        <v>2019</v>
      </c>
      <c r="J90" t="str">
        <f t="shared" si="7"/>
        <v>18</v>
      </c>
    </row>
    <row r="91" spans="1:10" x14ac:dyDescent="0.2">
      <c r="A91" s="1">
        <f t="shared" si="4"/>
        <v>43571</v>
      </c>
      <c r="B91" s="1" t="s">
        <v>144</v>
      </c>
      <c r="C91">
        <v>7.39</v>
      </c>
      <c r="D91">
        <v>7.39</v>
      </c>
      <c r="E91">
        <v>7.4039999999999999</v>
      </c>
      <c r="F91">
        <v>7.3760000000000003</v>
      </c>
      <c r="G91" s="9">
        <v>-2.9999999999999997E-4</v>
      </c>
      <c r="H91" t="str">
        <f t="shared" si="5"/>
        <v>Apr</v>
      </c>
      <c r="I91" t="str">
        <f t="shared" si="6"/>
        <v>2019</v>
      </c>
      <c r="J91" t="str">
        <f t="shared" si="7"/>
        <v>16</v>
      </c>
    </row>
    <row r="92" spans="1:10" x14ac:dyDescent="0.2">
      <c r="A92" s="1">
        <f t="shared" si="4"/>
        <v>43570</v>
      </c>
      <c r="B92" s="1" t="s">
        <v>145</v>
      </c>
      <c r="C92">
        <v>7.3920000000000003</v>
      </c>
      <c r="D92">
        <v>7.4109999999999996</v>
      </c>
      <c r="E92">
        <v>7.4139999999999997</v>
      </c>
      <c r="F92">
        <v>7.3869999999999996</v>
      </c>
      <c r="G92" s="9">
        <v>-2.3E-3</v>
      </c>
      <c r="H92" t="str">
        <f t="shared" si="5"/>
        <v>Apr</v>
      </c>
      <c r="I92" t="str">
        <f t="shared" si="6"/>
        <v>2019</v>
      </c>
      <c r="J92" t="str">
        <f t="shared" si="7"/>
        <v>15</v>
      </c>
    </row>
    <row r="93" spans="1:10" x14ac:dyDescent="0.2">
      <c r="A93" s="1">
        <f t="shared" si="4"/>
        <v>43567</v>
      </c>
      <c r="B93" s="1" t="s">
        <v>146</v>
      </c>
      <c r="C93">
        <v>7.4089999999999998</v>
      </c>
      <c r="D93">
        <v>7.383</v>
      </c>
      <c r="E93">
        <v>7.41</v>
      </c>
      <c r="F93">
        <v>7.38</v>
      </c>
      <c r="G93" s="9">
        <v>5.1999999999999998E-3</v>
      </c>
      <c r="H93" t="str">
        <f t="shared" si="5"/>
        <v>Apr</v>
      </c>
      <c r="I93" t="str">
        <f t="shared" si="6"/>
        <v>2019</v>
      </c>
      <c r="J93" t="str">
        <f t="shared" si="7"/>
        <v>12</v>
      </c>
    </row>
    <row r="94" spans="1:10" x14ac:dyDescent="0.2">
      <c r="A94" s="1">
        <f t="shared" si="4"/>
        <v>43566</v>
      </c>
      <c r="B94" s="1" t="s">
        <v>147</v>
      </c>
      <c r="C94">
        <v>7.3710000000000004</v>
      </c>
      <c r="D94">
        <v>7.3810000000000002</v>
      </c>
      <c r="E94">
        <v>7.3810000000000002</v>
      </c>
      <c r="F94">
        <v>7.3620000000000001</v>
      </c>
      <c r="G94" s="9">
        <v>5.0000000000000001E-4</v>
      </c>
      <c r="H94" t="str">
        <f t="shared" si="5"/>
        <v>Apr</v>
      </c>
      <c r="I94" t="str">
        <f t="shared" si="6"/>
        <v>2019</v>
      </c>
      <c r="J94" t="str">
        <f t="shared" si="7"/>
        <v>11</v>
      </c>
    </row>
    <row r="95" spans="1:10" x14ac:dyDescent="0.2">
      <c r="A95" s="1">
        <f t="shared" si="4"/>
        <v>43565</v>
      </c>
      <c r="B95" s="1" t="s">
        <v>148</v>
      </c>
      <c r="C95">
        <v>7.367</v>
      </c>
      <c r="D95">
        <v>7.3630000000000004</v>
      </c>
      <c r="E95">
        <v>7.3789999999999996</v>
      </c>
      <c r="F95">
        <v>7.3559999999999999</v>
      </c>
      <c r="G95" s="9">
        <v>-8.9999999999999998E-4</v>
      </c>
      <c r="H95" t="str">
        <f t="shared" si="5"/>
        <v>Apr</v>
      </c>
      <c r="I95" t="str">
        <f t="shared" si="6"/>
        <v>2019</v>
      </c>
      <c r="J95" t="str">
        <f t="shared" si="7"/>
        <v>10</v>
      </c>
    </row>
    <row r="96" spans="1:10" x14ac:dyDescent="0.2">
      <c r="A96" s="1">
        <f t="shared" si="4"/>
        <v>43564</v>
      </c>
      <c r="B96" s="1" t="s">
        <v>149</v>
      </c>
      <c r="C96">
        <v>7.3739999999999997</v>
      </c>
      <c r="D96">
        <v>7.4109999999999996</v>
      </c>
      <c r="E96">
        <v>7.4180000000000001</v>
      </c>
      <c r="F96">
        <v>7.3730000000000002</v>
      </c>
      <c r="G96" s="9">
        <v>-3.5000000000000001E-3</v>
      </c>
      <c r="H96" t="str">
        <f t="shared" si="5"/>
        <v>Apr</v>
      </c>
      <c r="I96" t="str">
        <f t="shared" si="6"/>
        <v>2019</v>
      </c>
      <c r="J96" t="str">
        <f t="shared" si="7"/>
        <v>09</v>
      </c>
    </row>
    <row r="97" spans="1:10" x14ac:dyDescent="0.2">
      <c r="A97" s="1">
        <f t="shared" si="4"/>
        <v>43563</v>
      </c>
      <c r="B97" s="1" t="s">
        <v>150</v>
      </c>
      <c r="C97">
        <v>7.4</v>
      </c>
      <c r="D97">
        <v>7.3739999999999997</v>
      </c>
      <c r="E97">
        <v>7.4109999999999996</v>
      </c>
      <c r="F97">
        <v>7.3739999999999997</v>
      </c>
      <c r="G97" s="9">
        <v>6.4000000000000003E-3</v>
      </c>
      <c r="H97" t="str">
        <f t="shared" si="5"/>
        <v>Apr</v>
      </c>
      <c r="I97" t="str">
        <f t="shared" si="6"/>
        <v>2019</v>
      </c>
      <c r="J97" t="str">
        <f t="shared" si="7"/>
        <v>08</v>
      </c>
    </row>
    <row r="98" spans="1:10" x14ac:dyDescent="0.2">
      <c r="A98" s="1">
        <f t="shared" si="4"/>
        <v>43560</v>
      </c>
      <c r="B98" s="1" t="s">
        <v>151</v>
      </c>
      <c r="C98">
        <v>7.3529999999999998</v>
      </c>
      <c r="D98">
        <v>7.3520000000000003</v>
      </c>
      <c r="E98">
        <v>7.3620000000000001</v>
      </c>
      <c r="F98">
        <v>7.3159999999999998</v>
      </c>
      <c r="G98" s="9">
        <v>6.9999999999999999E-4</v>
      </c>
      <c r="H98" t="str">
        <f t="shared" si="5"/>
        <v>Apr</v>
      </c>
      <c r="I98" t="str">
        <f t="shared" si="6"/>
        <v>2019</v>
      </c>
      <c r="J98" t="str">
        <f t="shared" si="7"/>
        <v>05</v>
      </c>
    </row>
    <row r="99" spans="1:10" x14ac:dyDescent="0.2">
      <c r="A99" s="1">
        <f t="shared" si="4"/>
        <v>43559</v>
      </c>
      <c r="B99" s="1" t="s">
        <v>152</v>
      </c>
      <c r="C99">
        <v>7.3479999999999999</v>
      </c>
      <c r="D99">
        <v>7.2709999999999999</v>
      </c>
      <c r="E99">
        <v>7.3479999999999999</v>
      </c>
      <c r="F99">
        <v>7.2290000000000001</v>
      </c>
      <c r="G99" s="9">
        <v>1.06E-2</v>
      </c>
      <c r="H99" t="str">
        <f t="shared" si="5"/>
        <v>Apr</v>
      </c>
      <c r="I99" t="str">
        <f t="shared" si="6"/>
        <v>2019</v>
      </c>
      <c r="J99" t="str">
        <f t="shared" si="7"/>
        <v>04</v>
      </c>
    </row>
    <row r="100" spans="1:10" x14ac:dyDescent="0.2">
      <c r="A100" s="1">
        <f t="shared" si="4"/>
        <v>43558</v>
      </c>
      <c r="B100" s="1" t="s">
        <v>153</v>
      </c>
      <c r="C100">
        <v>7.2709999999999999</v>
      </c>
      <c r="D100">
        <v>7.28</v>
      </c>
      <c r="E100">
        <v>7.2880000000000003</v>
      </c>
      <c r="F100">
        <v>7.2549999999999999</v>
      </c>
      <c r="G100" s="9">
        <v>-1E-4</v>
      </c>
      <c r="H100" t="str">
        <f t="shared" si="5"/>
        <v>Apr</v>
      </c>
      <c r="I100" t="str">
        <f t="shared" si="6"/>
        <v>2019</v>
      </c>
      <c r="J100" t="str">
        <f t="shared" si="7"/>
        <v>03</v>
      </c>
    </row>
    <row r="101" spans="1:10" x14ac:dyDescent="0.2">
      <c r="A101" s="1">
        <f t="shared" si="4"/>
        <v>43557</v>
      </c>
      <c r="B101" s="1" t="s">
        <v>154</v>
      </c>
      <c r="C101">
        <v>7.2720000000000002</v>
      </c>
      <c r="D101">
        <v>7.3559999999999999</v>
      </c>
      <c r="E101">
        <v>7.3559999999999999</v>
      </c>
      <c r="F101">
        <v>7.2709999999999999</v>
      </c>
      <c r="G101" s="9">
        <v>-1.01E-2</v>
      </c>
      <c r="H101" t="str">
        <f t="shared" si="5"/>
        <v>Apr</v>
      </c>
      <c r="I101" t="str">
        <f t="shared" si="6"/>
        <v>2019</v>
      </c>
      <c r="J101" t="str">
        <f t="shared" si="7"/>
        <v>02</v>
      </c>
    </row>
    <row r="102" spans="1:10" x14ac:dyDescent="0.2">
      <c r="A102" s="1">
        <f t="shared" si="4"/>
        <v>43553</v>
      </c>
      <c r="B102" s="1" t="s">
        <v>155</v>
      </c>
      <c r="C102">
        <v>7.3460000000000001</v>
      </c>
      <c r="D102">
        <v>7.3289999999999997</v>
      </c>
      <c r="E102">
        <v>7.351</v>
      </c>
      <c r="F102">
        <v>7.31</v>
      </c>
      <c r="G102" s="9">
        <v>3.0999999999999999E-3</v>
      </c>
      <c r="H102" t="str">
        <f t="shared" si="5"/>
        <v>Mar</v>
      </c>
      <c r="I102" t="str">
        <f t="shared" si="6"/>
        <v>2019</v>
      </c>
      <c r="J102" t="str">
        <f t="shared" si="7"/>
        <v>29</v>
      </c>
    </row>
    <row r="103" spans="1:10" x14ac:dyDescent="0.2">
      <c r="A103" s="1">
        <f t="shared" si="4"/>
        <v>43552</v>
      </c>
      <c r="B103" s="1" t="s">
        <v>156</v>
      </c>
      <c r="C103">
        <v>7.3230000000000004</v>
      </c>
      <c r="D103">
        <v>7.319</v>
      </c>
      <c r="E103">
        <v>7.3339999999999996</v>
      </c>
      <c r="F103">
        <v>7.3010000000000002</v>
      </c>
      <c r="G103" s="9">
        <v>-5.0000000000000001E-4</v>
      </c>
      <c r="H103" t="str">
        <f t="shared" si="5"/>
        <v>Mar</v>
      </c>
      <c r="I103" t="str">
        <f t="shared" si="6"/>
        <v>2019</v>
      </c>
      <c r="J103" t="str">
        <f t="shared" si="7"/>
        <v>28</v>
      </c>
    </row>
    <row r="104" spans="1:10" x14ac:dyDescent="0.2">
      <c r="A104" s="1">
        <f t="shared" si="4"/>
        <v>43551</v>
      </c>
      <c r="B104" s="1" t="s">
        <v>157</v>
      </c>
      <c r="C104">
        <v>7.327</v>
      </c>
      <c r="D104">
        <v>7.3440000000000003</v>
      </c>
      <c r="E104">
        <v>7.3570000000000002</v>
      </c>
      <c r="F104">
        <v>7.3230000000000004</v>
      </c>
      <c r="G104" s="9">
        <v>-2E-3</v>
      </c>
      <c r="H104" t="str">
        <f t="shared" si="5"/>
        <v>Mar</v>
      </c>
      <c r="I104" t="str">
        <f t="shared" si="6"/>
        <v>2019</v>
      </c>
      <c r="J104" t="str">
        <f t="shared" si="7"/>
        <v>27</v>
      </c>
    </row>
    <row r="105" spans="1:10" x14ac:dyDescent="0.2">
      <c r="A105" s="1">
        <f t="shared" si="4"/>
        <v>43550</v>
      </c>
      <c r="B105" s="1" t="s">
        <v>158</v>
      </c>
      <c r="C105">
        <v>7.3419999999999996</v>
      </c>
      <c r="D105">
        <v>7.3289999999999997</v>
      </c>
      <c r="E105">
        <v>7.343</v>
      </c>
      <c r="F105">
        <v>7.3280000000000003</v>
      </c>
      <c r="G105" s="9">
        <v>-1.7299999999999999E-2</v>
      </c>
      <c r="H105" t="str">
        <f t="shared" si="5"/>
        <v>Mar</v>
      </c>
      <c r="I105" t="str">
        <f t="shared" si="6"/>
        <v>2019</v>
      </c>
      <c r="J105" t="str">
        <f t="shared" si="7"/>
        <v>26</v>
      </c>
    </row>
    <row r="106" spans="1:10" x14ac:dyDescent="0.2">
      <c r="A106" s="1">
        <f t="shared" si="4"/>
        <v>43549</v>
      </c>
      <c r="B106" s="1" t="s">
        <v>159</v>
      </c>
      <c r="C106">
        <v>7.4710000000000001</v>
      </c>
      <c r="D106">
        <v>7.4710000000000001</v>
      </c>
      <c r="E106">
        <v>7.4740000000000002</v>
      </c>
      <c r="F106">
        <v>7.4560000000000004</v>
      </c>
      <c r="G106" s="9">
        <v>-4.4000000000000003E-3</v>
      </c>
      <c r="H106" t="str">
        <f t="shared" si="5"/>
        <v>Mar</v>
      </c>
      <c r="I106" t="str">
        <f t="shared" si="6"/>
        <v>2019</v>
      </c>
      <c r="J106" t="str">
        <f t="shared" si="7"/>
        <v>25</v>
      </c>
    </row>
    <row r="107" spans="1:10" x14ac:dyDescent="0.2">
      <c r="A107" s="1">
        <f t="shared" si="4"/>
        <v>43546</v>
      </c>
      <c r="B107" s="1" t="s">
        <v>160</v>
      </c>
      <c r="C107">
        <v>7.5039999999999996</v>
      </c>
      <c r="D107">
        <v>7.4770000000000003</v>
      </c>
      <c r="E107">
        <v>7.5060000000000002</v>
      </c>
      <c r="F107">
        <v>7.4740000000000002</v>
      </c>
      <c r="G107" s="9">
        <v>-1.6999999999999999E-3</v>
      </c>
      <c r="H107" t="str">
        <f t="shared" si="5"/>
        <v>Mar</v>
      </c>
      <c r="I107" t="str">
        <f t="shared" si="6"/>
        <v>2019</v>
      </c>
      <c r="J107" t="str">
        <f t="shared" si="7"/>
        <v>22</v>
      </c>
    </row>
    <row r="108" spans="1:10" x14ac:dyDescent="0.2">
      <c r="A108" s="1">
        <f t="shared" si="4"/>
        <v>43544</v>
      </c>
      <c r="B108" s="1" t="s">
        <v>161</v>
      </c>
      <c r="C108">
        <v>7.5170000000000003</v>
      </c>
      <c r="D108">
        <v>7.5350000000000001</v>
      </c>
      <c r="E108">
        <v>7.5439999999999996</v>
      </c>
      <c r="F108">
        <v>7.5129999999999999</v>
      </c>
      <c r="G108" s="9">
        <v>-2.5000000000000001E-3</v>
      </c>
      <c r="H108" t="str">
        <f t="shared" si="5"/>
        <v>Mar</v>
      </c>
      <c r="I108" t="str">
        <f t="shared" si="6"/>
        <v>2019</v>
      </c>
      <c r="J108" t="str">
        <f t="shared" si="7"/>
        <v>20</v>
      </c>
    </row>
    <row r="109" spans="1:10" x14ac:dyDescent="0.2">
      <c r="A109" s="1">
        <f t="shared" si="4"/>
        <v>43543</v>
      </c>
      <c r="B109" s="1" t="s">
        <v>162</v>
      </c>
      <c r="C109">
        <v>7.5359999999999996</v>
      </c>
      <c r="D109">
        <v>7.4939999999999998</v>
      </c>
      <c r="E109">
        <v>7.5449999999999999</v>
      </c>
      <c r="F109">
        <v>7.4790000000000001</v>
      </c>
      <c r="G109" s="9">
        <v>7.4999999999999997E-3</v>
      </c>
      <c r="H109" t="str">
        <f t="shared" si="5"/>
        <v>Mar</v>
      </c>
      <c r="I109" t="str">
        <f t="shared" si="6"/>
        <v>2019</v>
      </c>
      <c r="J109" t="str">
        <f t="shared" si="7"/>
        <v>19</v>
      </c>
    </row>
    <row r="110" spans="1:10" x14ac:dyDescent="0.2">
      <c r="A110" s="1">
        <f t="shared" si="4"/>
        <v>43542</v>
      </c>
      <c r="B110" s="1" t="s">
        <v>163</v>
      </c>
      <c r="C110">
        <v>7.48</v>
      </c>
      <c r="D110">
        <v>7.4770000000000003</v>
      </c>
      <c r="E110">
        <v>7.4859999999999998</v>
      </c>
      <c r="F110">
        <v>7.452</v>
      </c>
      <c r="G110" s="9">
        <v>-2.8999999999999998E-3</v>
      </c>
      <c r="H110" t="str">
        <f t="shared" si="5"/>
        <v>Mar</v>
      </c>
      <c r="I110" t="str">
        <f t="shared" si="6"/>
        <v>2019</v>
      </c>
      <c r="J110" t="str">
        <f t="shared" si="7"/>
        <v>18</v>
      </c>
    </row>
    <row r="111" spans="1:10" x14ac:dyDescent="0.2">
      <c r="A111" s="1">
        <f t="shared" si="4"/>
        <v>43539</v>
      </c>
      <c r="B111" s="1" t="s">
        <v>164</v>
      </c>
      <c r="C111">
        <v>7.5019999999999998</v>
      </c>
      <c r="D111">
        <v>7.5579999999999998</v>
      </c>
      <c r="E111">
        <v>7.5609999999999999</v>
      </c>
      <c r="F111">
        <v>7.5</v>
      </c>
      <c r="G111" s="9">
        <v>-6.7999999999999996E-3</v>
      </c>
      <c r="H111" t="str">
        <f t="shared" si="5"/>
        <v>Mar</v>
      </c>
      <c r="I111" t="str">
        <f t="shared" si="6"/>
        <v>2019</v>
      </c>
      <c r="J111" t="str">
        <f t="shared" si="7"/>
        <v>15</v>
      </c>
    </row>
    <row r="112" spans="1:10" x14ac:dyDescent="0.2">
      <c r="A112" s="1">
        <f t="shared" si="4"/>
        <v>43538</v>
      </c>
      <c r="B112" s="1" t="s">
        <v>165</v>
      </c>
      <c r="C112">
        <v>7.5529999999999999</v>
      </c>
      <c r="D112">
        <v>7.59</v>
      </c>
      <c r="E112">
        <v>7.59</v>
      </c>
      <c r="F112">
        <v>7.5359999999999996</v>
      </c>
      <c r="G112" s="9">
        <v>6.9999999999999999E-4</v>
      </c>
      <c r="H112" t="str">
        <f t="shared" si="5"/>
        <v>Mar</v>
      </c>
      <c r="I112" t="str">
        <f t="shared" si="6"/>
        <v>2019</v>
      </c>
      <c r="J112" t="str">
        <f t="shared" si="7"/>
        <v>14</v>
      </c>
    </row>
    <row r="113" spans="1:10" x14ac:dyDescent="0.2">
      <c r="A113" s="1">
        <f t="shared" si="4"/>
        <v>43537</v>
      </c>
      <c r="B113" s="1" t="s">
        <v>166</v>
      </c>
      <c r="C113">
        <v>7.548</v>
      </c>
      <c r="D113">
        <v>7.5339999999999998</v>
      </c>
      <c r="E113">
        <v>7.5529999999999999</v>
      </c>
      <c r="F113">
        <v>7.5229999999999997</v>
      </c>
      <c r="G113" s="9">
        <v>4.7000000000000002E-3</v>
      </c>
      <c r="H113" t="str">
        <f t="shared" si="5"/>
        <v>Mar</v>
      </c>
      <c r="I113" t="str">
        <f t="shared" si="6"/>
        <v>2019</v>
      </c>
      <c r="J113" t="str">
        <f t="shared" si="7"/>
        <v>13</v>
      </c>
    </row>
    <row r="114" spans="1:10" x14ac:dyDescent="0.2">
      <c r="A114" s="1">
        <f t="shared" si="4"/>
        <v>43536</v>
      </c>
      <c r="B114" s="1" t="s">
        <v>167</v>
      </c>
      <c r="C114">
        <v>7.5129999999999999</v>
      </c>
      <c r="D114">
        <v>7.5270000000000001</v>
      </c>
      <c r="E114">
        <v>7.5359999999999996</v>
      </c>
      <c r="F114">
        <v>7.4930000000000003</v>
      </c>
      <c r="G114" s="9">
        <v>1E-4</v>
      </c>
      <c r="H114" t="str">
        <f t="shared" si="5"/>
        <v>Mar</v>
      </c>
      <c r="I114" t="str">
        <f t="shared" si="6"/>
        <v>2019</v>
      </c>
      <c r="J114" t="str">
        <f t="shared" si="7"/>
        <v>12</v>
      </c>
    </row>
    <row r="115" spans="1:10" x14ac:dyDescent="0.2">
      <c r="A115" s="1">
        <f t="shared" si="4"/>
        <v>43535</v>
      </c>
      <c r="B115" s="1" t="s">
        <v>168</v>
      </c>
      <c r="C115">
        <v>7.5119999999999996</v>
      </c>
      <c r="D115">
        <v>7.54</v>
      </c>
      <c r="E115">
        <v>7.5419999999999998</v>
      </c>
      <c r="F115">
        <v>7.5030000000000001</v>
      </c>
      <c r="G115" s="9">
        <v>-2.7000000000000001E-3</v>
      </c>
      <c r="H115" t="str">
        <f t="shared" si="5"/>
        <v>Mar</v>
      </c>
      <c r="I115" t="str">
        <f t="shared" si="6"/>
        <v>2019</v>
      </c>
      <c r="J115" t="str">
        <f t="shared" si="7"/>
        <v>11</v>
      </c>
    </row>
    <row r="116" spans="1:10" x14ac:dyDescent="0.2">
      <c r="A116" s="1">
        <f t="shared" si="4"/>
        <v>43532</v>
      </c>
      <c r="B116" s="1" t="s">
        <v>169</v>
      </c>
      <c r="C116">
        <v>7.532</v>
      </c>
      <c r="D116">
        <v>7.5650000000000004</v>
      </c>
      <c r="E116">
        <v>7.5709999999999997</v>
      </c>
      <c r="F116">
        <v>7.524</v>
      </c>
      <c r="G116" s="9">
        <v>-6.3E-3</v>
      </c>
      <c r="H116" t="str">
        <f t="shared" si="5"/>
        <v>Mar</v>
      </c>
      <c r="I116" t="str">
        <f t="shared" si="6"/>
        <v>2019</v>
      </c>
      <c r="J116" t="str">
        <f t="shared" si="7"/>
        <v>08</v>
      </c>
    </row>
    <row r="117" spans="1:10" x14ac:dyDescent="0.2">
      <c r="A117" s="1">
        <f t="shared" si="4"/>
        <v>43531</v>
      </c>
      <c r="B117" s="1" t="s">
        <v>170</v>
      </c>
      <c r="C117">
        <v>7.58</v>
      </c>
      <c r="D117">
        <v>7.5750000000000002</v>
      </c>
      <c r="E117">
        <v>7.58</v>
      </c>
      <c r="F117">
        <v>7.5609999999999999</v>
      </c>
      <c r="G117" s="9">
        <v>1.1000000000000001E-3</v>
      </c>
      <c r="H117" t="str">
        <f t="shared" si="5"/>
        <v>Mar</v>
      </c>
      <c r="I117" t="str">
        <f t="shared" si="6"/>
        <v>2019</v>
      </c>
      <c r="J117" t="str">
        <f t="shared" si="7"/>
        <v>07</v>
      </c>
    </row>
    <row r="118" spans="1:10" x14ac:dyDescent="0.2">
      <c r="A118" s="1">
        <f t="shared" si="4"/>
        <v>43530</v>
      </c>
      <c r="B118" s="1" t="s">
        <v>171</v>
      </c>
      <c r="C118">
        <v>7.5720000000000001</v>
      </c>
      <c r="D118">
        <v>7.5540000000000003</v>
      </c>
      <c r="E118">
        <v>7.5869999999999997</v>
      </c>
      <c r="F118">
        <v>7.548</v>
      </c>
      <c r="G118" s="9">
        <v>2.0999999999999999E-3</v>
      </c>
      <c r="H118" t="str">
        <f t="shared" si="5"/>
        <v>Mar</v>
      </c>
      <c r="I118" t="str">
        <f t="shared" si="6"/>
        <v>2019</v>
      </c>
      <c r="J118" t="str">
        <f t="shared" si="7"/>
        <v>06</v>
      </c>
    </row>
    <row r="119" spans="1:10" x14ac:dyDescent="0.2">
      <c r="A119" s="1">
        <f t="shared" si="4"/>
        <v>43529</v>
      </c>
      <c r="B119" s="1" t="s">
        <v>172</v>
      </c>
      <c r="C119">
        <v>7.556</v>
      </c>
      <c r="D119">
        <v>7.55</v>
      </c>
      <c r="E119">
        <v>7.5609999999999999</v>
      </c>
      <c r="F119">
        <v>7.53</v>
      </c>
      <c r="G119" s="9">
        <v>0</v>
      </c>
      <c r="H119" t="str">
        <f t="shared" si="5"/>
        <v>Mar</v>
      </c>
      <c r="I119" t="str">
        <f t="shared" si="6"/>
        <v>2019</v>
      </c>
      <c r="J119" t="str">
        <f t="shared" si="7"/>
        <v>05</v>
      </c>
    </row>
    <row r="120" spans="1:10" x14ac:dyDescent="0.2">
      <c r="A120" s="1">
        <f t="shared" si="4"/>
        <v>43525</v>
      </c>
      <c r="B120" s="1" t="s">
        <v>173</v>
      </c>
      <c r="C120">
        <v>7.556</v>
      </c>
      <c r="D120">
        <v>7.5880000000000001</v>
      </c>
      <c r="E120">
        <v>7.5890000000000004</v>
      </c>
      <c r="F120">
        <v>7.5449999999999999</v>
      </c>
      <c r="G120" s="9">
        <v>-4.5999999999999999E-3</v>
      </c>
      <c r="H120" t="str">
        <f t="shared" si="5"/>
        <v>Mar</v>
      </c>
      <c r="I120" t="str">
        <f t="shared" si="6"/>
        <v>2019</v>
      </c>
      <c r="J120" t="str">
        <f t="shared" si="7"/>
        <v>01</v>
      </c>
    </row>
    <row r="121" spans="1:10" x14ac:dyDescent="0.2">
      <c r="A121" s="1">
        <f t="shared" si="4"/>
        <v>43524</v>
      </c>
      <c r="B121" s="1" t="s">
        <v>174</v>
      </c>
      <c r="C121">
        <v>7.5910000000000002</v>
      </c>
      <c r="D121">
        <v>7.6790000000000003</v>
      </c>
      <c r="E121">
        <v>7.6790000000000003</v>
      </c>
      <c r="F121">
        <v>7.5910000000000002</v>
      </c>
      <c r="G121" s="9">
        <v>-1.06E-2</v>
      </c>
      <c r="H121" t="str">
        <f t="shared" si="5"/>
        <v>Feb</v>
      </c>
      <c r="I121" t="str">
        <f t="shared" si="6"/>
        <v>2019</v>
      </c>
      <c r="J121" t="str">
        <f t="shared" si="7"/>
        <v>28</v>
      </c>
    </row>
    <row r="122" spans="1:10" x14ac:dyDescent="0.2">
      <c r="A122" s="1">
        <f t="shared" si="4"/>
        <v>43523</v>
      </c>
      <c r="B122" s="1" t="s">
        <v>175</v>
      </c>
      <c r="C122">
        <v>7.6719999999999997</v>
      </c>
      <c r="D122">
        <v>7.6079999999999997</v>
      </c>
      <c r="E122">
        <v>7.6989999999999998</v>
      </c>
      <c r="F122">
        <v>7.5910000000000002</v>
      </c>
      <c r="G122" s="9">
        <v>1.12E-2</v>
      </c>
      <c r="H122" t="str">
        <f t="shared" si="5"/>
        <v>Feb</v>
      </c>
      <c r="I122" t="str">
        <f t="shared" si="6"/>
        <v>2019</v>
      </c>
      <c r="J122" t="str">
        <f t="shared" si="7"/>
        <v>27</v>
      </c>
    </row>
    <row r="123" spans="1:10" x14ac:dyDescent="0.2">
      <c r="A123" s="1">
        <f t="shared" si="4"/>
        <v>43522</v>
      </c>
      <c r="B123" s="1" t="s">
        <v>176</v>
      </c>
      <c r="C123">
        <v>7.5869999999999997</v>
      </c>
      <c r="D123">
        <v>7.6239999999999997</v>
      </c>
      <c r="E123">
        <v>7.6239999999999997</v>
      </c>
      <c r="F123">
        <v>7.5780000000000003</v>
      </c>
      <c r="G123" s="9">
        <v>4.0000000000000002E-4</v>
      </c>
      <c r="H123" t="str">
        <f t="shared" si="5"/>
        <v>Feb</v>
      </c>
      <c r="I123" t="str">
        <f t="shared" si="6"/>
        <v>2019</v>
      </c>
      <c r="J123" t="str">
        <f t="shared" si="7"/>
        <v>26</v>
      </c>
    </row>
    <row r="124" spans="1:10" x14ac:dyDescent="0.2">
      <c r="A124" s="1">
        <f t="shared" si="4"/>
        <v>43521</v>
      </c>
      <c r="B124" s="1" t="s">
        <v>177</v>
      </c>
      <c r="C124">
        <v>7.5839999999999996</v>
      </c>
      <c r="D124">
        <v>7.5910000000000002</v>
      </c>
      <c r="E124">
        <v>7.6109999999999998</v>
      </c>
      <c r="F124">
        <v>7.5819999999999999</v>
      </c>
      <c r="G124" s="9">
        <v>-2.8E-3</v>
      </c>
      <c r="H124" t="str">
        <f t="shared" si="5"/>
        <v>Feb</v>
      </c>
      <c r="I124" t="str">
        <f t="shared" si="6"/>
        <v>2019</v>
      </c>
      <c r="J124" t="str">
        <f t="shared" si="7"/>
        <v>25</v>
      </c>
    </row>
    <row r="125" spans="1:10" x14ac:dyDescent="0.2">
      <c r="A125" s="1">
        <f t="shared" si="4"/>
        <v>43518</v>
      </c>
      <c r="B125" s="1" t="s">
        <v>178</v>
      </c>
      <c r="C125">
        <v>7.6050000000000004</v>
      </c>
      <c r="D125">
        <v>7.5439999999999996</v>
      </c>
      <c r="E125">
        <v>7.61</v>
      </c>
      <c r="F125">
        <v>7.5439999999999996</v>
      </c>
      <c r="G125" s="9">
        <v>8.0999999999999996E-3</v>
      </c>
      <c r="H125" t="str">
        <f t="shared" si="5"/>
        <v>Feb</v>
      </c>
      <c r="I125" t="str">
        <f t="shared" si="6"/>
        <v>2019</v>
      </c>
      <c r="J125" t="str">
        <f t="shared" si="7"/>
        <v>22</v>
      </c>
    </row>
    <row r="126" spans="1:10" x14ac:dyDescent="0.2">
      <c r="A126" s="1">
        <f t="shared" si="4"/>
        <v>43517</v>
      </c>
      <c r="B126" s="1" t="s">
        <v>179</v>
      </c>
      <c r="C126">
        <v>7.5439999999999996</v>
      </c>
      <c r="D126">
        <v>7.5730000000000004</v>
      </c>
      <c r="E126">
        <v>7.5730000000000004</v>
      </c>
      <c r="F126">
        <v>7.5430000000000001</v>
      </c>
      <c r="G126" s="9">
        <v>-1E-4</v>
      </c>
      <c r="H126" t="str">
        <f t="shared" si="5"/>
        <v>Feb</v>
      </c>
      <c r="I126" t="str">
        <f t="shared" si="6"/>
        <v>2019</v>
      </c>
      <c r="J126" t="str">
        <f t="shared" si="7"/>
        <v>21</v>
      </c>
    </row>
    <row r="127" spans="1:10" x14ac:dyDescent="0.2">
      <c r="A127" s="1">
        <f t="shared" si="4"/>
        <v>43516</v>
      </c>
      <c r="B127" s="1" t="s">
        <v>180</v>
      </c>
      <c r="C127">
        <v>7.5449999999999999</v>
      </c>
      <c r="D127">
        <v>7.5709999999999997</v>
      </c>
      <c r="E127">
        <v>7.5720000000000001</v>
      </c>
      <c r="F127">
        <v>7.5410000000000004</v>
      </c>
      <c r="G127" s="9">
        <v>-4.5999999999999999E-3</v>
      </c>
      <c r="H127" t="str">
        <f t="shared" si="5"/>
        <v>Feb</v>
      </c>
      <c r="I127" t="str">
        <f t="shared" si="6"/>
        <v>2019</v>
      </c>
      <c r="J127" t="str">
        <f t="shared" si="7"/>
        <v>20</v>
      </c>
    </row>
    <row r="128" spans="1:10" x14ac:dyDescent="0.2">
      <c r="A128" s="1">
        <f t="shared" si="4"/>
        <v>43514</v>
      </c>
      <c r="B128" s="1" t="s">
        <v>181</v>
      </c>
      <c r="C128">
        <v>7.58</v>
      </c>
      <c r="D128">
        <v>7.601</v>
      </c>
      <c r="E128">
        <v>7.601</v>
      </c>
      <c r="F128">
        <v>7.5650000000000004</v>
      </c>
      <c r="G128" s="9">
        <v>4.0000000000000002E-4</v>
      </c>
      <c r="H128" t="str">
        <f t="shared" si="5"/>
        <v>Feb</v>
      </c>
      <c r="I128" t="str">
        <f t="shared" si="6"/>
        <v>2019</v>
      </c>
      <c r="J128" t="str">
        <f t="shared" si="7"/>
        <v>18</v>
      </c>
    </row>
    <row r="129" spans="1:10" x14ac:dyDescent="0.2">
      <c r="A129" s="1">
        <f t="shared" si="4"/>
        <v>43511</v>
      </c>
      <c r="B129" s="1" t="s">
        <v>182</v>
      </c>
      <c r="C129">
        <v>7.577</v>
      </c>
      <c r="D129">
        <v>7.5389999999999997</v>
      </c>
      <c r="E129">
        <v>7.5839999999999996</v>
      </c>
      <c r="F129">
        <v>7.5339999999999998</v>
      </c>
      <c r="G129" s="9">
        <v>7.4000000000000003E-3</v>
      </c>
      <c r="H129" t="str">
        <f t="shared" si="5"/>
        <v>Feb</v>
      </c>
      <c r="I129" t="str">
        <f t="shared" si="6"/>
        <v>2019</v>
      </c>
      <c r="J129" t="str">
        <f t="shared" si="7"/>
        <v>15</v>
      </c>
    </row>
    <row r="130" spans="1:10" x14ac:dyDescent="0.2">
      <c r="A130" s="1">
        <f t="shared" si="4"/>
        <v>43510</v>
      </c>
      <c r="B130" s="1" t="s">
        <v>183</v>
      </c>
      <c r="C130">
        <v>7.5209999999999999</v>
      </c>
      <c r="D130">
        <v>7.4850000000000003</v>
      </c>
      <c r="E130">
        <v>7.524</v>
      </c>
      <c r="F130">
        <v>7.4829999999999997</v>
      </c>
      <c r="G130" s="9">
        <v>7.4000000000000003E-3</v>
      </c>
      <c r="H130" t="str">
        <f t="shared" si="5"/>
        <v>Feb</v>
      </c>
      <c r="I130" t="str">
        <f t="shared" si="6"/>
        <v>2019</v>
      </c>
      <c r="J130" t="str">
        <f t="shared" si="7"/>
        <v>14</v>
      </c>
    </row>
    <row r="131" spans="1:10" x14ac:dyDescent="0.2">
      <c r="A131" s="1">
        <f t="shared" ref="A131:A194" si="8">DATE(I131,MONTH(1&amp;H131),J131)</f>
        <v>43509</v>
      </c>
      <c r="B131" s="1" t="s">
        <v>184</v>
      </c>
      <c r="C131">
        <v>7.4660000000000002</v>
      </c>
      <c r="D131">
        <v>7.4690000000000003</v>
      </c>
      <c r="E131">
        <v>7.4790000000000001</v>
      </c>
      <c r="F131">
        <v>7.4359999999999999</v>
      </c>
      <c r="G131" s="9">
        <v>-8.9999999999999993E-3</v>
      </c>
      <c r="H131" t="str">
        <f t="shared" ref="H131:H194" si="9">LEFT(B131,3)</f>
        <v>Feb</v>
      </c>
      <c r="I131" t="str">
        <f t="shared" ref="I131:I194" si="10">RIGHT(B131,4)</f>
        <v>2019</v>
      </c>
      <c r="J131" t="str">
        <f t="shared" ref="J131:J194" si="11">MID(B131,5,2)</f>
        <v>13</v>
      </c>
    </row>
    <row r="132" spans="1:10" x14ac:dyDescent="0.2">
      <c r="A132" s="1">
        <f t="shared" si="8"/>
        <v>43508</v>
      </c>
      <c r="B132" s="1" t="s">
        <v>185</v>
      </c>
      <c r="C132">
        <v>7.5339999999999998</v>
      </c>
      <c r="D132">
        <v>7.54</v>
      </c>
      <c r="E132">
        <v>7.54</v>
      </c>
      <c r="F132">
        <v>7.51</v>
      </c>
      <c r="G132" s="9">
        <v>6.9999999999999999E-4</v>
      </c>
      <c r="H132" t="str">
        <f t="shared" si="9"/>
        <v>Feb</v>
      </c>
      <c r="I132" t="str">
        <f t="shared" si="10"/>
        <v>2019</v>
      </c>
      <c r="J132" t="str">
        <f t="shared" si="11"/>
        <v>12</v>
      </c>
    </row>
    <row r="133" spans="1:10" x14ac:dyDescent="0.2">
      <c r="A133" s="1">
        <f t="shared" si="8"/>
        <v>43507</v>
      </c>
      <c r="B133" s="1" t="s">
        <v>186</v>
      </c>
      <c r="C133">
        <v>7.5289999999999999</v>
      </c>
      <c r="D133">
        <v>7.524</v>
      </c>
      <c r="E133">
        <v>7.548</v>
      </c>
      <c r="F133">
        <v>7.5090000000000003</v>
      </c>
      <c r="G133" s="9">
        <v>6.9999999999999999E-4</v>
      </c>
      <c r="H133" t="str">
        <f t="shared" si="9"/>
        <v>Feb</v>
      </c>
      <c r="I133" t="str">
        <f t="shared" si="10"/>
        <v>2019</v>
      </c>
      <c r="J133" t="str">
        <f t="shared" si="11"/>
        <v>11</v>
      </c>
    </row>
    <row r="134" spans="1:10" x14ac:dyDescent="0.2">
      <c r="A134" s="1">
        <f t="shared" si="8"/>
        <v>43504</v>
      </c>
      <c r="B134" s="1" t="s">
        <v>187</v>
      </c>
      <c r="C134">
        <v>7.524</v>
      </c>
      <c r="D134">
        <v>7.4880000000000004</v>
      </c>
      <c r="E134">
        <v>7.5309999999999997</v>
      </c>
      <c r="F134">
        <v>7.4589999999999996</v>
      </c>
      <c r="G134" s="9">
        <v>3.0999999999999999E-3</v>
      </c>
      <c r="H134" t="str">
        <f t="shared" si="9"/>
        <v>Feb</v>
      </c>
      <c r="I134" t="str">
        <f t="shared" si="10"/>
        <v>2019</v>
      </c>
      <c r="J134" t="str">
        <f t="shared" si="11"/>
        <v>08</v>
      </c>
    </row>
    <row r="135" spans="1:10" x14ac:dyDescent="0.2">
      <c r="A135" s="1">
        <f t="shared" si="8"/>
        <v>43503</v>
      </c>
      <c r="B135" s="1" t="s">
        <v>188</v>
      </c>
      <c r="C135">
        <v>7.5010000000000003</v>
      </c>
      <c r="D135">
        <v>7.5730000000000004</v>
      </c>
      <c r="E135">
        <v>7.5880000000000001</v>
      </c>
      <c r="F135">
        <v>7.47</v>
      </c>
      <c r="G135" s="9">
        <v>-8.5000000000000006E-3</v>
      </c>
      <c r="H135" t="str">
        <f t="shared" si="9"/>
        <v>Feb</v>
      </c>
      <c r="I135" t="str">
        <f t="shared" si="10"/>
        <v>2019</v>
      </c>
      <c r="J135" t="str">
        <f t="shared" si="11"/>
        <v>07</v>
      </c>
    </row>
    <row r="136" spans="1:10" x14ac:dyDescent="0.2">
      <c r="A136" s="1">
        <f t="shared" si="8"/>
        <v>43502</v>
      </c>
      <c r="B136" s="1" t="s">
        <v>189</v>
      </c>
      <c r="C136">
        <v>7.5650000000000004</v>
      </c>
      <c r="D136">
        <v>7.6020000000000003</v>
      </c>
      <c r="E136">
        <v>7.6020000000000003</v>
      </c>
      <c r="F136">
        <v>7.5650000000000004</v>
      </c>
      <c r="G136" s="9">
        <v>-6.6E-3</v>
      </c>
      <c r="H136" t="str">
        <f t="shared" si="9"/>
        <v>Feb</v>
      </c>
      <c r="I136" t="str">
        <f t="shared" si="10"/>
        <v>2019</v>
      </c>
      <c r="J136" t="str">
        <f t="shared" si="11"/>
        <v>06</v>
      </c>
    </row>
    <row r="137" spans="1:10" x14ac:dyDescent="0.2">
      <c r="A137" s="1">
        <f t="shared" si="8"/>
        <v>43501</v>
      </c>
      <c r="B137" s="1" t="s">
        <v>190</v>
      </c>
      <c r="C137">
        <v>7.6150000000000002</v>
      </c>
      <c r="D137">
        <v>7.6689999999999996</v>
      </c>
      <c r="E137">
        <v>7.6719999999999997</v>
      </c>
      <c r="F137">
        <v>7.609</v>
      </c>
      <c r="G137" s="9">
        <v>-7.4000000000000003E-3</v>
      </c>
      <c r="H137" t="str">
        <f t="shared" si="9"/>
        <v>Feb</v>
      </c>
      <c r="I137" t="str">
        <f t="shared" si="10"/>
        <v>2019</v>
      </c>
      <c r="J137" t="str">
        <f t="shared" si="11"/>
        <v>05</v>
      </c>
    </row>
    <row r="138" spans="1:10" x14ac:dyDescent="0.2">
      <c r="A138" s="1">
        <f t="shared" si="8"/>
        <v>43500</v>
      </c>
      <c r="B138" s="1" t="s">
        <v>191</v>
      </c>
      <c r="C138">
        <v>7.6719999999999997</v>
      </c>
      <c r="D138">
        <v>7.65</v>
      </c>
      <c r="E138">
        <v>7.6740000000000004</v>
      </c>
      <c r="F138">
        <v>7.6319999999999997</v>
      </c>
      <c r="G138" s="9">
        <v>8.0999999999999996E-3</v>
      </c>
      <c r="H138" t="str">
        <f t="shared" si="9"/>
        <v>Feb</v>
      </c>
      <c r="I138" t="str">
        <f t="shared" si="10"/>
        <v>2019</v>
      </c>
      <c r="J138" t="str">
        <f t="shared" si="11"/>
        <v>04</v>
      </c>
    </row>
    <row r="139" spans="1:10" x14ac:dyDescent="0.2">
      <c r="A139" s="1">
        <f t="shared" si="8"/>
        <v>43497</v>
      </c>
      <c r="B139" s="1" t="s">
        <v>192</v>
      </c>
      <c r="C139">
        <v>7.61</v>
      </c>
      <c r="D139">
        <v>7.47</v>
      </c>
      <c r="E139">
        <v>7.6509999999999998</v>
      </c>
      <c r="F139">
        <v>7.4249999999999998</v>
      </c>
      <c r="G139" s="9">
        <v>1.7000000000000001E-2</v>
      </c>
      <c r="H139" t="str">
        <f t="shared" si="9"/>
        <v>Feb</v>
      </c>
      <c r="I139" t="str">
        <f t="shared" si="10"/>
        <v>2019</v>
      </c>
      <c r="J139" t="str">
        <f t="shared" si="11"/>
        <v>01</v>
      </c>
    </row>
    <row r="140" spans="1:10" x14ac:dyDescent="0.2">
      <c r="A140" s="1">
        <f t="shared" si="8"/>
        <v>43496</v>
      </c>
      <c r="B140" s="1" t="s">
        <v>193</v>
      </c>
      <c r="C140">
        <v>7.4829999999999997</v>
      </c>
      <c r="D140">
        <v>7.532</v>
      </c>
      <c r="E140">
        <v>7.5510000000000002</v>
      </c>
      <c r="F140">
        <v>7.4820000000000002</v>
      </c>
      <c r="G140" s="9">
        <v>-8.9999999999999993E-3</v>
      </c>
      <c r="H140" t="str">
        <f t="shared" si="9"/>
        <v>Jan</v>
      </c>
      <c r="I140" t="str">
        <f t="shared" si="10"/>
        <v>2019</v>
      </c>
      <c r="J140" t="str">
        <f t="shared" si="11"/>
        <v>31</v>
      </c>
    </row>
    <row r="141" spans="1:10" x14ac:dyDescent="0.2">
      <c r="A141" s="1">
        <f t="shared" si="8"/>
        <v>43495</v>
      </c>
      <c r="B141" s="1" t="s">
        <v>194</v>
      </c>
      <c r="C141">
        <v>7.5510000000000002</v>
      </c>
      <c r="D141">
        <v>7.5410000000000004</v>
      </c>
      <c r="E141">
        <v>7.556</v>
      </c>
      <c r="F141">
        <v>7.5330000000000004</v>
      </c>
      <c r="G141" s="9">
        <v>3.5000000000000001E-3</v>
      </c>
      <c r="H141" t="str">
        <f t="shared" si="9"/>
        <v>Jan</v>
      </c>
      <c r="I141" t="str">
        <f t="shared" si="10"/>
        <v>2019</v>
      </c>
      <c r="J141" t="str">
        <f t="shared" si="11"/>
        <v>30</v>
      </c>
    </row>
    <row r="142" spans="1:10" x14ac:dyDescent="0.2">
      <c r="A142" s="1">
        <f t="shared" si="8"/>
        <v>43494</v>
      </c>
      <c r="B142" s="1" t="s">
        <v>195</v>
      </c>
      <c r="C142">
        <v>7.5250000000000004</v>
      </c>
      <c r="D142">
        <v>7.5330000000000004</v>
      </c>
      <c r="E142">
        <v>7.5510000000000002</v>
      </c>
      <c r="F142">
        <v>7.5220000000000002</v>
      </c>
      <c r="G142" s="9">
        <v>-2.0999999999999999E-3</v>
      </c>
      <c r="H142" t="str">
        <f t="shared" si="9"/>
        <v>Jan</v>
      </c>
      <c r="I142" t="str">
        <f t="shared" si="10"/>
        <v>2019</v>
      </c>
      <c r="J142" t="str">
        <f t="shared" si="11"/>
        <v>29</v>
      </c>
    </row>
    <row r="143" spans="1:10" x14ac:dyDescent="0.2">
      <c r="A143" s="1">
        <f t="shared" si="8"/>
        <v>43493</v>
      </c>
      <c r="B143" s="1" t="s">
        <v>196</v>
      </c>
      <c r="C143">
        <v>7.5410000000000004</v>
      </c>
      <c r="D143">
        <v>7.5579999999999998</v>
      </c>
      <c r="E143">
        <v>7.5620000000000003</v>
      </c>
      <c r="F143">
        <v>7.5350000000000001</v>
      </c>
      <c r="G143" s="9">
        <v>-6.9999999999999999E-4</v>
      </c>
      <c r="H143" t="str">
        <f t="shared" si="9"/>
        <v>Jan</v>
      </c>
      <c r="I143" t="str">
        <f t="shared" si="10"/>
        <v>2019</v>
      </c>
      <c r="J143" t="str">
        <f t="shared" si="11"/>
        <v>28</v>
      </c>
    </row>
    <row r="144" spans="1:10" x14ac:dyDescent="0.2">
      <c r="A144" s="1">
        <f t="shared" si="8"/>
        <v>43490</v>
      </c>
      <c r="B144" s="1" t="s">
        <v>197</v>
      </c>
      <c r="C144">
        <v>7.5460000000000003</v>
      </c>
      <c r="D144">
        <v>7.5780000000000003</v>
      </c>
      <c r="E144">
        <v>7.5780000000000003</v>
      </c>
      <c r="F144">
        <v>7.524</v>
      </c>
      <c r="G144" s="9">
        <v>-1.5E-3</v>
      </c>
      <c r="H144" t="str">
        <f t="shared" si="9"/>
        <v>Jan</v>
      </c>
      <c r="I144" t="str">
        <f t="shared" si="10"/>
        <v>2019</v>
      </c>
      <c r="J144" t="str">
        <f t="shared" si="11"/>
        <v>25</v>
      </c>
    </row>
    <row r="145" spans="1:10" x14ac:dyDescent="0.2">
      <c r="A145" s="1">
        <f t="shared" si="8"/>
        <v>43489</v>
      </c>
      <c r="B145" s="1" t="s">
        <v>198</v>
      </c>
      <c r="C145">
        <v>7.5570000000000004</v>
      </c>
      <c r="D145">
        <v>7.569</v>
      </c>
      <c r="E145">
        <v>7.6040000000000001</v>
      </c>
      <c r="F145">
        <v>7.5549999999999997</v>
      </c>
      <c r="G145" s="9">
        <v>-2.5999999999999999E-3</v>
      </c>
      <c r="H145" t="str">
        <f t="shared" si="9"/>
        <v>Jan</v>
      </c>
      <c r="I145" t="str">
        <f t="shared" si="10"/>
        <v>2019</v>
      </c>
      <c r="J145" t="str">
        <f t="shared" si="11"/>
        <v>24</v>
      </c>
    </row>
    <row r="146" spans="1:10" x14ac:dyDescent="0.2">
      <c r="A146" s="1">
        <f t="shared" si="8"/>
        <v>43488</v>
      </c>
      <c r="B146" s="1" t="s">
        <v>199</v>
      </c>
      <c r="C146">
        <v>7.577</v>
      </c>
      <c r="D146">
        <v>7.52</v>
      </c>
      <c r="E146">
        <v>7.585</v>
      </c>
      <c r="F146">
        <v>7.5110000000000001</v>
      </c>
      <c r="G146" s="9">
        <v>5.7999999999999996E-3</v>
      </c>
      <c r="H146" t="str">
        <f t="shared" si="9"/>
        <v>Jan</v>
      </c>
      <c r="I146" t="str">
        <f t="shared" si="10"/>
        <v>2019</v>
      </c>
      <c r="J146" t="str">
        <f t="shared" si="11"/>
        <v>23</v>
      </c>
    </row>
    <row r="147" spans="1:10" x14ac:dyDescent="0.2">
      <c r="A147" s="1">
        <f t="shared" si="8"/>
        <v>43487</v>
      </c>
      <c r="B147" s="1" t="s">
        <v>200</v>
      </c>
      <c r="C147">
        <v>7.5330000000000004</v>
      </c>
      <c r="D147">
        <v>7.5519999999999996</v>
      </c>
      <c r="E147">
        <v>7.5549999999999997</v>
      </c>
      <c r="F147">
        <v>7.516</v>
      </c>
      <c r="G147" s="9">
        <v>-4.7999999999999996E-3</v>
      </c>
      <c r="H147" t="str">
        <f t="shared" si="9"/>
        <v>Jan</v>
      </c>
      <c r="I147" t="str">
        <f t="shared" si="10"/>
        <v>2019</v>
      </c>
      <c r="J147" t="str">
        <f t="shared" si="11"/>
        <v>22</v>
      </c>
    </row>
    <row r="148" spans="1:10" x14ac:dyDescent="0.2">
      <c r="A148" s="1">
        <f t="shared" si="8"/>
        <v>43486</v>
      </c>
      <c r="B148" s="1" t="s">
        <v>201</v>
      </c>
      <c r="C148">
        <v>7.569</v>
      </c>
      <c r="D148">
        <v>7.6280000000000001</v>
      </c>
      <c r="E148">
        <v>7.65</v>
      </c>
      <c r="F148">
        <v>7.5449999999999999</v>
      </c>
      <c r="G148" s="9">
        <v>-3.5999999999999999E-3</v>
      </c>
      <c r="H148" t="str">
        <f t="shared" si="9"/>
        <v>Jan</v>
      </c>
      <c r="I148" t="str">
        <f t="shared" si="10"/>
        <v>2019</v>
      </c>
      <c r="J148" t="str">
        <f t="shared" si="11"/>
        <v>21</v>
      </c>
    </row>
    <row r="149" spans="1:10" x14ac:dyDescent="0.2">
      <c r="A149" s="1">
        <f t="shared" si="8"/>
        <v>43483</v>
      </c>
      <c r="B149" s="1" t="s">
        <v>202</v>
      </c>
      <c r="C149">
        <v>7.5960000000000001</v>
      </c>
      <c r="D149">
        <v>7.593</v>
      </c>
      <c r="E149">
        <v>7.609</v>
      </c>
      <c r="F149">
        <v>7.5670000000000002</v>
      </c>
      <c r="G149" s="9">
        <v>6.1999999999999998E-3</v>
      </c>
      <c r="H149" t="str">
        <f t="shared" si="9"/>
        <v>Jan</v>
      </c>
      <c r="I149" t="str">
        <f t="shared" si="10"/>
        <v>2019</v>
      </c>
      <c r="J149" t="str">
        <f t="shared" si="11"/>
        <v>18</v>
      </c>
    </row>
    <row r="150" spans="1:10" x14ac:dyDescent="0.2">
      <c r="A150" s="1">
        <f t="shared" si="8"/>
        <v>43482</v>
      </c>
      <c r="B150" s="1" t="s">
        <v>203</v>
      </c>
      <c r="C150">
        <v>7.5490000000000004</v>
      </c>
      <c r="D150">
        <v>7.5730000000000004</v>
      </c>
      <c r="E150">
        <v>7.5869999999999997</v>
      </c>
      <c r="F150">
        <v>7.5330000000000004</v>
      </c>
      <c r="G150" s="9">
        <v>-1.9E-3</v>
      </c>
      <c r="H150" t="str">
        <f t="shared" si="9"/>
        <v>Jan</v>
      </c>
      <c r="I150" t="str">
        <f t="shared" si="10"/>
        <v>2019</v>
      </c>
      <c r="J150" t="str">
        <f t="shared" si="11"/>
        <v>17</v>
      </c>
    </row>
    <row r="151" spans="1:10" x14ac:dyDescent="0.2">
      <c r="A151" s="1">
        <f t="shared" si="8"/>
        <v>43481</v>
      </c>
      <c r="B151" s="1" t="s">
        <v>204</v>
      </c>
      <c r="C151">
        <v>7.5629999999999997</v>
      </c>
      <c r="D151">
        <v>7.4790000000000001</v>
      </c>
      <c r="E151">
        <v>7.577</v>
      </c>
      <c r="F151">
        <v>7.4649999999999999</v>
      </c>
      <c r="G151" s="9">
        <v>1.2E-2</v>
      </c>
      <c r="H151" t="str">
        <f t="shared" si="9"/>
        <v>Jan</v>
      </c>
      <c r="I151" t="str">
        <f t="shared" si="10"/>
        <v>2019</v>
      </c>
      <c r="J151" t="str">
        <f t="shared" si="11"/>
        <v>16</v>
      </c>
    </row>
    <row r="152" spans="1:10" x14ac:dyDescent="0.2">
      <c r="A152" s="1">
        <f t="shared" si="8"/>
        <v>43480</v>
      </c>
      <c r="B152" s="1" t="s">
        <v>205</v>
      </c>
      <c r="C152">
        <v>7.4729999999999999</v>
      </c>
      <c r="D152">
        <v>7.4720000000000004</v>
      </c>
      <c r="E152">
        <v>7.49</v>
      </c>
      <c r="F152">
        <v>7.4569999999999999</v>
      </c>
      <c r="G152" s="9">
        <v>5.7000000000000002E-3</v>
      </c>
      <c r="H152" t="str">
        <f t="shared" si="9"/>
        <v>Jan</v>
      </c>
      <c r="I152" t="str">
        <f t="shared" si="10"/>
        <v>2019</v>
      </c>
      <c r="J152" t="str">
        <f t="shared" si="11"/>
        <v>15</v>
      </c>
    </row>
    <row r="153" spans="1:10" x14ac:dyDescent="0.2">
      <c r="A153" s="1">
        <f t="shared" si="8"/>
        <v>43479</v>
      </c>
      <c r="B153" s="1" t="s">
        <v>206</v>
      </c>
      <c r="C153">
        <v>7.431</v>
      </c>
      <c r="D153">
        <v>7.4740000000000002</v>
      </c>
      <c r="E153">
        <v>7.4740000000000002</v>
      </c>
      <c r="F153">
        <v>7.423</v>
      </c>
      <c r="G153" s="9">
        <v>-9.5999999999999992E-3</v>
      </c>
      <c r="H153" t="str">
        <f t="shared" si="9"/>
        <v>Jan</v>
      </c>
      <c r="I153" t="str">
        <f t="shared" si="10"/>
        <v>2019</v>
      </c>
      <c r="J153" t="str">
        <f t="shared" si="11"/>
        <v>14</v>
      </c>
    </row>
    <row r="154" spans="1:10" x14ac:dyDescent="0.2">
      <c r="A154" s="1">
        <f t="shared" si="8"/>
        <v>43476</v>
      </c>
      <c r="B154" s="1" t="s">
        <v>207</v>
      </c>
      <c r="C154">
        <v>7.5030000000000001</v>
      </c>
      <c r="D154">
        <v>7.4790000000000001</v>
      </c>
      <c r="E154">
        <v>7.5190000000000001</v>
      </c>
      <c r="F154">
        <v>7.4489999999999998</v>
      </c>
      <c r="G154" s="9">
        <v>3.5999999999999999E-3</v>
      </c>
      <c r="H154" t="str">
        <f t="shared" si="9"/>
        <v>Jan</v>
      </c>
      <c r="I154" t="str">
        <f t="shared" si="10"/>
        <v>2019</v>
      </c>
      <c r="J154" t="str">
        <f t="shared" si="11"/>
        <v>11</v>
      </c>
    </row>
    <row r="155" spans="1:10" x14ac:dyDescent="0.2">
      <c r="A155" s="1">
        <f t="shared" si="8"/>
        <v>43475</v>
      </c>
      <c r="B155" s="1" t="s">
        <v>208</v>
      </c>
      <c r="C155">
        <v>7.476</v>
      </c>
      <c r="D155">
        <v>7.4880000000000004</v>
      </c>
      <c r="E155">
        <v>7.516</v>
      </c>
      <c r="F155">
        <v>7.4660000000000002</v>
      </c>
      <c r="G155" s="9">
        <v>8.0000000000000004E-4</v>
      </c>
      <c r="H155" t="str">
        <f t="shared" si="9"/>
        <v>Jan</v>
      </c>
      <c r="I155" t="str">
        <f t="shared" si="10"/>
        <v>2019</v>
      </c>
      <c r="J155" t="str">
        <f t="shared" si="11"/>
        <v>10</v>
      </c>
    </row>
    <row r="156" spans="1:10" x14ac:dyDescent="0.2">
      <c r="A156" s="1">
        <f t="shared" si="8"/>
        <v>43474</v>
      </c>
      <c r="B156" s="1" t="s">
        <v>209</v>
      </c>
      <c r="C156">
        <v>7.47</v>
      </c>
      <c r="D156">
        <v>7.476</v>
      </c>
      <c r="E156">
        <v>7.4820000000000002</v>
      </c>
      <c r="F156">
        <v>7.444</v>
      </c>
      <c r="G156" s="9">
        <v>2.0999999999999999E-3</v>
      </c>
      <c r="H156" t="str">
        <f t="shared" si="9"/>
        <v>Jan</v>
      </c>
      <c r="I156" t="str">
        <f t="shared" si="10"/>
        <v>2019</v>
      </c>
      <c r="J156" t="str">
        <f t="shared" si="11"/>
        <v>09</v>
      </c>
    </row>
    <row r="157" spans="1:10" x14ac:dyDescent="0.2">
      <c r="A157" s="1">
        <f t="shared" si="8"/>
        <v>43473</v>
      </c>
      <c r="B157" s="1" t="s">
        <v>210</v>
      </c>
      <c r="C157">
        <v>7.4539999999999997</v>
      </c>
      <c r="D157">
        <v>7.5030000000000001</v>
      </c>
      <c r="E157">
        <v>7.5339999999999998</v>
      </c>
      <c r="F157">
        <v>7.4390000000000001</v>
      </c>
      <c r="G157" s="9">
        <v>-7.1999999999999998E-3</v>
      </c>
      <c r="H157" t="str">
        <f t="shared" si="9"/>
        <v>Jan</v>
      </c>
      <c r="I157" t="str">
        <f t="shared" si="10"/>
        <v>2019</v>
      </c>
      <c r="J157" t="str">
        <f t="shared" si="11"/>
        <v>08</v>
      </c>
    </row>
    <row r="158" spans="1:10" x14ac:dyDescent="0.2">
      <c r="A158" s="1">
        <f t="shared" si="8"/>
        <v>43472</v>
      </c>
      <c r="B158" s="1" t="s">
        <v>211</v>
      </c>
      <c r="C158">
        <v>7.508</v>
      </c>
      <c r="D158">
        <v>7.4669999999999996</v>
      </c>
      <c r="E158">
        <v>7.5190000000000001</v>
      </c>
      <c r="F158">
        <v>7.4390000000000001</v>
      </c>
      <c r="G158" s="9">
        <v>8.0999999999999996E-3</v>
      </c>
      <c r="H158" t="str">
        <f t="shared" si="9"/>
        <v>Jan</v>
      </c>
      <c r="I158" t="str">
        <f t="shared" si="10"/>
        <v>2019</v>
      </c>
      <c r="J158" t="str">
        <f t="shared" si="11"/>
        <v>07</v>
      </c>
    </row>
    <row r="159" spans="1:10" x14ac:dyDescent="0.2">
      <c r="A159" s="1">
        <f t="shared" si="8"/>
        <v>43469</v>
      </c>
      <c r="B159" s="1" t="s">
        <v>212</v>
      </c>
      <c r="C159">
        <v>7.4480000000000004</v>
      </c>
      <c r="D159">
        <v>7.407</v>
      </c>
      <c r="E159">
        <v>7.4749999999999996</v>
      </c>
      <c r="F159">
        <v>7.4059999999999997</v>
      </c>
      <c r="G159" s="9">
        <v>2.8E-3</v>
      </c>
      <c r="H159" t="str">
        <f t="shared" si="9"/>
        <v>Jan</v>
      </c>
      <c r="I159" t="str">
        <f t="shared" si="10"/>
        <v>2019</v>
      </c>
      <c r="J159" t="str">
        <f t="shared" si="11"/>
        <v>04</v>
      </c>
    </row>
    <row r="160" spans="1:10" x14ac:dyDescent="0.2">
      <c r="A160" s="1">
        <f t="shared" si="8"/>
        <v>43468</v>
      </c>
      <c r="B160" s="1" t="s">
        <v>213</v>
      </c>
      <c r="C160">
        <v>7.4269999999999996</v>
      </c>
      <c r="D160">
        <v>7.3970000000000002</v>
      </c>
      <c r="E160">
        <v>7.4329999999999998</v>
      </c>
      <c r="F160">
        <v>7.3810000000000002</v>
      </c>
      <c r="G160" s="9">
        <v>9.9000000000000008E-3</v>
      </c>
      <c r="H160" t="str">
        <f t="shared" si="9"/>
        <v>Jan</v>
      </c>
      <c r="I160" t="str">
        <f t="shared" si="10"/>
        <v>2019</v>
      </c>
      <c r="J160" t="str">
        <f t="shared" si="11"/>
        <v>03</v>
      </c>
    </row>
    <row r="161" spans="1:10" x14ac:dyDescent="0.2">
      <c r="A161" s="1">
        <f t="shared" si="8"/>
        <v>43467</v>
      </c>
      <c r="B161" s="1" t="s">
        <v>214</v>
      </c>
      <c r="C161">
        <v>7.3540000000000001</v>
      </c>
      <c r="D161">
        <v>7.4089999999999998</v>
      </c>
      <c r="E161">
        <v>7.415</v>
      </c>
      <c r="F161">
        <v>7.35</v>
      </c>
      <c r="G161" s="9">
        <v>-8.6E-3</v>
      </c>
      <c r="H161" t="str">
        <f t="shared" si="9"/>
        <v>Jan</v>
      </c>
      <c r="I161" t="str">
        <f t="shared" si="10"/>
        <v>2019</v>
      </c>
      <c r="J161" t="str">
        <f t="shared" si="11"/>
        <v>02</v>
      </c>
    </row>
    <row r="162" spans="1:10" x14ac:dyDescent="0.2">
      <c r="A162" s="1">
        <f t="shared" si="8"/>
        <v>43466</v>
      </c>
      <c r="B162" s="1" t="s">
        <v>215</v>
      </c>
      <c r="C162">
        <v>7.4180000000000001</v>
      </c>
      <c r="D162">
        <v>7.4009999999999998</v>
      </c>
      <c r="E162">
        <v>7.4470000000000001</v>
      </c>
      <c r="F162">
        <v>7.3849999999999998</v>
      </c>
      <c r="G162" s="9">
        <v>6.4999999999999997E-3</v>
      </c>
      <c r="H162" t="str">
        <f t="shared" si="9"/>
        <v>Jan</v>
      </c>
      <c r="I162" t="str">
        <f t="shared" si="10"/>
        <v>2019</v>
      </c>
      <c r="J162" t="str">
        <f t="shared" si="11"/>
        <v>01</v>
      </c>
    </row>
    <row r="163" spans="1:10" x14ac:dyDescent="0.2">
      <c r="A163" s="1">
        <f t="shared" si="8"/>
        <v>43465</v>
      </c>
      <c r="B163" s="1" t="s">
        <v>216</v>
      </c>
      <c r="C163">
        <v>7.37</v>
      </c>
      <c r="D163">
        <v>7.3680000000000003</v>
      </c>
      <c r="E163">
        <v>7.3890000000000002</v>
      </c>
      <c r="F163">
        <v>7.3390000000000004</v>
      </c>
      <c r="G163" s="9">
        <v>-2.8E-3</v>
      </c>
      <c r="H163" t="str">
        <f t="shared" si="9"/>
        <v>Dec</v>
      </c>
      <c r="I163" t="str">
        <f t="shared" si="10"/>
        <v>2018</v>
      </c>
      <c r="J163" t="str">
        <f t="shared" si="11"/>
        <v>31</v>
      </c>
    </row>
    <row r="164" spans="1:10" x14ac:dyDescent="0.2">
      <c r="A164" s="1">
        <f t="shared" si="8"/>
        <v>43462</v>
      </c>
      <c r="B164" s="1" t="s">
        <v>217</v>
      </c>
      <c r="C164">
        <v>7.391</v>
      </c>
      <c r="D164">
        <v>7.274</v>
      </c>
      <c r="E164">
        <v>7.3929999999999998</v>
      </c>
      <c r="F164">
        <v>7.266</v>
      </c>
      <c r="G164" s="9">
        <v>1.5699999999999999E-2</v>
      </c>
      <c r="H164" t="str">
        <f t="shared" si="9"/>
        <v>Dec</v>
      </c>
      <c r="I164" t="str">
        <f t="shared" si="10"/>
        <v>2018</v>
      </c>
      <c r="J164" t="str">
        <f t="shared" si="11"/>
        <v>28</v>
      </c>
    </row>
    <row r="165" spans="1:10" x14ac:dyDescent="0.2">
      <c r="A165" s="1">
        <f t="shared" si="8"/>
        <v>43461</v>
      </c>
      <c r="B165" s="1" t="s">
        <v>218</v>
      </c>
      <c r="C165">
        <v>7.2770000000000001</v>
      </c>
      <c r="D165">
        <v>7.3070000000000004</v>
      </c>
      <c r="E165">
        <v>7.3070000000000004</v>
      </c>
      <c r="F165">
        <v>7.2350000000000003</v>
      </c>
      <c r="G165" s="9">
        <v>1.9E-3</v>
      </c>
      <c r="H165" t="str">
        <f t="shared" si="9"/>
        <v>Dec</v>
      </c>
      <c r="I165" t="str">
        <f t="shared" si="10"/>
        <v>2018</v>
      </c>
      <c r="J165" t="str">
        <f t="shared" si="11"/>
        <v>27</v>
      </c>
    </row>
    <row r="166" spans="1:10" x14ac:dyDescent="0.2">
      <c r="A166" s="1">
        <f t="shared" si="8"/>
        <v>43460</v>
      </c>
      <c r="B166" s="1" t="s">
        <v>219</v>
      </c>
      <c r="C166">
        <v>7.2629999999999999</v>
      </c>
      <c r="D166">
        <v>7.2489999999999997</v>
      </c>
      <c r="E166">
        <v>7.2670000000000003</v>
      </c>
      <c r="F166">
        <v>7.2279999999999998</v>
      </c>
      <c r="G166" s="9">
        <v>-3.3E-3</v>
      </c>
      <c r="H166" t="str">
        <f t="shared" si="9"/>
        <v>Dec</v>
      </c>
      <c r="I166" t="str">
        <f t="shared" si="10"/>
        <v>2018</v>
      </c>
      <c r="J166" t="str">
        <f t="shared" si="11"/>
        <v>26</v>
      </c>
    </row>
    <row r="167" spans="1:10" x14ac:dyDescent="0.2">
      <c r="A167" s="1">
        <f t="shared" si="8"/>
        <v>43458</v>
      </c>
      <c r="B167" s="1" t="s">
        <v>220</v>
      </c>
      <c r="C167">
        <v>7.2869999999999999</v>
      </c>
      <c r="D167">
        <v>7.298</v>
      </c>
      <c r="E167">
        <v>7.306</v>
      </c>
      <c r="F167">
        <v>7.2779999999999996</v>
      </c>
      <c r="G167" s="9">
        <v>1.5E-3</v>
      </c>
      <c r="H167" t="str">
        <f t="shared" si="9"/>
        <v>Dec</v>
      </c>
      <c r="I167" t="str">
        <f t="shared" si="10"/>
        <v>2018</v>
      </c>
      <c r="J167" t="str">
        <f t="shared" si="11"/>
        <v>24</v>
      </c>
    </row>
    <row r="168" spans="1:10" x14ac:dyDescent="0.2">
      <c r="A168" s="1">
        <f t="shared" si="8"/>
        <v>43455</v>
      </c>
      <c r="B168" s="1" t="s">
        <v>221</v>
      </c>
      <c r="C168">
        <v>7.2759999999999998</v>
      </c>
      <c r="D168">
        <v>7.2690000000000001</v>
      </c>
      <c r="E168">
        <v>7.3159999999999998</v>
      </c>
      <c r="F168">
        <v>7.2590000000000003</v>
      </c>
      <c r="G168" s="9">
        <v>5.9999999999999995E-4</v>
      </c>
      <c r="H168" t="str">
        <f t="shared" si="9"/>
        <v>Dec</v>
      </c>
      <c r="I168" t="str">
        <f t="shared" si="10"/>
        <v>2018</v>
      </c>
      <c r="J168" t="str">
        <f t="shared" si="11"/>
        <v>21</v>
      </c>
    </row>
    <row r="169" spans="1:10" x14ac:dyDescent="0.2">
      <c r="A169" s="1">
        <f t="shared" si="8"/>
        <v>43454</v>
      </c>
      <c r="B169" s="1" t="s">
        <v>222</v>
      </c>
      <c r="C169">
        <v>7.2720000000000002</v>
      </c>
      <c r="D169">
        <v>7.2530000000000001</v>
      </c>
      <c r="E169">
        <v>7.2750000000000004</v>
      </c>
      <c r="F169">
        <v>7.2329999999999997</v>
      </c>
      <c r="G169" s="9">
        <v>7.3000000000000001E-3</v>
      </c>
      <c r="H169" t="str">
        <f t="shared" si="9"/>
        <v>Dec</v>
      </c>
      <c r="I169" t="str">
        <f t="shared" si="10"/>
        <v>2018</v>
      </c>
      <c r="J169" t="str">
        <f t="shared" si="11"/>
        <v>20</v>
      </c>
    </row>
    <row r="170" spans="1:10" x14ac:dyDescent="0.2">
      <c r="A170" s="1">
        <f t="shared" si="8"/>
        <v>43453</v>
      </c>
      <c r="B170" s="1" t="s">
        <v>223</v>
      </c>
      <c r="C170">
        <v>7.2190000000000003</v>
      </c>
      <c r="D170">
        <v>7.2409999999999997</v>
      </c>
      <c r="E170">
        <v>7.2880000000000003</v>
      </c>
      <c r="F170">
        <v>7.218</v>
      </c>
      <c r="G170" s="9">
        <v>-1.72E-2</v>
      </c>
      <c r="H170" t="str">
        <f t="shared" si="9"/>
        <v>Dec</v>
      </c>
      <c r="I170" t="str">
        <f t="shared" si="10"/>
        <v>2018</v>
      </c>
      <c r="J170" t="str">
        <f t="shared" si="11"/>
        <v>19</v>
      </c>
    </row>
    <row r="171" spans="1:10" x14ac:dyDescent="0.2">
      <c r="A171" s="1">
        <f t="shared" si="8"/>
        <v>43452</v>
      </c>
      <c r="B171" s="1" t="s">
        <v>224</v>
      </c>
      <c r="C171">
        <v>7.3449999999999998</v>
      </c>
      <c r="D171">
        <v>7.4269999999999996</v>
      </c>
      <c r="E171">
        <v>7.4379999999999997</v>
      </c>
      <c r="F171">
        <v>7.3449999999999998</v>
      </c>
      <c r="G171" s="9">
        <v>-1.55E-2</v>
      </c>
      <c r="H171" t="str">
        <f t="shared" si="9"/>
        <v>Dec</v>
      </c>
      <c r="I171" t="str">
        <f t="shared" si="10"/>
        <v>2018</v>
      </c>
      <c r="J171" t="str">
        <f t="shared" si="11"/>
        <v>18</v>
      </c>
    </row>
    <row r="172" spans="1:10" x14ac:dyDescent="0.2">
      <c r="A172" s="1">
        <f t="shared" si="8"/>
        <v>43451</v>
      </c>
      <c r="B172" s="1" t="s">
        <v>225</v>
      </c>
      <c r="C172">
        <v>7.4610000000000003</v>
      </c>
      <c r="D172">
        <v>7.4429999999999996</v>
      </c>
      <c r="E172">
        <v>7.4630000000000001</v>
      </c>
      <c r="F172">
        <v>7.423</v>
      </c>
      <c r="G172" s="9">
        <v>2.7000000000000001E-3</v>
      </c>
      <c r="H172" t="str">
        <f t="shared" si="9"/>
        <v>Dec</v>
      </c>
      <c r="I172" t="str">
        <f t="shared" si="10"/>
        <v>2018</v>
      </c>
      <c r="J172" t="str">
        <f t="shared" si="11"/>
        <v>17</v>
      </c>
    </row>
    <row r="173" spans="1:10" x14ac:dyDescent="0.2">
      <c r="A173" s="1">
        <f t="shared" si="8"/>
        <v>43448</v>
      </c>
      <c r="B173" s="1" t="s">
        <v>226</v>
      </c>
      <c r="C173">
        <v>7.4409999999999998</v>
      </c>
      <c r="D173">
        <v>7.4290000000000003</v>
      </c>
      <c r="E173">
        <v>7.4640000000000004</v>
      </c>
      <c r="F173">
        <v>7.4249999999999998</v>
      </c>
      <c r="G173" s="9">
        <v>4.4999999999999997E-3</v>
      </c>
      <c r="H173" t="str">
        <f t="shared" si="9"/>
        <v>Dec</v>
      </c>
      <c r="I173" t="str">
        <f t="shared" si="10"/>
        <v>2018</v>
      </c>
      <c r="J173" t="str">
        <f t="shared" si="11"/>
        <v>14</v>
      </c>
    </row>
    <row r="174" spans="1:10" x14ac:dyDescent="0.2">
      <c r="A174" s="1">
        <f t="shared" si="8"/>
        <v>43447</v>
      </c>
      <c r="B174" s="1" t="s">
        <v>227</v>
      </c>
      <c r="C174">
        <v>7.4080000000000004</v>
      </c>
      <c r="D174">
        <v>7.3890000000000002</v>
      </c>
      <c r="E174">
        <v>7.4370000000000003</v>
      </c>
      <c r="F174">
        <v>7.3819999999999997</v>
      </c>
      <c r="G174" s="9">
        <v>-4.0000000000000002E-4</v>
      </c>
      <c r="H174" t="str">
        <f t="shared" si="9"/>
        <v>Dec</v>
      </c>
      <c r="I174" t="str">
        <f t="shared" si="10"/>
        <v>2018</v>
      </c>
      <c r="J174" t="str">
        <f t="shared" si="11"/>
        <v>13</v>
      </c>
    </row>
    <row r="175" spans="1:10" x14ac:dyDescent="0.2">
      <c r="A175" s="1">
        <f t="shared" si="8"/>
        <v>43446</v>
      </c>
      <c r="B175" s="1" t="s">
        <v>228</v>
      </c>
      <c r="C175">
        <v>7.4109999999999996</v>
      </c>
      <c r="D175">
        <v>7.476</v>
      </c>
      <c r="E175">
        <v>7.4790000000000001</v>
      </c>
      <c r="F175">
        <v>7.41</v>
      </c>
      <c r="G175" s="9">
        <v>-1.55E-2</v>
      </c>
      <c r="H175" t="str">
        <f t="shared" si="9"/>
        <v>Dec</v>
      </c>
      <c r="I175" t="str">
        <f t="shared" si="10"/>
        <v>2018</v>
      </c>
      <c r="J175" t="str">
        <f t="shared" si="11"/>
        <v>12</v>
      </c>
    </row>
    <row r="176" spans="1:10" x14ac:dyDescent="0.2">
      <c r="A176" s="1">
        <f t="shared" si="8"/>
        <v>43445</v>
      </c>
      <c r="B176" s="1" t="s">
        <v>229</v>
      </c>
      <c r="C176">
        <v>7.5279999999999996</v>
      </c>
      <c r="D176">
        <v>7.6950000000000003</v>
      </c>
      <c r="E176">
        <v>7.7030000000000003</v>
      </c>
      <c r="F176">
        <v>7.5119999999999996</v>
      </c>
      <c r="G176" s="9">
        <v>-7.7999999999999996E-3</v>
      </c>
      <c r="H176" t="str">
        <f t="shared" si="9"/>
        <v>Dec</v>
      </c>
      <c r="I176" t="str">
        <f t="shared" si="10"/>
        <v>2018</v>
      </c>
      <c r="J176" t="str">
        <f t="shared" si="11"/>
        <v>11</v>
      </c>
    </row>
    <row r="177" spans="1:10" x14ac:dyDescent="0.2">
      <c r="A177" s="1">
        <f t="shared" si="8"/>
        <v>43444</v>
      </c>
      <c r="B177" s="1" t="s">
        <v>230</v>
      </c>
      <c r="C177">
        <v>7.5869999999999997</v>
      </c>
      <c r="D177">
        <v>7.5049999999999999</v>
      </c>
      <c r="E177">
        <v>7.5979999999999999</v>
      </c>
      <c r="F177">
        <v>7.4930000000000003</v>
      </c>
      <c r="G177" s="9">
        <v>1.6500000000000001E-2</v>
      </c>
      <c r="H177" t="str">
        <f t="shared" si="9"/>
        <v>Dec</v>
      </c>
      <c r="I177" t="str">
        <f t="shared" si="10"/>
        <v>2018</v>
      </c>
      <c r="J177" t="str">
        <f t="shared" si="11"/>
        <v>10</v>
      </c>
    </row>
    <row r="178" spans="1:10" x14ac:dyDescent="0.2">
      <c r="A178" s="1">
        <f t="shared" si="8"/>
        <v>43441</v>
      </c>
      <c r="B178" s="1" t="s">
        <v>231</v>
      </c>
      <c r="C178">
        <v>7.4640000000000004</v>
      </c>
      <c r="D178">
        <v>7.4009999999999998</v>
      </c>
      <c r="E178">
        <v>7.48</v>
      </c>
      <c r="F178">
        <v>7.3890000000000002</v>
      </c>
      <c r="G178" s="9">
        <v>5.4999999999999997E-3</v>
      </c>
      <c r="H178" t="str">
        <f t="shared" si="9"/>
        <v>Dec</v>
      </c>
      <c r="I178" t="str">
        <f t="shared" si="10"/>
        <v>2018</v>
      </c>
      <c r="J178" t="str">
        <f t="shared" si="11"/>
        <v>07</v>
      </c>
    </row>
    <row r="179" spans="1:10" x14ac:dyDescent="0.2">
      <c r="A179" s="1">
        <f t="shared" si="8"/>
        <v>43440</v>
      </c>
      <c r="B179" s="1" t="s">
        <v>232</v>
      </c>
      <c r="C179">
        <v>7.423</v>
      </c>
      <c r="D179">
        <v>7.4119999999999999</v>
      </c>
      <c r="E179">
        <v>7.4429999999999996</v>
      </c>
      <c r="F179">
        <v>7.3710000000000004</v>
      </c>
      <c r="G179" s="9">
        <v>-2.3E-3</v>
      </c>
      <c r="H179" t="str">
        <f t="shared" si="9"/>
        <v>Dec</v>
      </c>
      <c r="I179" t="str">
        <f t="shared" si="10"/>
        <v>2018</v>
      </c>
      <c r="J179" t="str">
        <f t="shared" si="11"/>
        <v>06</v>
      </c>
    </row>
    <row r="180" spans="1:10" x14ac:dyDescent="0.2">
      <c r="A180" s="1">
        <f t="shared" si="8"/>
        <v>43439</v>
      </c>
      <c r="B180" s="1" t="s">
        <v>233</v>
      </c>
      <c r="C180">
        <v>7.44</v>
      </c>
      <c r="D180">
        <v>7.5620000000000003</v>
      </c>
      <c r="E180">
        <v>7.5730000000000004</v>
      </c>
      <c r="F180">
        <v>7.4349999999999996</v>
      </c>
      <c r="G180" s="9">
        <v>-1.77E-2</v>
      </c>
      <c r="H180" t="str">
        <f t="shared" si="9"/>
        <v>Dec</v>
      </c>
      <c r="I180" t="str">
        <f t="shared" si="10"/>
        <v>2018</v>
      </c>
      <c r="J180" t="str">
        <f t="shared" si="11"/>
        <v>05</v>
      </c>
    </row>
    <row r="181" spans="1:10" x14ac:dyDescent="0.2">
      <c r="A181" s="1">
        <f t="shared" si="8"/>
        <v>43438</v>
      </c>
      <c r="B181" s="1" t="s">
        <v>234</v>
      </c>
      <c r="C181">
        <v>7.5739999999999998</v>
      </c>
      <c r="D181">
        <v>7.6180000000000003</v>
      </c>
      <c r="E181">
        <v>7.6180000000000003</v>
      </c>
      <c r="F181">
        <v>7.5659999999999998</v>
      </c>
      <c r="G181" s="9">
        <v>-6.7999999999999996E-3</v>
      </c>
      <c r="H181" t="str">
        <f t="shared" si="9"/>
        <v>Dec</v>
      </c>
      <c r="I181" t="str">
        <f t="shared" si="10"/>
        <v>2018</v>
      </c>
      <c r="J181" t="str">
        <f t="shared" si="11"/>
        <v>04</v>
      </c>
    </row>
    <row r="182" spans="1:10" x14ac:dyDescent="0.2">
      <c r="A182" s="1">
        <f t="shared" si="8"/>
        <v>43437</v>
      </c>
      <c r="B182" s="1" t="s">
        <v>235</v>
      </c>
      <c r="C182">
        <v>7.6260000000000003</v>
      </c>
      <c r="D182">
        <v>7.6459999999999999</v>
      </c>
      <c r="E182">
        <v>7.6529999999999996</v>
      </c>
      <c r="F182">
        <v>7.6159999999999997</v>
      </c>
      <c r="G182" s="9">
        <v>2.5000000000000001E-3</v>
      </c>
      <c r="H182" t="str">
        <f t="shared" si="9"/>
        <v>Dec</v>
      </c>
      <c r="I182" t="str">
        <f t="shared" si="10"/>
        <v>2018</v>
      </c>
      <c r="J182" t="str">
        <f t="shared" si="11"/>
        <v>03</v>
      </c>
    </row>
    <row r="183" spans="1:10" x14ac:dyDescent="0.2">
      <c r="A183" s="1">
        <f t="shared" si="8"/>
        <v>43434</v>
      </c>
      <c r="B183" s="1" t="s">
        <v>236</v>
      </c>
      <c r="C183">
        <v>7.6070000000000002</v>
      </c>
      <c r="D183">
        <v>7.6269999999999998</v>
      </c>
      <c r="E183">
        <v>7.63</v>
      </c>
      <c r="F183">
        <v>7.5960000000000001</v>
      </c>
      <c r="G183" s="9">
        <v>-1E-4</v>
      </c>
      <c r="H183" t="str">
        <f t="shared" si="9"/>
        <v>Nov</v>
      </c>
      <c r="I183" t="str">
        <f t="shared" si="10"/>
        <v>2018</v>
      </c>
      <c r="J183" t="str">
        <f t="shared" si="11"/>
        <v>30</v>
      </c>
    </row>
    <row r="184" spans="1:10" x14ac:dyDescent="0.2">
      <c r="A184" s="1">
        <f t="shared" si="8"/>
        <v>43433</v>
      </c>
      <c r="B184" s="1" t="s">
        <v>237</v>
      </c>
      <c r="C184">
        <v>7.6079999999999997</v>
      </c>
      <c r="D184">
        <v>7.62</v>
      </c>
      <c r="E184">
        <v>7.62</v>
      </c>
      <c r="F184">
        <v>7.5759999999999996</v>
      </c>
      <c r="G184" s="9">
        <v>-4.7000000000000002E-3</v>
      </c>
      <c r="H184" t="str">
        <f t="shared" si="9"/>
        <v>Nov</v>
      </c>
      <c r="I184" t="str">
        <f t="shared" si="10"/>
        <v>2018</v>
      </c>
      <c r="J184" t="str">
        <f t="shared" si="11"/>
        <v>29</v>
      </c>
    </row>
    <row r="185" spans="1:10" x14ac:dyDescent="0.2">
      <c r="A185" s="1">
        <f t="shared" si="8"/>
        <v>43432</v>
      </c>
      <c r="B185" s="1" t="s">
        <v>238</v>
      </c>
      <c r="C185">
        <v>7.6440000000000001</v>
      </c>
      <c r="D185">
        <v>7.6879999999999997</v>
      </c>
      <c r="E185">
        <v>7.6980000000000004</v>
      </c>
      <c r="F185">
        <v>7.6440000000000001</v>
      </c>
      <c r="G185" s="9">
        <v>-1.1599999999999999E-2</v>
      </c>
      <c r="H185" t="str">
        <f t="shared" si="9"/>
        <v>Nov</v>
      </c>
      <c r="I185" t="str">
        <f t="shared" si="10"/>
        <v>2018</v>
      </c>
      <c r="J185" t="str">
        <f t="shared" si="11"/>
        <v>28</v>
      </c>
    </row>
    <row r="186" spans="1:10" x14ac:dyDescent="0.2">
      <c r="A186" s="1">
        <f t="shared" si="8"/>
        <v>43431</v>
      </c>
      <c r="B186" s="1" t="s">
        <v>239</v>
      </c>
      <c r="C186">
        <v>7.734</v>
      </c>
      <c r="D186">
        <v>7.7469999999999999</v>
      </c>
      <c r="E186">
        <v>7.75</v>
      </c>
      <c r="F186">
        <v>7.7130000000000001</v>
      </c>
      <c r="G186" s="9">
        <v>1E-3</v>
      </c>
      <c r="H186" t="str">
        <f t="shared" si="9"/>
        <v>Nov</v>
      </c>
      <c r="I186" t="str">
        <f t="shared" si="10"/>
        <v>2018</v>
      </c>
      <c r="J186" t="str">
        <f t="shared" si="11"/>
        <v>27</v>
      </c>
    </row>
    <row r="187" spans="1:10" x14ac:dyDescent="0.2">
      <c r="A187" s="1">
        <f t="shared" si="8"/>
        <v>43430</v>
      </c>
      <c r="B187" s="1" t="s">
        <v>240</v>
      </c>
      <c r="C187">
        <v>7.726</v>
      </c>
      <c r="D187">
        <v>7.6769999999999996</v>
      </c>
      <c r="E187">
        <v>7.7380000000000004</v>
      </c>
      <c r="F187">
        <v>7.6769999999999996</v>
      </c>
      <c r="G187" s="9">
        <v>2.0999999999999999E-3</v>
      </c>
      <c r="H187" t="str">
        <f t="shared" si="9"/>
        <v>Nov</v>
      </c>
      <c r="I187" t="str">
        <f t="shared" si="10"/>
        <v>2018</v>
      </c>
      <c r="J187" t="str">
        <f t="shared" si="11"/>
        <v>26</v>
      </c>
    </row>
    <row r="188" spans="1:10" x14ac:dyDescent="0.2">
      <c r="A188" s="1">
        <f t="shared" si="8"/>
        <v>43426</v>
      </c>
      <c r="B188" s="1" t="s">
        <v>241</v>
      </c>
      <c r="C188">
        <v>7.71</v>
      </c>
      <c r="D188">
        <v>7.7539999999999996</v>
      </c>
      <c r="E188">
        <v>7.7670000000000003</v>
      </c>
      <c r="F188">
        <v>7.7039999999999997</v>
      </c>
      <c r="G188" s="9">
        <v>-1.0500000000000001E-2</v>
      </c>
      <c r="H188" t="str">
        <f t="shared" si="9"/>
        <v>Nov</v>
      </c>
      <c r="I188" t="str">
        <f t="shared" si="10"/>
        <v>2018</v>
      </c>
      <c r="J188" t="str">
        <f t="shared" si="11"/>
        <v>22</v>
      </c>
    </row>
    <row r="189" spans="1:10" x14ac:dyDescent="0.2">
      <c r="A189" s="1">
        <f t="shared" si="8"/>
        <v>43424</v>
      </c>
      <c r="B189" s="1" t="s">
        <v>242</v>
      </c>
      <c r="C189">
        <v>7.7919999999999998</v>
      </c>
      <c r="D189">
        <v>7.7670000000000003</v>
      </c>
      <c r="E189">
        <v>7.7949999999999999</v>
      </c>
      <c r="F189">
        <v>7.7560000000000002</v>
      </c>
      <c r="G189" s="9">
        <v>1E-4</v>
      </c>
      <c r="H189" t="str">
        <f t="shared" si="9"/>
        <v>Nov</v>
      </c>
      <c r="I189" t="str">
        <f t="shared" si="10"/>
        <v>2018</v>
      </c>
      <c r="J189" t="str">
        <f t="shared" si="11"/>
        <v>20</v>
      </c>
    </row>
    <row r="190" spans="1:10" x14ac:dyDescent="0.2">
      <c r="A190" s="1">
        <f t="shared" si="8"/>
        <v>43423</v>
      </c>
      <c r="B190" s="1" t="s">
        <v>243</v>
      </c>
      <c r="C190">
        <v>7.7910000000000004</v>
      </c>
      <c r="D190">
        <v>7.82</v>
      </c>
      <c r="E190">
        <v>7.8360000000000003</v>
      </c>
      <c r="F190">
        <v>7.7889999999999997</v>
      </c>
      <c r="G190" s="9">
        <v>-3.0999999999999999E-3</v>
      </c>
      <c r="H190" t="str">
        <f t="shared" si="9"/>
        <v>Nov</v>
      </c>
      <c r="I190" t="str">
        <f t="shared" si="10"/>
        <v>2018</v>
      </c>
      <c r="J190" t="str">
        <f t="shared" si="11"/>
        <v>19</v>
      </c>
    </row>
    <row r="191" spans="1:10" x14ac:dyDescent="0.2">
      <c r="A191" s="1">
        <f t="shared" si="8"/>
        <v>43420</v>
      </c>
      <c r="B191" s="1" t="s">
        <v>244</v>
      </c>
      <c r="C191">
        <v>7.8150000000000004</v>
      </c>
      <c r="D191">
        <v>7.7750000000000004</v>
      </c>
      <c r="E191">
        <v>7.8159999999999998</v>
      </c>
      <c r="F191">
        <v>7.7679999999999998</v>
      </c>
      <c r="G191" s="9">
        <v>7.6E-3</v>
      </c>
      <c r="H191" t="str">
        <f t="shared" si="9"/>
        <v>Nov</v>
      </c>
      <c r="I191" t="str">
        <f t="shared" si="10"/>
        <v>2018</v>
      </c>
      <c r="J191" t="str">
        <f t="shared" si="11"/>
        <v>16</v>
      </c>
    </row>
    <row r="192" spans="1:10" x14ac:dyDescent="0.2">
      <c r="A192" s="1">
        <f t="shared" si="8"/>
        <v>43419</v>
      </c>
      <c r="B192" s="1" t="s">
        <v>245</v>
      </c>
      <c r="C192">
        <v>7.7560000000000002</v>
      </c>
      <c r="D192">
        <v>7.7359999999999998</v>
      </c>
      <c r="E192">
        <v>7.76</v>
      </c>
      <c r="F192">
        <v>7.734</v>
      </c>
      <c r="G192" s="9">
        <v>3.0000000000000001E-3</v>
      </c>
      <c r="H192" t="str">
        <f t="shared" si="9"/>
        <v>Nov</v>
      </c>
      <c r="I192" t="str">
        <f t="shared" si="10"/>
        <v>2018</v>
      </c>
      <c r="J192" t="str">
        <f t="shared" si="11"/>
        <v>15</v>
      </c>
    </row>
    <row r="193" spans="1:10" x14ac:dyDescent="0.2">
      <c r="A193" s="1">
        <f t="shared" si="8"/>
        <v>43418</v>
      </c>
      <c r="B193" s="1" t="s">
        <v>246</v>
      </c>
      <c r="C193">
        <v>7.7329999999999997</v>
      </c>
      <c r="D193">
        <v>7.7240000000000002</v>
      </c>
      <c r="E193">
        <v>7.7480000000000002</v>
      </c>
      <c r="F193">
        <v>7.7069999999999999</v>
      </c>
      <c r="G193" s="9">
        <v>-3.7000000000000002E-3</v>
      </c>
      <c r="H193" t="str">
        <f t="shared" si="9"/>
        <v>Nov</v>
      </c>
      <c r="I193" t="str">
        <f t="shared" si="10"/>
        <v>2018</v>
      </c>
      <c r="J193" t="str">
        <f t="shared" si="11"/>
        <v>14</v>
      </c>
    </row>
    <row r="194" spans="1:10" x14ac:dyDescent="0.2">
      <c r="A194" s="1">
        <f t="shared" si="8"/>
        <v>43417</v>
      </c>
      <c r="B194" s="1" t="s">
        <v>247</v>
      </c>
      <c r="C194">
        <v>7.7619999999999996</v>
      </c>
      <c r="D194">
        <v>7.7770000000000001</v>
      </c>
      <c r="E194">
        <v>7.7830000000000004</v>
      </c>
      <c r="F194">
        <v>7.7569999999999997</v>
      </c>
      <c r="G194" s="9">
        <v>-5.4000000000000003E-3</v>
      </c>
      <c r="H194" t="str">
        <f t="shared" si="9"/>
        <v>Nov</v>
      </c>
      <c r="I194" t="str">
        <f t="shared" si="10"/>
        <v>2018</v>
      </c>
      <c r="J194" t="str">
        <f t="shared" si="11"/>
        <v>13</v>
      </c>
    </row>
    <row r="195" spans="1:10" x14ac:dyDescent="0.2">
      <c r="A195" s="1">
        <f t="shared" ref="A195:A258" si="12">DATE(I195,MONTH(1&amp;H195),J195)</f>
        <v>43416</v>
      </c>
      <c r="B195" s="1" t="s">
        <v>248</v>
      </c>
      <c r="C195">
        <v>7.8040000000000003</v>
      </c>
      <c r="D195">
        <v>7.7889999999999997</v>
      </c>
      <c r="E195">
        <v>7.8209999999999997</v>
      </c>
      <c r="F195">
        <v>7.7880000000000003</v>
      </c>
      <c r="G195" s="9">
        <v>5.0000000000000001E-3</v>
      </c>
      <c r="H195" t="str">
        <f t="shared" ref="H195:H258" si="13">LEFT(B195,3)</f>
        <v>Nov</v>
      </c>
      <c r="I195" t="str">
        <f t="shared" ref="I195:I258" si="14">RIGHT(B195,4)</f>
        <v>2018</v>
      </c>
      <c r="J195" t="str">
        <f t="shared" ref="J195:J258" si="15">MID(B195,5,2)</f>
        <v>12</v>
      </c>
    </row>
    <row r="196" spans="1:10" x14ac:dyDescent="0.2">
      <c r="A196" s="1">
        <f t="shared" si="12"/>
        <v>43413</v>
      </c>
      <c r="B196" s="1" t="s">
        <v>249</v>
      </c>
      <c r="C196">
        <v>7.7649999999999997</v>
      </c>
      <c r="D196">
        <v>7.766</v>
      </c>
      <c r="E196">
        <v>7.7809999999999997</v>
      </c>
      <c r="F196">
        <v>7.7569999999999997</v>
      </c>
      <c r="G196" s="9">
        <v>-4.0000000000000001E-3</v>
      </c>
      <c r="H196" t="str">
        <f t="shared" si="13"/>
        <v>Nov</v>
      </c>
      <c r="I196" t="str">
        <f t="shared" si="14"/>
        <v>2018</v>
      </c>
      <c r="J196" t="str">
        <f t="shared" si="15"/>
        <v>09</v>
      </c>
    </row>
    <row r="197" spans="1:10" x14ac:dyDescent="0.2">
      <c r="A197" s="1">
        <f t="shared" si="12"/>
        <v>43410</v>
      </c>
      <c r="B197" s="1" t="s">
        <v>250</v>
      </c>
      <c r="C197">
        <v>7.7960000000000003</v>
      </c>
      <c r="D197">
        <v>7.8010000000000002</v>
      </c>
      <c r="E197">
        <v>7.8109999999999999</v>
      </c>
      <c r="F197">
        <v>7.7910000000000004</v>
      </c>
      <c r="G197" s="9">
        <v>-1.5E-3</v>
      </c>
      <c r="H197" t="str">
        <f t="shared" si="13"/>
        <v>Nov</v>
      </c>
      <c r="I197" t="str">
        <f t="shared" si="14"/>
        <v>2018</v>
      </c>
      <c r="J197" t="str">
        <f t="shared" si="15"/>
        <v>06</v>
      </c>
    </row>
    <row r="198" spans="1:10" x14ac:dyDescent="0.2">
      <c r="A198" s="1">
        <f t="shared" si="12"/>
        <v>43409</v>
      </c>
      <c r="B198" s="1" t="s">
        <v>251</v>
      </c>
      <c r="C198">
        <v>7.8079999999999998</v>
      </c>
      <c r="D198">
        <v>7.7990000000000004</v>
      </c>
      <c r="E198">
        <v>7.8120000000000003</v>
      </c>
      <c r="F198">
        <v>7.7910000000000004</v>
      </c>
      <c r="G198" s="9">
        <v>3.5000000000000001E-3</v>
      </c>
      <c r="H198" t="str">
        <f t="shared" si="13"/>
        <v>Nov</v>
      </c>
      <c r="I198" t="str">
        <f t="shared" si="14"/>
        <v>2018</v>
      </c>
      <c r="J198" t="str">
        <f t="shared" si="15"/>
        <v>05</v>
      </c>
    </row>
    <row r="199" spans="1:10" x14ac:dyDescent="0.2">
      <c r="A199" s="1">
        <f t="shared" si="12"/>
        <v>43406</v>
      </c>
      <c r="B199" s="1" t="s">
        <v>252</v>
      </c>
      <c r="C199">
        <v>7.7809999999999997</v>
      </c>
      <c r="D199">
        <v>7.7850000000000001</v>
      </c>
      <c r="E199">
        <v>7.7930000000000001</v>
      </c>
      <c r="F199">
        <v>7.7519999999999998</v>
      </c>
      <c r="G199" s="9">
        <v>-5.4000000000000003E-3</v>
      </c>
      <c r="H199" t="str">
        <f t="shared" si="13"/>
        <v>Nov</v>
      </c>
      <c r="I199" t="str">
        <f t="shared" si="14"/>
        <v>2018</v>
      </c>
      <c r="J199" t="str">
        <f t="shared" si="15"/>
        <v>02</v>
      </c>
    </row>
    <row r="200" spans="1:10" x14ac:dyDescent="0.2">
      <c r="A200" s="1">
        <f t="shared" si="12"/>
        <v>43405</v>
      </c>
      <c r="B200" s="1" t="s">
        <v>253</v>
      </c>
      <c r="C200">
        <v>7.8230000000000004</v>
      </c>
      <c r="D200">
        <v>7.8310000000000004</v>
      </c>
      <c r="E200">
        <v>7.84</v>
      </c>
      <c r="F200">
        <v>7.82</v>
      </c>
      <c r="G200" s="9">
        <v>-3.8E-3</v>
      </c>
      <c r="H200" t="str">
        <f t="shared" si="13"/>
        <v>Nov</v>
      </c>
      <c r="I200" t="str">
        <f t="shared" si="14"/>
        <v>2018</v>
      </c>
      <c r="J200" t="str">
        <f t="shared" si="15"/>
        <v>01</v>
      </c>
    </row>
    <row r="201" spans="1:10" x14ac:dyDescent="0.2">
      <c r="A201" s="1">
        <f t="shared" si="12"/>
        <v>43404</v>
      </c>
      <c r="B201" s="1" t="s">
        <v>254</v>
      </c>
      <c r="C201">
        <v>7.8529999999999998</v>
      </c>
      <c r="D201">
        <v>7.8810000000000002</v>
      </c>
      <c r="E201">
        <v>7.8929999999999998</v>
      </c>
      <c r="F201">
        <v>7.8460000000000001</v>
      </c>
      <c r="G201" s="9">
        <v>2.3999999999999998E-3</v>
      </c>
      <c r="H201" t="str">
        <f t="shared" si="13"/>
        <v>Oct</v>
      </c>
      <c r="I201" t="str">
        <f t="shared" si="14"/>
        <v>2018</v>
      </c>
      <c r="J201" t="str">
        <f t="shared" si="15"/>
        <v>31</v>
      </c>
    </row>
    <row r="202" spans="1:10" x14ac:dyDescent="0.2">
      <c r="A202" s="1">
        <f t="shared" si="12"/>
        <v>43403</v>
      </c>
      <c r="B202" s="1" t="s">
        <v>255</v>
      </c>
      <c r="C202">
        <v>7.8339999999999996</v>
      </c>
      <c r="D202">
        <v>7.8250000000000002</v>
      </c>
      <c r="E202">
        <v>7.84</v>
      </c>
      <c r="F202">
        <v>7.8179999999999996</v>
      </c>
      <c r="G202" s="9">
        <v>3.0999999999999999E-3</v>
      </c>
      <c r="H202" t="str">
        <f t="shared" si="13"/>
        <v>Oct</v>
      </c>
      <c r="I202" t="str">
        <f t="shared" si="14"/>
        <v>2018</v>
      </c>
      <c r="J202" t="str">
        <f t="shared" si="15"/>
        <v>30</v>
      </c>
    </row>
    <row r="203" spans="1:10" x14ac:dyDescent="0.2">
      <c r="A203" s="1">
        <f t="shared" si="12"/>
        <v>43402</v>
      </c>
      <c r="B203" s="1" t="s">
        <v>256</v>
      </c>
      <c r="C203">
        <v>7.81</v>
      </c>
      <c r="D203">
        <v>7.8360000000000003</v>
      </c>
      <c r="E203">
        <v>7.8360000000000003</v>
      </c>
      <c r="F203">
        <v>7.7969999999999997</v>
      </c>
      <c r="G203" s="9">
        <v>-8.5000000000000006E-3</v>
      </c>
      <c r="H203" t="str">
        <f t="shared" si="13"/>
        <v>Oct</v>
      </c>
      <c r="I203" t="str">
        <f t="shared" si="14"/>
        <v>2018</v>
      </c>
      <c r="J203" t="str">
        <f t="shared" si="15"/>
        <v>29</v>
      </c>
    </row>
    <row r="204" spans="1:10" x14ac:dyDescent="0.2">
      <c r="A204" s="1">
        <f t="shared" si="12"/>
        <v>43399</v>
      </c>
      <c r="B204" s="1" t="s">
        <v>257</v>
      </c>
      <c r="C204">
        <v>7.8769999999999998</v>
      </c>
      <c r="D204">
        <v>7.8849999999999998</v>
      </c>
      <c r="E204">
        <v>7.891</v>
      </c>
      <c r="F204">
        <v>7.8609999999999998</v>
      </c>
      <c r="G204" s="9">
        <v>1.2999999999999999E-3</v>
      </c>
      <c r="H204" t="str">
        <f t="shared" si="13"/>
        <v>Oct</v>
      </c>
      <c r="I204" t="str">
        <f t="shared" si="14"/>
        <v>2018</v>
      </c>
      <c r="J204" t="str">
        <f t="shared" si="15"/>
        <v>26</v>
      </c>
    </row>
    <row r="205" spans="1:10" x14ac:dyDescent="0.2">
      <c r="A205" s="1">
        <f t="shared" si="12"/>
        <v>43398</v>
      </c>
      <c r="B205" s="1" t="s">
        <v>258</v>
      </c>
      <c r="C205">
        <v>7.867</v>
      </c>
      <c r="D205">
        <v>7.8639999999999999</v>
      </c>
      <c r="E205">
        <v>7.8849999999999998</v>
      </c>
      <c r="F205">
        <v>7.8449999999999998</v>
      </c>
      <c r="G205" s="9">
        <v>-5.9999999999999995E-4</v>
      </c>
      <c r="H205" t="str">
        <f t="shared" si="13"/>
        <v>Oct</v>
      </c>
      <c r="I205" t="str">
        <f t="shared" si="14"/>
        <v>2018</v>
      </c>
      <c r="J205" t="str">
        <f t="shared" si="15"/>
        <v>25</v>
      </c>
    </row>
    <row r="206" spans="1:10" x14ac:dyDescent="0.2">
      <c r="A206" s="1">
        <f t="shared" si="12"/>
        <v>43397</v>
      </c>
      <c r="B206" s="1" t="s">
        <v>259</v>
      </c>
      <c r="C206">
        <v>7.8719999999999999</v>
      </c>
      <c r="D206">
        <v>7.8520000000000003</v>
      </c>
      <c r="E206">
        <v>7.8780000000000001</v>
      </c>
      <c r="F206">
        <v>7.83</v>
      </c>
      <c r="G206" s="9">
        <v>-2.8E-3</v>
      </c>
      <c r="H206" t="str">
        <f t="shared" si="13"/>
        <v>Oct</v>
      </c>
      <c r="I206" t="str">
        <f t="shared" si="14"/>
        <v>2018</v>
      </c>
      <c r="J206" t="str">
        <f t="shared" si="15"/>
        <v>24</v>
      </c>
    </row>
    <row r="207" spans="1:10" x14ac:dyDescent="0.2">
      <c r="A207" s="1">
        <f t="shared" si="12"/>
        <v>43396</v>
      </c>
      <c r="B207" s="1" t="s">
        <v>260</v>
      </c>
      <c r="C207">
        <v>7.8940000000000001</v>
      </c>
      <c r="D207">
        <v>7.9370000000000003</v>
      </c>
      <c r="E207">
        <v>7.9379999999999997</v>
      </c>
      <c r="F207">
        <v>7.88</v>
      </c>
      <c r="G207" s="9">
        <v>-4.4999999999999997E-3</v>
      </c>
      <c r="H207" t="str">
        <f t="shared" si="13"/>
        <v>Oct</v>
      </c>
      <c r="I207" t="str">
        <f t="shared" si="14"/>
        <v>2018</v>
      </c>
      <c r="J207" t="str">
        <f t="shared" si="15"/>
        <v>23</v>
      </c>
    </row>
    <row r="208" spans="1:10" x14ac:dyDescent="0.2">
      <c r="A208" s="1">
        <f t="shared" si="12"/>
        <v>43395</v>
      </c>
      <c r="B208" s="1" t="s">
        <v>261</v>
      </c>
      <c r="C208">
        <v>7.93</v>
      </c>
      <c r="D208">
        <v>7.9349999999999996</v>
      </c>
      <c r="E208">
        <v>7.9349999999999996</v>
      </c>
      <c r="F208">
        <v>7.8920000000000003</v>
      </c>
      <c r="G208" s="9">
        <v>1.1000000000000001E-3</v>
      </c>
      <c r="H208" t="str">
        <f t="shared" si="13"/>
        <v>Oct</v>
      </c>
      <c r="I208" t="str">
        <f t="shared" si="14"/>
        <v>2018</v>
      </c>
      <c r="J208" t="str">
        <f t="shared" si="15"/>
        <v>22</v>
      </c>
    </row>
    <row r="209" spans="1:10" x14ac:dyDescent="0.2">
      <c r="A209" s="1">
        <f t="shared" si="12"/>
        <v>43392</v>
      </c>
      <c r="B209" s="1" t="s">
        <v>262</v>
      </c>
      <c r="C209">
        <v>7.9210000000000003</v>
      </c>
      <c r="D209">
        <v>7.891</v>
      </c>
      <c r="E209">
        <v>7.9269999999999996</v>
      </c>
      <c r="F209">
        <v>7.88</v>
      </c>
      <c r="G209" s="9">
        <v>1.5E-3</v>
      </c>
      <c r="H209" t="str">
        <f t="shared" si="13"/>
        <v>Oct</v>
      </c>
      <c r="I209" t="str">
        <f t="shared" si="14"/>
        <v>2018</v>
      </c>
      <c r="J209" t="str">
        <f t="shared" si="15"/>
        <v>19</v>
      </c>
    </row>
    <row r="210" spans="1:10" x14ac:dyDescent="0.2">
      <c r="A210" s="1">
        <f t="shared" si="12"/>
        <v>43390</v>
      </c>
      <c r="B210" s="1" t="s">
        <v>263</v>
      </c>
      <c r="C210">
        <v>7.9089999999999998</v>
      </c>
      <c r="D210">
        <v>7.8849999999999998</v>
      </c>
      <c r="E210">
        <v>7.9260000000000002</v>
      </c>
      <c r="F210">
        <v>7.8630000000000004</v>
      </c>
      <c r="G210" s="9">
        <v>4.7000000000000002E-3</v>
      </c>
      <c r="H210" t="str">
        <f t="shared" si="13"/>
        <v>Oct</v>
      </c>
      <c r="I210" t="str">
        <f t="shared" si="14"/>
        <v>2018</v>
      </c>
      <c r="J210" t="str">
        <f t="shared" si="15"/>
        <v>17</v>
      </c>
    </row>
    <row r="211" spans="1:10" x14ac:dyDescent="0.2">
      <c r="A211" s="1">
        <f t="shared" si="12"/>
        <v>43389</v>
      </c>
      <c r="B211" s="1" t="s">
        <v>264</v>
      </c>
      <c r="C211">
        <v>7.8719999999999999</v>
      </c>
      <c r="D211">
        <v>7.9459999999999997</v>
      </c>
      <c r="E211">
        <v>7.9539999999999997</v>
      </c>
      <c r="F211">
        <v>7.87</v>
      </c>
      <c r="G211" s="9">
        <v>-6.1999999999999998E-3</v>
      </c>
      <c r="H211" t="str">
        <f t="shared" si="13"/>
        <v>Oct</v>
      </c>
      <c r="I211" t="str">
        <f t="shared" si="14"/>
        <v>2018</v>
      </c>
      <c r="J211" t="str">
        <f t="shared" si="15"/>
        <v>16</v>
      </c>
    </row>
    <row r="212" spans="1:10" x14ac:dyDescent="0.2">
      <c r="A212" s="1">
        <f t="shared" si="12"/>
        <v>43388</v>
      </c>
      <c r="B212" s="1" t="s">
        <v>265</v>
      </c>
      <c r="C212">
        <v>7.9210000000000003</v>
      </c>
      <c r="D212">
        <v>7.9619999999999997</v>
      </c>
      <c r="E212">
        <v>7.9829999999999997</v>
      </c>
      <c r="F212">
        <v>7.9210000000000003</v>
      </c>
      <c r="G212" s="9">
        <v>-7.9000000000000008E-3</v>
      </c>
      <c r="H212" t="str">
        <f t="shared" si="13"/>
        <v>Oct</v>
      </c>
      <c r="I212" t="str">
        <f t="shared" si="14"/>
        <v>2018</v>
      </c>
      <c r="J212" t="str">
        <f t="shared" si="15"/>
        <v>15</v>
      </c>
    </row>
    <row r="213" spans="1:10" x14ac:dyDescent="0.2">
      <c r="A213" s="1">
        <f t="shared" si="12"/>
        <v>43385</v>
      </c>
      <c r="B213" s="1" t="s">
        <v>266</v>
      </c>
      <c r="C213">
        <v>7.984</v>
      </c>
      <c r="D213">
        <v>7.9710000000000001</v>
      </c>
      <c r="E213">
        <v>8.0079999999999991</v>
      </c>
      <c r="F213">
        <v>7.9630000000000001</v>
      </c>
      <c r="G213" s="9">
        <v>-2.9999999999999997E-4</v>
      </c>
      <c r="H213" t="str">
        <f t="shared" si="13"/>
        <v>Oct</v>
      </c>
      <c r="I213" t="str">
        <f t="shared" si="14"/>
        <v>2018</v>
      </c>
      <c r="J213" t="str">
        <f t="shared" si="15"/>
        <v>12</v>
      </c>
    </row>
    <row r="214" spans="1:10" x14ac:dyDescent="0.2">
      <c r="A214" s="1">
        <f t="shared" si="12"/>
        <v>43384</v>
      </c>
      <c r="B214" s="1" t="s">
        <v>267</v>
      </c>
      <c r="C214">
        <v>7.9859999999999998</v>
      </c>
      <c r="D214">
        <v>8.0009999999999994</v>
      </c>
      <c r="E214">
        <v>8.0229999999999997</v>
      </c>
      <c r="F214">
        <v>7.9779999999999998</v>
      </c>
      <c r="G214" s="9">
        <v>-5.5999999999999999E-3</v>
      </c>
      <c r="H214" t="str">
        <f t="shared" si="13"/>
        <v>Oct</v>
      </c>
      <c r="I214" t="str">
        <f t="shared" si="14"/>
        <v>2018</v>
      </c>
      <c r="J214" t="str">
        <f t="shared" si="15"/>
        <v>11</v>
      </c>
    </row>
    <row r="215" spans="1:10" x14ac:dyDescent="0.2">
      <c r="A215" s="1">
        <f t="shared" si="12"/>
        <v>43383</v>
      </c>
      <c r="B215" s="1" t="s">
        <v>268</v>
      </c>
      <c r="C215">
        <v>8.0310000000000006</v>
      </c>
      <c r="D215">
        <v>8.0489999999999995</v>
      </c>
      <c r="E215">
        <v>8.0709999999999997</v>
      </c>
      <c r="F215">
        <v>8.0269999999999992</v>
      </c>
      <c r="G215" s="9">
        <v>-5.5999999999999999E-3</v>
      </c>
      <c r="H215" t="str">
        <f t="shared" si="13"/>
        <v>Oct</v>
      </c>
      <c r="I215" t="str">
        <f t="shared" si="14"/>
        <v>2018</v>
      </c>
      <c r="J215" t="str">
        <f t="shared" si="15"/>
        <v>10</v>
      </c>
    </row>
    <row r="216" spans="1:10" x14ac:dyDescent="0.2">
      <c r="A216" s="1">
        <f t="shared" si="12"/>
        <v>43382</v>
      </c>
      <c r="B216" s="1" t="s">
        <v>269</v>
      </c>
      <c r="C216">
        <v>8.0760000000000005</v>
      </c>
      <c r="D216">
        <v>7.9889999999999999</v>
      </c>
      <c r="E216">
        <v>8.0920000000000005</v>
      </c>
      <c r="F216">
        <v>7.9889999999999999</v>
      </c>
      <c r="G216" s="9">
        <v>1.2800000000000001E-2</v>
      </c>
      <c r="H216" t="str">
        <f t="shared" si="13"/>
        <v>Oct</v>
      </c>
      <c r="I216" t="str">
        <f t="shared" si="14"/>
        <v>2018</v>
      </c>
      <c r="J216" t="str">
        <f t="shared" si="15"/>
        <v>09</v>
      </c>
    </row>
    <row r="217" spans="1:10" x14ac:dyDescent="0.2">
      <c r="A217" s="1">
        <f t="shared" si="12"/>
        <v>43381</v>
      </c>
      <c r="B217" s="1" t="s">
        <v>270</v>
      </c>
      <c r="C217">
        <v>7.9740000000000002</v>
      </c>
      <c r="D217">
        <v>7.9889999999999999</v>
      </c>
      <c r="E217">
        <v>8.0169999999999995</v>
      </c>
      <c r="F217">
        <v>7.968</v>
      </c>
      <c r="G217" s="9">
        <v>-6.1999999999999998E-3</v>
      </c>
      <c r="H217" t="str">
        <f t="shared" si="13"/>
        <v>Oct</v>
      </c>
      <c r="I217" t="str">
        <f t="shared" si="14"/>
        <v>2018</v>
      </c>
      <c r="J217" t="str">
        <f t="shared" si="15"/>
        <v>08</v>
      </c>
    </row>
    <row r="218" spans="1:10" x14ac:dyDescent="0.2">
      <c r="A218" s="1">
        <f t="shared" si="12"/>
        <v>43378</v>
      </c>
      <c r="B218" s="1" t="s">
        <v>271</v>
      </c>
      <c r="C218">
        <v>8.0239999999999991</v>
      </c>
      <c r="D218">
        <v>8.1579999999999995</v>
      </c>
      <c r="E218">
        <v>8.1649999999999991</v>
      </c>
      <c r="F218">
        <v>8.0239999999999991</v>
      </c>
      <c r="G218" s="9">
        <v>-1.6400000000000001E-2</v>
      </c>
      <c r="H218" t="str">
        <f t="shared" si="13"/>
        <v>Oct</v>
      </c>
      <c r="I218" t="str">
        <f t="shared" si="14"/>
        <v>2018</v>
      </c>
      <c r="J218" t="str">
        <f t="shared" si="15"/>
        <v>05</v>
      </c>
    </row>
    <row r="219" spans="1:10" x14ac:dyDescent="0.2">
      <c r="A219" s="1">
        <f t="shared" si="12"/>
        <v>43377</v>
      </c>
      <c r="B219" s="1" t="s">
        <v>272</v>
      </c>
      <c r="C219">
        <v>8.1579999999999995</v>
      </c>
      <c r="D219">
        <v>8.1929999999999996</v>
      </c>
      <c r="E219">
        <v>8.2100000000000009</v>
      </c>
      <c r="F219">
        <v>8.1549999999999994</v>
      </c>
      <c r="G219" s="9">
        <v>5.7000000000000002E-3</v>
      </c>
      <c r="H219" t="str">
        <f t="shared" si="13"/>
        <v>Oct</v>
      </c>
      <c r="I219" t="str">
        <f t="shared" si="14"/>
        <v>2018</v>
      </c>
      <c r="J219" t="str">
        <f t="shared" si="15"/>
        <v>04</v>
      </c>
    </row>
    <row r="220" spans="1:10" x14ac:dyDescent="0.2">
      <c r="A220" s="1">
        <f t="shared" si="12"/>
        <v>43376</v>
      </c>
      <c r="B220" s="1" t="s">
        <v>273</v>
      </c>
      <c r="C220">
        <v>8.1120000000000001</v>
      </c>
      <c r="D220">
        <v>8.0570000000000004</v>
      </c>
      <c r="E220">
        <v>8.1150000000000002</v>
      </c>
      <c r="F220">
        <v>8.0310000000000006</v>
      </c>
      <c r="G220" s="9">
        <v>1.55E-2</v>
      </c>
      <c r="H220" t="str">
        <f t="shared" si="13"/>
        <v>Oct</v>
      </c>
      <c r="I220" t="str">
        <f t="shared" si="14"/>
        <v>2018</v>
      </c>
      <c r="J220" t="str">
        <f t="shared" si="15"/>
        <v>03</v>
      </c>
    </row>
    <row r="221" spans="1:10" x14ac:dyDescent="0.2">
      <c r="A221" s="1">
        <f t="shared" si="12"/>
        <v>43374</v>
      </c>
      <c r="B221" s="1" t="s">
        <v>274</v>
      </c>
      <c r="C221">
        <v>7.9880000000000004</v>
      </c>
      <c r="D221">
        <v>7.923</v>
      </c>
      <c r="E221">
        <v>7.9969999999999999</v>
      </c>
      <c r="F221">
        <v>7.923</v>
      </c>
      <c r="G221" s="9">
        <v>-4.4999999999999997E-3</v>
      </c>
      <c r="H221" t="str">
        <f t="shared" si="13"/>
        <v>Oct</v>
      </c>
      <c r="I221" t="str">
        <f t="shared" si="14"/>
        <v>2018</v>
      </c>
      <c r="J221" t="str">
        <f t="shared" si="15"/>
        <v>01</v>
      </c>
    </row>
    <row r="222" spans="1:10" x14ac:dyDescent="0.2">
      <c r="A222" s="1">
        <f t="shared" si="12"/>
        <v>43371</v>
      </c>
      <c r="B222" s="1" t="s">
        <v>275</v>
      </c>
      <c r="C222">
        <v>8.0239999999999991</v>
      </c>
      <c r="D222">
        <v>8.0419999999999998</v>
      </c>
      <c r="E222">
        <v>8.0530000000000008</v>
      </c>
      <c r="F222">
        <v>8.0150000000000006</v>
      </c>
      <c r="G222" s="9">
        <v>-4.0000000000000002E-4</v>
      </c>
      <c r="H222" t="str">
        <f t="shared" si="13"/>
        <v>Sep</v>
      </c>
      <c r="I222" t="str">
        <f t="shared" si="14"/>
        <v>2018</v>
      </c>
      <c r="J222" t="str">
        <f t="shared" si="15"/>
        <v>28</v>
      </c>
    </row>
    <row r="223" spans="1:10" x14ac:dyDescent="0.2">
      <c r="A223" s="1">
        <f t="shared" si="12"/>
        <v>43370</v>
      </c>
      <c r="B223" s="1" t="s">
        <v>276</v>
      </c>
      <c r="C223">
        <v>8.0269999999999992</v>
      </c>
      <c r="D223">
        <v>8.0429999999999993</v>
      </c>
      <c r="E223">
        <v>8.0730000000000004</v>
      </c>
      <c r="F223">
        <v>8.0239999999999991</v>
      </c>
      <c r="G223" s="9">
        <v>-5.5999999999999999E-3</v>
      </c>
      <c r="H223" t="str">
        <f t="shared" si="13"/>
        <v>Sep</v>
      </c>
      <c r="I223" t="str">
        <f t="shared" si="14"/>
        <v>2018</v>
      </c>
      <c r="J223" t="str">
        <f t="shared" si="15"/>
        <v>27</v>
      </c>
    </row>
    <row r="224" spans="1:10" x14ac:dyDescent="0.2">
      <c r="A224" s="1">
        <f t="shared" si="12"/>
        <v>43369</v>
      </c>
      <c r="B224" s="1" t="s">
        <v>277</v>
      </c>
      <c r="C224">
        <v>8.0719999999999992</v>
      </c>
      <c r="D224">
        <v>8.1240000000000006</v>
      </c>
      <c r="E224">
        <v>8.1240000000000006</v>
      </c>
      <c r="F224">
        <v>8.0630000000000006</v>
      </c>
      <c r="G224" s="9">
        <v>-6.4999999999999997E-3</v>
      </c>
      <c r="H224" t="str">
        <f t="shared" si="13"/>
        <v>Sep</v>
      </c>
      <c r="I224" t="str">
        <f t="shared" si="14"/>
        <v>2018</v>
      </c>
      <c r="J224" t="str">
        <f t="shared" si="15"/>
        <v>26</v>
      </c>
    </row>
    <row r="225" spans="1:10" x14ac:dyDescent="0.2">
      <c r="A225" s="1">
        <f t="shared" si="12"/>
        <v>43368</v>
      </c>
      <c r="B225" s="1" t="s">
        <v>278</v>
      </c>
      <c r="C225">
        <v>8.125</v>
      </c>
      <c r="D225">
        <v>8.1310000000000002</v>
      </c>
      <c r="E225">
        <v>8.141</v>
      </c>
      <c r="F225">
        <v>8.1129999999999995</v>
      </c>
      <c r="G225" s="9">
        <v>4.0000000000000002E-4</v>
      </c>
      <c r="H225" t="str">
        <f t="shared" si="13"/>
        <v>Sep</v>
      </c>
      <c r="I225" t="str">
        <f t="shared" si="14"/>
        <v>2018</v>
      </c>
      <c r="J225" t="str">
        <f t="shared" si="15"/>
        <v>25</v>
      </c>
    </row>
    <row r="226" spans="1:10" x14ac:dyDescent="0.2">
      <c r="A226" s="1">
        <f t="shared" si="12"/>
        <v>43367</v>
      </c>
      <c r="B226" s="1" t="s">
        <v>279</v>
      </c>
      <c r="C226">
        <v>8.1219999999999999</v>
      </c>
      <c r="D226">
        <v>8.0939999999999994</v>
      </c>
      <c r="E226">
        <v>8.1300000000000008</v>
      </c>
      <c r="F226">
        <v>8.0739999999999998</v>
      </c>
      <c r="G226" s="9">
        <v>5.7000000000000002E-3</v>
      </c>
      <c r="H226" t="str">
        <f t="shared" si="13"/>
        <v>Sep</v>
      </c>
      <c r="I226" t="str">
        <f t="shared" si="14"/>
        <v>2018</v>
      </c>
      <c r="J226" t="str">
        <f t="shared" si="15"/>
        <v>24</v>
      </c>
    </row>
    <row r="227" spans="1:10" x14ac:dyDescent="0.2">
      <c r="A227" s="1">
        <f t="shared" si="12"/>
        <v>43364</v>
      </c>
      <c r="B227" s="1" t="s">
        <v>280</v>
      </c>
      <c r="C227">
        <v>8.0760000000000005</v>
      </c>
      <c r="D227">
        <v>8.0310000000000006</v>
      </c>
      <c r="E227">
        <v>8.1349999999999998</v>
      </c>
      <c r="F227">
        <v>8.0169999999999995</v>
      </c>
      <c r="G227" s="9">
        <v>2.0000000000000001E-4</v>
      </c>
      <c r="H227" t="str">
        <f t="shared" si="13"/>
        <v>Sep</v>
      </c>
      <c r="I227" t="str">
        <f t="shared" si="14"/>
        <v>2018</v>
      </c>
      <c r="J227" t="str">
        <f t="shared" si="15"/>
        <v>21</v>
      </c>
    </row>
    <row r="228" spans="1:10" x14ac:dyDescent="0.2">
      <c r="A228" s="1">
        <f t="shared" si="12"/>
        <v>43362</v>
      </c>
      <c r="B228" s="1" t="s">
        <v>281</v>
      </c>
      <c r="C228">
        <v>8.0739999999999998</v>
      </c>
      <c r="D228">
        <v>8.1240000000000006</v>
      </c>
      <c r="E228">
        <v>8.1340000000000003</v>
      </c>
      <c r="F228">
        <v>8.0670000000000002</v>
      </c>
      <c r="G228" s="9">
        <v>-8.0999999999999996E-3</v>
      </c>
      <c r="H228" t="str">
        <f t="shared" si="13"/>
        <v>Sep</v>
      </c>
      <c r="I228" t="str">
        <f t="shared" si="14"/>
        <v>2018</v>
      </c>
      <c r="J228" t="str">
        <f t="shared" si="15"/>
        <v>19</v>
      </c>
    </row>
    <row r="229" spans="1:10" x14ac:dyDescent="0.2">
      <c r="A229" s="1">
        <f t="shared" si="12"/>
        <v>43361</v>
      </c>
      <c r="B229" s="1" t="s">
        <v>282</v>
      </c>
      <c r="C229">
        <v>8.14</v>
      </c>
      <c r="D229">
        <v>8.1059999999999999</v>
      </c>
      <c r="E229">
        <v>8.1430000000000007</v>
      </c>
      <c r="F229">
        <v>8.0429999999999993</v>
      </c>
      <c r="G229" s="9">
        <v>5.1999999999999998E-3</v>
      </c>
      <c r="H229" t="str">
        <f t="shared" si="13"/>
        <v>Sep</v>
      </c>
      <c r="I229" t="str">
        <f t="shared" si="14"/>
        <v>2018</v>
      </c>
      <c r="J229" t="str">
        <f t="shared" si="15"/>
        <v>18</v>
      </c>
    </row>
    <row r="230" spans="1:10" x14ac:dyDescent="0.2">
      <c r="A230" s="1">
        <f t="shared" si="12"/>
        <v>43360</v>
      </c>
      <c r="B230" s="1" t="s">
        <v>283</v>
      </c>
      <c r="C230">
        <v>8.0980000000000008</v>
      </c>
      <c r="D230">
        <v>8.1639999999999997</v>
      </c>
      <c r="E230">
        <v>8.1839999999999993</v>
      </c>
      <c r="F230">
        <v>8.09</v>
      </c>
      <c r="G230" s="9">
        <v>-3.2000000000000002E-3</v>
      </c>
      <c r="H230" t="str">
        <f t="shared" si="13"/>
        <v>Sep</v>
      </c>
      <c r="I230" t="str">
        <f t="shared" si="14"/>
        <v>2018</v>
      </c>
      <c r="J230" t="str">
        <f t="shared" si="15"/>
        <v>17</v>
      </c>
    </row>
    <row r="231" spans="1:10" x14ac:dyDescent="0.2">
      <c r="A231" s="1">
        <f t="shared" si="12"/>
        <v>43359</v>
      </c>
      <c r="B231" s="1" t="s">
        <v>284</v>
      </c>
      <c r="C231">
        <v>8.1240000000000006</v>
      </c>
      <c r="D231">
        <v>8.1430000000000007</v>
      </c>
      <c r="E231">
        <v>8.1479999999999997</v>
      </c>
      <c r="F231">
        <v>8.1210000000000004</v>
      </c>
      <c r="G231" s="9">
        <v>-4.0000000000000002E-4</v>
      </c>
      <c r="H231" t="str">
        <f t="shared" si="13"/>
        <v>Sep</v>
      </c>
      <c r="I231" t="str">
        <f t="shared" si="14"/>
        <v>2018</v>
      </c>
      <c r="J231" t="str">
        <f t="shared" si="15"/>
        <v>16</v>
      </c>
    </row>
    <row r="232" spans="1:10" x14ac:dyDescent="0.2">
      <c r="A232" s="1">
        <f t="shared" si="12"/>
        <v>43357</v>
      </c>
      <c r="B232" s="1" t="s">
        <v>285</v>
      </c>
      <c r="C232">
        <v>8.1270000000000007</v>
      </c>
      <c r="D232">
        <v>8.093</v>
      </c>
      <c r="E232">
        <v>8.1310000000000002</v>
      </c>
      <c r="F232">
        <v>8.0909999999999993</v>
      </c>
      <c r="G232" s="9">
        <v>-8.9999999999999998E-4</v>
      </c>
      <c r="H232" t="str">
        <f t="shared" si="13"/>
        <v>Sep</v>
      </c>
      <c r="I232" t="str">
        <f t="shared" si="14"/>
        <v>2018</v>
      </c>
      <c r="J232" t="str">
        <f t="shared" si="15"/>
        <v>14</v>
      </c>
    </row>
    <row r="233" spans="1:10" x14ac:dyDescent="0.2">
      <c r="A233" s="1">
        <f t="shared" si="12"/>
        <v>43355</v>
      </c>
      <c r="B233" s="1" t="s">
        <v>286</v>
      </c>
      <c r="C233">
        <v>8.1340000000000003</v>
      </c>
      <c r="D233">
        <v>8.218</v>
      </c>
      <c r="E233">
        <v>8.2309999999999999</v>
      </c>
      <c r="F233">
        <v>8.1210000000000004</v>
      </c>
      <c r="G233" s="9">
        <v>-5.8999999999999999E-3</v>
      </c>
      <c r="H233" t="str">
        <f t="shared" si="13"/>
        <v>Sep</v>
      </c>
      <c r="I233" t="str">
        <f t="shared" si="14"/>
        <v>2018</v>
      </c>
      <c r="J233" t="str">
        <f t="shared" si="15"/>
        <v>12</v>
      </c>
    </row>
    <row r="234" spans="1:10" x14ac:dyDescent="0.2">
      <c r="A234" s="1">
        <f t="shared" si="12"/>
        <v>43354</v>
      </c>
      <c r="B234" s="1" t="s">
        <v>287</v>
      </c>
      <c r="C234">
        <v>8.1820000000000004</v>
      </c>
      <c r="D234">
        <v>8.1549999999999994</v>
      </c>
      <c r="E234">
        <v>8.1890000000000001</v>
      </c>
      <c r="F234">
        <v>8.1340000000000003</v>
      </c>
      <c r="G234" s="9">
        <v>2.8999999999999998E-3</v>
      </c>
      <c r="H234" t="str">
        <f t="shared" si="13"/>
        <v>Sep</v>
      </c>
      <c r="I234" t="str">
        <f t="shared" si="14"/>
        <v>2018</v>
      </c>
      <c r="J234" t="str">
        <f t="shared" si="15"/>
        <v>11</v>
      </c>
    </row>
    <row r="235" spans="1:10" x14ac:dyDescent="0.2">
      <c r="A235" s="1">
        <f t="shared" si="12"/>
        <v>43353</v>
      </c>
      <c r="B235" s="1" t="s">
        <v>288</v>
      </c>
      <c r="C235">
        <v>8.1579999999999995</v>
      </c>
      <c r="D235">
        <v>8.0690000000000008</v>
      </c>
      <c r="E235">
        <v>8.1579999999999995</v>
      </c>
      <c r="F235">
        <v>8.0690000000000008</v>
      </c>
      <c r="G235" s="9">
        <v>1.5800000000000002E-2</v>
      </c>
      <c r="H235" t="str">
        <f t="shared" si="13"/>
        <v>Sep</v>
      </c>
      <c r="I235" t="str">
        <f t="shared" si="14"/>
        <v>2018</v>
      </c>
      <c r="J235" t="str">
        <f t="shared" si="15"/>
        <v>10</v>
      </c>
    </row>
    <row r="236" spans="1:10" x14ac:dyDescent="0.2">
      <c r="A236" s="1">
        <f t="shared" si="12"/>
        <v>43350</v>
      </c>
      <c r="B236" s="1" t="s">
        <v>289</v>
      </c>
      <c r="C236">
        <v>8.0310000000000006</v>
      </c>
      <c r="D236">
        <v>8.0500000000000007</v>
      </c>
      <c r="E236">
        <v>8.0500000000000007</v>
      </c>
      <c r="F236">
        <v>8.0109999999999992</v>
      </c>
      <c r="G236" s="9">
        <v>-3.0999999999999999E-3</v>
      </c>
      <c r="H236" t="str">
        <f t="shared" si="13"/>
        <v>Sep</v>
      </c>
      <c r="I236" t="str">
        <f t="shared" si="14"/>
        <v>2018</v>
      </c>
      <c r="J236" t="str">
        <f t="shared" si="15"/>
        <v>07</v>
      </c>
    </row>
    <row r="237" spans="1:10" x14ac:dyDescent="0.2">
      <c r="A237" s="1">
        <f t="shared" si="12"/>
        <v>43349</v>
      </c>
      <c r="B237" s="1" t="s">
        <v>290</v>
      </c>
      <c r="C237">
        <v>8.0559999999999992</v>
      </c>
      <c r="D237">
        <v>8.0380000000000003</v>
      </c>
      <c r="E237">
        <v>8.0850000000000009</v>
      </c>
      <c r="F237">
        <v>8.0329999999999995</v>
      </c>
      <c r="G237" s="9">
        <v>8.9999999999999998E-4</v>
      </c>
      <c r="H237" t="str">
        <f t="shared" si="13"/>
        <v>Sep</v>
      </c>
      <c r="I237" t="str">
        <f t="shared" si="14"/>
        <v>2018</v>
      </c>
      <c r="J237" t="str">
        <f t="shared" si="15"/>
        <v>06</v>
      </c>
    </row>
    <row r="238" spans="1:10" x14ac:dyDescent="0.2">
      <c r="A238" s="1">
        <f t="shared" si="12"/>
        <v>43348</v>
      </c>
      <c r="B238" s="1" t="s">
        <v>291</v>
      </c>
      <c r="C238">
        <v>8.0489999999999995</v>
      </c>
      <c r="D238">
        <v>8.0429999999999993</v>
      </c>
      <c r="E238">
        <v>8.11</v>
      </c>
      <c r="F238">
        <v>8.0329999999999995</v>
      </c>
      <c r="G238" s="9">
        <v>-1.6000000000000001E-3</v>
      </c>
      <c r="H238" t="str">
        <f t="shared" si="13"/>
        <v>Sep</v>
      </c>
      <c r="I238" t="str">
        <f t="shared" si="14"/>
        <v>2018</v>
      </c>
      <c r="J238" t="str">
        <f t="shared" si="15"/>
        <v>05</v>
      </c>
    </row>
    <row r="239" spans="1:10" x14ac:dyDescent="0.2">
      <c r="A239" s="1">
        <f t="shared" si="12"/>
        <v>43347</v>
      </c>
      <c r="B239" s="1" t="s">
        <v>292</v>
      </c>
      <c r="C239">
        <v>8.0619999999999994</v>
      </c>
      <c r="D239">
        <v>8.0060000000000002</v>
      </c>
      <c r="E239">
        <v>8.0690000000000008</v>
      </c>
      <c r="F239">
        <v>7.9859999999999998</v>
      </c>
      <c r="G239" s="9">
        <v>7.9000000000000008E-3</v>
      </c>
      <c r="H239" t="str">
        <f t="shared" si="13"/>
        <v>Sep</v>
      </c>
      <c r="I239" t="str">
        <f t="shared" si="14"/>
        <v>2018</v>
      </c>
      <c r="J239" t="str">
        <f t="shared" si="15"/>
        <v>04</v>
      </c>
    </row>
    <row r="240" spans="1:10" x14ac:dyDescent="0.2">
      <c r="A240" s="1">
        <f t="shared" si="12"/>
        <v>43346</v>
      </c>
      <c r="B240" s="1" t="s">
        <v>293</v>
      </c>
      <c r="C240">
        <v>7.9989999999999997</v>
      </c>
      <c r="D240">
        <v>7.94</v>
      </c>
      <c r="E240">
        <v>8</v>
      </c>
      <c r="F240">
        <v>7.9169999999999998</v>
      </c>
      <c r="G240" s="9">
        <v>6.0000000000000001E-3</v>
      </c>
      <c r="H240" t="str">
        <f t="shared" si="13"/>
        <v>Sep</v>
      </c>
      <c r="I240" t="str">
        <f t="shared" si="14"/>
        <v>2018</v>
      </c>
      <c r="J240" t="str">
        <f t="shared" si="15"/>
        <v>03</v>
      </c>
    </row>
    <row r="241" spans="1:10" x14ac:dyDescent="0.2">
      <c r="A241" s="1">
        <f t="shared" si="12"/>
        <v>43343</v>
      </c>
      <c r="B241" s="1" t="s">
        <v>294</v>
      </c>
      <c r="C241">
        <v>7.9509999999999996</v>
      </c>
      <c r="D241">
        <v>7.9509999999999996</v>
      </c>
      <c r="E241">
        <v>7.9580000000000002</v>
      </c>
      <c r="F241">
        <v>7.9370000000000003</v>
      </c>
      <c r="G241" s="9">
        <v>2.5999999999999999E-3</v>
      </c>
      <c r="H241" t="str">
        <f t="shared" si="13"/>
        <v>Aug</v>
      </c>
      <c r="I241" t="str">
        <f t="shared" si="14"/>
        <v>2018</v>
      </c>
      <c r="J241" t="str">
        <f t="shared" si="15"/>
        <v>31</v>
      </c>
    </row>
    <row r="242" spans="1:10" x14ac:dyDescent="0.2">
      <c r="A242" s="1">
        <f t="shared" si="12"/>
        <v>43342</v>
      </c>
      <c r="B242" s="1" t="s">
        <v>295</v>
      </c>
      <c r="C242">
        <v>7.93</v>
      </c>
      <c r="D242">
        <v>7.93</v>
      </c>
      <c r="E242">
        <v>7.9409999999999998</v>
      </c>
      <c r="F242">
        <v>7.9139999999999997</v>
      </c>
      <c r="G242" s="9">
        <v>1.5E-3</v>
      </c>
      <c r="H242" t="str">
        <f t="shared" si="13"/>
        <v>Aug</v>
      </c>
      <c r="I242" t="str">
        <f t="shared" si="14"/>
        <v>2018</v>
      </c>
      <c r="J242" t="str">
        <f t="shared" si="15"/>
        <v>30</v>
      </c>
    </row>
    <row r="243" spans="1:10" x14ac:dyDescent="0.2">
      <c r="A243" s="1">
        <f t="shared" si="12"/>
        <v>43341</v>
      </c>
      <c r="B243" s="1" t="s">
        <v>296</v>
      </c>
      <c r="C243">
        <v>7.9180000000000001</v>
      </c>
      <c r="D243">
        <v>7.9139999999999997</v>
      </c>
      <c r="E243">
        <v>7.92</v>
      </c>
      <c r="F243">
        <v>7.8949999999999996</v>
      </c>
      <c r="G243" s="9">
        <v>2.8999999999999998E-3</v>
      </c>
      <c r="H243" t="str">
        <f t="shared" si="13"/>
        <v>Aug</v>
      </c>
      <c r="I243" t="str">
        <f t="shared" si="14"/>
        <v>2018</v>
      </c>
      <c r="J243" t="str">
        <f t="shared" si="15"/>
        <v>29</v>
      </c>
    </row>
    <row r="244" spans="1:10" x14ac:dyDescent="0.2">
      <c r="A244" s="1">
        <f t="shared" si="12"/>
        <v>43340</v>
      </c>
      <c r="B244" s="1" t="s">
        <v>297</v>
      </c>
      <c r="C244">
        <v>7.8949999999999996</v>
      </c>
      <c r="D244">
        <v>7.8920000000000003</v>
      </c>
      <c r="E244">
        <v>7.9210000000000003</v>
      </c>
      <c r="F244">
        <v>7.8920000000000003</v>
      </c>
      <c r="G244" s="9">
        <v>1E-4</v>
      </c>
      <c r="H244" t="str">
        <f t="shared" si="13"/>
        <v>Aug</v>
      </c>
      <c r="I244" t="str">
        <f t="shared" si="14"/>
        <v>2018</v>
      </c>
      <c r="J244" t="str">
        <f t="shared" si="15"/>
        <v>28</v>
      </c>
    </row>
    <row r="245" spans="1:10" x14ac:dyDescent="0.2">
      <c r="A245" s="1">
        <f t="shared" si="12"/>
        <v>43339</v>
      </c>
      <c r="B245" s="1" t="s">
        <v>298</v>
      </c>
      <c r="C245">
        <v>7.8940000000000001</v>
      </c>
      <c r="D245">
        <v>7.8650000000000002</v>
      </c>
      <c r="E245">
        <v>7.8979999999999997</v>
      </c>
      <c r="F245">
        <v>7.86</v>
      </c>
      <c r="G245" s="9">
        <v>2.8999999999999998E-3</v>
      </c>
      <c r="H245" t="str">
        <f t="shared" si="13"/>
        <v>Aug</v>
      </c>
      <c r="I245" t="str">
        <f t="shared" si="14"/>
        <v>2018</v>
      </c>
      <c r="J245" t="str">
        <f t="shared" si="15"/>
        <v>27</v>
      </c>
    </row>
    <row r="246" spans="1:10" x14ac:dyDescent="0.2">
      <c r="A246" s="1">
        <f t="shared" si="12"/>
        <v>43336</v>
      </c>
      <c r="B246" s="1" t="s">
        <v>299</v>
      </c>
      <c r="C246">
        <v>7.8710000000000004</v>
      </c>
      <c r="D246">
        <v>7.8949999999999996</v>
      </c>
      <c r="E246">
        <v>7.9</v>
      </c>
      <c r="F246">
        <v>7.8710000000000004</v>
      </c>
      <c r="G246" s="9">
        <v>-1E-3</v>
      </c>
      <c r="H246" t="str">
        <f t="shared" si="13"/>
        <v>Aug</v>
      </c>
      <c r="I246" t="str">
        <f t="shared" si="14"/>
        <v>2018</v>
      </c>
      <c r="J246" t="str">
        <f t="shared" si="15"/>
        <v>24</v>
      </c>
    </row>
    <row r="247" spans="1:10" x14ac:dyDescent="0.2">
      <c r="A247" s="1">
        <f t="shared" si="12"/>
        <v>43335</v>
      </c>
      <c r="B247" s="1" t="s">
        <v>300</v>
      </c>
      <c r="C247">
        <v>7.8789999999999996</v>
      </c>
      <c r="D247">
        <v>7.8780000000000001</v>
      </c>
      <c r="E247">
        <v>7.8789999999999996</v>
      </c>
      <c r="F247">
        <v>7.8609999999999998</v>
      </c>
      <c r="G247" s="9">
        <v>6.6E-3</v>
      </c>
      <c r="H247" t="str">
        <f t="shared" si="13"/>
        <v>Aug</v>
      </c>
      <c r="I247" t="str">
        <f t="shared" si="14"/>
        <v>2018</v>
      </c>
      <c r="J247" t="str">
        <f t="shared" si="15"/>
        <v>23</v>
      </c>
    </row>
    <row r="248" spans="1:10" x14ac:dyDescent="0.2">
      <c r="A248" s="1">
        <f t="shared" si="12"/>
        <v>43333</v>
      </c>
      <c r="B248" s="1" t="s">
        <v>301</v>
      </c>
      <c r="C248">
        <v>7.827</v>
      </c>
      <c r="D248">
        <v>7.8339999999999996</v>
      </c>
      <c r="E248">
        <v>7.8339999999999996</v>
      </c>
      <c r="F248">
        <v>7.8140000000000001</v>
      </c>
      <c r="G248" s="9">
        <v>-1.4E-3</v>
      </c>
      <c r="H248" t="str">
        <f t="shared" si="13"/>
        <v>Aug</v>
      </c>
      <c r="I248" t="str">
        <f t="shared" si="14"/>
        <v>2018</v>
      </c>
      <c r="J248" t="str">
        <f t="shared" si="15"/>
        <v>21</v>
      </c>
    </row>
    <row r="249" spans="1:10" x14ac:dyDescent="0.2">
      <c r="A249" s="1">
        <f t="shared" si="12"/>
        <v>43332</v>
      </c>
      <c r="B249" s="1" t="s">
        <v>302</v>
      </c>
      <c r="C249">
        <v>7.8380000000000001</v>
      </c>
      <c r="D249">
        <v>7.8360000000000003</v>
      </c>
      <c r="E249">
        <v>7.8419999999999996</v>
      </c>
      <c r="F249">
        <v>7.8259999999999996</v>
      </c>
      <c r="G249" s="9">
        <v>-2.8999999999999998E-3</v>
      </c>
      <c r="H249" t="str">
        <f t="shared" si="13"/>
        <v>Aug</v>
      </c>
      <c r="I249" t="str">
        <f t="shared" si="14"/>
        <v>2018</v>
      </c>
      <c r="J249" t="str">
        <f t="shared" si="15"/>
        <v>20</v>
      </c>
    </row>
    <row r="250" spans="1:10" x14ac:dyDescent="0.2">
      <c r="A250" s="1">
        <f t="shared" si="12"/>
        <v>43328</v>
      </c>
      <c r="B250" s="1" t="s">
        <v>303</v>
      </c>
      <c r="C250">
        <v>7.8609999999999998</v>
      </c>
      <c r="D250">
        <v>7.8490000000000002</v>
      </c>
      <c r="E250">
        <v>7.8760000000000003</v>
      </c>
      <c r="F250">
        <v>7.8390000000000004</v>
      </c>
      <c r="G250" s="9">
        <v>5.4999999999999997E-3</v>
      </c>
      <c r="H250" t="str">
        <f t="shared" si="13"/>
        <v>Aug</v>
      </c>
      <c r="I250" t="str">
        <f t="shared" si="14"/>
        <v>2018</v>
      </c>
      <c r="J250" t="str">
        <f t="shared" si="15"/>
        <v>16</v>
      </c>
    </row>
    <row r="251" spans="1:10" x14ac:dyDescent="0.2">
      <c r="A251" s="1">
        <f t="shared" si="12"/>
        <v>43326</v>
      </c>
      <c r="B251" s="1" t="s">
        <v>304</v>
      </c>
      <c r="C251">
        <v>7.8179999999999996</v>
      </c>
      <c r="D251">
        <v>7.8</v>
      </c>
      <c r="E251">
        <v>7.8239999999999998</v>
      </c>
      <c r="F251">
        <v>7.7949999999999999</v>
      </c>
      <c r="G251" s="9">
        <v>-5.9999999999999995E-4</v>
      </c>
      <c r="H251" t="str">
        <f t="shared" si="13"/>
        <v>Aug</v>
      </c>
      <c r="I251" t="str">
        <f t="shared" si="14"/>
        <v>2018</v>
      </c>
      <c r="J251" t="str">
        <f t="shared" si="15"/>
        <v>14</v>
      </c>
    </row>
    <row r="252" spans="1:10" x14ac:dyDescent="0.2">
      <c r="A252" s="1">
        <f t="shared" si="12"/>
        <v>43325</v>
      </c>
      <c r="B252" s="1" t="s">
        <v>305</v>
      </c>
      <c r="C252">
        <v>7.8230000000000004</v>
      </c>
      <c r="D252">
        <v>7.8070000000000004</v>
      </c>
      <c r="E252">
        <v>7.8250000000000002</v>
      </c>
      <c r="F252">
        <v>7.7889999999999997</v>
      </c>
      <c r="G252" s="9">
        <v>8.8999999999999999E-3</v>
      </c>
      <c r="H252" t="str">
        <f t="shared" si="13"/>
        <v>Aug</v>
      </c>
      <c r="I252" t="str">
        <f t="shared" si="14"/>
        <v>2018</v>
      </c>
      <c r="J252" t="str">
        <f t="shared" si="15"/>
        <v>13</v>
      </c>
    </row>
    <row r="253" spans="1:10" x14ac:dyDescent="0.2">
      <c r="A253" s="1">
        <f t="shared" si="12"/>
        <v>43322</v>
      </c>
      <c r="B253" s="1" t="s">
        <v>306</v>
      </c>
      <c r="C253">
        <v>7.7539999999999996</v>
      </c>
      <c r="D253">
        <v>7.7430000000000003</v>
      </c>
      <c r="E253">
        <v>7.7590000000000003</v>
      </c>
      <c r="F253">
        <v>7.7370000000000001</v>
      </c>
      <c r="G253" s="9">
        <v>1.1999999999999999E-3</v>
      </c>
      <c r="H253" t="str">
        <f t="shared" si="13"/>
        <v>Aug</v>
      </c>
      <c r="I253" t="str">
        <f t="shared" si="14"/>
        <v>2018</v>
      </c>
      <c r="J253" t="str">
        <f t="shared" si="15"/>
        <v>10</v>
      </c>
    </row>
    <row r="254" spans="1:10" x14ac:dyDescent="0.2">
      <c r="A254" s="1">
        <f t="shared" si="12"/>
        <v>43321</v>
      </c>
      <c r="B254" s="1" t="s">
        <v>307</v>
      </c>
      <c r="C254">
        <v>7.7450000000000001</v>
      </c>
      <c r="D254">
        <v>7.7539999999999996</v>
      </c>
      <c r="E254">
        <v>7.7619999999999996</v>
      </c>
      <c r="F254">
        <v>7.74</v>
      </c>
      <c r="G254" s="9">
        <v>-4.7999999999999996E-3</v>
      </c>
      <c r="H254" t="str">
        <f t="shared" si="13"/>
        <v>Aug</v>
      </c>
      <c r="I254" t="str">
        <f t="shared" si="14"/>
        <v>2018</v>
      </c>
      <c r="J254" t="str">
        <f t="shared" si="15"/>
        <v>09</v>
      </c>
    </row>
    <row r="255" spans="1:10" x14ac:dyDescent="0.2">
      <c r="A255" s="1">
        <f t="shared" si="12"/>
        <v>43320</v>
      </c>
      <c r="B255" s="1" t="s">
        <v>308</v>
      </c>
      <c r="C255">
        <v>7.782</v>
      </c>
      <c r="D255">
        <v>7.7919999999999998</v>
      </c>
      <c r="E255">
        <v>7.7930000000000001</v>
      </c>
      <c r="F255">
        <v>7.7759999999999998</v>
      </c>
      <c r="G255" s="9">
        <v>-5.0000000000000001E-4</v>
      </c>
      <c r="H255" t="str">
        <f t="shared" si="13"/>
        <v>Aug</v>
      </c>
      <c r="I255" t="str">
        <f t="shared" si="14"/>
        <v>2018</v>
      </c>
      <c r="J255" t="str">
        <f t="shared" si="15"/>
        <v>08</v>
      </c>
    </row>
    <row r="256" spans="1:10" x14ac:dyDescent="0.2">
      <c r="A256" s="1">
        <f t="shared" si="12"/>
        <v>43319</v>
      </c>
      <c r="B256" s="1" t="s">
        <v>309</v>
      </c>
      <c r="C256">
        <v>7.7859999999999996</v>
      </c>
      <c r="D256">
        <v>7.7720000000000002</v>
      </c>
      <c r="E256">
        <v>7.7869999999999999</v>
      </c>
      <c r="F256">
        <v>7.7569999999999997</v>
      </c>
      <c r="G256" s="9">
        <v>2.3E-3</v>
      </c>
      <c r="H256" t="str">
        <f t="shared" si="13"/>
        <v>Aug</v>
      </c>
      <c r="I256" t="str">
        <f t="shared" si="14"/>
        <v>2018</v>
      </c>
      <c r="J256" t="str">
        <f t="shared" si="15"/>
        <v>07</v>
      </c>
    </row>
    <row r="257" spans="1:10" x14ac:dyDescent="0.2">
      <c r="A257" s="1">
        <f t="shared" si="12"/>
        <v>43318</v>
      </c>
      <c r="B257" s="1" t="s">
        <v>310</v>
      </c>
      <c r="C257">
        <v>7.7679999999999998</v>
      </c>
      <c r="D257">
        <v>7.7539999999999996</v>
      </c>
      <c r="E257">
        <v>7.7729999999999997</v>
      </c>
      <c r="F257">
        <v>7.7469999999999999</v>
      </c>
      <c r="G257" s="9">
        <v>5.9999999999999995E-4</v>
      </c>
      <c r="H257" t="str">
        <f t="shared" si="13"/>
        <v>Aug</v>
      </c>
      <c r="I257" t="str">
        <f t="shared" si="14"/>
        <v>2018</v>
      </c>
      <c r="J257" t="str">
        <f t="shared" si="15"/>
        <v>06</v>
      </c>
    </row>
    <row r="258" spans="1:10" x14ac:dyDescent="0.2">
      <c r="A258" s="1">
        <f t="shared" si="12"/>
        <v>43315</v>
      </c>
      <c r="B258" s="1" t="s">
        <v>311</v>
      </c>
      <c r="C258">
        <v>7.7629999999999999</v>
      </c>
      <c r="D258">
        <v>7.742</v>
      </c>
      <c r="E258">
        <v>7.7709999999999999</v>
      </c>
      <c r="F258">
        <v>7.7389999999999999</v>
      </c>
      <c r="G258" s="9">
        <v>5.4000000000000003E-3</v>
      </c>
      <c r="H258" t="str">
        <f t="shared" si="13"/>
        <v>Aug</v>
      </c>
      <c r="I258" t="str">
        <f t="shared" si="14"/>
        <v>2018</v>
      </c>
      <c r="J258" t="str">
        <f t="shared" si="15"/>
        <v>03</v>
      </c>
    </row>
    <row r="259" spans="1:10" x14ac:dyDescent="0.2">
      <c r="A259" s="1">
        <f t="shared" ref="A259:A322" si="16">DATE(I259,MONTH(1&amp;H259),J259)</f>
        <v>43314</v>
      </c>
      <c r="B259" s="1" t="s">
        <v>312</v>
      </c>
      <c r="C259">
        <v>7.7210000000000001</v>
      </c>
      <c r="D259">
        <v>7.6980000000000004</v>
      </c>
      <c r="E259">
        <v>7.7320000000000002</v>
      </c>
      <c r="F259">
        <v>7.681</v>
      </c>
      <c r="G259" s="9">
        <v>2.5999999999999999E-3</v>
      </c>
      <c r="H259" t="str">
        <f t="shared" ref="H259:H322" si="17">LEFT(B259,3)</f>
        <v>Aug</v>
      </c>
      <c r="I259" t="str">
        <f t="shared" ref="I259:I322" si="18">RIGHT(B259,4)</f>
        <v>2018</v>
      </c>
      <c r="J259" t="str">
        <f t="shared" ref="J259:J322" si="19">MID(B259,5,2)</f>
        <v>02</v>
      </c>
    </row>
    <row r="260" spans="1:10" x14ac:dyDescent="0.2">
      <c r="A260" s="1">
        <f t="shared" si="16"/>
        <v>43313</v>
      </c>
      <c r="B260" s="1" t="s">
        <v>313</v>
      </c>
      <c r="C260">
        <v>7.7009999999999996</v>
      </c>
      <c r="D260">
        <v>7.7670000000000003</v>
      </c>
      <c r="E260">
        <v>7.8410000000000002</v>
      </c>
      <c r="F260">
        <v>7.7009999999999996</v>
      </c>
      <c r="G260" s="9">
        <v>-9.1000000000000004E-3</v>
      </c>
      <c r="H260" t="str">
        <f t="shared" si="17"/>
        <v>Aug</v>
      </c>
      <c r="I260" t="str">
        <f t="shared" si="18"/>
        <v>2018</v>
      </c>
      <c r="J260" t="str">
        <f t="shared" si="19"/>
        <v>01</v>
      </c>
    </row>
    <row r="261" spans="1:10" x14ac:dyDescent="0.2">
      <c r="A261" s="1">
        <f t="shared" si="16"/>
        <v>43312</v>
      </c>
      <c r="B261" s="1" t="s">
        <v>314</v>
      </c>
      <c r="C261">
        <v>7.7720000000000002</v>
      </c>
      <c r="D261">
        <v>7.7969999999999997</v>
      </c>
      <c r="E261">
        <v>7.7969999999999997</v>
      </c>
      <c r="F261">
        <v>7.7690000000000001</v>
      </c>
      <c r="G261" s="9">
        <v>-2.3E-3</v>
      </c>
      <c r="H261" t="str">
        <f t="shared" si="17"/>
        <v>Jul</v>
      </c>
      <c r="I261" t="str">
        <f t="shared" si="18"/>
        <v>2018</v>
      </c>
      <c r="J261" t="str">
        <f t="shared" si="19"/>
        <v>31</v>
      </c>
    </row>
    <row r="262" spans="1:10" x14ac:dyDescent="0.2">
      <c r="A262" s="1">
        <f t="shared" si="16"/>
        <v>43311</v>
      </c>
      <c r="B262" s="1" t="s">
        <v>315</v>
      </c>
      <c r="C262">
        <v>7.79</v>
      </c>
      <c r="D262">
        <v>7.78</v>
      </c>
      <c r="E262">
        <v>7.7990000000000004</v>
      </c>
      <c r="F262">
        <v>7.7759999999999998</v>
      </c>
      <c r="G262" s="9">
        <v>1.2999999999999999E-3</v>
      </c>
      <c r="H262" t="str">
        <f t="shared" si="17"/>
        <v>Jul</v>
      </c>
      <c r="I262" t="str">
        <f t="shared" si="18"/>
        <v>2018</v>
      </c>
      <c r="J262" t="str">
        <f t="shared" si="19"/>
        <v>30</v>
      </c>
    </row>
    <row r="263" spans="1:10" x14ac:dyDescent="0.2">
      <c r="A263" s="1">
        <f t="shared" si="16"/>
        <v>43308</v>
      </c>
      <c r="B263" s="1" t="s">
        <v>316</v>
      </c>
      <c r="C263">
        <v>7.78</v>
      </c>
      <c r="D263">
        <v>7.766</v>
      </c>
      <c r="E263">
        <v>7.7880000000000003</v>
      </c>
      <c r="F263">
        <v>7.7619999999999996</v>
      </c>
      <c r="G263" s="9">
        <v>2.7000000000000001E-3</v>
      </c>
      <c r="H263" t="str">
        <f t="shared" si="17"/>
        <v>Jul</v>
      </c>
      <c r="I263" t="str">
        <f t="shared" si="18"/>
        <v>2018</v>
      </c>
      <c r="J263" t="str">
        <f t="shared" si="19"/>
        <v>27</v>
      </c>
    </row>
    <row r="264" spans="1:10" x14ac:dyDescent="0.2">
      <c r="A264" s="1">
        <f t="shared" si="16"/>
        <v>43307</v>
      </c>
      <c r="B264" s="1" t="s">
        <v>317</v>
      </c>
      <c r="C264">
        <v>7.7590000000000003</v>
      </c>
      <c r="D264">
        <v>7.806</v>
      </c>
      <c r="E264">
        <v>7.806</v>
      </c>
      <c r="F264">
        <v>7.7560000000000002</v>
      </c>
      <c r="G264" s="9">
        <v>-3.3E-3</v>
      </c>
      <c r="H264" t="str">
        <f t="shared" si="17"/>
        <v>Jul</v>
      </c>
      <c r="I264" t="str">
        <f t="shared" si="18"/>
        <v>2018</v>
      </c>
      <c r="J264" t="str">
        <f t="shared" si="19"/>
        <v>26</v>
      </c>
    </row>
    <row r="265" spans="1:10" x14ac:dyDescent="0.2">
      <c r="A265" s="1">
        <f t="shared" si="16"/>
        <v>43306</v>
      </c>
      <c r="B265" s="1" t="s">
        <v>318</v>
      </c>
      <c r="C265">
        <v>7.7850000000000001</v>
      </c>
      <c r="D265">
        <v>7.8070000000000004</v>
      </c>
      <c r="E265">
        <v>7.8109999999999999</v>
      </c>
      <c r="F265">
        <v>7.782</v>
      </c>
      <c r="G265" s="9">
        <v>1E-4</v>
      </c>
      <c r="H265" t="str">
        <f t="shared" si="17"/>
        <v>Jul</v>
      </c>
      <c r="I265" t="str">
        <f t="shared" si="18"/>
        <v>2018</v>
      </c>
      <c r="J265" t="str">
        <f t="shared" si="19"/>
        <v>25</v>
      </c>
    </row>
    <row r="266" spans="1:10" x14ac:dyDescent="0.2">
      <c r="A266" s="1">
        <f t="shared" si="16"/>
        <v>43305</v>
      </c>
      <c r="B266" s="1" t="s">
        <v>319</v>
      </c>
      <c r="C266">
        <v>7.7839999999999998</v>
      </c>
      <c r="D266">
        <v>7.806</v>
      </c>
      <c r="E266">
        <v>7.8150000000000004</v>
      </c>
      <c r="F266">
        <v>7.7779999999999996</v>
      </c>
      <c r="G266" s="9">
        <v>-3.3E-3</v>
      </c>
      <c r="H266" t="str">
        <f t="shared" si="17"/>
        <v>Jul</v>
      </c>
      <c r="I266" t="str">
        <f t="shared" si="18"/>
        <v>2018</v>
      </c>
      <c r="J266" t="str">
        <f t="shared" si="19"/>
        <v>24</v>
      </c>
    </row>
    <row r="267" spans="1:10" x14ac:dyDescent="0.2">
      <c r="A267" s="1">
        <f t="shared" si="16"/>
        <v>43304</v>
      </c>
      <c r="B267" s="1" t="s">
        <v>320</v>
      </c>
      <c r="C267">
        <v>7.81</v>
      </c>
      <c r="D267">
        <v>7.7880000000000003</v>
      </c>
      <c r="E267">
        <v>7.819</v>
      </c>
      <c r="F267">
        <v>7.774</v>
      </c>
      <c r="G267" s="9">
        <v>3.2000000000000002E-3</v>
      </c>
      <c r="H267" t="str">
        <f t="shared" si="17"/>
        <v>Jul</v>
      </c>
      <c r="I267" t="str">
        <f t="shared" si="18"/>
        <v>2018</v>
      </c>
      <c r="J267" t="str">
        <f t="shared" si="19"/>
        <v>23</v>
      </c>
    </row>
    <row r="268" spans="1:10" x14ac:dyDescent="0.2">
      <c r="A268" s="1">
        <f t="shared" si="16"/>
        <v>43301</v>
      </c>
      <c r="B268" s="1" t="s">
        <v>321</v>
      </c>
      <c r="C268">
        <v>7.7850000000000001</v>
      </c>
      <c r="D268">
        <v>7.7869999999999999</v>
      </c>
      <c r="E268">
        <v>7.7969999999999997</v>
      </c>
      <c r="F268">
        <v>7.7720000000000002</v>
      </c>
      <c r="G268" s="9">
        <v>0</v>
      </c>
      <c r="H268" t="str">
        <f t="shared" si="17"/>
        <v>Jul</v>
      </c>
      <c r="I268" t="str">
        <f t="shared" si="18"/>
        <v>2018</v>
      </c>
      <c r="J268" t="str">
        <f t="shared" si="19"/>
        <v>20</v>
      </c>
    </row>
    <row r="269" spans="1:10" x14ac:dyDescent="0.2">
      <c r="A269" s="1">
        <f t="shared" si="16"/>
        <v>43300</v>
      </c>
      <c r="B269" s="1" t="s">
        <v>322</v>
      </c>
      <c r="C269">
        <v>7.7850000000000001</v>
      </c>
      <c r="D269">
        <v>7.782</v>
      </c>
      <c r="E269">
        <v>7.7850000000000001</v>
      </c>
      <c r="F269">
        <v>7.7640000000000002</v>
      </c>
      <c r="G269" s="9">
        <v>4.3E-3</v>
      </c>
      <c r="H269" t="str">
        <f t="shared" si="17"/>
        <v>Jul</v>
      </c>
      <c r="I269" t="str">
        <f t="shared" si="18"/>
        <v>2018</v>
      </c>
      <c r="J269" t="str">
        <f t="shared" si="19"/>
        <v>19</v>
      </c>
    </row>
    <row r="270" spans="1:10" x14ac:dyDescent="0.2">
      <c r="A270" s="1">
        <f t="shared" si="16"/>
        <v>43299</v>
      </c>
      <c r="B270" s="1" t="s">
        <v>323</v>
      </c>
      <c r="C270">
        <v>7.7519999999999998</v>
      </c>
      <c r="D270">
        <v>7.7249999999999996</v>
      </c>
      <c r="E270">
        <v>7.7590000000000003</v>
      </c>
      <c r="F270">
        <v>7.7229999999999999</v>
      </c>
      <c r="G270" s="9">
        <v>8.0000000000000004E-4</v>
      </c>
      <c r="H270" t="str">
        <f t="shared" si="17"/>
        <v>Jul</v>
      </c>
      <c r="I270" t="str">
        <f t="shared" si="18"/>
        <v>2018</v>
      </c>
      <c r="J270" t="str">
        <f t="shared" si="19"/>
        <v>18</v>
      </c>
    </row>
    <row r="271" spans="1:10" x14ac:dyDescent="0.2">
      <c r="A271" s="1">
        <f t="shared" si="16"/>
        <v>43298</v>
      </c>
      <c r="B271" s="1" t="s">
        <v>324</v>
      </c>
      <c r="C271">
        <v>7.7460000000000004</v>
      </c>
      <c r="D271">
        <v>7.7629999999999999</v>
      </c>
      <c r="E271">
        <v>7.7640000000000002</v>
      </c>
      <c r="F271">
        <v>7.7290000000000001</v>
      </c>
      <c r="G271" s="9">
        <v>-6.8999999999999999E-3</v>
      </c>
      <c r="H271" t="str">
        <f t="shared" si="17"/>
        <v>Jul</v>
      </c>
      <c r="I271" t="str">
        <f t="shared" si="18"/>
        <v>2018</v>
      </c>
      <c r="J271" t="str">
        <f t="shared" si="19"/>
        <v>17</v>
      </c>
    </row>
    <row r="272" spans="1:10" x14ac:dyDescent="0.2">
      <c r="A272" s="1">
        <f t="shared" si="16"/>
        <v>43297</v>
      </c>
      <c r="B272" s="1" t="s">
        <v>325</v>
      </c>
      <c r="C272">
        <v>7.8</v>
      </c>
      <c r="D272">
        <v>7.82</v>
      </c>
      <c r="E272">
        <v>7.8479999999999999</v>
      </c>
      <c r="F272">
        <v>7.7969999999999997</v>
      </c>
      <c r="G272" s="9">
        <v>1.1999999999999999E-3</v>
      </c>
      <c r="H272" t="str">
        <f t="shared" si="17"/>
        <v>Jul</v>
      </c>
      <c r="I272" t="str">
        <f t="shared" si="18"/>
        <v>2018</v>
      </c>
      <c r="J272" t="str">
        <f t="shared" si="19"/>
        <v>16</v>
      </c>
    </row>
    <row r="273" spans="1:10" x14ac:dyDescent="0.2">
      <c r="A273" s="1">
        <f t="shared" si="16"/>
        <v>43294</v>
      </c>
      <c r="B273" s="1" t="s">
        <v>326</v>
      </c>
      <c r="C273">
        <v>7.7910000000000004</v>
      </c>
      <c r="D273">
        <v>7.7910000000000004</v>
      </c>
      <c r="E273">
        <v>7.8019999999999996</v>
      </c>
      <c r="F273">
        <v>7.77</v>
      </c>
      <c r="G273" s="9">
        <v>1.4E-3</v>
      </c>
      <c r="H273" t="str">
        <f t="shared" si="17"/>
        <v>Jul</v>
      </c>
      <c r="I273" t="str">
        <f t="shared" si="18"/>
        <v>2018</v>
      </c>
      <c r="J273" t="str">
        <f t="shared" si="19"/>
        <v>13</v>
      </c>
    </row>
    <row r="274" spans="1:10" x14ac:dyDescent="0.2">
      <c r="A274" s="1">
        <f t="shared" si="16"/>
        <v>43293</v>
      </c>
      <c r="B274" s="1" t="s">
        <v>327</v>
      </c>
      <c r="C274">
        <v>7.78</v>
      </c>
      <c r="D274">
        <v>7.8259999999999996</v>
      </c>
      <c r="E274">
        <v>7.8419999999999996</v>
      </c>
      <c r="F274">
        <v>7.7779999999999996</v>
      </c>
      <c r="G274" s="9">
        <v>-1.17E-2</v>
      </c>
      <c r="H274" t="str">
        <f t="shared" si="17"/>
        <v>Jul</v>
      </c>
      <c r="I274" t="str">
        <f t="shared" si="18"/>
        <v>2018</v>
      </c>
      <c r="J274" t="str">
        <f t="shared" si="19"/>
        <v>12</v>
      </c>
    </row>
    <row r="275" spans="1:10" x14ac:dyDescent="0.2">
      <c r="A275" s="1">
        <f t="shared" si="16"/>
        <v>43292</v>
      </c>
      <c r="B275" s="1" t="s">
        <v>328</v>
      </c>
      <c r="C275">
        <v>7.8719999999999999</v>
      </c>
      <c r="D275">
        <v>7.8970000000000002</v>
      </c>
      <c r="E275">
        <v>7.9139999999999997</v>
      </c>
      <c r="F275">
        <v>7.8639999999999999</v>
      </c>
      <c r="G275" s="9">
        <v>-3.5000000000000001E-3</v>
      </c>
      <c r="H275" t="str">
        <f t="shared" si="17"/>
        <v>Jul</v>
      </c>
      <c r="I275" t="str">
        <f t="shared" si="18"/>
        <v>2018</v>
      </c>
      <c r="J275" t="str">
        <f t="shared" si="19"/>
        <v>11</v>
      </c>
    </row>
    <row r="276" spans="1:10" x14ac:dyDescent="0.2">
      <c r="A276" s="1">
        <f t="shared" si="16"/>
        <v>43291</v>
      </c>
      <c r="B276" s="1" t="s">
        <v>329</v>
      </c>
      <c r="C276">
        <v>7.9</v>
      </c>
      <c r="D276">
        <v>7.907</v>
      </c>
      <c r="E276">
        <v>7.9119999999999999</v>
      </c>
      <c r="F276">
        <v>7.8929999999999998</v>
      </c>
      <c r="G276" s="9">
        <v>1.2999999999999999E-3</v>
      </c>
      <c r="H276" t="str">
        <f t="shared" si="17"/>
        <v>Jul</v>
      </c>
      <c r="I276" t="str">
        <f t="shared" si="18"/>
        <v>2018</v>
      </c>
      <c r="J276" t="str">
        <f t="shared" si="19"/>
        <v>10</v>
      </c>
    </row>
    <row r="277" spans="1:10" x14ac:dyDescent="0.2">
      <c r="A277" s="1">
        <f t="shared" si="16"/>
        <v>43290</v>
      </c>
      <c r="B277" s="1" t="s">
        <v>330</v>
      </c>
      <c r="C277">
        <v>7.89</v>
      </c>
      <c r="D277">
        <v>7.8710000000000004</v>
      </c>
      <c r="E277">
        <v>7.8920000000000003</v>
      </c>
      <c r="F277">
        <v>7.8659999999999997</v>
      </c>
      <c r="G277" s="9">
        <v>2.5000000000000001E-3</v>
      </c>
      <c r="H277" t="str">
        <f t="shared" si="17"/>
        <v>Jul</v>
      </c>
      <c r="I277" t="str">
        <f t="shared" si="18"/>
        <v>2018</v>
      </c>
      <c r="J277" t="str">
        <f t="shared" si="19"/>
        <v>09</v>
      </c>
    </row>
    <row r="278" spans="1:10" x14ac:dyDescent="0.2">
      <c r="A278" s="1">
        <f t="shared" si="16"/>
        <v>43287</v>
      </c>
      <c r="B278" s="1" t="s">
        <v>331</v>
      </c>
      <c r="C278">
        <v>7.87</v>
      </c>
      <c r="D278">
        <v>7.89</v>
      </c>
      <c r="E278">
        <v>7.9009999999999998</v>
      </c>
      <c r="F278">
        <v>7.8689999999999998</v>
      </c>
      <c r="G278" s="9">
        <v>-3.3999999999999998E-3</v>
      </c>
      <c r="H278" t="str">
        <f t="shared" si="17"/>
        <v>Jul</v>
      </c>
      <c r="I278" t="str">
        <f t="shared" si="18"/>
        <v>2018</v>
      </c>
      <c r="J278" t="str">
        <f t="shared" si="19"/>
        <v>06</v>
      </c>
    </row>
    <row r="279" spans="1:10" x14ac:dyDescent="0.2">
      <c r="A279" s="1">
        <f t="shared" si="16"/>
        <v>43286</v>
      </c>
      <c r="B279" s="1" t="s">
        <v>332</v>
      </c>
      <c r="C279">
        <v>7.8970000000000002</v>
      </c>
      <c r="D279">
        <v>7.8490000000000002</v>
      </c>
      <c r="E279">
        <v>7.9</v>
      </c>
      <c r="F279">
        <v>7.8410000000000002</v>
      </c>
      <c r="G279" s="9">
        <v>5.7000000000000002E-3</v>
      </c>
      <c r="H279" t="str">
        <f t="shared" si="17"/>
        <v>Jul</v>
      </c>
      <c r="I279" t="str">
        <f t="shared" si="18"/>
        <v>2018</v>
      </c>
      <c r="J279" t="str">
        <f t="shared" si="19"/>
        <v>05</v>
      </c>
    </row>
    <row r="280" spans="1:10" x14ac:dyDescent="0.2">
      <c r="A280" s="1">
        <f t="shared" si="16"/>
        <v>43285</v>
      </c>
      <c r="B280" s="1" t="s">
        <v>333</v>
      </c>
      <c r="C280">
        <v>7.8520000000000003</v>
      </c>
      <c r="D280">
        <v>7.8780000000000001</v>
      </c>
      <c r="E280">
        <v>7.9160000000000004</v>
      </c>
      <c r="F280">
        <v>7.8360000000000003</v>
      </c>
      <c r="G280" s="9">
        <v>-3.8999999999999998E-3</v>
      </c>
      <c r="H280" t="str">
        <f t="shared" si="17"/>
        <v>Jul</v>
      </c>
      <c r="I280" t="str">
        <f t="shared" si="18"/>
        <v>2018</v>
      </c>
      <c r="J280" t="str">
        <f t="shared" si="19"/>
        <v>04</v>
      </c>
    </row>
    <row r="281" spans="1:10" x14ac:dyDescent="0.2">
      <c r="A281" s="1">
        <f t="shared" si="16"/>
        <v>43284</v>
      </c>
      <c r="B281" s="1" t="s">
        <v>334</v>
      </c>
      <c r="C281">
        <v>7.883</v>
      </c>
      <c r="D281">
        <v>7.9050000000000002</v>
      </c>
      <c r="E281">
        <v>7.9059999999999997</v>
      </c>
      <c r="F281">
        <v>7.8769999999999998</v>
      </c>
      <c r="G281" s="9">
        <v>-3.7000000000000002E-3</v>
      </c>
      <c r="H281" t="str">
        <f t="shared" si="17"/>
        <v>Jul</v>
      </c>
      <c r="I281" t="str">
        <f t="shared" si="18"/>
        <v>2018</v>
      </c>
      <c r="J281" t="str">
        <f t="shared" si="19"/>
        <v>03</v>
      </c>
    </row>
    <row r="282" spans="1:10" x14ac:dyDescent="0.2">
      <c r="A282" s="1">
        <f t="shared" si="16"/>
        <v>43283</v>
      </c>
      <c r="B282" s="1" t="s">
        <v>335</v>
      </c>
      <c r="C282">
        <v>7.9119999999999999</v>
      </c>
      <c r="D282">
        <v>7.8890000000000002</v>
      </c>
      <c r="E282">
        <v>7.9169999999999998</v>
      </c>
      <c r="F282">
        <v>7.867</v>
      </c>
      <c r="G282" s="9">
        <v>1.1000000000000001E-3</v>
      </c>
      <c r="H282" t="str">
        <f t="shared" si="17"/>
        <v>Jul</v>
      </c>
      <c r="I282" t="str">
        <f t="shared" si="18"/>
        <v>2018</v>
      </c>
      <c r="J282" t="str">
        <f t="shared" si="19"/>
        <v>02</v>
      </c>
    </row>
    <row r="283" spans="1:10" x14ac:dyDescent="0.2">
      <c r="A283" s="1">
        <f t="shared" si="16"/>
        <v>43280</v>
      </c>
      <c r="B283" s="1" t="s">
        <v>336</v>
      </c>
      <c r="C283">
        <v>7.9029999999999996</v>
      </c>
      <c r="D283">
        <v>7.9219999999999997</v>
      </c>
      <c r="E283">
        <v>7.9219999999999997</v>
      </c>
      <c r="F283">
        <v>7.8689999999999998</v>
      </c>
      <c r="G283" s="9">
        <v>-4.0000000000000001E-3</v>
      </c>
      <c r="H283" t="str">
        <f t="shared" si="17"/>
        <v>Jun</v>
      </c>
      <c r="I283" t="str">
        <f t="shared" si="18"/>
        <v>2018</v>
      </c>
      <c r="J283" t="str">
        <f t="shared" si="19"/>
        <v>29</v>
      </c>
    </row>
    <row r="284" spans="1:10" x14ac:dyDescent="0.2">
      <c r="A284" s="1">
        <f t="shared" si="16"/>
        <v>43279</v>
      </c>
      <c r="B284" s="1" t="s">
        <v>337</v>
      </c>
      <c r="C284">
        <v>7.9349999999999996</v>
      </c>
      <c r="D284">
        <v>7.9039999999999999</v>
      </c>
      <c r="E284">
        <v>7.9420000000000002</v>
      </c>
      <c r="F284">
        <v>7.9</v>
      </c>
      <c r="G284" s="9">
        <v>8.0999999999999996E-3</v>
      </c>
      <c r="H284" t="str">
        <f t="shared" si="17"/>
        <v>Jun</v>
      </c>
      <c r="I284" t="str">
        <f t="shared" si="18"/>
        <v>2018</v>
      </c>
      <c r="J284" t="str">
        <f t="shared" si="19"/>
        <v>28</v>
      </c>
    </row>
    <row r="285" spans="1:10" x14ac:dyDescent="0.2">
      <c r="A285" s="1">
        <f t="shared" si="16"/>
        <v>43278</v>
      </c>
      <c r="B285" s="1" t="s">
        <v>338</v>
      </c>
      <c r="C285">
        <v>7.8710000000000004</v>
      </c>
      <c r="D285">
        <v>7.87</v>
      </c>
      <c r="E285">
        <v>7.8780000000000001</v>
      </c>
      <c r="F285">
        <v>7.8570000000000002</v>
      </c>
      <c r="G285" s="9">
        <v>5.4000000000000003E-3</v>
      </c>
      <c r="H285" t="str">
        <f t="shared" si="17"/>
        <v>Jun</v>
      </c>
      <c r="I285" t="str">
        <f t="shared" si="18"/>
        <v>2018</v>
      </c>
      <c r="J285" t="str">
        <f t="shared" si="19"/>
        <v>27</v>
      </c>
    </row>
    <row r="286" spans="1:10" x14ac:dyDescent="0.2">
      <c r="A286" s="1">
        <f t="shared" si="16"/>
        <v>43277</v>
      </c>
      <c r="B286" s="1" t="s">
        <v>339</v>
      </c>
      <c r="C286">
        <v>7.8289999999999997</v>
      </c>
      <c r="D286">
        <v>7.8390000000000004</v>
      </c>
      <c r="E286">
        <v>7.8490000000000002</v>
      </c>
      <c r="F286">
        <v>7.8070000000000004</v>
      </c>
      <c r="G286" s="9">
        <v>5.9999999999999995E-4</v>
      </c>
      <c r="H286" t="str">
        <f t="shared" si="17"/>
        <v>Jun</v>
      </c>
      <c r="I286" t="str">
        <f t="shared" si="18"/>
        <v>2018</v>
      </c>
      <c r="J286" t="str">
        <f t="shared" si="19"/>
        <v>26</v>
      </c>
    </row>
    <row r="287" spans="1:10" x14ac:dyDescent="0.2">
      <c r="A287" s="1">
        <f t="shared" si="16"/>
        <v>43276</v>
      </c>
      <c r="B287" s="1" t="s">
        <v>340</v>
      </c>
      <c r="C287">
        <v>7.8239999999999998</v>
      </c>
      <c r="D287">
        <v>7.8140000000000001</v>
      </c>
      <c r="E287">
        <v>7.859</v>
      </c>
      <c r="F287">
        <v>7.8049999999999997</v>
      </c>
      <c r="G287" s="9">
        <v>5.9999999999999995E-4</v>
      </c>
      <c r="H287" t="str">
        <f t="shared" si="17"/>
        <v>Jun</v>
      </c>
      <c r="I287" t="str">
        <f t="shared" si="18"/>
        <v>2018</v>
      </c>
      <c r="J287" t="str">
        <f t="shared" si="19"/>
        <v>25</v>
      </c>
    </row>
    <row r="288" spans="1:10" x14ac:dyDescent="0.2">
      <c r="A288" s="1">
        <f t="shared" si="16"/>
        <v>43273</v>
      </c>
      <c r="B288" s="1" t="s">
        <v>341</v>
      </c>
      <c r="C288">
        <v>7.819</v>
      </c>
      <c r="D288">
        <v>7.7889999999999997</v>
      </c>
      <c r="E288">
        <v>7.8410000000000002</v>
      </c>
      <c r="F288">
        <v>7.7709999999999999</v>
      </c>
      <c r="G288" s="9">
        <v>6.0000000000000001E-3</v>
      </c>
      <c r="H288" t="str">
        <f t="shared" si="17"/>
        <v>Jun</v>
      </c>
      <c r="I288" t="str">
        <f t="shared" si="18"/>
        <v>2018</v>
      </c>
      <c r="J288" t="str">
        <f t="shared" si="19"/>
        <v>22</v>
      </c>
    </row>
    <row r="289" spans="1:10" x14ac:dyDescent="0.2">
      <c r="A289" s="1">
        <f t="shared" si="16"/>
        <v>43272</v>
      </c>
      <c r="B289" s="1" t="s">
        <v>342</v>
      </c>
      <c r="C289">
        <v>7.7720000000000002</v>
      </c>
      <c r="D289">
        <v>7.798</v>
      </c>
      <c r="E289">
        <v>7.8120000000000003</v>
      </c>
      <c r="F289">
        <v>7.7690000000000001</v>
      </c>
      <c r="G289" s="9">
        <v>-7.0000000000000001E-3</v>
      </c>
      <c r="H289" t="str">
        <f t="shared" si="17"/>
        <v>Jun</v>
      </c>
      <c r="I289" t="str">
        <f t="shared" si="18"/>
        <v>2018</v>
      </c>
      <c r="J289" t="str">
        <f t="shared" si="19"/>
        <v>21</v>
      </c>
    </row>
    <row r="290" spans="1:10" x14ac:dyDescent="0.2">
      <c r="A290" s="1">
        <f t="shared" si="16"/>
        <v>43271</v>
      </c>
      <c r="B290" s="1" t="s">
        <v>343</v>
      </c>
      <c r="C290">
        <v>7.827</v>
      </c>
      <c r="D290">
        <v>7.8049999999999997</v>
      </c>
      <c r="E290">
        <v>7.85</v>
      </c>
      <c r="F290">
        <v>7.8040000000000003</v>
      </c>
      <c r="G290" s="9">
        <v>-4.5999999999999999E-3</v>
      </c>
      <c r="H290" t="str">
        <f t="shared" si="17"/>
        <v>Jun</v>
      </c>
      <c r="I290" t="str">
        <f t="shared" si="18"/>
        <v>2018</v>
      </c>
      <c r="J290" t="str">
        <f t="shared" si="19"/>
        <v>20</v>
      </c>
    </row>
    <row r="291" spans="1:10" x14ac:dyDescent="0.2">
      <c r="A291" s="1">
        <f t="shared" si="16"/>
        <v>43270</v>
      </c>
      <c r="B291" s="1" t="s">
        <v>344</v>
      </c>
      <c r="C291">
        <v>7.8630000000000004</v>
      </c>
      <c r="D291">
        <v>7.9210000000000003</v>
      </c>
      <c r="E291">
        <v>7.9210000000000003</v>
      </c>
      <c r="F291">
        <v>7.8550000000000004</v>
      </c>
      <c r="G291" s="9">
        <v>-1.8E-3</v>
      </c>
      <c r="H291" t="str">
        <f t="shared" si="17"/>
        <v>Jun</v>
      </c>
      <c r="I291" t="str">
        <f t="shared" si="18"/>
        <v>2018</v>
      </c>
      <c r="J291" t="str">
        <f t="shared" si="19"/>
        <v>19</v>
      </c>
    </row>
    <row r="292" spans="1:10" x14ac:dyDescent="0.2">
      <c r="A292" s="1">
        <f t="shared" si="16"/>
        <v>43269</v>
      </c>
      <c r="B292" s="1" t="s">
        <v>345</v>
      </c>
      <c r="C292">
        <v>7.8769999999999998</v>
      </c>
      <c r="D292">
        <v>7.8319999999999999</v>
      </c>
      <c r="E292">
        <v>7.8819999999999997</v>
      </c>
      <c r="F292">
        <v>7.8179999999999996</v>
      </c>
      <c r="G292" s="9">
        <v>-1.5E-3</v>
      </c>
      <c r="H292" t="str">
        <f t="shared" si="17"/>
        <v>Jun</v>
      </c>
      <c r="I292" t="str">
        <f t="shared" si="18"/>
        <v>2018</v>
      </c>
      <c r="J292" t="str">
        <f t="shared" si="19"/>
        <v>18</v>
      </c>
    </row>
    <row r="293" spans="1:10" x14ac:dyDescent="0.2">
      <c r="A293" s="1">
        <f t="shared" si="16"/>
        <v>43266</v>
      </c>
      <c r="B293" s="1" t="s">
        <v>346</v>
      </c>
      <c r="C293">
        <v>7.8890000000000002</v>
      </c>
      <c r="D293">
        <v>7.93</v>
      </c>
      <c r="E293">
        <v>7.9429999999999996</v>
      </c>
      <c r="F293">
        <v>7.88</v>
      </c>
      <c r="G293" s="9">
        <v>-7.0000000000000001E-3</v>
      </c>
      <c r="H293" t="str">
        <f t="shared" si="17"/>
        <v>Jun</v>
      </c>
      <c r="I293" t="str">
        <f t="shared" si="18"/>
        <v>2018</v>
      </c>
      <c r="J293" t="str">
        <f t="shared" si="19"/>
        <v>15</v>
      </c>
    </row>
    <row r="294" spans="1:10" x14ac:dyDescent="0.2">
      <c r="A294" s="1">
        <f t="shared" si="16"/>
        <v>43265</v>
      </c>
      <c r="B294" s="1" t="s">
        <v>347</v>
      </c>
      <c r="C294">
        <v>7.9450000000000003</v>
      </c>
      <c r="D294">
        <v>7.9459999999999997</v>
      </c>
      <c r="E294">
        <v>7.9550000000000001</v>
      </c>
      <c r="F294">
        <v>7.9</v>
      </c>
      <c r="G294" s="9">
        <v>1.9E-3</v>
      </c>
      <c r="H294" t="str">
        <f t="shared" si="17"/>
        <v>Jun</v>
      </c>
      <c r="I294" t="str">
        <f t="shared" si="18"/>
        <v>2018</v>
      </c>
      <c r="J294" t="str">
        <f t="shared" si="19"/>
        <v>14</v>
      </c>
    </row>
    <row r="295" spans="1:10" x14ac:dyDescent="0.2">
      <c r="A295" s="1">
        <f t="shared" si="16"/>
        <v>43264</v>
      </c>
      <c r="B295" s="1" t="s">
        <v>348</v>
      </c>
      <c r="C295">
        <v>7.93</v>
      </c>
      <c r="D295">
        <v>7.9660000000000002</v>
      </c>
      <c r="E295">
        <v>7.968</v>
      </c>
      <c r="F295">
        <v>7.9189999999999996</v>
      </c>
      <c r="G295" s="9">
        <v>-4.4999999999999997E-3</v>
      </c>
      <c r="H295" t="str">
        <f t="shared" si="17"/>
        <v>Jun</v>
      </c>
      <c r="I295" t="str">
        <f t="shared" si="18"/>
        <v>2018</v>
      </c>
      <c r="J295" t="str">
        <f t="shared" si="19"/>
        <v>13</v>
      </c>
    </row>
    <row r="296" spans="1:10" x14ac:dyDescent="0.2">
      <c r="A296" s="1">
        <f t="shared" si="16"/>
        <v>43263</v>
      </c>
      <c r="B296" s="1" t="s">
        <v>349</v>
      </c>
      <c r="C296">
        <v>7.9660000000000002</v>
      </c>
      <c r="D296">
        <v>7.9720000000000004</v>
      </c>
      <c r="E296">
        <v>7.992</v>
      </c>
      <c r="F296">
        <v>7.9649999999999999</v>
      </c>
      <c r="G296" s="9">
        <v>4.0000000000000002E-4</v>
      </c>
      <c r="H296" t="str">
        <f t="shared" si="17"/>
        <v>Jun</v>
      </c>
      <c r="I296" t="str">
        <f t="shared" si="18"/>
        <v>2018</v>
      </c>
      <c r="J296" t="str">
        <f t="shared" si="19"/>
        <v>12</v>
      </c>
    </row>
    <row r="297" spans="1:10" x14ac:dyDescent="0.2">
      <c r="A297" s="1">
        <f t="shared" si="16"/>
        <v>43262</v>
      </c>
      <c r="B297" s="1" t="s">
        <v>350</v>
      </c>
      <c r="C297">
        <v>7.9630000000000001</v>
      </c>
      <c r="D297">
        <v>7.9770000000000003</v>
      </c>
      <c r="E297">
        <v>8</v>
      </c>
      <c r="F297">
        <v>7.9459999999999997</v>
      </c>
      <c r="G297" s="9">
        <v>2E-3</v>
      </c>
      <c r="H297" t="str">
        <f t="shared" si="17"/>
        <v>Jun</v>
      </c>
      <c r="I297" t="str">
        <f t="shared" si="18"/>
        <v>2018</v>
      </c>
      <c r="J297" t="str">
        <f t="shared" si="19"/>
        <v>11</v>
      </c>
    </row>
    <row r="298" spans="1:10" x14ac:dyDescent="0.2">
      <c r="A298" s="1">
        <f t="shared" si="16"/>
        <v>43259</v>
      </c>
      <c r="B298" s="1" t="s">
        <v>351</v>
      </c>
      <c r="C298">
        <v>7.9470000000000001</v>
      </c>
      <c r="D298">
        <v>7.9969999999999999</v>
      </c>
      <c r="E298">
        <v>7.9969999999999999</v>
      </c>
      <c r="F298">
        <v>7.9180000000000001</v>
      </c>
      <c r="G298" s="9">
        <v>-5.7999999999999996E-3</v>
      </c>
      <c r="H298" t="str">
        <f t="shared" si="17"/>
        <v>Jun</v>
      </c>
      <c r="I298" t="str">
        <f t="shared" si="18"/>
        <v>2018</v>
      </c>
      <c r="J298" t="str">
        <f t="shared" si="19"/>
        <v>08</v>
      </c>
    </row>
    <row r="299" spans="1:10" x14ac:dyDescent="0.2">
      <c r="A299" s="1">
        <f t="shared" si="16"/>
        <v>43258</v>
      </c>
      <c r="B299" s="1" t="s">
        <v>352</v>
      </c>
      <c r="C299">
        <v>7.9930000000000003</v>
      </c>
      <c r="D299">
        <v>7.9390000000000001</v>
      </c>
      <c r="E299">
        <v>7.9930000000000003</v>
      </c>
      <c r="F299">
        <v>7.9370000000000003</v>
      </c>
      <c r="G299" s="9">
        <v>9.5999999999999992E-3</v>
      </c>
      <c r="H299" t="str">
        <f t="shared" si="17"/>
        <v>Jun</v>
      </c>
      <c r="I299" t="str">
        <f t="shared" si="18"/>
        <v>2018</v>
      </c>
      <c r="J299" t="str">
        <f t="shared" si="19"/>
        <v>07</v>
      </c>
    </row>
    <row r="300" spans="1:10" x14ac:dyDescent="0.2">
      <c r="A300" s="1">
        <f t="shared" si="16"/>
        <v>43257</v>
      </c>
      <c r="B300" s="1" t="s">
        <v>353</v>
      </c>
      <c r="C300">
        <v>7.9169999999999998</v>
      </c>
      <c r="D300">
        <v>7.8520000000000003</v>
      </c>
      <c r="E300">
        <v>7.9340000000000002</v>
      </c>
      <c r="F300">
        <v>7.827</v>
      </c>
      <c r="G300" s="9">
        <v>1.06E-2</v>
      </c>
      <c r="H300" t="str">
        <f t="shared" si="17"/>
        <v>Jun</v>
      </c>
      <c r="I300" t="str">
        <f t="shared" si="18"/>
        <v>2018</v>
      </c>
      <c r="J300" t="str">
        <f t="shared" si="19"/>
        <v>06</v>
      </c>
    </row>
    <row r="301" spans="1:10" x14ac:dyDescent="0.2">
      <c r="A301" s="1">
        <f t="shared" si="16"/>
        <v>43256</v>
      </c>
      <c r="B301" s="1" t="s">
        <v>354</v>
      </c>
      <c r="C301">
        <v>7.8339999999999996</v>
      </c>
      <c r="D301">
        <v>7.86</v>
      </c>
      <c r="E301">
        <v>7.8739999999999997</v>
      </c>
      <c r="F301">
        <v>7.8230000000000004</v>
      </c>
      <c r="G301" s="9">
        <v>-5.3E-3</v>
      </c>
      <c r="H301" t="str">
        <f t="shared" si="17"/>
        <v>Jun</v>
      </c>
      <c r="I301" t="str">
        <f t="shared" si="18"/>
        <v>2018</v>
      </c>
      <c r="J301" t="str">
        <f t="shared" si="19"/>
        <v>05</v>
      </c>
    </row>
    <row r="302" spans="1:10" x14ac:dyDescent="0.2">
      <c r="A302" s="1">
        <f t="shared" si="16"/>
        <v>43255</v>
      </c>
      <c r="B302" s="1" t="s">
        <v>355</v>
      </c>
      <c r="C302">
        <v>7.8760000000000003</v>
      </c>
      <c r="D302">
        <v>7.8680000000000003</v>
      </c>
      <c r="E302">
        <v>7.9020000000000001</v>
      </c>
      <c r="F302">
        <v>7.8520000000000003</v>
      </c>
      <c r="G302" s="9">
        <v>3.5999999999999999E-3</v>
      </c>
      <c r="H302" t="str">
        <f t="shared" si="17"/>
        <v>Jun</v>
      </c>
      <c r="I302" t="str">
        <f t="shared" si="18"/>
        <v>2018</v>
      </c>
      <c r="J302" t="str">
        <f t="shared" si="19"/>
        <v>04</v>
      </c>
    </row>
    <row r="303" spans="1:10" x14ac:dyDescent="0.2">
      <c r="A303" s="1">
        <f t="shared" si="16"/>
        <v>43252</v>
      </c>
      <c r="B303" s="1" t="s">
        <v>356</v>
      </c>
      <c r="C303">
        <v>7.8479999999999999</v>
      </c>
      <c r="D303">
        <v>7.86</v>
      </c>
      <c r="E303">
        <v>7.8769999999999998</v>
      </c>
      <c r="F303">
        <v>7.8479999999999999</v>
      </c>
      <c r="G303" s="9">
        <v>2.8E-3</v>
      </c>
      <c r="H303" t="str">
        <f t="shared" si="17"/>
        <v>Jun</v>
      </c>
      <c r="I303" t="str">
        <f t="shared" si="18"/>
        <v>2018</v>
      </c>
      <c r="J303" t="str">
        <f t="shared" si="19"/>
        <v>01</v>
      </c>
    </row>
    <row r="304" spans="1:10" x14ac:dyDescent="0.2">
      <c r="A304" s="1">
        <f t="shared" si="16"/>
        <v>43251</v>
      </c>
      <c r="B304" s="1" t="s">
        <v>357</v>
      </c>
      <c r="C304">
        <v>7.8259999999999996</v>
      </c>
      <c r="D304">
        <v>7.8230000000000004</v>
      </c>
      <c r="E304">
        <v>7.851</v>
      </c>
      <c r="F304">
        <v>7.8159999999999998</v>
      </c>
      <c r="G304" s="9">
        <v>5.7000000000000002E-3</v>
      </c>
      <c r="H304" t="str">
        <f t="shared" si="17"/>
        <v>May</v>
      </c>
      <c r="I304" t="str">
        <f t="shared" si="18"/>
        <v>2018</v>
      </c>
      <c r="J304" t="str">
        <f t="shared" si="19"/>
        <v>31</v>
      </c>
    </row>
    <row r="305" spans="1:10" x14ac:dyDescent="0.2">
      <c r="A305" s="1">
        <f t="shared" si="16"/>
        <v>43250</v>
      </c>
      <c r="B305" s="1" t="s">
        <v>358</v>
      </c>
      <c r="C305">
        <v>7.782</v>
      </c>
      <c r="D305">
        <v>7.742</v>
      </c>
      <c r="E305">
        <v>7.7850000000000001</v>
      </c>
      <c r="F305">
        <v>7.7210000000000001</v>
      </c>
      <c r="G305" s="9">
        <v>3.3999999999999998E-3</v>
      </c>
      <c r="H305" t="str">
        <f t="shared" si="17"/>
        <v>May</v>
      </c>
      <c r="I305" t="str">
        <f t="shared" si="18"/>
        <v>2018</v>
      </c>
      <c r="J305" t="str">
        <f t="shared" si="19"/>
        <v>30</v>
      </c>
    </row>
    <row r="306" spans="1:10" x14ac:dyDescent="0.2">
      <c r="A306" s="1">
        <f t="shared" si="16"/>
        <v>43249</v>
      </c>
      <c r="B306" s="1" t="s">
        <v>359</v>
      </c>
      <c r="C306">
        <v>7.7560000000000002</v>
      </c>
      <c r="D306">
        <v>7.7610000000000001</v>
      </c>
      <c r="E306">
        <v>7.7919999999999998</v>
      </c>
      <c r="F306">
        <v>7.7530000000000001</v>
      </c>
      <c r="G306" s="9">
        <v>2.2000000000000001E-3</v>
      </c>
      <c r="H306" t="str">
        <f t="shared" si="17"/>
        <v>May</v>
      </c>
      <c r="I306" t="str">
        <f t="shared" si="18"/>
        <v>2018</v>
      </c>
      <c r="J306" t="str">
        <f t="shared" si="19"/>
        <v>29</v>
      </c>
    </row>
    <row r="307" spans="1:10" x14ac:dyDescent="0.2">
      <c r="A307" s="1">
        <f t="shared" si="16"/>
        <v>43248</v>
      </c>
      <c r="B307" s="1" t="s">
        <v>360</v>
      </c>
      <c r="C307">
        <v>7.7389999999999999</v>
      </c>
      <c r="D307">
        <v>7.7329999999999997</v>
      </c>
      <c r="E307">
        <v>7.774</v>
      </c>
      <c r="F307">
        <v>7.7210000000000001</v>
      </c>
      <c r="G307" s="9">
        <v>-7.1000000000000004E-3</v>
      </c>
      <c r="H307" t="str">
        <f t="shared" si="17"/>
        <v>May</v>
      </c>
      <c r="I307" t="str">
        <f t="shared" si="18"/>
        <v>2018</v>
      </c>
      <c r="J307" t="str">
        <f t="shared" si="19"/>
        <v>28</v>
      </c>
    </row>
    <row r="308" spans="1:10" x14ac:dyDescent="0.2">
      <c r="A308" s="1">
        <f t="shared" si="16"/>
        <v>43245</v>
      </c>
      <c r="B308" s="1" t="s">
        <v>361</v>
      </c>
      <c r="C308">
        <v>7.7939999999999996</v>
      </c>
      <c r="D308">
        <v>7.8639999999999999</v>
      </c>
      <c r="E308">
        <v>7.8879999999999999</v>
      </c>
      <c r="F308">
        <v>7.7930000000000001</v>
      </c>
      <c r="G308" s="9">
        <v>-9.7999999999999997E-3</v>
      </c>
      <c r="H308" t="str">
        <f t="shared" si="17"/>
        <v>May</v>
      </c>
      <c r="I308" t="str">
        <f t="shared" si="18"/>
        <v>2018</v>
      </c>
      <c r="J308" t="str">
        <f t="shared" si="19"/>
        <v>25</v>
      </c>
    </row>
    <row r="309" spans="1:10" x14ac:dyDescent="0.2">
      <c r="A309" s="1">
        <f t="shared" si="16"/>
        <v>43244</v>
      </c>
      <c r="B309" s="1" t="s">
        <v>362</v>
      </c>
      <c r="C309">
        <v>7.8710000000000004</v>
      </c>
      <c r="D309">
        <v>7.8449999999999998</v>
      </c>
      <c r="E309">
        <v>7.8840000000000003</v>
      </c>
      <c r="F309">
        <v>7.8380000000000001</v>
      </c>
      <c r="G309" s="9">
        <v>2.8E-3</v>
      </c>
      <c r="H309" t="str">
        <f t="shared" si="17"/>
        <v>May</v>
      </c>
      <c r="I309" t="str">
        <f t="shared" si="18"/>
        <v>2018</v>
      </c>
      <c r="J309" t="str">
        <f t="shared" si="19"/>
        <v>24</v>
      </c>
    </row>
    <row r="310" spans="1:10" x14ac:dyDescent="0.2">
      <c r="A310" s="1">
        <f t="shared" si="16"/>
        <v>43243</v>
      </c>
      <c r="B310" s="1" t="s">
        <v>363</v>
      </c>
      <c r="C310">
        <v>7.8490000000000002</v>
      </c>
      <c r="D310">
        <v>7.835</v>
      </c>
      <c r="E310">
        <v>7.8680000000000003</v>
      </c>
      <c r="F310">
        <v>7.827</v>
      </c>
      <c r="G310" s="9">
        <v>5.1000000000000004E-3</v>
      </c>
      <c r="H310" t="str">
        <f t="shared" si="17"/>
        <v>May</v>
      </c>
      <c r="I310" t="str">
        <f t="shared" si="18"/>
        <v>2018</v>
      </c>
      <c r="J310" t="str">
        <f t="shared" si="19"/>
        <v>23</v>
      </c>
    </row>
    <row r="311" spans="1:10" x14ac:dyDescent="0.2">
      <c r="A311" s="1">
        <f t="shared" si="16"/>
        <v>43242</v>
      </c>
      <c r="B311" s="1" t="s">
        <v>364</v>
      </c>
      <c r="C311">
        <v>7.8090000000000002</v>
      </c>
      <c r="D311">
        <v>7.8179999999999996</v>
      </c>
      <c r="E311">
        <v>7.8470000000000004</v>
      </c>
      <c r="F311">
        <v>7.7869999999999999</v>
      </c>
      <c r="G311" s="9">
        <v>0</v>
      </c>
      <c r="H311" t="str">
        <f t="shared" si="17"/>
        <v>May</v>
      </c>
      <c r="I311" t="str">
        <f t="shared" si="18"/>
        <v>2018</v>
      </c>
      <c r="J311" t="str">
        <f t="shared" si="19"/>
        <v>22</v>
      </c>
    </row>
    <row r="312" spans="1:10" x14ac:dyDescent="0.2">
      <c r="A312" s="1">
        <f t="shared" si="16"/>
        <v>43241</v>
      </c>
      <c r="B312" s="1" t="s">
        <v>365</v>
      </c>
      <c r="C312">
        <v>7.8090000000000002</v>
      </c>
      <c r="D312">
        <v>7.9009999999999998</v>
      </c>
      <c r="E312">
        <v>7.9009999999999998</v>
      </c>
      <c r="F312">
        <v>7.8019999999999996</v>
      </c>
      <c r="G312" s="9">
        <v>-3.3E-3</v>
      </c>
      <c r="H312" t="str">
        <f t="shared" si="17"/>
        <v>May</v>
      </c>
      <c r="I312" t="str">
        <f t="shared" si="18"/>
        <v>2018</v>
      </c>
      <c r="J312" t="str">
        <f t="shared" si="19"/>
        <v>21</v>
      </c>
    </row>
    <row r="313" spans="1:10" x14ac:dyDescent="0.2">
      <c r="A313" s="1">
        <f t="shared" si="16"/>
        <v>43240</v>
      </c>
      <c r="B313" s="1" t="s">
        <v>366</v>
      </c>
      <c r="C313">
        <v>7.835</v>
      </c>
      <c r="D313">
        <v>7.835</v>
      </c>
      <c r="E313">
        <v>7.835</v>
      </c>
      <c r="F313">
        <v>7.835</v>
      </c>
      <c r="G313" s="9">
        <v>0</v>
      </c>
      <c r="H313" t="str">
        <f t="shared" si="17"/>
        <v>May</v>
      </c>
      <c r="I313" t="str">
        <f t="shared" si="18"/>
        <v>2018</v>
      </c>
      <c r="J313" t="str">
        <f t="shared" si="19"/>
        <v>20</v>
      </c>
    </row>
    <row r="314" spans="1:10" x14ac:dyDescent="0.2">
      <c r="A314" s="1">
        <f t="shared" si="16"/>
        <v>43238</v>
      </c>
      <c r="B314" s="1" t="s">
        <v>367</v>
      </c>
      <c r="C314">
        <v>7.835</v>
      </c>
      <c r="D314">
        <v>7.9029999999999996</v>
      </c>
      <c r="E314">
        <v>7.9269999999999996</v>
      </c>
      <c r="F314">
        <v>7.76</v>
      </c>
      <c r="G314" s="9">
        <v>-5.7000000000000002E-3</v>
      </c>
      <c r="H314" t="str">
        <f t="shared" si="17"/>
        <v>May</v>
      </c>
      <c r="I314" t="str">
        <f t="shared" si="18"/>
        <v>2018</v>
      </c>
      <c r="J314" t="str">
        <f t="shared" si="19"/>
        <v>18</v>
      </c>
    </row>
    <row r="315" spans="1:10" x14ac:dyDescent="0.2">
      <c r="A315" s="1">
        <f t="shared" si="16"/>
        <v>43237</v>
      </c>
      <c r="B315" s="1" t="s">
        <v>368</v>
      </c>
      <c r="C315">
        <v>7.88</v>
      </c>
      <c r="D315">
        <v>7.9219999999999997</v>
      </c>
      <c r="E315">
        <v>7.944</v>
      </c>
      <c r="F315">
        <v>7.8789999999999996</v>
      </c>
      <c r="G315" s="9">
        <v>-2.8E-3</v>
      </c>
      <c r="H315" t="str">
        <f t="shared" si="17"/>
        <v>May</v>
      </c>
      <c r="I315" t="str">
        <f t="shared" si="18"/>
        <v>2018</v>
      </c>
      <c r="J315" t="str">
        <f t="shared" si="19"/>
        <v>17</v>
      </c>
    </row>
    <row r="316" spans="1:10" x14ac:dyDescent="0.2">
      <c r="A316" s="1">
        <f t="shared" si="16"/>
        <v>43236</v>
      </c>
      <c r="B316" s="1" t="s">
        <v>369</v>
      </c>
      <c r="C316">
        <v>7.9020000000000001</v>
      </c>
      <c r="D316">
        <v>7.9189999999999996</v>
      </c>
      <c r="E316">
        <v>7.9450000000000003</v>
      </c>
      <c r="F316">
        <v>7.8710000000000004</v>
      </c>
      <c r="G316" s="9">
        <v>-1E-4</v>
      </c>
      <c r="H316" t="str">
        <f t="shared" si="17"/>
        <v>May</v>
      </c>
      <c r="I316" t="str">
        <f t="shared" si="18"/>
        <v>2018</v>
      </c>
      <c r="J316" t="str">
        <f t="shared" si="19"/>
        <v>16</v>
      </c>
    </row>
    <row r="317" spans="1:10" x14ac:dyDescent="0.2">
      <c r="A317" s="1">
        <f t="shared" si="16"/>
        <v>43235</v>
      </c>
      <c r="B317" s="1" t="s">
        <v>370</v>
      </c>
      <c r="C317">
        <v>7.9029999999999996</v>
      </c>
      <c r="D317">
        <v>7.9059999999999997</v>
      </c>
      <c r="E317">
        <v>7.9130000000000003</v>
      </c>
      <c r="F317">
        <v>7.8140000000000001</v>
      </c>
      <c r="G317" s="9">
        <v>9.7999999999999997E-3</v>
      </c>
      <c r="H317" t="str">
        <f t="shared" si="17"/>
        <v>May</v>
      </c>
      <c r="I317" t="str">
        <f t="shared" si="18"/>
        <v>2018</v>
      </c>
      <c r="J317" t="str">
        <f t="shared" si="19"/>
        <v>15</v>
      </c>
    </row>
    <row r="318" spans="1:10" x14ac:dyDescent="0.2">
      <c r="A318" s="1">
        <f t="shared" si="16"/>
        <v>43234</v>
      </c>
      <c r="B318" s="1" t="s">
        <v>371</v>
      </c>
      <c r="C318">
        <v>7.8259999999999996</v>
      </c>
      <c r="D318">
        <v>7.72</v>
      </c>
      <c r="E318">
        <v>7.8289999999999997</v>
      </c>
      <c r="F318">
        <v>7.7080000000000002</v>
      </c>
      <c r="G318" s="9">
        <v>1.29E-2</v>
      </c>
      <c r="H318" t="str">
        <f t="shared" si="17"/>
        <v>May</v>
      </c>
      <c r="I318" t="str">
        <f t="shared" si="18"/>
        <v>2018</v>
      </c>
      <c r="J318" t="str">
        <f t="shared" si="19"/>
        <v>14</v>
      </c>
    </row>
    <row r="319" spans="1:10" x14ac:dyDescent="0.2">
      <c r="A319" s="1">
        <f t="shared" si="16"/>
        <v>43231</v>
      </c>
      <c r="B319" s="1" t="s">
        <v>372</v>
      </c>
      <c r="C319">
        <v>7.726</v>
      </c>
      <c r="D319">
        <v>7.7110000000000003</v>
      </c>
      <c r="E319">
        <v>7.7569999999999997</v>
      </c>
      <c r="F319">
        <v>7.7009999999999996</v>
      </c>
      <c r="G319" s="9">
        <v>1.4E-3</v>
      </c>
      <c r="H319" t="str">
        <f t="shared" si="17"/>
        <v>May</v>
      </c>
      <c r="I319" t="str">
        <f t="shared" si="18"/>
        <v>2018</v>
      </c>
      <c r="J319" t="str">
        <f t="shared" si="19"/>
        <v>11</v>
      </c>
    </row>
    <row r="320" spans="1:10" x14ac:dyDescent="0.2">
      <c r="A320" s="1">
        <f t="shared" si="16"/>
        <v>43230</v>
      </c>
      <c r="B320" s="1" t="s">
        <v>373</v>
      </c>
      <c r="C320">
        <v>7.7149999999999999</v>
      </c>
      <c r="D320">
        <v>7.7149999999999999</v>
      </c>
      <c r="E320">
        <v>7.7610000000000001</v>
      </c>
      <c r="F320">
        <v>7.7149999999999999</v>
      </c>
      <c r="G320" s="9">
        <v>8.0000000000000004E-4</v>
      </c>
      <c r="H320" t="str">
        <f t="shared" si="17"/>
        <v>May</v>
      </c>
      <c r="I320" t="str">
        <f t="shared" si="18"/>
        <v>2018</v>
      </c>
      <c r="J320" t="str">
        <f t="shared" si="19"/>
        <v>10</v>
      </c>
    </row>
    <row r="321" spans="1:10" x14ac:dyDescent="0.2">
      <c r="A321" s="1">
        <f t="shared" si="16"/>
        <v>43229</v>
      </c>
      <c r="B321" s="1" t="s">
        <v>374</v>
      </c>
      <c r="C321">
        <v>7.7089999999999996</v>
      </c>
      <c r="D321">
        <v>7.6520000000000001</v>
      </c>
      <c r="E321">
        <v>7.7210000000000001</v>
      </c>
      <c r="F321">
        <v>7.6479999999999997</v>
      </c>
      <c r="G321" s="9">
        <v>1.7000000000000001E-2</v>
      </c>
      <c r="H321" t="str">
        <f t="shared" si="17"/>
        <v>May</v>
      </c>
      <c r="I321" t="str">
        <f t="shared" si="18"/>
        <v>2018</v>
      </c>
      <c r="J321" t="str">
        <f t="shared" si="19"/>
        <v>09</v>
      </c>
    </row>
    <row r="322" spans="1:10" x14ac:dyDescent="0.2">
      <c r="A322" s="1">
        <f t="shared" si="16"/>
        <v>43228</v>
      </c>
      <c r="B322" s="1" t="s">
        <v>375</v>
      </c>
      <c r="C322">
        <v>7.58</v>
      </c>
      <c r="D322">
        <v>7.6360000000000001</v>
      </c>
      <c r="E322">
        <v>7.6550000000000002</v>
      </c>
      <c r="F322">
        <v>7.5529999999999999</v>
      </c>
      <c r="G322" s="9">
        <v>-5.4999999999999997E-3</v>
      </c>
      <c r="H322" t="str">
        <f t="shared" si="17"/>
        <v>May</v>
      </c>
      <c r="I322" t="str">
        <f t="shared" si="18"/>
        <v>2018</v>
      </c>
      <c r="J322" t="str">
        <f t="shared" si="19"/>
        <v>08</v>
      </c>
    </row>
    <row r="323" spans="1:10" x14ac:dyDescent="0.2">
      <c r="A323" s="1">
        <f t="shared" ref="A323:A386" si="20">DATE(I323,MONTH(1&amp;H323),J323)</f>
        <v>43227</v>
      </c>
      <c r="B323" s="1" t="s">
        <v>376</v>
      </c>
      <c r="C323">
        <v>7.6219999999999999</v>
      </c>
      <c r="D323">
        <v>7.601</v>
      </c>
      <c r="E323">
        <v>7.6550000000000002</v>
      </c>
      <c r="F323">
        <v>7.601</v>
      </c>
      <c r="G323" s="9">
        <v>-1.37E-2</v>
      </c>
      <c r="H323" t="str">
        <f t="shared" ref="H323:H386" si="21">LEFT(B323,3)</f>
        <v>May</v>
      </c>
      <c r="I323" t="str">
        <f t="shared" ref="I323:I386" si="22">RIGHT(B323,4)</f>
        <v>2018</v>
      </c>
      <c r="J323" t="str">
        <f t="shared" ref="J323:J386" si="23">MID(B323,5,2)</f>
        <v>07</v>
      </c>
    </row>
    <row r="324" spans="1:10" x14ac:dyDescent="0.2">
      <c r="A324" s="1">
        <f t="shared" si="20"/>
        <v>43224</v>
      </c>
      <c r="B324" s="1" t="s">
        <v>377</v>
      </c>
      <c r="C324">
        <v>7.7279999999999998</v>
      </c>
      <c r="D324">
        <v>7.7480000000000002</v>
      </c>
      <c r="E324">
        <v>7.7590000000000003</v>
      </c>
      <c r="F324">
        <v>7.7229999999999999</v>
      </c>
      <c r="G324" s="9">
        <v>-8.0000000000000004E-4</v>
      </c>
      <c r="H324" t="str">
        <f t="shared" si="21"/>
        <v>May</v>
      </c>
      <c r="I324" t="str">
        <f t="shared" si="22"/>
        <v>2018</v>
      </c>
      <c r="J324" t="str">
        <f t="shared" si="23"/>
        <v>04</v>
      </c>
    </row>
    <row r="325" spans="1:10" x14ac:dyDescent="0.2">
      <c r="A325" s="1">
        <f t="shared" si="20"/>
        <v>43223</v>
      </c>
      <c r="B325" s="1" t="s">
        <v>378</v>
      </c>
      <c r="C325">
        <v>7.734</v>
      </c>
      <c r="D325">
        <v>7.7359999999999998</v>
      </c>
      <c r="E325">
        <v>7.7460000000000004</v>
      </c>
      <c r="F325">
        <v>7.6829999999999998</v>
      </c>
      <c r="G325" s="9">
        <v>1E-4</v>
      </c>
      <c r="H325" t="str">
        <f t="shared" si="21"/>
        <v>May</v>
      </c>
      <c r="I325" t="str">
        <f t="shared" si="22"/>
        <v>2018</v>
      </c>
      <c r="J325" t="str">
        <f t="shared" si="23"/>
        <v>03</v>
      </c>
    </row>
    <row r="326" spans="1:10" x14ac:dyDescent="0.2">
      <c r="A326" s="1">
        <f t="shared" si="20"/>
        <v>43222</v>
      </c>
      <c r="B326" s="1" t="s">
        <v>379</v>
      </c>
      <c r="C326">
        <v>7.7329999999999997</v>
      </c>
      <c r="D326">
        <v>7.7309999999999999</v>
      </c>
      <c r="E326">
        <v>7.742</v>
      </c>
      <c r="F326">
        <v>7.702</v>
      </c>
      <c r="G326" s="9">
        <v>-4.4000000000000003E-3</v>
      </c>
      <c r="H326" t="str">
        <f t="shared" si="21"/>
        <v>May</v>
      </c>
      <c r="I326" t="str">
        <f t="shared" si="22"/>
        <v>2018</v>
      </c>
      <c r="J326" t="str">
        <f t="shared" si="23"/>
        <v>02</v>
      </c>
    </row>
    <row r="327" spans="1:10" x14ac:dyDescent="0.2">
      <c r="A327" s="1">
        <f t="shared" si="20"/>
        <v>43217</v>
      </c>
      <c r="B327" s="1" t="s">
        <v>380</v>
      </c>
      <c r="C327">
        <v>7.7670000000000003</v>
      </c>
      <c r="D327">
        <v>7.7460000000000004</v>
      </c>
      <c r="E327">
        <v>7.7729999999999997</v>
      </c>
      <c r="F327">
        <v>7.74</v>
      </c>
      <c r="G327" s="9">
        <v>1.5E-3</v>
      </c>
      <c r="H327" t="str">
        <f t="shared" si="21"/>
        <v>Apr</v>
      </c>
      <c r="I327" t="str">
        <f t="shared" si="22"/>
        <v>2018</v>
      </c>
      <c r="J327" t="str">
        <f t="shared" si="23"/>
        <v>27</v>
      </c>
    </row>
    <row r="328" spans="1:10" x14ac:dyDescent="0.2">
      <c r="A328" s="1">
        <f t="shared" si="20"/>
        <v>43216</v>
      </c>
      <c r="B328" s="1" t="s">
        <v>381</v>
      </c>
      <c r="C328">
        <v>7.7549999999999999</v>
      </c>
      <c r="D328">
        <v>7.7489999999999997</v>
      </c>
      <c r="E328">
        <v>7.7850000000000001</v>
      </c>
      <c r="F328">
        <v>7.7229999999999999</v>
      </c>
      <c r="G328" s="9">
        <v>2.2000000000000001E-3</v>
      </c>
      <c r="H328" t="str">
        <f t="shared" si="21"/>
        <v>Apr</v>
      </c>
      <c r="I328" t="str">
        <f t="shared" si="22"/>
        <v>2018</v>
      </c>
      <c r="J328" t="str">
        <f t="shared" si="23"/>
        <v>26</v>
      </c>
    </row>
    <row r="329" spans="1:10" x14ac:dyDescent="0.2">
      <c r="A329" s="1">
        <f t="shared" si="20"/>
        <v>43215</v>
      </c>
      <c r="B329" s="1" t="s">
        <v>382</v>
      </c>
      <c r="C329">
        <v>7.7380000000000004</v>
      </c>
      <c r="D329">
        <v>7.7140000000000004</v>
      </c>
      <c r="E329">
        <v>7.7789999999999999</v>
      </c>
      <c r="F329">
        <v>7.7009999999999996</v>
      </c>
      <c r="G329" s="9">
        <v>7.1999999999999998E-3</v>
      </c>
      <c r="H329" t="str">
        <f t="shared" si="21"/>
        <v>Apr</v>
      </c>
      <c r="I329" t="str">
        <f t="shared" si="22"/>
        <v>2018</v>
      </c>
      <c r="J329" t="str">
        <f t="shared" si="23"/>
        <v>25</v>
      </c>
    </row>
    <row r="330" spans="1:10" x14ac:dyDescent="0.2">
      <c r="A330" s="1">
        <f t="shared" si="20"/>
        <v>43214</v>
      </c>
      <c r="B330" s="1" t="s">
        <v>383</v>
      </c>
      <c r="C330">
        <v>7.6829999999999998</v>
      </c>
      <c r="D330">
        <v>7.7380000000000004</v>
      </c>
      <c r="E330">
        <v>7.7409999999999997</v>
      </c>
      <c r="F330">
        <v>7.6420000000000003</v>
      </c>
      <c r="G330" s="9">
        <v>-7.4000000000000003E-3</v>
      </c>
      <c r="H330" t="str">
        <f t="shared" si="21"/>
        <v>Apr</v>
      </c>
      <c r="I330" t="str">
        <f t="shared" si="22"/>
        <v>2018</v>
      </c>
      <c r="J330" t="str">
        <f t="shared" si="23"/>
        <v>24</v>
      </c>
    </row>
    <row r="331" spans="1:10" x14ac:dyDescent="0.2">
      <c r="A331" s="1">
        <f t="shared" si="20"/>
        <v>43213</v>
      </c>
      <c r="B331" s="1" t="s">
        <v>384</v>
      </c>
      <c r="C331">
        <v>7.74</v>
      </c>
      <c r="D331">
        <v>7.7309999999999999</v>
      </c>
      <c r="E331">
        <v>7.7690000000000001</v>
      </c>
      <c r="F331">
        <v>7.6719999999999997</v>
      </c>
      <c r="G331" s="9">
        <v>2.8999999999999998E-3</v>
      </c>
      <c r="H331" t="str">
        <f t="shared" si="21"/>
        <v>Apr</v>
      </c>
      <c r="I331" t="str">
        <f t="shared" si="22"/>
        <v>2018</v>
      </c>
      <c r="J331" t="str">
        <f t="shared" si="23"/>
        <v>23</v>
      </c>
    </row>
    <row r="332" spans="1:10" x14ac:dyDescent="0.2">
      <c r="A332" s="1">
        <f t="shared" si="20"/>
        <v>43210</v>
      </c>
      <c r="B332" s="1" t="s">
        <v>385</v>
      </c>
      <c r="C332">
        <v>7.718</v>
      </c>
      <c r="D332">
        <v>7.7850000000000001</v>
      </c>
      <c r="E332">
        <v>7.7969999999999997</v>
      </c>
      <c r="F332">
        <v>7.6550000000000002</v>
      </c>
      <c r="G332" s="9">
        <v>1.14E-2</v>
      </c>
      <c r="H332" t="str">
        <f t="shared" si="21"/>
        <v>Apr</v>
      </c>
      <c r="I332" t="str">
        <f t="shared" si="22"/>
        <v>2018</v>
      </c>
      <c r="J332" t="str">
        <f t="shared" si="23"/>
        <v>20</v>
      </c>
    </row>
    <row r="333" spans="1:10" x14ac:dyDescent="0.2">
      <c r="A333" s="1">
        <f t="shared" si="20"/>
        <v>43209</v>
      </c>
      <c r="B333" s="1" t="s">
        <v>386</v>
      </c>
      <c r="C333">
        <v>7.6310000000000002</v>
      </c>
      <c r="D333">
        <v>7.6020000000000003</v>
      </c>
      <c r="E333">
        <v>7.6509999999999998</v>
      </c>
      <c r="F333">
        <v>7.5880000000000001</v>
      </c>
      <c r="G333" s="9">
        <v>1.26E-2</v>
      </c>
      <c r="H333" t="str">
        <f t="shared" si="21"/>
        <v>Apr</v>
      </c>
      <c r="I333" t="str">
        <f t="shared" si="22"/>
        <v>2018</v>
      </c>
      <c r="J333" t="str">
        <f t="shared" si="23"/>
        <v>19</v>
      </c>
    </row>
    <row r="334" spans="1:10" x14ac:dyDescent="0.2">
      <c r="A334" s="1">
        <f t="shared" si="20"/>
        <v>43208</v>
      </c>
      <c r="B334" s="1" t="s">
        <v>387</v>
      </c>
      <c r="C334">
        <v>7.5359999999999996</v>
      </c>
      <c r="D334">
        <v>7.492</v>
      </c>
      <c r="E334">
        <v>7.5359999999999996</v>
      </c>
      <c r="F334">
        <v>7.4779999999999998</v>
      </c>
      <c r="G334" s="9">
        <v>6.3E-3</v>
      </c>
      <c r="H334" t="str">
        <f t="shared" si="21"/>
        <v>Apr</v>
      </c>
      <c r="I334" t="str">
        <f t="shared" si="22"/>
        <v>2018</v>
      </c>
      <c r="J334" t="str">
        <f t="shared" si="23"/>
        <v>18</v>
      </c>
    </row>
    <row r="335" spans="1:10" x14ac:dyDescent="0.2">
      <c r="A335" s="1">
        <f t="shared" si="20"/>
        <v>43207</v>
      </c>
      <c r="B335" s="1" t="s">
        <v>388</v>
      </c>
      <c r="C335">
        <v>7.4889999999999999</v>
      </c>
      <c r="D335">
        <v>7.4829999999999997</v>
      </c>
      <c r="E335">
        <v>7.5090000000000003</v>
      </c>
      <c r="F335">
        <v>7.4710000000000001</v>
      </c>
      <c r="G335" s="9">
        <v>4.0000000000000002E-4</v>
      </c>
      <c r="H335" t="str">
        <f t="shared" si="21"/>
        <v>Apr</v>
      </c>
      <c r="I335" t="str">
        <f t="shared" si="22"/>
        <v>2018</v>
      </c>
      <c r="J335" t="str">
        <f t="shared" si="23"/>
        <v>17</v>
      </c>
    </row>
    <row r="336" spans="1:10" x14ac:dyDescent="0.2">
      <c r="A336" s="1">
        <f t="shared" si="20"/>
        <v>43206</v>
      </c>
      <c r="B336" s="1" t="s">
        <v>389</v>
      </c>
      <c r="C336">
        <v>7.4859999999999998</v>
      </c>
      <c r="D336">
        <v>7.4039999999999999</v>
      </c>
      <c r="E336">
        <v>7.49</v>
      </c>
      <c r="F336">
        <v>7.4039999999999999</v>
      </c>
      <c r="G336" s="9">
        <v>7.4000000000000003E-3</v>
      </c>
      <c r="H336" t="str">
        <f t="shared" si="21"/>
        <v>Apr</v>
      </c>
      <c r="I336" t="str">
        <f t="shared" si="22"/>
        <v>2018</v>
      </c>
      <c r="J336" t="str">
        <f t="shared" si="23"/>
        <v>16</v>
      </c>
    </row>
    <row r="337" spans="1:10" x14ac:dyDescent="0.2">
      <c r="A337" s="1">
        <f t="shared" si="20"/>
        <v>43203</v>
      </c>
      <c r="B337" s="1" t="s">
        <v>390</v>
      </c>
      <c r="C337">
        <v>7.431</v>
      </c>
      <c r="D337">
        <v>7.5030000000000001</v>
      </c>
      <c r="E337">
        <v>7.5220000000000002</v>
      </c>
      <c r="F337">
        <v>7.423</v>
      </c>
      <c r="G337" s="9">
        <v>-5.0000000000000001E-3</v>
      </c>
      <c r="H337" t="str">
        <f t="shared" si="21"/>
        <v>Apr</v>
      </c>
      <c r="I337" t="str">
        <f t="shared" si="22"/>
        <v>2018</v>
      </c>
      <c r="J337" t="str">
        <f t="shared" si="23"/>
        <v>13</v>
      </c>
    </row>
    <row r="338" spans="1:10" x14ac:dyDescent="0.2">
      <c r="A338" s="1">
        <f t="shared" si="20"/>
        <v>43202</v>
      </c>
      <c r="B338" s="1" t="s">
        <v>391</v>
      </c>
      <c r="C338">
        <v>7.468</v>
      </c>
      <c r="D338">
        <v>7.5119999999999996</v>
      </c>
      <c r="E338">
        <v>7.5270000000000001</v>
      </c>
      <c r="F338">
        <v>7.4429999999999996</v>
      </c>
      <c r="G338" s="9">
        <v>-8.9999999999999993E-3</v>
      </c>
      <c r="H338" t="str">
        <f t="shared" si="21"/>
        <v>Apr</v>
      </c>
      <c r="I338" t="str">
        <f t="shared" si="22"/>
        <v>2018</v>
      </c>
      <c r="J338" t="str">
        <f t="shared" si="23"/>
        <v>12</v>
      </c>
    </row>
    <row r="339" spans="1:10" x14ac:dyDescent="0.2">
      <c r="A339" s="1">
        <f t="shared" si="20"/>
        <v>43201</v>
      </c>
      <c r="B339" s="1" t="s">
        <v>392</v>
      </c>
      <c r="C339">
        <v>7.5359999999999996</v>
      </c>
      <c r="D339">
        <v>7.423</v>
      </c>
      <c r="E339">
        <v>7.5419999999999998</v>
      </c>
      <c r="F339">
        <v>7.3860000000000001</v>
      </c>
      <c r="G339" s="9">
        <v>2.1299999999999999E-2</v>
      </c>
      <c r="H339" t="str">
        <f t="shared" si="21"/>
        <v>Apr</v>
      </c>
      <c r="I339" t="str">
        <f t="shared" si="22"/>
        <v>2018</v>
      </c>
      <c r="J339" t="str">
        <f t="shared" si="23"/>
        <v>11</v>
      </c>
    </row>
    <row r="340" spans="1:10" x14ac:dyDescent="0.2">
      <c r="A340" s="1">
        <f t="shared" si="20"/>
        <v>43200</v>
      </c>
      <c r="B340" s="1" t="s">
        <v>393</v>
      </c>
      <c r="C340">
        <v>7.3789999999999996</v>
      </c>
      <c r="D340">
        <v>7.2469999999999999</v>
      </c>
      <c r="E340">
        <v>7.3789999999999996</v>
      </c>
      <c r="F340">
        <v>7.2469999999999999</v>
      </c>
      <c r="G340" s="9">
        <v>2.12E-2</v>
      </c>
      <c r="H340" t="str">
        <f t="shared" si="21"/>
        <v>Apr</v>
      </c>
      <c r="I340" t="str">
        <f t="shared" si="22"/>
        <v>2018</v>
      </c>
      <c r="J340" t="str">
        <f t="shared" si="23"/>
        <v>10</v>
      </c>
    </row>
    <row r="341" spans="1:10" x14ac:dyDescent="0.2">
      <c r="A341" s="1">
        <f t="shared" si="20"/>
        <v>43199</v>
      </c>
      <c r="B341" s="1" t="s">
        <v>394</v>
      </c>
      <c r="C341">
        <v>7.226</v>
      </c>
      <c r="D341">
        <v>7.2039999999999997</v>
      </c>
      <c r="E341">
        <v>7.2389999999999999</v>
      </c>
      <c r="F341">
        <v>7.1529999999999996</v>
      </c>
      <c r="G341" s="9">
        <v>7.1000000000000004E-3</v>
      </c>
      <c r="H341" t="str">
        <f t="shared" si="21"/>
        <v>Apr</v>
      </c>
      <c r="I341" t="str">
        <f t="shared" si="22"/>
        <v>2018</v>
      </c>
      <c r="J341" t="str">
        <f t="shared" si="23"/>
        <v>09</v>
      </c>
    </row>
    <row r="342" spans="1:10" x14ac:dyDescent="0.2">
      <c r="A342" s="1">
        <f t="shared" si="20"/>
        <v>43196</v>
      </c>
      <c r="B342" s="1" t="s">
        <v>395</v>
      </c>
      <c r="C342">
        <v>7.1749999999999998</v>
      </c>
      <c r="D342">
        <v>7.1459999999999999</v>
      </c>
      <c r="E342">
        <v>7.1790000000000003</v>
      </c>
      <c r="F342">
        <v>7.1390000000000002</v>
      </c>
      <c r="G342" s="9">
        <v>6.7000000000000002E-3</v>
      </c>
      <c r="H342" t="str">
        <f t="shared" si="21"/>
        <v>Apr</v>
      </c>
      <c r="I342" t="str">
        <f t="shared" si="22"/>
        <v>2018</v>
      </c>
      <c r="J342" t="str">
        <f t="shared" si="23"/>
        <v>06</v>
      </c>
    </row>
    <row r="343" spans="1:10" x14ac:dyDescent="0.2">
      <c r="A343" s="1">
        <f t="shared" si="20"/>
        <v>43195</v>
      </c>
      <c r="B343" s="1" t="s">
        <v>396</v>
      </c>
      <c r="C343">
        <v>7.1269999999999998</v>
      </c>
      <c r="D343">
        <v>7.306</v>
      </c>
      <c r="E343">
        <v>7.306</v>
      </c>
      <c r="F343">
        <v>7.1230000000000002</v>
      </c>
      <c r="G343" s="9">
        <v>-2.29E-2</v>
      </c>
      <c r="H343" t="str">
        <f t="shared" si="21"/>
        <v>Apr</v>
      </c>
      <c r="I343" t="str">
        <f t="shared" si="22"/>
        <v>2018</v>
      </c>
      <c r="J343" t="str">
        <f t="shared" si="23"/>
        <v>05</v>
      </c>
    </row>
    <row r="344" spans="1:10" x14ac:dyDescent="0.2">
      <c r="A344" s="1">
        <f t="shared" si="20"/>
        <v>43194</v>
      </c>
      <c r="B344" s="1" t="s">
        <v>397</v>
      </c>
      <c r="C344">
        <v>7.2939999999999996</v>
      </c>
      <c r="D344">
        <v>7.3390000000000004</v>
      </c>
      <c r="E344">
        <v>7.3449999999999998</v>
      </c>
      <c r="F344">
        <v>7.2910000000000004</v>
      </c>
      <c r="G344" s="9">
        <v>-5.1999999999999998E-3</v>
      </c>
      <c r="H344" t="str">
        <f t="shared" si="21"/>
        <v>Apr</v>
      </c>
      <c r="I344" t="str">
        <f t="shared" si="22"/>
        <v>2018</v>
      </c>
      <c r="J344" t="str">
        <f t="shared" si="23"/>
        <v>04</v>
      </c>
    </row>
    <row r="345" spans="1:10" x14ac:dyDescent="0.2">
      <c r="A345" s="1">
        <f t="shared" si="20"/>
        <v>43193</v>
      </c>
      <c r="B345" s="1" t="s">
        <v>398</v>
      </c>
      <c r="C345">
        <v>7.3319999999999999</v>
      </c>
      <c r="D345">
        <v>7.3330000000000002</v>
      </c>
      <c r="E345">
        <v>7.367</v>
      </c>
      <c r="F345">
        <v>7.3120000000000003</v>
      </c>
      <c r="G345" s="9">
        <v>-8.8999999999999999E-3</v>
      </c>
      <c r="H345" t="str">
        <f t="shared" si="21"/>
        <v>Apr</v>
      </c>
      <c r="I345" t="str">
        <f t="shared" si="22"/>
        <v>2018</v>
      </c>
      <c r="J345" t="str">
        <f t="shared" si="23"/>
        <v>03</v>
      </c>
    </row>
    <row r="346" spans="1:10" x14ac:dyDescent="0.2">
      <c r="A346" s="1">
        <f t="shared" si="20"/>
        <v>43187</v>
      </c>
      <c r="B346" s="1" t="s">
        <v>399</v>
      </c>
      <c r="C346">
        <v>7.3979999999999997</v>
      </c>
      <c r="D346">
        <v>7.3129999999999997</v>
      </c>
      <c r="E346">
        <v>7.4119999999999999</v>
      </c>
      <c r="F346">
        <v>7.2859999999999996</v>
      </c>
      <c r="G346" s="9">
        <v>8.8999999999999999E-3</v>
      </c>
      <c r="H346" t="str">
        <f t="shared" si="21"/>
        <v>Mar</v>
      </c>
      <c r="I346" t="str">
        <f t="shared" si="22"/>
        <v>2018</v>
      </c>
      <c r="J346" t="str">
        <f t="shared" si="23"/>
        <v>28</v>
      </c>
    </row>
    <row r="347" spans="1:10" x14ac:dyDescent="0.2">
      <c r="A347" s="1">
        <f t="shared" si="20"/>
        <v>43186</v>
      </c>
      <c r="B347" s="1" t="s">
        <v>400</v>
      </c>
      <c r="C347">
        <v>7.3330000000000002</v>
      </c>
      <c r="D347">
        <v>7.3710000000000004</v>
      </c>
      <c r="E347">
        <v>7.3979999999999997</v>
      </c>
      <c r="F347">
        <v>7.3019999999999996</v>
      </c>
      <c r="G347" s="9">
        <v>-3.7999999999999999E-2</v>
      </c>
      <c r="H347" t="str">
        <f t="shared" si="21"/>
        <v>Mar</v>
      </c>
      <c r="I347" t="str">
        <f t="shared" si="22"/>
        <v>2018</v>
      </c>
      <c r="J347" t="str">
        <f t="shared" si="23"/>
        <v>27</v>
      </c>
    </row>
    <row r="348" spans="1:10" x14ac:dyDescent="0.2">
      <c r="A348" s="1">
        <f t="shared" si="20"/>
        <v>43185</v>
      </c>
      <c r="B348" s="1" t="s">
        <v>401</v>
      </c>
      <c r="C348">
        <v>7.6230000000000002</v>
      </c>
      <c r="D348">
        <v>7.577</v>
      </c>
      <c r="E348">
        <v>7.63</v>
      </c>
      <c r="F348">
        <v>7.5739999999999998</v>
      </c>
      <c r="G348" s="9">
        <v>8.6999999999999994E-3</v>
      </c>
      <c r="H348" t="str">
        <f t="shared" si="21"/>
        <v>Mar</v>
      </c>
      <c r="I348" t="str">
        <f t="shared" si="22"/>
        <v>2018</v>
      </c>
      <c r="J348" t="str">
        <f t="shared" si="23"/>
        <v>26</v>
      </c>
    </row>
    <row r="349" spans="1:10" x14ac:dyDescent="0.2">
      <c r="A349" s="1">
        <f t="shared" si="20"/>
        <v>43182</v>
      </c>
      <c r="B349" s="1" t="s">
        <v>402</v>
      </c>
      <c r="C349">
        <v>7.5570000000000004</v>
      </c>
      <c r="D349">
        <v>7.5330000000000004</v>
      </c>
      <c r="E349">
        <v>7.5620000000000003</v>
      </c>
      <c r="F349">
        <v>7.5209999999999999</v>
      </c>
      <c r="G349" s="9">
        <v>-4.0000000000000002E-4</v>
      </c>
      <c r="H349" t="str">
        <f t="shared" si="21"/>
        <v>Mar</v>
      </c>
      <c r="I349" t="str">
        <f t="shared" si="22"/>
        <v>2018</v>
      </c>
      <c r="J349" t="str">
        <f t="shared" si="23"/>
        <v>23</v>
      </c>
    </row>
    <row r="350" spans="1:10" x14ac:dyDescent="0.2">
      <c r="A350" s="1">
        <f t="shared" si="20"/>
        <v>43181</v>
      </c>
      <c r="B350" s="1" t="s">
        <v>403</v>
      </c>
      <c r="C350">
        <v>7.56</v>
      </c>
      <c r="D350">
        <v>7.5810000000000004</v>
      </c>
      <c r="E350">
        <v>7.6150000000000002</v>
      </c>
      <c r="F350">
        <v>7.548</v>
      </c>
      <c r="G350" s="9">
        <v>-2.8E-3</v>
      </c>
      <c r="H350" t="str">
        <f t="shared" si="21"/>
        <v>Mar</v>
      </c>
      <c r="I350" t="str">
        <f t="shared" si="22"/>
        <v>2018</v>
      </c>
      <c r="J350" t="str">
        <f t="shared" si="23"/>
        <v>22</v>
      </c>
    </row>
    <row r="351" spans="1:10" x14ac:dyDescent="0.2">
      <c r="A351" s="1">
        <f t="shared" si="20"/>
        <v>43180</v>
      </c>
      <c r="B351" s="1" t="s">
        <v>404</v>
      </c>
      <c r="C351">
        <v>7.5810000000000004</v>
      </c>
      <c r="D351">
        <v>7.66</v>
      </c>
      <c r="E351">
        <v>7.6769999999999996</v>
      </c>
      <c r="F351">
        <v>7.5789999999999997</v>
      </c>
      <c r="G351" s="9">
        <v>-4.4999999999999997E-3</v>
      </c>
      <c r="H351" t="str">
        <f t="shared" si="21"/>
        <v>Mar</v>
      </c>
      <c r="I351" t="str">
        <f t="shared" si="22"/>
        <v>2018</v>
      </c>
      <c r="J351" t="str">
        <f t="shared" si="23"/>
        <v>21</v>
      </c>
    </row>
    <row r="352" spans="1:10" x14ac:dyDescent="0.2">
      <c r="A352" s="1">
        <f t="shared" si="20"/>
        <v>43179</v>
      </c>
      <c r="B352" s="1" t="s">
        <v>405</v>
      </c>
      <c r="C352">
        <v>7.6150000000000002</v>
      </c>
      <c r="D352">
        <v>7.6040000000000001</v>
      </c>
      <c r="E352">
        <v>7.6280000000000001</v>
      </c>
      <c r="F352">
        <v>7.5949999999999998</v>
      </c>
      <c r="G352" s="9">
        <v>8.9999999999999998E-4</v>
      </c>
      <c r="H352" t="str">
        <f t="shared" si="21"/>
        <v>Mar</v>
      </c>
      <c r="I352" t="str">
        <f t="shared" si="22"/>
        <v>2018</v>
      </c>
      <c r="J352" t="str">
        <f t="shared" si="23"/>
        <v>20</v>
      </c>
    </row>
    <row r="353" spans="1:10" x14ac:dyDescent="0.2">
      <c r="A353" s="1">
        <f t="shared" si="20"/>
        <v>43178</v>
      </c>
      <c r="B353" s="1" t="s">
        <v>406</v>
      </c>
      <c r="C353">
        <v>7.6079999999999997</v>
      </c>
      <c r="D353">
        <v>7.585</v>
      </c>
      <c r="E353">
        <v>7.6130000000000004</v>
      </c>
      <c r="F353">
        <v>7.5419999999999998</v>
      </c>
      <c r="G353" s="9">
        <v>6.7000000000000002E-3</v>
      </c>
      <c r="H353" t="str">
        <f t="shared" si="21"/>
        <v>Mar</v>
      </c>
      <c r="I353" t="str">
        <f t="shared" si="22"/>
        <v>2018</v>
      </c>
      <c r="J353" t="str">
        <f t="shared" si="23"/>
        <v>19</v>
      </c>
    </row>
    <row r="354" spans="1:10" x14ac:dyDescent="0.2">
      <c r="A354" s="1">
        <f t="shared" si="20"/>
        <v>43175</v>
      </c>
      <c r="B354" s="1" t="s">
        <v>407</v>
      </c>
      <c r="C354">
        <v>7.5570000000000004</v>
      </c>
      <c r="D354">
        <v>7.64</v>
      </c>
      <c r="E354">
        <v>7.6479999999999997</v>
      </c>
      <c r="F354">
        <v>7.5570000000000004</v>
      </c>
      <c r="G354" s="9">
        <v>-0.01</v>
      </c>
      <c r="H354" t="str">
        <f t="shared" si="21"/>
        <v>Mar</v>
      </c>
      <c r="I354" t="str">
        <f t="shared" si="22"/>
        <v>2018</v>
      </c>
      <c r="J354" t="str">
        <f t="shared" si="23"/>
        <v>16</v>
      </c>
    </row>
    <row r="355" spans="1:10" x14ac:dyDescent="0.2">
      <c r="A355" s="1">
        <f t="shared" si="20"/>
        <v>43174</v>
      </c>
      <c r="B355" s="1" t="s">
        <v>408</v>
      </c>
      <c r="C355">
        <v>7.633</v>
      </c>
      <c r="D355">
        <v>7.6719999999999997</v>
      </c>
      <c r="E355">
        <v>7.7110000000000003</v>
      </c>
      <c r="F355">
        <v>7.625</v>
      </c>
      <c r="G355" s="9">
        <v>-6.7999999999999996E-3</v>
      </c>
      <c r="H355" t="str">
        <f t="shared" si="21"/>
        <v>Mar</v>
      </c>
      <c r="I355" t="str">
        <f t="shared" si="22"/>
        <v>2018</v>
      </c>
      <c r="J355" t="str">
        <f t="shared" si="23"/>
        <v>15</v>
      </c>
    </row>
    <row r="356" spans="1:10" x14ac:dyDescent="0.2">
      <c r="A356" s="1">
        <f t="shared" si="20"/>
        <v>43173</v>
      </c>
      <c r="B356" s="1" t="s">
        <v>409</v>
      </c>
      <c r="C356">
        <v>7.6849999999999996</v>
      </c>
      <c r="D356">
        <v>7.6459999999999999</v>
      </c>
      <c r="E356">
        <v>7.6929999999999996</v>
      </c>
      <c r="F356">
        <v>7.6429999999999998</v>
      </c>
      <c r="G356" s="9">
        <v>4.1999999999999997E-3</v>
      </c>
      <c r="H356" t="str">
        <f t="shared" si="21"/>
        <v>Mar</v>
      </c>
      <c r="I356" t="str">
        <f t="shared" si="22"/>
        <v>2018</v>
      </c>
      <c r="J356" t="str">
        <f t="shared" si="23"/>
        <v>14</v>
      </c>
    </row>
    <row r="357" spans="1:10" x14ac:dyDescent="0.2">
      <c r="A357" s="1">
        <f t="shared" si="20"/>
        <v>43172</v>
      </c>
      <c r="B357" s="1" t="s">
        <v>410</v>
      </c>
      <c r="C357">
        <v>7.6529999999999996</v>
      </c>
      <c r="D357">
        <v>7.6070000000000002</v>
      </c>
      <c r="E357">
        <v>7.665</v>
      </c>
      <c r="F357">
        <v>7.6040000000000001</v>
      </c>
      <c r="G357" s="9">
        <v>3.0999999999999999E-3</v>
      </c>
      <c r="H357" t="str">
        <f t="shared" si="21"/>
        <v>Mar</v>
      </c>
      <c r="I357" t="str">
        <f t="shared" si="22"/>
        <v>2018</v>
      </c>
      <c r="J357" t="str">
        <f t="shared" si="23"/>
        <v>13</v>
      </c>
    </row>
    <row r="358" spans="1:10" x14ac:dyDescent="0.2">
      <c r="A358" s="1">
        <f t="shared" si="20"/>
        <v>43171</v>
      </c>
      <c r="B358" s="1" t="s">
        <v>411</v>
      </c>
      <c r="C358">
        <v>7.6289999999999996</v>
      </c>
      <c r="D358">
        <v>7.6970000000000001</v>
      </c>
      <c r="E358">
        <v>7.7</v>
      </c>
      <c r="F358">
        <v>7.62</v>
      </c>
      <c r="G358" s="9">
        <v>-5.4999999999999997E-3</v>
      </c>
      <c r="H358" t="str">
        <f t="shared" si="21"/>
        <v>Mar</v>
      </c>
      <c r="I358" t="str">
        <f t="shared" si="22"/>
        <v>2018</v>
      </c>
      <c r="J358" t="str">
        <f t="shared" si="23"/>
        <v>12</v>
      </c>
    </row>
    <row r="359" spans="1:10" x14ac:dyDescent="0.2">
      <c r="A359" s="1">
        <f t="shared" si="20"/>
        <v>43168</v>
      </c>
      <c r="B359" s="1" t="s">
        <v>412</v>
      </c>
      <c r="C359">
        <v>7.6710000000000003</v>
      </c>
      <c r="D359">
        <v>7.6520000000000001</v>
      </c>
      <c r="E359">
        <v>7.7290000000000001</v>
      </c>
      <c r="F359">
        <v>7.6340000000000003</v>
      </c>
      <c r="G359" s="9">
        <v>1.1999999999999999E-3</v>
      </c>
      <c r="H359" t="str">
        <f t="shared" si="21"/>
        <v>Mar</v>
      </c>
      <c r="I359" t="str">
        <f t="shared" si="22"/>
        <v>2018</v>
      </c>
      <c r="J359" t="str">
        <f t="shared" si="23"/>
        <v>09</v>
      </c>
    </row>
    <row r="360" spans="1:10" x14ac:dyDescent="0.2">
      <c r="A360" s="1">
        <f t="shared" si="20"/>
        <v>43167</v>
      </c>
      <c r="B360" s="1" t="s">
        <v>413</v>
      </c>
      <c r="C360">
        <v>7.6619999999999999</v>
      </c>
      <c r="D360">
        <v>7.6790000000000003</v>
      </c>
      <c r="E360">
        <v>7.7130000000000001</v>
      </c>
      <c r="F360">
        <v>7.6520000000000001</v>
      </c>
      <c r="G360" s="9">
        <v>-2.0999999999999999E-3</v>
      </c>
      <c r="H360" t="str">
        <f t="shared" si="21"/>
        <v>Mar</v>
      </c>
      <c r="I360" t="str">
        <f t="shared" si="22"/>
        <v>2018</v>
      </c>
      <c r="J360" t="str">
        <f t="shared" si="23"/>
        <v>08</v>
      </c>
    </row>
    <row r="361" spans="1:10" x14ac:dyDescent="0.2">
      <c r="A361" s="1">
        <f t="shared" si="20"/>
        <v>43166</v>
      </c>
      <c r="B361" s="1" t="s">
        <v>414</v>
      </c>
      <c r="C361">
        <v>7.6779999999999999</v>
      </c>
      <c r="D361">
        <v>7.7690000000000001</v>
      </c>
      <c r="E361">
        <v>7.7690000000000001</v>
      </c>
      <c r="F361">
        <v>7.6779999999999999</v>
      </c>
      <c r="G361" s="9">
        <v>-1.2500000000000001E-2</v>
      </c>
      <c r="H361" t="str">
        <f t="shared" si="21"/>
        <v>Mar</v>
      </c>
      <c r="I361" t="str">
        <f t="shared" si="22"/>
        <v>2018</v>
      </c>
      <c r="J361" t="str">
        <f t="shared" si="23"/>
        <v>07</v>
      </c>
    </row>
    <row r="362" spans="1:10" x14ac:dyDescent="0.2">
      <c r="A362" s="1">
        <f t="shared" si="20"/>
        <v>43165</v>
      </c>
      <c r="B362" s="1" t="s">
        <v>415</v>
      </c>
      <c r="C362">
        <v>7.7750000000000004</v>
      </c>
      <c r="D362">
        <v>7.8</v>
      </c>
      <c r="E362">
        <v>7.8</v>
      </c>
      <c r="F362">
        <v>7.758</v>
      </c>
      <c r="G362" s="9">
        <v>-1E-4</v>
      </c>
      <c r="H362" t="str">
        <f t="shared" si="21"/>
        <v>Mar</v>
      </c>
      <c r="I362" t="str">
        <f t="shared" si="22"/>
        <v>2018</v>
      </c>
      <c r="J362" t="str">
        <f t="shared" si="23"/>
        <v>06</v>
      </c>
    </row>
    <row r="363" spans="1:10" x14ac:dyDescent="0.2">
      <c r="A363" s="1">
        <f t="shared" si="20"/>
        <v>43164</v>
      </c>
      <c r="B363" s="1" t="s">
        <v>416</v>
      </c>
      <c r="C363">
        <v>7.7759999999999998</v>
      </c>
      <c r="D363">
        <v>7.7549999999999999</v>
      </c>
      <c r="E363">
        <v>7.7830000000000004</v>
      </c>
      <c r="F363">
        <v>7.7409999999999997</v>
      </c>
      <c r="G363" s="9">
        <v>4.8999999999999998E-3</v>
      </c>
      <c r="H363" t="str">
        <f t="shared" si="21"/>
        <v>Mar</v>
      </c>
      <c r="I363" t="str">
        <f t="shared" si="22"/>
        <v>2018</v>
      </c>
      <c r="J363" t="str">
        <f t="shared" si="23"/>
        <v>05</v>
      </c>
    </row>
    <row r="364" spans="1:10" x14ac:dyDescent="0.2">
      <c r="A364" s="1">
        <f t="shared" si="20"/>
        <v>43160</v>
      </c>
      <c r="B364" s="1" t="s">
        <v>417</v>
      </c>
      <c r="C364">
        <v>7.7380000000000004</v>
      </c>
      <c r="D364">
        <v>7.726</v>
      </c>
      <c r="E364">
        <v>7.7759999999999998</v>
      </c>
      <c r="F364">
        <v>7.6959999999999997</v>
      </c>
      <c r="G364" s="9">
        <v>1.6000000000000001E-3</v>
      </c>
      <c r="H364" t="str">
        <f t="shared" si="21"/>
        <v>Mar</v>
      </c>
      <c r="I364" t="str">
        <f t="shared" si="22"/>
        <v>2018</v>
      </c>
      <c r="J364" t="str">
        <f t="shared" si="23"/>
        <v>01</v>
      </c>
    </row>
    <row r="365" spans="1:10" x14ac:dyDescent="0.2">
      <c r="A365" s="1">
        <f t="shared" si="20"/>
        <v>43159</v>
      </c>
      <c r="B365" s="1" t="s">
        <v>418</v>
      </c>
      <c r="C365">
        <v>7.726</v>
      </c>
      <c r="D365">
        <v>7.6959999999999997</v>
      </c>
      <c r="E365">
        <v>7.726</v>
      </c>
      <c r="F365">
        <v>7.673</v>
      </c>
      <c r="G365" s="9">
        <v>7.7999999999999996E-3</v>
      </c>
      <c r="H365" t="str">
        <f t="shared" si="21"/>
        <v>Feb</v>
      </c>
      <c r="I365" t="str">
        <f t="shared" si="22"/>
        <v>2018</v>
      </c>
      <c r="J365" t="str">
        <f t="shared" si="23"/>
        <v>28</v>
      </c>
    </row>
    <row r="366" spans="1:10" x14ac:dyDescent="0.2">
      <c r="A366" s="1">
        <f t="shared" si="20"/>
        <v>43158</v>
      </c>
      <c r="B366" s="1" t="s">
        <v>419</v>
      </c>
      <c r="C366">
        <v>7.6660000000000004</v>
      </c>
      <c r="D366">
        <v>7.7080000000000002</v>
      </c>
      <c r="E366">
        <v>7.7169999999999996</v>
      </c>
      <c r="F366">
        <v>7.657</v>
      </c>
      <c r="G366" s="9">
        <v>-2.8999999999999998E-3</v>
      </c>
      <c r="H366" t="str">
        <f t="shared" si="21"/>
        <v>Feb</v>
      </c>
      <c r="I366" t="str">
        <f t="shared" si="22"/>
        <v>2018</v>
      </c>
      <c r="J366" t="str">
        <f t="shared" si="23"/>
        <v>27</v>
      </c>
    </row>
    <row r="367" spans="1:10" x14ac:dyDescent="0.2">
      <c r="A367" s="1">
        <f t="shared" si="20"/>
        <v>43157</v>
      </c>
      <c r="B367" s="1" t="s">
        <v>420</v>
      </c>
      <c r="C367">
        <v>7.6879999999999997</v>
      </c>
      <c r="D367">
        <v>7.657</v>
      </c>
      <c r="E367">
        <v>7.7080000000000002</v>
      </c>
      <c r="F367">
        <v>7.657</v>
      </c>
      <c r="G367" s="9">
        <v>2.7000000000000001E-3</v>
      </c>
      <c r="H367" t="str">
        <f t="shared" si="21"/>
        <v>Feb</v>
      </c>
      <c r="I367" t="str">
        <f t="shared" si="22"/>
        <v>2018</v>
      </c>
      <c r="J367" t="str">
        <f t="shared" si="23"/>
        <v>26</v>
      </c>
    </row>
    <row r="368" spans="1:10" x14ac:dyDescent="0.2">
      <c r="A368" s="1">
        <f t="shared" si="20"/>
        <v>43154</v>
      </c>
      <c r="B368" s="1" t="s">
        <v>421</v>
      </c>
      <c r="C368">
        <v>7.6669999999999998</v>
      </c>
      <c r="D368">
        <v>7.76</v>
      </c>
      <c r="E368">
        <v>7.76</v>
      </c>
      <c r="F368">
        <v>7.6669999999999998</v>
      </c>
      <c r="G368" s="9">
        <v>-1.0200000000000001E-2</v>
      </c>
      <c r="H368" t="str">
        <f t="shared" si="21"/>
        <v>Feb</v>
      </c>
      <c r="I368" t="str">
        <f t="shared" si="22"/>
        <v>2018</v>
      </c>
      <c r="J368" t="str">
        <f t="shared" si="23"/>
        <v>23</v>
      </c>
    </row>
    <row r="369" spans="1:10" x14ac:dyDescent="0.2">
      <c r="A369" s="1">
        <f t="shared" si="20"/>
        <v>43153</v>
      </c>
      <c r="B369" s="1" t="s">
        <v>422</v>
      </c>
      <c r="C369">
        <v>7.7460000000000004</v>
      </c>
      <c r="D369">
        <v>7.8159999999999998</v>
      </c>
      <c r="E369">
        <v>7.8159999999999998</v>
      </c>
      <c r="F369">
        <v>7.7240000000000002</v>
      </c>
      <c r="G369" s="9">
        <v>4.7000000000000002E-3</v>
      </c>
      <c r="H369" t="str">
        <f t="shared" si="21"/>
        <v>Feb</v>
      </c>
      <c r="I369" t="str">
        <f t="shared" si="22"/>
        <v>2018</v>
      </c>
      <c r="J369" t="str">
        <f t="shared" si="23"/>
        <v>22</v>
      </c>
    </row>
    <row r="370" spans="1:10" x14ac:dyDescent="0.2">
      <c r="A370" s="1">
        <f t="shared" si="20"/>
        <v>43152</v>
      </c>
      <c r="B370" s="1" t="s">
        <v>423</v>
      </c>
      <c r="C370">
        <v>7.71</v>
      </c>
      <c r="D370">
        <v>7.6769999999999996</v>
      </c>
      <c r="E370">
        <v>7.71</v>
      </c>
      <c r="F370">
        <v>7.657</v>
      </c>
      <c r="G370" s="9">
        <v>5.4999999999999997E-3</v>
      </c>
      <c r="H370" t="str">
        <f t="shared" si="21"/>
        <v>Feb</v>
      </c>
      <c r="I370" t="str">
        <f t="shared" si="22"/>
        <v>2018</v>
      </c>
      <c r="J370" t="str">
        <f t="shared" si="23"/>
        <v>21</v>
      </c>
    </row>
    <row r="371" spans="1:10" x14ac:dyDescent="0.2">
      <c r="A371" s="1">
        <f t="shared" si="20"/>
        <v>43151</v>
      </c>
      <c r="B371" s="1" t="s">
        <v>424</v>
      </c>
      <c r="C371">
        <v>7.6680000000000001</v>
      </c>
      <c r="D371">
        <v>7.6059999999999999</v>
      </c>
      <c r="E371">
        <v>7.694</v>
      </c>
      <c r="F371">
        <v>7.6029999999999998</v>
      </c>
      <c r="G371" s="9">
        <v>1.12E-2</v>
      </c>
      <c r="H371" t="str">
        <f t="shared" si="21"/>
        <v>Feb</v>
      </c>
      <c r="I371" t="str">
        <f t="shared" si="22"/>
        <v>2018</v>
      </c>
      <c r="J371" t="str">
        <f t="shared" si="23"/>
        <v>20</v>
      </c>
    </row>
    <row r="372" spans="1:10" x14ac:dyDescent="0.2">
      <c r="A372" s="1">
        <f t="shared" si="20"/>
        <v>43149</v>
      </c>
      <c r="B372" s="1" t="s">
        <v>425</v>
      </c>
      <c r="C372">
        <v>7.5830000000000002</v>
      </c>
      <c r="D372">
        <v>7.5830000000000002</v>
      </c>
      <c r="E372">
        <v>7.5830000000000002</v>
      </c>
      <c r="F372">
        <v>7.5830000000000002</v>
      </c>
      <c r="G372" s="9">
        <v>8.0000000000000004E-4</v>
      </c>
      <c r="H372" t="str">
        <f t="shared" si="21"/>
        <v>Feb</v>
      </c>
      <c r="I372" t="str">
        <f t="shared" si="22"/>
        <v>2018</v>
      </c>
      <c r="J372" t="str">
        <f t="shared" si="23"/>
        <v>18</v>
      </c>
    </row>
    <row r="373" spans="1:10" x14ac:dyDescent="0.2">
      <c r="A373" s="1">
        <f t="shared" si="20"/>
        <v>43147</v>
      </c>
      <c r="B373" s="1" t="s">
        <v>426</v>
      </c>
      <c r="C373">
        <v>7.577</v>
      </c>
      <c r="D373">
        <v>7.5759999999999996</v>
      </c>
      <c r="E373">
        <v>7.5970000000000004</v>
      </c>
      <c r="F373">
        <v>7.5709999999999997</v>
      </c>
      <c r="G373" s="9">
        <v>1.1999999999999999E-3</v>
      </c>
      <c r="H373" t="str">
        <f t="shared" si="21"/>
        <v>Feb</v>
      </c>
      <c r="I373" t="str">
        <f t="shared" si="22"/>
        <v>2018</v>
      </c>
      <c r="J373" t="str">
        <f t="shared" si="23"/>
        <v>16</v>
      </c>
    </row>
    <row r="374" spans="1:10" x14ac:dyDescent="0.2">
      <c r="A374" s="1">
        <f t="shared" si="20"/>
        <v>43146</v>
      </c>
      <c r="B374" s="1" t="s">
        <v>427</v>
      </c>
      <c r="C374">
        <v>7.5679999999999996</v>
      </c>
      <c r="D374">
        <v>7.5670000000000002</v>
      </c>
      <c r="E374">
        <v>7.6109999999999998</v>
      </c>
      <c r="F374">
        <v>7.5469999999999997</v>
      </c>
      <c r="G374" s="9">
        <v>1.03E-2</v>
      </c>
      <c r="H374" t="str">
        <f t="shared" si="21"/>
        <v>Feb</v>
      </c>
      <c r="I374" t="str">
        <f t="shared" si="22"/>
        <v>2018</v>
      </c>
      <c r="J374" t="str">
        <f t="shared" si="23"/>
        <v>15</v>
      </c>
    </row>
    <row r="375" spans="1:10" x14ac:dyDescent="0.2">
      <c r="A375" s="1">
        <f t="shared" si="20"/>
        <v>43145</v>
      </c>
      <c r="B375" s="1" t="s">
        <v>428</v>
      </c>
      <c r="C375">
        <v>7.4909999999999997</v>
      </c>
      <c r="D375">
        <v>7.4530000000000003</v>
      </c>
      <c r="E375">
        <v>7.5090000000000003</v>
      </c>
      <c r="F375">
        <v>7.4489999999999998</v>
      </c>
      <c r="G375" s="9">
        <v>-6.9999999999999999E-4</v>
      </c>
      <c r="H375" t="str">
        <f t="shared" si="21"/>
        <v>Feb</v>
      </c>
      <c r="I375" t="str">
        <f t="shared" si="22"/>
        <v>2018</v>
      </c>
      <c r="J375" t="str">
        <f t="shared" si="23"/>
        <v>14</v>
      </c>
    </row>
    <row r="376" spans="1:10" x14ac:dyDescent="0.2">
      <c r="A376" s="1">
        <f t="shared" si="20"/>
        <v>43143</v>
      </c>
      <c r="B376" s="1" t="s">
        <v>429</v>
      </c>
      <c r="C376">
        <v>7.4960000000000004</v>
      </c>
      <c r="D376">
        <v>7.47</v>
      </c>
      <c r="E376">
        <v>7.5250000000000004</v>
      </c>
      <c r="F376">
        <v>7.4489999999999998</v>
      </c>
      <c r="G376" s="9">
        <v>8.0000000000000004E-4</v>
      </c>
      <c r="H376" t="str">
        <f t="shared" si="21"/>
        <v>Feb</v>
      </c>
      <c r="I376" t="str">
        <f t="shared" si="22"/>
        <v>2018</v>
      </c>
      <c r="J376" t="str">
        <f t="shared" si="23"/>
        <v>12</v>
      </c>
    </row>
    <row r="377" spans="1:10" x14ac:dyDescent="0.2">
      <c r="A377" s="1">
        <f t="shared" si="20"/>
        <v>43140</v>
      </c>
      <c r="B377" s="1" t="s">
        <v>430</v>
      </c>
      <c r="C377">
        <v>7.49</v>
      </c>
      <c r="D377">
        <v>7.4580000000000002</v>
      </c>
      <c r="E377">
        <v>7.524</v>
      </c>
      <c r="F377">
        <v>7.452</v>
      </c>
      <c r="G377" s="9">
        <v>3.2000000000000002E-3</v>
      </c>
      <c r="H377" t="str">
        <f t="shared" si="21"/>
        <v>Feb</v>
      </c>
      <c r="I377" t="str">
        <f t="shared" si="22"/>
        <v>2018</v>
      </c>
      <c r="J377" t="str">
        <f t="shared" si="23"/>
        <v>09</v>
      </c>
    </row>
    <row r="378" spans="1:10" x14ac:dyDescent="0.2">
      <c r="A378" s="1">
        <f t="shared" si="20"/>
        <v>43139</v>
      </c>
      <c r="B378" s="1" t="s">
        <v>431</v>
      </c>
      <c r="C378">
        <v>7.4660000000000002</v>
      </c>
      <c r="D378">
        <v>7.5060000000000002</v>
      </c>
      <c r="E378">
        <v>7.5220000000000002</v>
      </c>
      <c r="F378">
        <v>7.4660000000000002</v>
      </c>
      <c r="G378" s="9">
        <v>-8.6E-3</v>
      </c>
      <c r="H378" t="str">
        <f t="shared" si="21"/>
        <v>Feb</v>
      </c>
      <c r="I378" t="str">
        <f t="shared" si="22"/>
        <v>2018</v>
      </c>
      <c r="J378" t="str">
        <f t="shared" si="23"/>
        <v>08</v>
      </c>
    </row>
    <row r="379" spans="1:10" x14ac:dyDescent="0.2">
      <c r="A379" s="1">
        <f t="shared" si="20"/>
        <v>43138</v>
      </c>
      <c r="B379" s="1" t="s">
        <v>432</v>
      </c>
      <c r="C379">
        <v>7.5309999999999997</v>
      </c>
      <c r="D379">
        <v>7.5830000000000002</v>
      </c>
      <c r="E379">
        <v>7.62</v>
      </c>
      <c r="F379">
        <v>7.4960000000000004</v>
      </c>
      <c r="G379" s="9">
        <v>-4.8999999999999998E-3</v>
      </c>
      <c r="H379" t="str">
        <f t="shared" si="21"/>
        <v>Feb</v>
      </c>
      <c r="I379" t="str">
        <f t="shared" si="22"/>
        <v>2018</v>
      </c>
      <c r="J379" t="str">
        <f t="shared" si="23"/>
        <v>07</v>
      </c>
    </row>
    <row r="380" spans="1:10" x14ac:dyDescent="0.2">
      <c r="A380" s="1">
        <f t="shared" si="20"/>
        <v>43137</v>
      </c>
      <c r="B380" s="1" t="s">
        <v>433</v>
      </c>
      <c r="C380">
        <v>7.5679999999999996</v>
      </c>
      <c r="D380">
        <v>7.5620000000000003</v>
      </c>
      <c r="E380">
        <v>7.6159999999999997</v>
      </c>
      <c r="F380">
        <v>7.5380000000000003</v>
      </c>
      <c r="G380" s="9">
        <v>-4.8999999999999998E-3</v>
      </c>
      <c r="H380" t="str">
        <f t="shared" si="21"/>
        <v>Feb</v>
      </c>
      <c r="I380" t="str">
        <f t="shared" si="22"/>
        <v>2018</v>
      </c>
      <c r="J380" t="str">
        <f t="shared" si="23"/>
        <v>06</v>
      </c>
    </row>
    <row r="381" spans="1:10" x14ac:dyDescent="0.2">
      <c r="A381" s="1">
        <f t="shared" si="20"/>
        <v>43136</v>
      </c>
      <c r="B381" s="1" t="s">
        <v>434</v>
      </c>
      <c r="C381">
        <v>7.6050000000000004</v>
      </c>
      <c r="D381">
        <v>7.62</v>
      </c>
      <c r="E381">
        <v>7.62</v>
      </c>
      <c r="F381">
        <v>7.5720000000000001</v>
      </c>
      <c r="G381" s="9">
        <v>5.7000000000000002E-3</v>
      </c>
      <c r="H381" t="str">
        <f t="shared" si="21"/>
        <v>Feb</v>
      </c>
      <c r="I381" t="str">
        <f t="shared" si="22"/>
        <v>2018</v>
      </c>
      <c r="J381" t="str">
        <f t="shared" si="23"/>
        <v>05</v>
      </c>
    </row>
    <row r="382" spans="1:10" x14ac:dyDescent="0.2">
      <c r="A382" s="1">
        <f t="shared" si="20"/>
        <v>43133</v>
      </c>
      <c r="B382" s="1" t="s">
        <v>435</v>
      </c>
      <c r="C382">
        <v>7.5620000000000003</v>
      </c>
      <c r="D382">
        <v>7.6790000000000003</v>
      </c>
      <c r="E382">
        <v>7.6890000000000001</v>
      </c>
      <c r="F382">
        <v>7.5090000000000003</v>
      </c>
      <c r="G382" s="9">
        <v>-5.7000000000000002E-3</v>
      </c>
      <c r="H382" t="str">
        <f t="shared" si="21"/>
        <v>Feb</v>
      </c>
      <c r="I382" t="str">
        <f t="shared" si="22"/>
        <v>2018</v>
      </c>
      <c r="J382" t="str">
        <f t="shared" si="23"/>
        <v>02</v>
      </c>
    </row>
    <row r="383" spans="1:10" x14ac:dyDescent="0.2">
      <c r="A383" s="1">
        <f t="shared" si="20"/>
        <v>43132</v>
      </c>
      <c r="B383" s="1" t="s">
        <v>436</v>
      </c>
      <c r="C383">
        <v>7.6050000000000004</v>
      </c>
      <c r="D383">
        <v>7.4459999999999997</v>
      </c>
      <c r="E383">
        <v>7.625</v>
      </c>
      <c r="F383">
        <v>7.399</v>
      </c>
      <c r="G383" s="9">
        <v>2.3599999999999999E-2</v>
      </c>
      <c r="H383" t="str">
        <f t="shared" si="21"/>
        <v>Feb</v>
      </c>
      <c r="I383" t="str">
        <f t="shared" si="22"/>
        <v>2018</v>
      </c>
      <c r="J383" t="str">
        <f t="shared" si="23"/>
        <v>01</v>
      </c>
    </row>
    <row r="384" spans="1:10" x14ac:dyDescent="0.2">
      <c r="A384" s="1">
        <f t="shared" si="20"/>
        <v>43131</v>
      </c>
      <c r="B384" s="1" t="s">
        <v>437</v>
      </c>
      <c r="C384">
        <v>7.43</v>
      </c>
      <c r="D384">
        <v>7.423</v>
      </c>
      <c r="E384">
        <v>7.4390000000000001</v>
      </c>
      <c r="F384">
        <v>7.4020000000000001</v>
      </c>
      <c r="G384" s="9">
        <v>-5.0000000000000001E-4</v>
      </c>
      <c r="H384" t="str">
        <f t="shared" si="21"/>
        <v>Jan</v>
      </c>
      <c r="I384" t="str">
        <f t="shared" si="22"/>
        <v>2018</v>
      </c>
      <c r="J384" t="str">
        <f t="shared" si="23"/>
        <v>31</v>
      </c>
    </row>
    <row r="385" spans="1:10" x14ac:dyDescent="0.2">
      <c r="A385" s="1">
        <f t="shared" si="20"/>
        <v>43130</v>
      </c>
      <c r="B385" s="1" t="s">
        <v>438</v>
      </c>
      <c r="C385">
        <v>7.4340000000000002</v>
      </c>
      <c r="D385">
        <v>7.44</v>
      </c>
      <c r="E385">
        <v>7.4779999999999998</v>
      </c>
      <c r="F385">
        <v>7.4180000000000001</v>
      </c>
      <c r="G385" s="9">
        <v>-8.9999999999999998E-4</v>
      </c>
      <c r="H385" t="str">
        <f t="shared" si="21"/>
        <v>Jan</v>
      </c>
      <c r="I385" t="str">
        <f t="shared" si="22"/>
        <v>2018</v>
      </c>
      <c r="J385" t="str">
        <f t="shared" si="23"/>
        <v>30</v>
      </c>
    </row>
    <row r="386" spans="1:10" x14ac:dyDescent="0.2">
      <c r="A386" s="1">
        <f t="shared" si="20"/>
        <v>43129</v>
      </c>
      <c r="B386" s="1" t="s">
        <v>439</v>
      </c>
      <c r="C386">
        <v>7.4409999999999998</v>
      </c>
      <c r="D386">
        <v>7.3220000000000001</v>
      </c>
      <c r="E386">
        <v>7.444</v>
      </c>
      <c r="F386">
        <v>7.2949999999999999</v>
      </c>
      <c r="G386" s="9">
        <v>1.83E-2</v>
      </c>
      <c r="H386" t="str">
        <f t="shared" si="21"/>
        <v>Jan</v>
      </c>
      <c r="I386" t="str">
        <f t="shared" si="22"/>
        <v>2018</v>
      </c>
      <c r="J386" t="str">
        <f t="shared" si="23"/>
        <v>29</v>
      </c>
    </row>
    <row r="387" spans="1:10" x14ac:dyDescent="0.2">
      <c r="A387" s="1">
        <f t="shared" ref="A387:A450" si="24">DATE(I387,MONTH(1&amp;H387),J387)</f>
        <v>43125</v>
      </c>
      <c r="B387" s="1" t="s">
        <v>440</v>
      </c>
      <c r="C387">
        <v>7.3070000000000004</v>
      </c>
      <c r="D387">
        <v>7.3120000000000003</v>
      </c>
      <c r="E387">
        <v>7.3410000000000002</v>
      </c>
      <c r="F387">
        <v>7.2990000000000004</v>
      </c>
      <c r="G387" s="9">
        <v>4.3E-3</v>
      </c>
      <c r="H387" t="str">
        <f t="shared" ref="H387:H450" si="25">LEFT(B387,3)</f>
        <v>Jan</v>
      </c>
      <c r="I387" t="str">
        <f t="shared" ref="I387:I450" si="26">RIGHT(B387,4)</f>
        <v>2018</v>
      </c>
      <c r="J387" t="str">
        <f t="shared" ref="J387:J450" si="27">MID(B387,5,2)</f>
        <v>25</v>
      </c>
    </row>
    <row r="388" spans="1:10" x14ac:dyDescent="0.2">
      <c r="A388" s="1">
        <f t="shared" si="24"/>
        <v>43124</v>
      </c>
      <c r="B388" s="1" t="s">
        <v>441</v>
      </c>
      <c r="C388">
        <v>7.2759999999999998</v>
      </c>
      <c r="D388">
        <v>7.2649999999999997</v>
      </c>
      <c r="E388">
        <v>7.282</v>
      </c>
      <c r="F388">
        <v>7.2430000000000003</v>
      </c>
      <c r="G388" s="9">
        <v>-1.8499999999999999E-2</v>
      </c>
      <c r="H388" t="str">
        <f t="shared" si="25"/>
        <v>Jan</v>
      </c>
      <c r="I388" t="str">
        <f t="shared" si="26"/>
        <v>2018</v>
      </c>
      <c r="J388" t="str">
        <f t="shared" si="27"/>
        <v>24</v>
      </c>
    </row>
    <row r="389" spans="1:10" x14ac:dyDescent="0.2">
      <c r="A389" s="1">
        <f t="shared" si="24"/>
        <v>43123</v>
      </c>
      <c r="B389" s="1" t="s">
        <v>442</v>
      </c>
      <c r="C389">
        <v>7.4130000000000003</v>
      </c>
      <c r="D389">
        <v>7.49</v>
      </c>
      <c r="E389">
        <v>7.49</v>
      </c>
      <c r="F389">
        <v>7.407</v>
      </c>
      <c r="G389" s="9">
        <v>-6.6E-3</v>
      </c>
      <c r="H389" t="str">
        <f t="shared" si="25"/>
        <v>Jan</v>
      </c>
      <c r="I389" t="str">
        <f t="shared" si="26"/>
        <v>2018</v>
      </c>
      <c r="J389" t="str">
        <f t="shared" si="27"/>
        <v>23</v>
      </c>
    </row>
    <row r="390" spans="1:10" x14ac:dyDescent="0.2">
      <c r="A390" s="1">
        <f t="shared" si="24"/>
        <v>43122</v>
      </c>
      <c r="B390" s="1" t="s">
        <v>443</v>
      </c>
      <c r="C390">
        <v>7.4619999999999997</v>
      </c>
      <c r="D390">
        <v>7.4980000000000002</v>
      </c>
      <c r="E390">
        <v>7.5090000000000003</v>
      </c>
      <c r="F390">
        <v>7.4530000000000003</v>
      </c>
      <c r="G390" s="9">
        <v>-2.3E-3</v>
      </c>
      <c r="H390" t="str">
        <f t="shared" si="25"/>
        <v>Jan</v>
      </c>
      <c r="I390" t="str">
        <f t="shared" si="26"/>
        <v>2018</v>
      </c>
      <c r="J390" t="str">
        <f t="shared" si="27"/>
        <v>22</v>
      </c>
    </row>
    <row r="391" spans="1:10" x14ac:dyDescent="0.2">
      <c r="A391" s="1">
        <f t="shared" si="24"/>
        <v>43119</v>
      </c>
      <c r="B391" s="1" t="s">
        <v>444</v>
      </c>
      <c r="C391">
        <v>7.4790000000000001</v>
      </c>
      <c r="D391">
        <v>7.4790000000000001</v>
      </c>
      <c r="E391">
        <v>7.4859999999999998</v>
      </c>
      <c r="F391">
        <v>7.4509999999999996</v>
      </c>
      <c r="G391" s="9">
        <v>1.1000000000000001E-3</v>
      </c>
      <c r="H391" t="str">
        <f t="shared" si="25"/>
        <v>Jan</v>
      </c>
      <c r="I391" t="str">
        <f t="shared" si="26"/>
        <v>2018</v>
      </c>
      <c r="J391" t="str">
        <f t="shared" si="27"/>
        <v>19</v>
      </c>
    </row>
    <row r="392" spans="1:10" x14ac:dyDescent="0.2">
      <c r="A392" s="1">
        <f t="shared" si="24"/>
        <v>43118</v>
      </c>
      <c r="B392" s="1" t="s">
        <v>445</v>
      </c>
      <c r="C392">
        <v>7.4710000000000001</v>
      </c>
      <c r="D392">
        <v>7.4470000000000001</v>
      </c>
      <c r="E392">
        <v>7.4790000000000001</v>
      </c>
      <c r="F392">
        <v>7.4359999999999999</v>
      </c>
      <c r="G392" s="9">
        <v>7.6E-3</v>
      </c>
      <c r="H392" t="str">
        <f t="shared" si="25"/>
        <v>Jan</v>
      </c>
      <c r="I392" t="str">
        <f t="shared" si="26"/>
        <v>2018</v>
      </c>
      <c r="J392" t="str">
        <f t="shared" si="27"/>
        <v>18</v>
      </c>
    </row>
    <row r="393" spans="1:10" x14ac:dyDescent="0.2">
      <c r="A393" s="1">
        <f t="shared" si="24"/>
        <v>43117</v>
      </c>
      <c r="B393" s="1" t="s">
        <v>446</v>
      </c>
      <c r="C393">
        <v>7.415</v>
      </c>
      <c r="D393">
        <v>7.5469999999999997</v>
      </c>
      <c r="E393">
        <v>7.5519999999999996</v>
      </c>
      <c r="F393">
        <v>7.3739999999999997</v>
      </c>
      <c r="G393" s="9">
        <v>-1.8100000000000002E-2</v>
      </c>
      <c r="H393" t="str">
        <f t="shared" si="25"/>
        <v>Jan</v>
      </c>
      <c r="I393" t="str">
        <f t="shared" si="26"/>
        <v>2018</v>
      </c>
      <c r="J393" t="str">
        <f t="shared" si="27"/>
        <v>17</v>
      </c>
    </row>
    <row r="394" spans="1:10" x14ac:dyDescent="0.2">
      <c r="A394" s="1">
        <f t="shared" si="24"/>
        <v>43116</v>
      </c>
      <c r="B394" s="1" t="s">
        <v>447</v>
      </c>
      <c r="C394">
        <v>7.5519999999999996</v>
      </c>
      <c r="D394">
        <v>7.5039999999999996</v>
      </c>
      <c r="E394">
        <v>7.5869999999999997</v>
      </c>
      <c r="F394">
        <v>7.4820000000000002</v>
      </c>
      <c r="G394" s="9">
        <v>1.46E-2</v>
      </c>
      <c r="H394" t="str">
        <f t="shared" si="25"/>
        <v>Jan</v>
      </c>
      <c r="I394" t="str">
        <f t="shared" si="26"/>
        <v>2018</v>
      </c>
      <c r="J394" t="str">
        <f t="shared" si="27"/>
        <v>16</v>
      </c>
    </row>
    <row r="395" spans="1:10" x14ac:dyDescent="0.2">
      <c r="A395" s="1">
        <f t="shared" si="24"/>
        <v>43115</v>
      </c>
      <c r="B395" s="1" t="s">
        <v>448</v>
      </c>
      <c r="C395">
        <v>7.4429999999999996</v>
      </c>
      <c r="D395">
        <v>7.4710000000000001</v>
      </c>
      <c r="E395">
        <v>7.4710000000000001</v>
      </c>
      <c r="F395">
        <v>7.4379999999999997</v>
      </c>
      <c r="G395" s="9">
        <v>-1.6000000000000001E-3</v>
      </c>
      <c r="H395" t="str">
        <f t="shared" si="25"/>
        <v>Jan</v>
      </c>
      <c r="I395" t="str">
        <f t="shared" si="26"/>
        <v>2018</v>
      </c>
      <c r="J395" t="str">
        <f t="shared" si="27"/>
        <v>15</v>
      </c>
    </row>
    <row r="396" spans="1:10" x14ac:dyDescent="0.2">
      <c r="A396" s="1">
        <f t="shared" si="24"/>
        <v>43112</v>
      </c>
      <c r="B396" s="1" t="s">
        <v>449</v>
      </c>
      <c r="C396">
        <v>7.4550000000000001</v>
      </c>
      <c r="D396">
        <v>7.4429999999999996</v>
      </c>
      <c r="E396">
        <v>7.4820000000000002</v>
      </c>
      <c r="F396">
        <v>7.4039999999999999</v>
      </c>
      <c r="G396" s="9">
        <v>2.5999999999999999E-3</v>
      </c>
      <c r="H396" t="str">
        <f t="shared" si="25"/>
        <v>Jan</v>
      </c>
      <c r="I396" t="str">
        <f t="shared" si="26"/>
        <v>2018</v>
      </c>
      <c r="J396" t="str">
        <f t="shared" si="27"/>
        <v>12</v>
      </c>
    </row>
    <row r="397" spans="1:10" x14ac:dyDescent="0.2">
      <c r="A397" s="1">
        <f t="shared" si="24"/>
        <v>43111</v>
      </c>
      <c r="B397" s="1" t="s">
        <v>450</v>
      </c>
      <c r="C397">
        <v>7.4359999999999999</v>
      </c>
      <c r="D397">
        <v>7.4189999999999996</v>
      </c>
      <c r="E397">
        <v>7.4560000000000004</v>
      </c>
      <c r="F397">
        <v>7.4059999999999997</v>
      </c>
      <c r="G397" s="9">
        <v>-6.9999999999999999E-4</v>
      </c>
      <c r="H397" t="str">
        <f t="shared" si="25"/>
        <v>Jan</v>
      </c>
      <c r="I397" t="str">
        <f t="shared" si="26"/>
        <v>2018</v>
      </c>
      <c r="J397" t="str">
        <f t="shared" si="27"/>
        <v>11</v>
      </c>
    </row>
    <row r="398" spans="1:10" x14ac:dyDescent="0.2">
      <c r="A398" s="1">
        <f t="shared" si="24"/>
        <v>43110</v>
      </c>
      <c r="B398" s="1" t="s">
        <v>451</v>
      </c>
      <c r="C398">
        <v>7.4409999999999998</v>
      </c>
      <c r="D398">
        <v>7.4109999999999996</v>
      </c>
      <c r="E398">
        <v>7.4539999999999997</v>
      </c>
      <c r="F398">
        <v>7.4109999999999996</v>
      </c>
      <c r="G398" s="9">
        <v>0.01</v>
      </c>
      <c r="H398" t="str">
        <f t="shared" si="25"/>
        <v>Jan</v>
      </c>
      <c r="I398" t="str">
        <f t="shared" si="26"/>
        <v>2018</v>
      </c>
      <c r="J398" t="str">
        <f t="shared" si="27"/>
        <v>10</v>
      </c>
    </row>
    <row r="399" spans="1:10" x14ac:dyDescent="0.2">
      <c r="A399" s="1">
        <f t="shared" si="24"/>
        <v>43109</v>
      </c>
      <c r="B399" s="1" t="s">
        <v>452</v>
      </c>
      <c r="C399">
        <v>7.367</v>
      </c>
      <c r="D399">
        <v>7.36</v>
      </c>
      <c r="E399">
        <v>7.3769999999999998</v>
      </c>
      <c r="F399">
        <v>7.3410000000000002</v>
      </c>
      <c r="G399" s="9">
        <v>3.0999999999999999E-3</v>
      </c>
      <c r="H399" t="str">
        <f t="shared" si="25"/>
        <v>Jan</v>
      </c>
      <c r="I399" t="str">
        <f t="shared" si="26"/>
        <v>2018</v>
      </c>
      <c r="J399" t="str">
        <f t="shared" si="27"/>
        <v>09</v>
      </c>
    </row>
    <row r="400" spans="1:10" x14ac:dyDescent="0.2">
      <c r="A400" s="1">
        <f t="shared" si="24"/>
        <v>43108</v>
      </c>
      <c r="B400" s="1" t="s">
        <v>453</v>
      </c>
      <c r="C400">
        <v>7.3440000000000003</v>
      </c>
      <c r="D400">
        <v>7.2850000000000001</v>
      </c>
      <c r="E400">
        <v>7.3479999999999999</v>
      </c>
      <c r="F400">
        <v>7.2789999999999999</v>
      </c>
      <c r="G400" s="9">
        <v>7.7000000000000002E-3</v>
      </c>
      <c r="H400" t="str">
        <f t="shared" si="25"/>
        <v>Jan</v>
      </c>
      <c r="I400" t="str">
        <f t="shared" si="26"/>
        <v>2018</v>
      </c>
      <c r="J400" t="str">
        <f t="shared" si="27"/>
        <v>08</v>
      </c>
    </row>
    <row r="401" spans="1:10" x14ac:dyDescent="0.2">
      <c r="A401" s="1">
        <f t="shared" si="24"/>
        <v>43105</v>
      </c>
      <c r="B401" s="1" t="s">
        <v>454</v>
      </c>
      <c r="C401">
        <v>7.2880000000000003</v>
      </c>
      <c r="D401">
        <v>7.3310000000000004</v>
      </c>
      <c r="E401">
        <v>7.343</v>
      </c>
      <c r="F401">
        <v>7.2809999999999997</v>
      </c>
      <c r="G401" s="9">
        <v>-5.8999999999999999E-3</v>
      </c>
      <c r="H401" t="str">
        <f t="shared" si="25"/>
        <v>Jan</v>
      </c>
      <c r="I401" t="str">
        <f t="shared" si="26"/>
        <v>2018</v>
      </c>
      <c r="J401" t="str">
        <f t="shared" si="27"/>
        <v>05</v>
      </c>
    </row>
    <row r="402" spans="1:10" x14ac:dyDescent="0.2">
      <c r="A402" s="1">
        <f t="shared" si="24"/>
        <v>43104</v>
      </c>
      <c r="B402" s="1" t="s">
        <v>455</v>
      </c>
      <c r="C402">
        <v>7.3310000000000004</v>
      </c>
      <c r="D402">
        <v>7.3460000000000001</v>
      </c>
      <c r="E402">
        <v>7.3650000000000002</v>
      </c>
      <c r="F402">
        <v>7.3280000000000003</v>
      </c>
      <c r="G402" s="9">
        <v>1.1999999999999999E-3</v>
      </c>
      <c r="H402" t="str">
        <f t="shared" si="25"/>
        <v>Jan</v>
      </c>
      <c r="I402" t="str">
        <f t="shared" si="26"/>
        <v>2018</v>
      </c>
      <c r="J402" t="str">
        <f t="shared" si="27"/>
        <v>04</v>
      </c>
    </row>
    <row r="403" spans="1:10" x14ac:dyDescent="0.2">
      <c r="A403" s="1">
        <f t="shared" si="24"/>
        <v>43103</v>
      </c>
      <c r="B403" s="1" t="s">
        <v>456</v>
      </c>
      <c r="C403">
        <v>7.3220000000000001</v>
      </c>
      <c r="D403">
        <v>7.4050000000000002</v>
      </c>
      <c r="E403">
        <v>7.423</v>
      </c>
      <c r="F403">
        <v>7.32</v>
      </c>
      <c r="G403" s="9">
        <v>-8.3999999999999995E-3</v>
      </c>
      <c r="H403" t="str">
        <f t="shared" si="25"/>
        <v>Jan</v>
      </c>
      <c r="I403" t="str">
        <f t="shared" si="26"/>
        <v>2018</v>
      </c>
      <c r="J403" t="str">
        <f t="shared" si="27"/>
        <v>03</v>
      </c>
    </row>
    <row r="404" spans="1:10" x14ac:dyDescent="0.2">
      <c r="A404" s="1">
        <f t="shared" si="24"/>
        <v>43102</v>
      </c>
      <c r="B404" s="1" t="s">
        <v>457</v>
      </c>
      <c r="C404">
        <v>7.3840000000000003</v>
      </c>
      <c r="D404">
        <v>7.3410000000000002</v>
      </c>
      <c r="E404">
        <v>7.399</v>
      </c>
      <c r="F404">
        <v>7.3410000000000002</v>
      </c>
      <c r="G404" s="9">
        <v>6.4000000000000003E-3</v>
      </c>
      <c r="H404" t="str">
        <f t="shared" si="25"/>
        <v>Jan</v>
      </c>
      <c r="I404" t="str">
        <f t="shared" si="26"/>
        <v>2018</v>
      </c>
      <c r="J404" t="str">
        <f t="shared" si="27"/>
        <v>02</v>
      </c>
    </row>
    <row r="405" spans="1:10" x14ac:dyDescent="0.2">
      <c r="A405" s="1">
        <f t="shared" si="24"/>
        <v>43101</v>
      </c>
      <c r="B405" s="1" t="s">
        <v>458</v>
      </c>
      <c r="C405">
        <v>7.3369999999999997</v>
      </c>
      <c r="D405">
        <v>7.3490000000000002</v>
      </c>
      <c r="E405">
        <v>7.3630000000000004</v>
      </c>
      <c r="F405">
        <v>7.3150000000000004</v>
      </c>
      <c r="G405" s="9">
        <v>1.5E-3</v>
      </c>
      <c r="H405" t="str">
        <f t="shared" si="25"/>
        <v>Jan</v>
      </c>
      <c r="I405" t="str">
        <f t="shared" si="26"/>
        <v>2018</v>
      </c>
      <c r="J405" t="str">
        <f t="shared" si="27"/>
        <v>01</v>
      </c>
    </row>
    <row r="406" spans="1:10" x14ac:dyDescent="0.2">
      <c r="A406" s="1">
        <f t="shared" si="24"/>
        <v>43098</v>
      </c>
      <c r="B406" s="1" t="s">
        <v>459</v>
      </c>
      <c r="C406">
        <v>7.3259999999999996</v>
      </c>
      <c r="D406">
        <v>7.41</v>
      </c>
      <c r="E406">
        <v>7.41</v>
      </c>
      <c r="F406">
        <v>7.27</v>
      </c>
      <c r="G406" s="9">
        <v>-9.4999999999999998E-3</v>
      </c>
      <c r="H406" t="str">
        <f t="shared" si="25"/>
        <v>Dec</v>
      </c>
      <c r="I406" t="str">
        <f t="shared" si="26"/>
        <v>2017</v>
      </c>
      <c r="J406" t="str">
        <f t="shared" si="27"/>
        <v>29</v>
      </c>
    </row>
    <row r="407" spans="1:10" x14ac:dyDescent="0.2">
      <c r="A407" s="1">
        <f t="shared" si="24"/>
        <v>43097</v>
      </c>
      <c r="B407" s="1" t="s">
        <v>460</v>
      </c>
      <c r="C407">
        <v>7.3959999999999999</v>
      </c>
      <c r="D407">
        <v>7.3029999999999999</v>
      </c>
      <c r="E407">
        <v>7.399</v>
      </c>
      <c r="F407">
        <v>7.3019999999999996</v>
      </c>
      <c r="G407" s="9">
        <v>2.4500000000000001E-2</v>
      </c>
      <c r="H407" t="str">
        <f t="shared" si="25"/>
        <v>Dec</v>
      </c>
      <c r="I407" t="str">
        <f t="shared" si="26"/>
        <v>2017</v>
      </c>
      <c r="J407" t="str">
        <f t="shared" si="27"/>
        <v>28</v>
      </c>
    </row>
    <row r="408" spans="1:10" x14ac:dyDescent="0.2">
      <c r="A408" s="1">
        <f t="shared" si="24"/>
        <v>43096</v>
      </c>
      <c r="B408" s="1" t="s">
        <v>461</v>
      </c>
      <c r="C408">
        <v>7.2190000000000003</v>
      </c>
      <c r="D408">
        <v>7.3040000000000003</v>
      </c>
      <c r="E408">
        <v>7.3040000000000003</v>
      </c>
      <c r="F408">
        <v>7.218</v>
      </c>
      <c r="G408" s="9">
        <v>-7.7000000000000002E-3</v>
      </c>
      <c r="H408" t="str">
        <f t="shared" si="25"/>
        <v>Dec</v>
      </c>
      <c r="I408" t="str">
        <f t="shared" si="26"/>
        <v>2017</v>
      </c>
      <c r="J408" t="str">
        <f t="shared" si="27"/>
        <v>27</v>
      </c>
    </row>
    <row r="409" spans="1:10" x14ac:dyDescent="0.2">
      <c r="A409" s="1">
        <f t="shared" si="24"/>
        <v>43095</v>
      </c>
      <c r="B409" s="1" t="s">
        <v>462</v>
      </c>
      <c r="C409">
        <v>7.2750000000000004</v>
      </c>
      <c r="D409">
        <v>7.2889999999999997</v>
      </c>
      <c r="E409">
        <v>7.3070000000000004</v>
      </c>
      <c r="F409">
        <v>7.2610000000000001</v>
      </c>
      <c r="G409" s="9">
        <v>5.9999999999999995E-4</v>
      </c>
      <c r="H409" t="str">
        <f t="shared" si="25"/>
        <v>Dec</v>
      </c>
      <c r="I409" t="str">
        <f t="shared" si="26"/>
        <v>2017</v>
      </c>
      <c r="J409" t="str">
        <f t="shared" si="27"/>
        <v>26</v>
      </c>
    </row>
    <row r="410" spans="1:10" x14ac:dyDescent="0.2">
      <c r="A410" s="1">
        <f t="shared" si="24"/>
        <v>43091</v>
      </c>
      <c r="B410" s="1" t="s">
        <v>463</v>
      </c>
      <c r="C410">
        <v>7.2709999999999999</v>
      </c>
      <c r="D410">
        <v>7.21</v>
      </c>
      <c r="E410">
        <v>7.2930000000000001</v>
      </c>
      <c r="F410">
        <v>7.2060000000000004</v>
      </c>
      <c r="G410" s="9">
        <v>7.9000000000000008E-3</v>
      </c>
      <c r="H410" t="str">
        <f t="shared" si="25"/>
        <v>Dec</v>
      </c>
      <c r="I410" t="str">
        <f t="shared" si="26"/>
        <v>2017</v>
      </c>
      <c r="J410" t="str">
        <f t="shared" si="27"/>
        <v>22</v>
      </c>
    </row>
    <row r="411" spans="1:10" x14ac:dyDescent="0.2">
      <c r="A411" s="1">
        <f t="shared" si="24"/>
        <v>43090</v>
      </c>
      <c r="B411" s="1" t="s">
        <v>464</v>
      </c>
      <c r="C411">
        <v>7.2140000000000004</v>
      </c>
      <c r="D411">
        <v>7.2489999999999997</v>
      </c>
      <c r="E411">
        <v>7.2930000000000001</v>
      </c>
      <c r="F411">
        <v>7.2069999999999999</v>
      </c>
      <c r="G411" s="9">
        <v>-6.9999999999999999E-4</v>
      </c>
      <c r="H411" t="str">
        <f t="shared" si="25"/>
        <v>Dec</v>
      </c>
      <c r="I411" t="str">
        <f t="shared" si="26"/>
        <v>2017</v>
      </c>
      <c r="J411" t="str">
        <f t="shared" si="27"/>
        <v>21</v>
      </c>
    </row>
    <row r="412" spans="1:10" x14ac:dyDescent="0.2">
      <c r="A412" s="1">
        <f t="shared" si="24"/>
        <v>43089</v>
      </c>
      <c r="B412" s="1" t="s">
        <v>465</v>
      </c>
      <c r="C412">
        <v>7.2190000000000003</v>
      </c>
      <c r="D412">
        <v>7.2039999999999997</v>
      </c>
      <c r="E412">
        <v>7.2229999999999999</v>
      </c>
      <c r="F412">
        <v>7.1950000000000003</v>
      </c>
      <c r="G412" s="9">
        <v>5.7000000000000002E-3</v>
      </c>
      <c r="H412" t="str">
        <f t="shared" si="25"/>
        <v>Dec</v>
      </c>
      <c r="I412" t="str">
        <f t="shared" si="26"/>
        <v>2017</v>
      </c>
      <c r="J412" t="str">
        <f t="shared" si="27"/>
        <v>20</v>
      </c>
    </row>
    <row r="413" spans="1:10" x14ac:dyDescent="0.2">
      <c r="A413" s="1">
        <f t="shared" si="24"/>
        <v>43088</v>
      </c>
      <c r="B413" s="1" t="s">
        <v>466</v>
      </c>
      <c r="C413">
        <v>7.1779999999999999</v>
      </c>
      <c r="D413">
        <v>7.1980000000000004</v>
      </c>
      <c r="E413">
        <v>7.1980000000000004</v>
      </c>
      <c r="F413">
        <v>7.1639999999999997</v>
      </c>
      <c r="G413" s="9">
        <v>-4.0000000000000002E-4</v>
      </c>
      <c r="H413" t="str">
        <f t="shared" si="25"/>
        <v>Dec</v>
      </c>
      <c r="I413" t="str">
        <f t="shared" si="26"/>
        <v>2017</v>
      </c>
      <c r="J413" t="str">
        <f t="shared" si="27"/>
        <v>19</v>
      </c>
    </row>
    <row r="414" spans="1:10" x14ac:dyDescent="0.2">
      <c r="A414" s="1">
        <f t="shared" si="24"/>
        <v>43087</v>
      </c>
      <c r="B414" s="1" t="s">
        <v>467</v>
      </c>
      <c r="C414">
        <v>7.181</v>
      </c>
      <c r="D414">
        <v>7.17</v>
      </c>
      <c r="E414">
        <v>7.2229999999999999</v>
      </c>
      <c r="F414">
        <v>7.1429999999999998</v>
      </c>
      <c r="G414" s="9">
        <v>6.7000000000000002E-3</v>
      </c>
      <c r="H414" t="str">
        <f t="shared" si="25"/>
        <v>Dec</v>
      </c>
      <c r="I414" t="str">
        <f t="shared" si="26"/>
        <v>2017</v>
      </c>
      <c r="J414" t="str">
        <f t="shared" si="27"/>
        <v>18</v>
      </c>
    </row>
    <row r="415" spans="1:10" x14ac:dyDescent="0.2">
      <c r="A415" s="1">
        <f t="shared" si="24"/>
        <v>43085</v>
      </c>
      <c r="B415" s="1" t="s">
        <v>468</v>
      </c>
      <c r="C415">
        <v>7.133</v>
      </c>
      <c r="D415">
        <v>7.133</v>
      </c>
      <c r="E415">
        <v>7.133</v>
      </c>
      <c r="F415">
        <v>7.133</v>
      </c>
      <c r="G415" s="9">
        <v>-1E-4</v>
      </c>
      <c r="H415" t="str">
        <f t="shared" si="25"/>
        <v>Dec</v>
      </c>
      <c r="I415" t="str">
        <f t="shared" si="26"/>
        <v>2017</v>
      </c>
      <c r="J415" t="str">
        <f t="shared" si="27"/>
        <v>16</v>
      </c>
    </row>
    <row r="416" spans="1:10" x14ac:dyDescent="0.2">
      <c r="A416" s="1">
        <f t="shared" si="24"/>
        <v>43084</v>
      </c>
      <c r="B416" s="1" t="s">
        <v>469</v>
      </c>
      <c r="C416">
        <v>7.1340000000000003</v>
      </c>
      <c r="D416">
        <v>7.1130000000000004</v>
      </c>
      <c r="E416">
        <v>7.14</v>
      </c>
      <c r="F416">
        <v>7.1120000000000001</v>
      </c>
      <c r="G416" s="9">
        <v>5.9999999999999995E-4</v>
      </c>
      <c r="H416" t="str">
        <f t="shared" si="25"/>
        <v>Dec</v>
      </c>
      <c r="I416" t="str">
        <f t="shared" si="26"/>
        <v>2017</v>
      </c>
      <c r="J416" t="str">
        <f t="shared" si="27"/>
        <v>15</v>
      </c>
    </row>
    <row r="417" spans="1:10" x14ac:dyDescent="0.2">
      <c r="A417" s="1">
        <f t="shared" si="24"/>
        <v>43083</v>
      </c>
      <c r="B417" s="1" t="s">
        <v>470</v>
      </c>
      <c r="C417">
        <v>7.13</v>
      </c>
      <c r="D417">
        <v>7.1429999999999998</v>
      </c>
      <c r="E417">
        <v>7.1689999999999996</v>
      </c>
      <c r="F417">
        <v>7.1260000000000003</v>
      </c>
      <c r="G417" s="9">
        <v>-6.0000000000000001E-3</v>
      </c>
      <c r="H417" t="str">
        <f t="shared" si="25"/>
        <v>Dec</v>
      </c>
      <c r="I417" t="str">
        <f t="shared" si="26"/>
        <v>2017</v>
      </c>
      <c r="J417" t="str">
        <f t="shared" si="27"/>
        <v>14</v>
      </c>
    </row>
    <row r="418" spans="1:10" x14ac:dyDescent="0.2">
      <c r="A418" s="1">
        <f t="shared" si="24"/>
        <v>43082</v>
      </c>
      <c r="B418" s="1" t="s">
        <v>471</v>
      </c>
      <c r="C418">
        <v>7.173</v>
      </c>
      <c r="D418">
        <v>7.2460000000000004</v>
      </c>
      <c r="E418">
        <v>7.2549999999999999</v>
      </c>
      <c r="F418">
        <v>7.173</v>
      </c>
      <c r="G418" s="9">
        <v>-2.5000000000000001E-3</v>
      </c>
      <c r="H418" t="str">
        <f t="shared" si="25"/>
        <v>Dec</v>
      </c>
      <c r="I418" t="str">
        <f t="shared" si="26"/>
        <v>2017</v>
      </c>
      <c r="J418" t="str">
        <f t="shared" si="27"/>
        <v>13</v>
      </c>
    </row>
    <row r="419" spans="1:10" x14ac:dyDescent="0.2">
      <c r="A419" s="1">
        <f t="shared" si="24"/>
        <v>43081</v>
      </c>
      <c r="B419" s="1" t="s">
        <v>472</v>
      </c>
      <c r="C419">
        <v>7.1909999999999998</v>
      </c>
      <c r="D419">
        <v>7.22</v>
      </c>
      <c r="E419">
        <v>7.2350000000000003</v>
      </c>
      <c r="F419">
        <v>7.1689999999999996</v>
      </c>
      <c r="G419" s="9">
        <v>2.5999999999999999E-3</v>
      </c>
      <c r="H419" t="str">
        <f t="shared" si="25"/>
        <v>Dec</v>
      </c>
      <c r="I419" t="str">
        <f t="shared" si="26"/>
        <v>2017</v>
      </c>
      <c r="J419" t="str">
        <f t="shared" si="27"/>
        <v>12</v>
      </c>
    </row>
    <row r="420" spans="1:10" x14ac:dyDescent="0.2">
      <c r="A420" s="1">
        <f t="shared" si="24"/>
        <v>43080</v>
      </c>
      <c r="B420" s="1" t="s">
        <v>473</v>
      </c>
      <c r="C420">
        <v>7.1719999999999997</v>
      </c>
      <c r="D420">
        <v>7.0940000000000003</v>
      </c>
      <c r="E420">
        <v>7.1769999999999996</v>
      </c>
      <c r="F420">
        <v>7.0890000000000004</v>
      </c>
      <c r="G420" s="9">
        <v>1.17E-2</v>
      </c>
      <c r="H420" t="str">
        <f t="shared" si="25"/>
        <v>Dec</v>
      </c>
      <c r="I420" t="str">
        <f t="shared" si="26"/>
        <v>2017</v>
      </c>
      <c r="J420" t="str">
        <f t="shared" si="27"/>
        <v>11</v>
      </c>
    </row>
    <row r="421" spans="1:10" x14ac:dyDescent="0.2">
      <c r="A421" s="1">
        <f t="shared" si="24"/>
        <v>43077</v>
      </c>
      <c r="B421" s="1" t="s">
        <v>474</v>
      </c>
      <c r="C421">
        <v>7.0890000000000004</v>
      </c>
      <c r="D421">
        <v>7.08</v>
      </c>
      <c r="E421">
        <v>7.109</v>
      </c>
      <c r="F421">
        <v>7.0730000000000004</v>
      </c>
      <c r="G421" s="9">
        <v>5.0000000000000001E-3</v>
      </c>
      <c r="H421" t="str">
        <f t="shared" si="25"/>
        <v>Dec</v>
      </c>
      <c r="I421" t="str">
        <f t="shared" si="26"/>
        <v>2017</v>
      </c>
      <c r="J421" t="str">
        <f t="shared" si="27"/>
        <v>08</v>
      </c>
    </row>
    <row r="422" spans="1:10" x14ac:dyDescent="0.2">
      <c r="A422" s="1">
        <f t="shared" si="24"/>
        <v>43076</v>
      </c>
      <c r="B422" s="1" t="s">
        <v>475</v>
      </c>
      <c r="C422">
        <v>7.0540000000000003</v>
      </c>
      <c r="D422">
        <v>7.0149999999999997</v>
      </c>
      <c r="E422">
        <v>7.0609999999999999</v>
      </c>
      <c r="F422">
        <v>7.0119999999999996</v>
      </c>
      <c r="G422" s="9">
        <v>3.3E-3</v>
      </c>
      <c r="H422" t="str">
        <f t="shared" si="25"/>
        <v>Dec</v>
      </c>
      <c r="I422" t="str">
        <f t="shared" si="26"/>
        <v>2017</v>
      </c>
      <c r="J422" t="str">
        <f t="shared" si="27"/>
        <v>07</v>
      </c>
    </row>
    <row r="423" spans="1:10" x14ac:dyDescent="0.2">
      <c r="A423" s="1">
        <f t="shared" si="24"/>
        <v>43075</v>
      </c>
      <c r="B423" s="1" t="s">
        <v>476</v>
      </c>
      <c r="C423">
        <v>7.0309999999999997</v>
      </c>
      <c r="D423">
        <v>7.06</v>
      </c>
      <c r="E423">
        <v>7.0839999999999996</v>
      </c>
      <c r="F423">
        <v>7.0289999999999999</v>
      </c>
      <c r="G423" s="9">
        <v>-4.0000000000000001E-3</v>
      </c>
      <c r="H423" t="str">
        <f t="shared" si="25"/>
        <v>Dec</v>
      </c>
      <c r="I423" t="str">
        <f t="shared" si="26"/>
        <v>2017</v>
      </c>
      <c r="J423" t="str">
        <f t="shared" si="27"/>
        <v>06</v>
      </c>
    </row>
    <row r="424" spans="1:10" x14ac:dyDescent="0.2">
      <c r="A424" s="1">
        <f t="shared" si="24"/>
        <v>43074</v>
      </c>
      <c r="B424" s="1" t="s">
        <v>477</v>
      </c>
      <c r="C424">
        <v>7.0590000000000002</v>
      </c>
      <c r="D424">
        <v>7.0739999999999998</v>
      </c>
      <c r="E424">
        <v>7.08</v>
      </c>
      <c r="F424">
        <v>7.0540000000000003</v>
      </c>
      <c r="G424" s="9">
        <v>-3.3999999999999998E-3</v>
      </c>
      <c r="H424" t="str">
        <f t="shared" si="25"/>
        <v>Dec</v>
      </c>
      <c r="I424" t="str">
        <f t="shared" si="26"/>
        <v>2017</v>
      </c>
      <c r="J424" t="str">
        <f t="shared" si="27"/>
        <v>05</v>
      </c>
    </row>
    <row r="425" spans="1:10" x14ac:dyDescent="0.2">
      <c r="A425" s="1">
        <f t="shared" si="24"/>
        <v>43073</v>
      </c>
      <c r="B425" s="1" t="s">
        <v>478</v>
      </c>
      <c r="C425">
        <v>7.0830000000000002</v>
      </c>
      <c r="D425">
        <v>7.0880000000000001</v>
      </c>
      <c r="E425">
        <v>7.1070000000000002</v>
      </c>
      <c r="F425">
        <v>7.0709999999999997</v>
      </c>
      <c r="G425" s="9">
        <v>3.5000000000000001E-3</v>
      </c>
      <c r="H425" t="str">
        <f t="shared" si="25"/>
        <v>Dec</v>
      </c>
      <c r="I425" t="str">
        <f t="shared" si="26"/>
        <v>2017</v>
      </c>
      <c r="J425" t="str">
        <f t="shared" si="27"/>
        <v>04</v>
      </c>
    </row>
    <row r="426" spans="1:10" x14ac:dyDescent="0.2">
      <c r="A426" s="1">
        <f t="shared" si="24"/>
        <v>43069</v>
      </c>
      <c r="B426" s="1" t="s">
        <v>479</v>
      </c>
      <c r="C426">
        <v>7.0579999999999998</v>
      </c>
      <c r="D426">
        <v>7.05</v>
      </c>
      <c r="E426">
        <v>7.0709999999999997</v>
      </c>
      <c r="F426">
        <v>7.032</v>
      </c>
      <c r="G426" s="9">
        <v>4.7000000000000002E-3</v>
      </c>
      <c r="H426" t="str">
        <f t="shared" si="25"/>
        <v>Nov</v>
      </c>
      <c r="I426" t="str">
        <f t="shared" si="26"/>
        <v>2017</v>
      </c>
      <c r="J426" t="str">
        <f t="shared" si="27"/>
        <v>30</v>
      </c>
    </row>
    <row r="427" spans="1:10" x14ac:dyDescent="0.2">
      <c r="A427" s="1">
        <f t="shared" si="24"/>
        <v>43068</v>
      </c>
      <c r="B427" s="1" t="s">
        <v>480</v>
      </c>
      <c r="C427">
        <v>7.0250000000000004</v>
      </c>
      <c r="D427">
        <v>7.0369999999999999</v>
      </c>
      <c r="E427">
        <v>7.0449999999999999</v>
      </c>
      <c r="F427">
        <v>7.0170000000000003</v>
      </c>
      <c r="G427" s="9">
        <v>-6.9999999999999999E-4</v>
      </c>
      <c r="H427" t="str">
        <f t="shared" si="25"/>
        <v>Nov</v>
      </c>
      <c r="I427" t="str">
        <f t="shared" si="26"/>
        <v>2017</v>
      </c>
      <c r="J427" t="str">
        <f t="shared" si="27"/>
        <v>29</v>
      </c>
    </row>
    <row r="428" spans="1:10" x14ac:dyDescent="0.2">
      <c r="A428" s="1">
        <f t="shared" si="24"/>
        <v>43067</v>
      </c>
      <c r="B428" s="1" t="s">
        <v>481</v>
      </c>
      <c r="C428">
        <v>7.03</v>
      </c>
      <c r="D428">
        <v>7.0739999999999998</v>
      </c>
      <c r="E428">
        <v>7.0789999999999997</v>
      </c>
      <c r="F428">
        <v>7.0279999999999996</v>
      </c>
      <c r="G428" s="9">
        <v>-3.7000000000000002E-3</v>
      </c>
      <c r="H428" t="str">
        <f t="shared" si="25"/>
        <v>Nov</v>
      </c>
      <c r="I428" t="str">
        <f t="shared" si="26"/>
        <v>2017</v>
      </c>
      <c r="J428" t="str">
        <f t="shared" si="27"/>
        <v>28</v>
      </c>
    </row>
    <row r="429" spans="1:10" x14ac:dyDescent="0.2">
      <c r="A429" s="1">
        <f t="shared" si="24"/>
        <v>43066</v>
      </c>
      <c r="B429" s="1" t="s">
        <v>482</v>
      </c>
      <c r="C429">
        <v>7.056</v>
      </c>
      <c r="D429">
        <v>7.0119999999999996</v>
      </c>
      <c r="E429">
        <v>7.06</v>
      </c>
      <c r="F429">
        <v>7.0119999999999996</v>
      </c>
      <c r="G429" s="9">
        <v>7.7000000000000002E-3</v>
      </c>
      <c r="H429" t="str">
        <f t="shared" si="25"/>
        <v>Nov</v>
      </c>
      <c r="I429" t="str">
        <f t="shared" si="26"/>
        <v>2017</v>
      </c>
      <c r="J429" t="str">
        <f t="shared" si="27"/>
        <v>27</v>
      </c>
    </row>
    <row r="430" spans="1:10" x14ac:dyDescent="0.2">
      <c r="A430" s="1">
        <f t="shared" si="24"/>
        <v>43063</v>
      </c>
      <c r="B430" s="1" t="s">
        <v>483</v>
      </c>
      <c r="C430">
        <v>7.0019999999999998</v>
      </c>
      <c r="D430">
        <v>7.0090000000000003</v>
      </c>
      <c r="E430">
        <v>7.0430000000000001</v>
      </c>
      <c r="F430">
        <v>6.9960000000000004</v>
      </c>
      <c r="G430" s="9">
        <v>2.3999999999999998E-3</v>
      </c>
      <c r="H430" t="str">
        <f t="shared" si="25"/>
        <v>Nov</v>
      </c>
      <c r="I430" t="str">
        <f t="shared" si="26"/>
        <v>2017</v>
      </c>
      <c r="J430" t="str">
        <f t="shared" si="27"/>
        <v>24</v>
      </c>
    </row>
    <row r="431" spans="1:10" x14ac:dyDescent="0.2">
      <c r="A431" s="1">
        <f t="shared" si="24"/>
        <v>43062</v>
      </c>
      <c r="B431" s="1" t="s">
        <v>484</v>
      </c>
      <c r="C431">
        <v>6.9850000000000003</v>
      </c>
      <c r="D431">
        <v>6.9470000000000001</v>
      </c>
      <c r="E431">
        <v>7.0220000000000002</v>
      </c>
      <c r="F431">
        <v>6.9459999999999997</v>
      </c>
      <c r="G431" s="9">
        <v>3.7000000000000002E-3</v>
      </c>
      <c r="H431" t="str">
        <f t="shared" si="25"/>
        <v>Nov</v>
      </c>
      <c r="I431" t="str">
        <f t="shared" si="26"/>
        <v>2017</v>
      </c>
      <c r="J431" t="str">
        <f t="shared" si="27"/>
        <v>23</v>
      </c>
    </row>
    <row r="432" spans="1:10" x14ac:dyDescent="0.2">
      <c r="A432" s="1">
        <f t="shared" si="24"/>
        <v>43061</v>
      </c>
      <c r="B432" s="1" t="s">
        <v>485</v>
      </c>
      <c r="C432">
        <v>6.9589999999999996</v>
      </c>
      <c r="D432">
        <v>6.899</v>
      </c>
      <c r="E432">
        <v>6.9790000000000001</v>
      </c>
      <c r="F432">
        <v>6.899</v>
      </c>
      <c r="G432" s="9">
        <v>9.1000000000000004E-3</v>
      </c>
      <c r="H432" t="str">
        <f t="shared" si="25"/>
        <v>Nov</v>
      </c>
      <c r="I432" t="str">
        <f t="shared" si="26"/>
        <v>2017</v>
      </c>
      <c r="J432" t="str">
        <f t="shared" si="27"/>
        <v>22</v>
      </c>
    </row>
    <row r="433" spans="1:10" x14ac:dyDescent="0.2">
      <c r="A433" s="1">
        <f t="shared" si="24"/>
        <v>43060</v>
      </c>
      <c r="B433" s="1" t="s">
        <v>486</v>
      </c>
      <c r="C433">
        <v>6.8959999999999999</v>
      </c>
      <c r="D433">
        <v>6.891</v>
      </c>
      <c r="E433">
        <v>6.9180000000000001</v>
      </c>
      <c r="F433">
        <v>6.8860000000000001</v>
      </c>
      <c r="G433" s="9">
        <v>1E-3</v>
      </c>
      <c r="H433" t="str">
        <f t="shared" si="25"/>
        <v>Nov</v>
      </c>
      <c r="I433" t="str">
        <f t="shared" si="26"/>
        <v>2017</v>
      </c>
      <c r="J433" t="str">
        <f t="shared" si="27"/>
        <v>21</v>
      </c>
    </row>
    <row r="434" spans="1:10" x14ac:dyDescent="0.2">
      <c r="A434" s="1">
        <f t="shared" si="24"/>
        <v>43059</v>
      </c>
      <c r="B434" s="1" t="s">
        <v>487</v>
      </c>
      <c r="C434">
        <v>6.8890000000000002</v>
      </c>
      <c r="D434">
        <v>6.9790000000000001</v>
      </c>
      <c r="E434">
        <v>6.9790000000000001</v>
      </c>
      <c r="F434">
        <v>6.8869999999999996</v>
      </c>
      <c r="G434" s="9">
        <v>-2.2700000000000001E-2</v>
      </c>
      <c r="H434" t="str">
        <f t="shared" si="25"/>
        <v>Nov</v>
      </c>
      <c r="I434" t="str">
        <f t="shared" si="26"/>
        <v>2017</v>
      </c>
      <c r="J434" t="str">
        <f t="shared" si="27"/>
        <v>20</v>
      </c>
    </row>
    <row r="435" spans="1:10" x14ac:dyDescent="0.2">
      <c r="A435" s="1">
        <f t="shared" si="24"/>
        <v>43056</v>
      </c>
      <c r="B435" s="1" t="s">
        <v>488</v>
      </c>
      <c r="C435">
        <v>7.0490000000000004</v>
      </c>
      <c r="D435">
        <v>6.9530000000000003</v>
      </c>
      <c r="E435">
        <v>7.0590000000000002</v>
      </c>
      <c r="F435">
        <v>6.9530000000000003</v>
      </c>
      <c r="G435" s="9">
        <v>-1.8E-3</v>
      </c>
      <c r="H435" t="str">
        <f t="shared" si="25"/>
        <v>Nov</v>
      </c>
      <c r="I435" t="str">
        <f t="shared" si="26"/>
        <v>2017</v>
      </c>
      <c r="J435" t="str">
        <f t="shared" si="27"/>
        <v>17</v>
      </c>
    </row>
    <row r="436" spans="1:10" x14ac:dyDescent="0.2">
      <c r="A436" s="1">
        <f t="shared" si="24"/>
        <v>43055</v>
      </c>
      <c r="B436" s="1" t="s">
        <v>489</v>
      </c>
      <c r="C436">
        <v>7.0620000000000003</v>
      </c>
      <c r="D436">
        <v>7.0229999999999997</v>
      </c>
      <c r="E436">
        <v>7.0839999999999996</v>
      </c>
      <c r="F436">
        <v>7.02</v>
      </c>
      <c r="G436" s="9">
        <v>6.6E-3</v>
      </c>
      <c r="H436" t="str">
        <f t="shared" si="25"/>
        <v>Nov</v>
      </c>
      <c r="I436" t="str">
        <f t="shared" si="26"/>
        <v>2017</v>
      </c>
      <c r="J436" t="str">
        <f t="shared" si="27"/>
        <v>16</v>
      </c>
    </row>
    <row r="437" spans="1:10" x14ac:dyDescent="0.2">
      <c r="A437" s="1">
        <f t="shared" si="24"/>
        <v>43054</v>
      </c>
      <c r="B437" s="1" t="s">
        <v>490</v>
      </c>
      <c r="C437">
        <v>7.016</v>
      </c>
      <c r="D437">
        <v>7.0309999999999997</v>
      </c>
      <c r="E437">
        <v>7.0380000000000003</v>
      </c>
      <c r="F437">
        <v>7.016</v>
      </c>
      <c r="G437" s="9">
        <v>-4.7999999999999996E-3</v>
      </c>
      <c r="H437" t="str">
        <f t="shared" si="25"/>
        <v>Nov</v>
      </c>
      <c r="I437" t="str">
        <f t="shared" si="26"/>
        <v>2017</v>
      </c>
      <c r="J437" t="str">
        <f t="shared" si="27"/>
        <v>15</v>
      </c>
    </row>
    <row r="438" spans="1:10" x14ac:dyDescent="0.2">
      <c r="A438" s="1">
        <f t="shared" si="24"/>
        <v>43053</v>
      </c>
      <c r="B438" s="1" t="s">
        <v>491</v>
      </c>
      <c r="C438">
        <v>7.05</v>
      </c>
      <c r="D438">
        <v>6.9880000000000004</v>
      </c>
      <c r="E438">
        <v>7.0659999999999998</v>
      </c>
      <c r="F438">
        <v>6.9820000000000002</v>
      </c>
      <c r="G438" s="9">
        <v>1.12E-2</v>
      </c>
      <c r="H438" t="str">
        <f t="shared" si="25"/>
        <v>Nov</v>
      </c>
      <c r="I438" t="str">
        <f t="shared" si="26"/>
        <v>2017</v>
      </c>
      <c r="J438" t="str">
        <f t="shared" si="27"/>
        <v>14</v>
      </c>
    </row>
    <row r="439" spans="1:10" x14ac:dyDescent="0.2">
      <c r="A439" s="1">
        <f t="shared" si="24"/>
        <v>43052</v>
      </c>
      <c r="B439" s="1" t="s">
        <v>492</v>
      </c>
      <c r="C439">
        <v>6.9720000000000004</v>
      </c>
      <c r="D439">
        <v>6.976</v>
      </c>
      <c r="E439">
        <v>6.984</v>
      </c>
      <c r="F439">
        <v>6.9619999999999997</v>
      </c>
      <c r="G439" s="9">
        <v>2.3E-3</v>
      </c>
      <c r="H439" t="str">
        <f t="shared" si="25"/>
        <v>Nov</v>
      </c>
      <c r="I439" t="str">
        <f t="shared" si="26"/>
        <v>2017</v>
      </c>
      <c r="J439" t="str">
        <f t="shared" si="27"/>
        <v>13</v>
      </c>
    </row>
    <row r="440" spans="1:10" x14ac:dyDescent="0.2">
      <c r="A440" s="1">
        <f t="shared" si="24"/>
        <v>43049</v>
      </c>
      <c r="B440" s="1" t="s">
        <v>493</v>
      </c>
      <c r="C440">
        <v>6.9560000000000004</v>
      </c>
      <c r="D440">
        <v>6.9349999999999996</v>
      </c>
      <c r="E440">
        <v>6.97</v>
      </c>
      <c r="F440">
        <v>6.923</v>
      </c>
      <c r="G440" s="9">
        <v>3.5999999999999999E-3</v>
      </c>
      <c r="H440" t="str">
        <f t="shared" si="25"/>
        <v>Nov</v>
      </c>
      <c r="I440" t="str">
        <f t="shared" si="26"/>
        <v>2017</v>
      </c>
      <c r="J440" t="str">
        <f t="shared" si="27"/>
        <v>10</v>
      </c>
    </row>
    <row r="441" spans="1:10" x14ac:dyDescent="0.2">
      <c r="A441" s="1">
        <f t="shared" si="24"/>
        <v>43048</v>
      </c>
      <c r="B441" s="1" t="s">
        <v>494</v>
      </c>
      <c r="C441">
        <v>6.931</v>
      </c>
      <c r="D441">
        <v>6.9420000000000002</v>
      </c>
      <c r="E441">
        <v>6.944</v>
      </c>
      <c r="F441">
        <v>6.9180000000000001</v>
      </c>
      <c r="G441" s="9">
        <v>-1.1999999999999999E-3</v>
      </c>
      <c r="H441" t="str">
        <f t="shared" si="25"/>
        <v>Nov</v>
      </c>
      <c r="I441" t="str">
        <f t="shared" si="26"/>
        <v>2017</v>
      </c>
      <c r="J441" t="str">
        <f t="shared" si="27"/>
        <v>09</v>
      </c>
    </row>
    <row r="442" spans="1:10" x14ac:dyDescent="0.2">
      <c r="A442" s="1">
        <f t="shared" si="24"/>
        <v>43047</v>
      </c>
      <c r="B442" s="1" t="s">
        <v>495</v>
      </c>
      <c r="C442">
        <v>6.9390000000000001</v>
      </c>
      <c r="D442">
        <v>6.9249999999999998</v>
      </c>
      <c r="E442">
        <v>6.9489999999999998</v>
      </c>
      <c r="F442">
        <v>6.9180000000000001</v>
      </c>
      <c r="G442" s="9">
        <v>1.6000000000000001E-3</v>
      </c>
      <c r="H442" t="str">
        <f t="shared" si="25"/>
        <v>Nov</v>
      </c>
      <c r="I442" t="str">
        <f t="shared" si="26"/>
        <v>2017</v>
      </c>
      <c r="J442" t="str">
        <f t="shared" si="27"/>
        <v>08</v>
      </c>
    </row>
    <row r="443" spans="1:10" x14ac:dyDescent="0.2">
      <c r="A443" s="1">
        <f t="shared" si="24"/>
        <v>43046</v>
      </c>
      <c r="B443" s="1" t="s">
        <v>496</v>
      </c>
      <c r="C443">
        <v>6.9279999999999999</v>
      </c>
      <c r="D443">
        <v>6.923</v>
      </c>
      <c r="E443">
        <v>6.9420000000000002</v>
      </c>
      <c r="F443">
        <v>6.9189999999999996</v>
      </c>
      <c r="G443" s="9">
        <v>4.8999999999999998E-3</v>
      </c>
      <c r="H443" t="str">
        <f t="shared" si="25"/>
        <v>Nov</v>
      </c>
      <c r="I443" t="str">
        <f t="shared" si="26"/>
        <v>2017</v>
      </c>
      <c r="J443" t="str">
        <f t="shared" si="27"/>
        <v>07</v>
      </c>
    </row>
    <row r="444" spans="1:10" x14ac:dyDescent="0.2">
      <c r="A444" s="1">
        <f t="shared" si="24"/>
        <v>43045</v>
      </c>
      <c r="B444" s="1" t="s">
        <v>497</v>
      </c>
      <c r="C444">
        <v>6.8940000000000001</v>
      </c>
      <c r="D444">
        <v>6.8710000000000004</v>
      </c>
      <c r="E444">
        <v>6.9009999999999998</v>
      </c>
      <c r="F444">
        <v>6.87</v>
      </c>
      <c r="G444" s="9">
        <v>5.1999999999999998E-3</v>
      </c>
      <c r="H444" t="str">
        <f t="shared" si="25"/>
        <v>Nov</v>
      </c>
      <c r="I444" t="str">
        <f t="shared" si="26"/>
        <v>2017</v>
      </c>
      <c r="J444" t="str">
        <f t="shared" si="27"/>
        <v>06</v>
      </c>
    </row>
    <row r="445" spans="1:10" x14ac:dyDescent="0.2">
      <c r="A445" s="1">
        <f t="shared" si="24"/>
        <v>43042</v>
      </c>
      <c r="B445" s="1" t="s">
        <v>498</v>
      </c>
      <c r="C445">
        <v>6.8579999999999997</v>
      </c>
      <c r="D445">
        <v>6.859</v>
      </c>
      <c r="E445">
        <v>6.8760000000000003</v>
      </c>
      <c r="F445">
        <v>6.8470000000000004</v>
      </c>
      <c r="G445" s="9">
        <v>-2.9999999999999997E-4</v>
      </c>
      <c r="H445" t="str">
        <f t="shared" si="25"/>
        <v>Nov</v>
      </c>
      <c r="I445" t="str">
        <f t="shared" si="26"/>
        <v>2017</v>
      </c>
      <c r="J445" t="str">
        <f t="shared" si="27"/>
        <v>03</v>
      </c>
    </row>
    <row r="446" spans="1:10" x14ac:dyDescent="0.2">
      <c r="A446" s="1">
        <f t="shared" si="24"/>
        <v>43041</v>
      </c>
      <c r="B446" s="1" t="s">
        <v>499</v>
      </c>
      <c r="C446">
        <v>6.86</v>
      </c>
      <c r="D446">
        <v>6.8840000000000003</v>
      </c>
      <c r="E446">
        <v>6.8890000000000002</v>
      </c>
      <c r="F446">
        <v>6.8579999999999997</v>
      </c>
      <c r="G446" s="9">
        <v>-4.5999999999999999E-3</v>
      </c>
      <c r="H446" t="str">
        <f t="shared" si="25"/>
        <v>Nov</v>
      </c>
      <c r="I446" t="str">
        <f t="shared" si="26"/>
        <v>2017</v>
      </c>
      <c r="J446" t="str">
        <f t="shared" si="27"/>
        <v>02</v>
      </c>
    </row>
    <row r="447" spans="1:10" x14ac:dyDescent="0.2">
      <c r="A447" s="1">
        <f t="shared" si="24"/>
        <v>43040</v>
      </c>
      <c r="B447" s="1" t="s">
        <v>500</v>
      </c>
      <c r="C447">
        <v>6.8920000000000003</v>
      </c>
      <c r="D447">
        <v>6.8789999999999996</v>
      </c>
      <c r="E447">
        <v>6.8959999999999999</v>
      </c>
      <c r="F447">
        <v>6.8719999999999999</v>
      </c>
      <c r="G447" s="9">
        <v>4.4000000000000003E-3</v>
      </c>
      <c r="H447" t="str">
        <f t="shared" si="25"/>
        <v>Nov</v>
      </c>
      <c r="I447" t="str">
        <f t="shared" si="26"/>
        <v>2017</v>
      </c>
      <c r="J447" t="str">
        <f t="shared" si="27"/>
        <v>01</v>
      </c>
    </row>
    <row r="448" spans="1:10" x14ac:dyDescent="0.2">
      <c r="A448" s="1">
        <f t="shared" si="24"/>
        <v>43039</v>
      </c>
      <c r="B448" s="1" t="s">
        <v>501</v>
      </c>
      <c r="C448">
        <v>6.8620000000000001</v>
      </c>
      <c r="D448">
        <v>6.87</v>
      </c>
      <c r="E448">
        <v>6.8979999999999997</v>
      </c>
      <c r="F448">
        <v>6.8559999999999999</v>
      </c>
      <c r="G448" s="9">
        <v>-2.8999999999999998E-3</v>
      </c>
      <c r="H448" t="str">
        <f t="shared" si="25"/>
        <v>Oct</v>
      </c>
      <c r="I448" t="str">
        <f t="shared" si="26"/>
        <v>2017</v>
      </c>
      <c r="J448" t="str">
        <f t="shared" si="27"/>
        <v>31</v>
      </c>
    </row>
    <row r="449" spans="1:10" x14ac:dyDescent="0.2">
      <c r="A449" s="1">
        <f t="shared" si="24"/>
        <v>43038</v>
      </c>
      <c r="B449" s="1" t="s">
        <v>502</v>
      </c>
      <c r="C449">
        <v>6.8819999999999997</v>
      </c>
      <c r="D449">
        <v>6.8209999999999997</v>
      </c>
      <c r="E449">
        <v>6.891</v>
      </c>
      <c r="F449">
        <v>6.8179999999999996</v>
      </c>
      <c r="G449" s="9">
        <v>1.09E-2</v>
      </c>
      <c r="H449" t="str">
        <f t="shared" si="25"/>
        <v>Oct</v>
      </c>
      <c r="I449" t="str">
        <f t="shared" si="26"/>
        <v>2017</v>
      </c>
      <c r="J449" t="str">
        <f t="shared" si="27"/>
        <v>30</v>
      </c>
    </row>
    <row r="450" spans="1:10" x14ac:dyDescent="0.2">
      <c r="A450" s="1">
        <f t="shared" si="24"/>
        <v>43037</v>
      </c>
      <c r="B450" s="1" t="s">
        <v>503</v>
      </c>
      <c r="C450">
        <v>6.8079999999999998</v>
      </c>
      <c r="D450">
        <v>6.8079999999999998</v>
      </c>
      <c r="E450">
        <v>6.8079999999999998</v>
      </c>
      <c r="F450">
        <v>6.8079999999999998</v>
      </c>
      <c r="G450" s="9">
        <v>1E-4</v>
      </c>
      <c r="H450" t="str">
        <f t="shared" si="25"/>
        <v>Oct</v>
      </c>
      <c r="I450" t="str">
        <f t="shared" si="26"/>
        <v>2017</v>
      </c>
      <c r="J450" t="str">
        <f t="shared" si="27"/>
        <v>29</v>
      </c>
    </row>
    <row r="451" spans="1:10" x14ac:dyDescent="0.2">
      <c r="A451" s="1">
        <f t="shared" ref="A451:A514" si="28">DATE(I451,MONTH(1&amp;H451),J451)</f>
        <v>43035</v>
      </c>
      <c r="B451" s="1" t="s">
        <v>504</v>
      </c>
      <c r="C451">
        <v>6.8070000000000004</v>
      </c>
      <c r="D451">
        <v>6.8140000000000001</v>
      </c>
      <c r="E451">
        <v>6.843</v>
      </c>
      <c r="F451">
        <v>6.798</v>
      </c>
      <c r="G451" s="9">
        <v>1.2999999999999999E-3</v>
      </c>
      <c r="H451" t="str">
        <f t="shared" ref="H451:H514" si="29">LEFT(B451,3)</f>
        <v>Oct</v>
      </c>
      <c r="I451" t="str">
        <f t="shared" ref="I451:I514" si="30">RIGHT(B451,4)</f>
        <v>2017</v>
      </c>
      <c r="J451" t="str">
        <f t="shared" ref="J451:J514" si="31">MID(B451,5,2)</f>
        <v>27</v>
      </c>
    </row>
    <row r="452" spans="1:10" x14ac:dyDescent="0.2">
      <c r="A452" s="1">
        <f t="shared" si="28"/>
        <v>43034</v>
      </c>
      <c r="B452" s="1" t="s">
        <v>505</v>
      </c>
      <c r="C452">
        <v>6.798</v>
      </c>
      <c r="D452">
        <v>6.8049999999999997</v>
      </c>
      <c r="E452">
        <v>6.8079999999999998</v>
      </c>
      <c r="F452">
        <v>6.798</v>
      </c>
      <c r="G452" s="9">
        <v>-2.3E-3</v>
      </c>
      <c r="H452" t="str">
        <f t="shared" si="29"/>
        <v>Oct</v>
      </c>
      <c r="I452" t="str">
        <f t="shared" si="30"/>
        <v>2017</v>
      </c>
      <c r="J452" t="str">
        <f t="shared" si="31"/>
        <v>26</v>
      </c>
    </row>
    <row r="453" spans="1:10" x14ac:dyDescent="0.2">
      <c r="A453" s="1">
        <f t="shared" si="28"/>
        <v>43033</v>
      </c>
      <c r="B453" s="1" t="s">
        <v>506</v>
      </c>
      <c r="C453">
        <v>6.8140000000000001</v>
      </c>
      <c r="D453">
        <v>6.8090000000000002</v>
      </c>
      <c r="E453">
        <v>6.8159999999999998</v>
      </c>
      <c r="F453">
        <v>6.7949999999999999</v>
      </c>
      <c r="G453" s="9">
        <v>4.7000000000000002E-3</v>
      </c>
      <c r="H453" t="str">
        <f t="shared" si="29"/>
        <v>Oct</v>
      </c>
      <c r="I453" t="str">
        <f t="shared" si="30"/>
        <v>2017</v>
      </c>
      <c r="J453" t="str">
        <f t="shared" si="31"/>
        <v>25</v>
      </c>
    </row>
    <row r="454" spans="1:10" x14ac:dyDescent="0.2">
      <c r="A454" s="1">
        <f t="shared" si="28"/>
        <v>43032</v>
      </c>
      <c r="B454" s="1" t="s">
        <v>507</v>
      </c>
      <c r="C454">
        <v>6.782</v>
      </c>
      <c r="D454">
        <v>6.798</v>
      </c>
      <c r="E454">
        <v>6.7990000000000004</v>
      </c>
      <c r="F454">
        <v>6.7679999999999998</v>
      </c>
      <c r="G454" s="9">
        <v>-2.5000000000000001E-3</v>
      </c>
      <c r="H454" t="str">
        <f t="shared" si="29"/>
        <v>Oct</v>
      </c>
      <c r="I454" t="str">
        <f t="shared" si="30"/>
        <v>2017</v>
      </c>
      <c r="J454" t="str">
        <f t="shared" si="31"/>
        <v>24</v>
      </c>
    </row>
    <row r="455" spans="1:10" x14ac:dyDescent="0.2">
      <c r="A455" s="1">
        <f t="shared" si="28"/>
        <v>43031</v>
      </c>
      <c r="B455" s="1" t="s">
        <v>508</v>
      </c>
      <c r="C455">
        <v>6.7990000000000004</v>
      </c>
      <c r="D455">
        <v>6.7910000000000004</v>
      </c>
      <c r="E455">
        <v>6.806</v>
      </c>
      <c r="F455">
        <v>6.7859999999999996</v>
      </c>
      <c r="G455" s="9">
        <v>5.4999999999999997E-3</v>
      </c>
      <c r="H455" t="str">
        <f t="shared" si="29"/>
        <v>Oct</v>
      </c>
      <c r="I455" t="str">
        <f t="shared" si="30"/>
        <v>2017</v>
      </c>
      <c r="J455" t="str">
        <f t="shared" si="31"/>
        <v>23</v>
      </c>
    </row>
    <row r="456" spans="1:10" x14ac:dyDescent="0.2">
      <c r="A456" s="1">
        <f t="shared" si="28"/>
        <v>43030</v>
      </c>
      <c r="B456" s="1" t="s">
        <v>509</v>
      </c>
      <c r="C456">
        <v>6.7619999999999996</v>
      </c>
      <c r="D456">
        <v>6.7619999999999996</v>
      </c>
      <c r="E456">
        <v>6.7619999999999996</v>
      </c>
      <c r="F456">
        <v>6.7619999999999996</v>
      </c>
      <c r="G456" s="9">
        <v>2.9999999999999997E-4</v>
      </c>
      <c r="H456" t="str">
        <f t="shared" si="29"/>
        <v>Oct</v>
      </c>
      <c r="I456" t="str">
        <f t="shared" si="30"/>
        <v>2017</v>
      </c>
      <c r="J456" t="str">
        <f t="shared" si="31"/>
        <v>22</v>
      </c>
    </row>
    <row r="457" spans="1:10" x14ac:dyDescent="0.2">
      <c r="A457" s="1">
        <f t="shared" si="28"/>
        <v>43026</v>
      </c>
      <c r="B457" s="1" t="s">
        <v>510</v>
      </c>
      <c r="C457">
        <v>6.76</v>
      </c>
      <c r="D457">
        <v>6.7640000000000002</v>
      </c>
      <c r="E457">
        <v>6.7729999999999997</v>
      </c>
      <c r="F457">
        <v>6.758</v>
      </c>
      <c r="G457" s="9">
        <v>-4.0000000000000002E-4</v>
      </c>
      <c r="H457" t="str">
        <f t="shared" si="29"/>
        <v>Oct</v>
      </c>
      <c r="I457" t="str">
        <f t="shared" si="30"/>
        <v>2017</v>
      </c>
      <c r="J457" t="str">
        <f t="shared" si="31"/>
        <v>18</v>
      </c>
    </row>
    <row r="458" spans="1:10" x14ac:dyDescent="0.2">
      <c r="A458" s="1">
        <f t="shared" si="28"/>
        <v>43025</v>
      </c>
      <c r="B458" s="1" t="s">
        <v>511</v>
      </c>
      <c r="C458">
        <v>6.7629999999999999</v>
      </c>
      <c r="D458">
        <v>6.7450000000000001</v>
      </c>
      <c r="E458">
        <v>6.77</v>
      </c>
      <c r="F458">
        <v>6.742</v>
      </c>
      <c r="G458" s="9">
        <v>4.3E-3</v>
      </c>
      <c r="H458" t="str">
        <f t="shared" si="29"/>
        <v>Oct</v>
      </c>
      <c r="I458" t="str">
        <f t="shared" si="30"/>
        <v>2017</v>
      </c>
      <c r="J458" t="str">
        <f t="shared" si="31"/>
        <v>17</v>
      </c>
    </row>
    <row r="459" spans="1:10" x14ac:dyDescent="0.2">
      <c r="A459" s="1">
        <f t="shared" si="28"/>
        <v>43024</v>
      </c>
      <c r="B459" s="1" t="s">
        <v>512</v>
      </c>
      <c r="C459">
        <v>6.734</v>
      </c>
      <c r="D459">
        <v>6.7320000000000002</v>
      </c>
      <c r="E459">
        <v>6.7460000000000004</v>
      </c>
      <c r="F459">
        <v>6.73</v>
      </c>
      <c r="G459" s="9">
        <v>0</v>
      </c>
      <c r="H459" t="str">
        <f t="shared" si="29"/>
        <v>Oct</v>
      </c>
      <c r="I459" t="str">
        <f t="shared" si="30"/>
        <v>2017</v>
      </c>
      <c r="J459" t="str">
        <f t="shared" si="31"/>
        <v>16</v>
      </c>
    </row>
    <row r="460" spans="1:10" x14ac:dyDescent="0.2">
      <c r="A460" s="1">
        <f t="shared" si="28"/>
        <v>43021</v>
      </c>
      <c r="B460" s="1" t="s">
        <v>513</v>
      </c>
      <c r="C460">
        <v>6.734</v>
      </c>
      <c r="D460">
        <v>6.7229999999999999</v>
      </c>
      <c r="E460">
        <v>6.7489999999999997</v>
      </c>
      <c r="F460">
        <v>6.72</v>
      </c>
      <c r="G460" s="9">
        <v>-2.8E-3</v>
      </c>
      <c r="H460" t="str">
        <f t="shared" si="29"/>
        <v>Oct</v>
      </c>
      <c r="I460" t="str">
        <f t="shared" si="30"/>
        <v>2017</v>
      </c>
      <c r="J460" t="str">
        <f t="shared" si="31"/>
        <v>13</v>
      </c>
    </row>
    <row r="461" spans="1:10" x14ac:dyDescent="0.2">
      <c r="A461" s="1">
        <f t="shared" si="28"/>
        <v>43020</v>
      </c>
      <c r="B461" s="1" t="s">
        <v>514</v>
      </c>
      <c r="C461">
        <v>6.7530000000000001</v>
      </c>
      <c r="D461">
        <v>6.734</v>
      </c>
      <c r="E461">
        <v>6.7560000000000002</v>
      </c>
      <c r="F461">
        <v>6.7290000000000001</v>
      </c>
      <c r="G461" s="9">
        <v>1.9E-3</v>
      </c>
      <c r="H461" t="str">
        <f t="shared" si="29"/>
        <v>Oct</v>
      </c>
      <c r="I461" t="str">
        <f t="shared" si="30"/>
        <v>2017</v>
      </c>
      <c r="J461" t="str">
        <f t="shared" si="31"/>
        <v>12</v>
      </c>
    </row>
    <row r="462" spans="1:10" x14ac:dyDescent="0.2">
      <c r="A462" s="1">
        <f t="shared" si="28"/>
        <v>43019</v>
      </c>
      <c r="B462" s="1" t="s">
        <v>515</v>
      </c>
      <c r="C462">
        <v>6.74</v>
      </c>
      <c r="D462">
        <v>6.76</v>
      </c>
      <c r="E462">
        <v>6.76</v>
      </c>
      <c r="F462">
        <v>6.73</v>
      </c>
      <c r="G462" s="9">
        <v>-1E-4</v>
      </c>
      <c r="H462" t="str">
        <f t="shared" si="29"/>
        <v>Oct</v>
      </c>
      <c r="I462" t="str">
        <f t="shared" si="30"/>
        <v>2017</v>
      </c>
      <c r="J462" t="str">
        <f t="shared" si="31"/>
        <v>11</v>
      </c>
    </row>
    <row r="463" spans="1:10" x14ac:dyDescent="0.2">
      <c r="A463" s="1">
        <f t="shared" si="28"/>
        <v>43018</v>
      </c>
      <c r="B463" s="1" t="s">
        <v>516</v>
      </c>
      <c r="C463">
        <v>6.7409999999999997</v>
      </c>
      <c r="D463">
        <v>6.7859999999999996</v>
      </c>
      <c r="E463">
        <v>6.7859999999999996</v>
      </c>
      <c r="F463">
        <v>6.7389999999999999</v>
      </c>
      <c r="G463" s="9">
        <v>-5.7999999999999996E-3</v>
      </c>
      <c r="H463" t="str">
        <f t="shared" si="29"/>
        <v>Oct</v>
      </c>
      <c r="I463" t="str">
        <f t="shared" si="30"/>
        <v>2017</v>
      </c>
      <c r="J463" t="str">
        <f t="shared" si="31"/>
        <v>10</v>
      </c>
    </row>
    <row r="464" spans="1:10" x14ac:dyDescent="0.2">
      <c r="A464" s="1">
        <f t="shared" si="28"/>
        <v>43017</v>
      </c>
      <c r="B464" s="1" t="s">
        <v>517</v>
      </c>
      <c r="C464">
        <v>6.78</v>
      </c>
      <c r="D464">
        <v>6.76</v>
      </c>
      <c r="E464">
        <v>6.7850000000000001</v>
      </c>
      <c r="F464">
        <v>6.7519999999999998</v>
      </c>
      <c r="G464" s="9">
        <v>3.3999999999999998E-3</v>
      </c>
      <c r="H464" t="str">
        <f t="shared" si="29"/>
        <v>Oct</v>
      </c>
      <c r="I464" t="str">
        <f t="shared" si="30"/>
        <v>2017</v>
      </c>
      <c r="J464" t="str">
        <f t="shared" si="31"/>
        <v>09</v>
      </c>
    </row>
    <row r="465" spans="1:10" x14ac:dyDescent="0.2">
      <c r="A465" s="1">
        <f t="shared" si="28"/>
        <v>43014</v>
      </c>
      <c r="B465" s="1" t="s">
        <v>518</v>
      </c>
      <c r="C465">
        <v>6.7569999999999997</v>
      </c>
      <c r="D465">
        <v>6.7290000000000001</v>
      </c>
      <c r="E465">
        <v>6.7640000000000002</v>
      </c>
      <c r="F465">
        <v>6.7290000000000001</v>
      </c>
      <c r="G465" s="9">
        <v>4.1999999999999997E-3</v>
      </c>
      <c r="H465" t="str">
        <f t="shared" si="29"/>
        <v>Oct</v>
      </c>
      <c r="I465" t="str">
        <f t="shared" si="30"/>
        <v>2017</v>
      </c>
      <c r="J465" t="str">
        <f t="shared" si="31"/>
        <v>06</v>
      </c>
    </row>
    <row r="466" spans="1:10" x14ac:dyDescent="0.2">
      <c r="A466" s="1">
        <f t="shared" si="28"/>
        <v>43013</v>
      </c>
      <c r="B466" s="1" t="s">
        <v>519</v>
      </c>
      <c r="C466">
        <v>6.7290000000000001</v>
      </c>
      <c r="D466">
        <v>6.7210000000000001</v>
      </c>
      <c r="E466">
        <v>6.7380000000000004</v>
      </c>
      <c r="F466">
        <v>6.72</v>
      </c>
      <c r="G466" s="9">
        <v>3.8999999999999998E-3</v>
      </c>
      <c r="H466" t="str">
        <f t="shared" si="29"/>
        <v>Oct</v>
      </c>
      <c r="I466" t="str">
        <f t="shared" si="30"/>
        <v>2017</v>
      </c>
      <c r="J466" t="str">
        <f t="shared" si="31"/>
        <v>05</v>
      </c>
    </row>
    <row r="467" spans="1:10" x14ac:dyDescent="0.2">
      <c r="A467" s="1">
        <f t="shared" si="28"/>
        <v>43012</v>
      </c>
      <c r="B467" s="1" t="s">
        <v>520</v>
      </c>
      <c r="C467">
        <v>6.7030000000000003</v>
      </c>
      <c r="D467">
        <v>6.6379999999999999</v>
      </c>
      <c r="E467">
        <v>6.7069999999999999</v>
      </c>
      <c r="F467">
        <v>6.625</v>
      </c>
      <c r="G467" s="9">
        <v>8.3000000000000001E-3</v>
      </c>
      <c r="H467" t="str">
        <f t="shared" si="29"/>
        <v>Oct</v>
      </c>
      <c r="I467" t="str">
        <f t="shared" si="30"/>
        <v>2017</v>
      </c>
      <c r="J467" t="str">
        <f t="shared" si="31"/>
        <v>04</v>
      </c>
    </row>
    <row r="468" spans="1:10" x14ac:dyDescent="0.2">
      <c r="A468" s="1">
        <f t="shared" si="28"/>
        <v>43011</v>
      </c>
      <c r="B468" s="1" t="s">
        <v>521</v>
      </c>
      <c r="C468">
        <v>6.6479999999999997</v>
      </c>
      <c r="D468">
        <v>6.6740000000000004</v>
      </c>
      <c r="E468">
        <v>6.6790000000000003</v>
      </c>
      <c r="F468">
        <v>6.6349999999999998</v>
      </c>
      <c r="G468" s="9">
        <v>-2.3E-3</v>
      </c>
      <c r="H468" t="str">
        <f t="shared" si="29"/>
        <v>Oct</v>
      </c>
      <c r="I468" t="str">
        <f t="shared" si="30"/>
        <v>2017</v>
      </c>
      <c r="J468" t="str">
        <f t="shared" si="31"/>
        <v>03</v>
      </c>
    </row>
    <row r="469" spans="1:10" x14ac:dyDescent="0.2">
      <c r="A469" s="1">
        <f t="shared" si="28"/>
        <v>43007</v>
      </c>
      <c r="B469" s="1" t="s">
        <v>522</v>
      </c>
      <c r="C469">
        <v>6.6630000000000003</v>
      </c>
      <c r="D469">
        <v>6.6289999999999996</v>
      </c>
      <c r="E469">
        <v>6.71</v>
      </c>
      <c r="F469">
        <v>6.6079999999999997</v>
      </c>
      <c r="G469" s="9">
        <v>3.3E-3</v>
      </c>
      <c r="H469" t="str">
        <f t="shared" si="29"/>
        <v>Sep</v>
      </c>
      <c r="I469" t="str">
        <f t="shared" si="30"/>
        <v>2017</v>
      </c>
      <c r="J469" t="str">
        <f t="shared" si="31"/>
        <v>29</v>
      </c>
    </row>
    <row r="470" spans="1:10" x14ac:dyDescent="0.2">
      <c r="A470" s="1">
        <f t="shared" si="28"/>
        <v>43006</v>
      </c>
      <c r="B470" s="1" t="s">
        <v>523</v>
      </c>
      <c r="C470">
        <v>6.641</v>
      </c>
      <c r="D470">
        <v>6.6820000000000004</v>
      </c>
      <c r="E470">
        <v>6.6829999999999998</v>
      </c>
      <c r="F470">
        <v>6.6180000000000003</v>
      </c>
      <c r="G470" s="9">
        <v>-3.8E-3</v>
      </c>
      <c r="H470" t="str">
        <f t="shared" si="29"/>
        <v>Sep</v>
      </c>
      <c r="I470" t="str">
        <f t="shared" si="30"/>
        <v>2017</v>
      </c>
      <c r="J470" t="str">
        <f t="shared" si="31"/>
        <v>28</v>
      </c>
    </row>
    <row r="471" spans="1:10" x14ac:dyDescent="0.2">
      <c r="A471" s="1">
        <f t="shared" si="28"/>
        <v>43005</v>
      </c>
      <c r="B471" s="1" t="s">
        <v>524</v>
      </c>
      <c r="C471">
        <v>6.6660000000000004</v>
      </c>
      <c r="D471">
        <v>6.6769999999999996</v>
      </c>
      <c r="E471">
        <v>6.6849999999999996</v>
      </c>
      <c r="F471">
        <v>6.6580000000000004</v>
      </c>
      <c r="G471" s="9">
        <v>-4.0000000000000002E-4</v>
      </c>
      <c r="H471" t="str">
        <f t="shared" si="29"/>
        <v>Sep</v>
      </c>
      <c r="I471" t="str">
        <f t="shared" si="30"/>
        <v>2017</v>
      </c>
      <c r="J471" t="str">
        <f t="shared" si="31"/>
        <v>27</v>
      </c>
    </row>
    <row r="472" spans="1:10" x14ac:dyDescent="0.2">
      <c r="A472" s="1">
        <f t="shared" si="28"/>
        <v>43004</v>
      </c>
      <c r="B472" s="1" t="s">
        <v>525</v>
      </c>
      <c r="C472">
        <v>6.6689999999999996</v>
      </c>
      <c r="D472">
        <v>6.63</v>
      </c>
      <c r="E472">
        <v>6.6740000000000004</v>
      </c>
      <c r="F472">
        <v>6.63</v>
      </c>
      <c r="G472" s="9">
        <v>7.7000000000000002E-3</v>
      </c>
      <c r="H472" t="str">
        <f t="shared" si="29"/>
        <v>Sep</v>
      </c>
      <c r="I472" t="str">
        <f t="shared" si="30"/>
        <v>2017</v>
      </c>
      <c r="J472" t="str">
        <f t="shared" si="31"/>
        <v>26</v>
      </c>
    </row>
    <row r="473" spans="1:10" x14ac:dyDescent="0.2">
      <c r="A473" s="1">
        <f t="shared" si="28"/>
        <v>43003</v>
      </c>
      <c r="B473" s="1" t="s">
        <v>526</v>
      </c>
      <c r="C473">
        <v>6.6180000000000003</v>
      </c>
      <c r="D473">
        <v>6.6669999999999998</v>
      </c>
      <c r="E473">
        <v>6.6669999999999998</v>
      </c>
      <c r="F473">
        <v>6.6150000000000002</v>
      </c>
      <c r="G473" s="9">
        <v>-6.7999999999999996E-3</v>
      </c>
      <c r="H473" t="str">
        <f t="shared" si="29"/>
        <v>Sep</v>
      </c>
      <c r="I473" t="str">
        <f t="shared" si="30"/>
        <v>2017</v>
      </c>
      <c r="J473" t="str">
        <f t="shared" si="31"/>
        <v>25</v>
      </c>
    </row>
    <row r="474" spans="1:10" x14ac:dyDescent="0.2">
      <c r="A474" s="1">
        <f t="shared" si="28"/>
        <v>43000</v>
      </c>
      <c r="B474" s="1" t="s">
        <v>527</v>
      </c>
      <c r="C474">
        <v>6.6630000000000003</v>
      </c>
      <c r="D474">
        <v>6.6680000000000001</v>
      </c>
      <c r="E474">
        <v>6.694</v>
      </c>
      <c r="F474">
        <v>6.6580000000000004</v>
      </c>
      <c r="G474" s="9">
        <v>-1.6000000000000001E-3</v>
      </c>
      <c r="H474" t="str">
        <f t="shared" si="29"/>
        <v>Sep</v>
      </c>
      <c r="I474" t="str">
        <f t="shared" si="30"/>
        <v>2017</v>
      </c>
      <c r="J474" t="str">
        <f t="shared" si="31"/>
        <v>22</v>
      </c>
    </row>
    <row r="475" spans="1:10" x14ac:dyDescent="0.2">
      <c r="A475" s="1">
        <f t="shared" si="28"/>
        <v>42999</v>
      </c>
      <c r="B475" s="1" t="s">
        <v>528</v>
      </c>
      <c r="C475">
        <v>6.6740000000000004</v>
      </c>
      <c r="D475">
        <v>6.6150000000000002</v>
      </c>
      <c r="E475">
        <v>6.6769999999999996</v>
      </c>
      <c r="F475">
        <v>6.5940000000000003</v>
      </c>
      <c r="G475" s="9">
        <v>1.47E-2</v>
      </c>
      <c r="H475" t="str">
        <f t="shared" si="29"/>
        <v>Sep</v>
      </c>
      <c r="I475" t="str">
        <f t="shared" si="30"/>
        <v>2017</v>
      </c>
      <c r="J475" t="str">
        <f t="shared" si="31"/>
        <v>21</v>
      </c>
    </row>
    <row r="476" spans="1:10" x14ac:dyDescent="0.2">
      <c r="A476" s="1">
        <f t="shared" si="28"/>
        <v>42998</v>
      </c>
      <c r="B476" s="1" t="s">
        <v>529</v>
      </c>
      <c r="C476">
        <v>6.577</v>
      </c>
      <c r="D476">
        <v>6.5940000000000003</v>
      </c>
      <c r="E476">
        <v>6.5970000000000004</v>
      </c>
      <c r="F476">
        <v>6.577</v>
      </c>
      <c r="G476" s="9">
        <v>-2.0999999999999999E-3</v>
      </c>
      <c r="H476" t="str">
        <f t="shared" si="29"/>
        <v>Sep</v>
      </c>
      <c r="I476" t="str">
        <f t="shared" si="30"/>
        <v>2017</v>
      </c>
      <c r="J476" t="str">
        <f t="shared" si="31"/>
        <v>20</v>
      </c>
    </row>
    <row r="477" spans="1:10" x14ac:dyDescent="0.2">
      <c r="A477" s="1">
        <f t="shared" si="28"/>
        <v>42997</v>
      </c>
      <c r="B477" s="1" t="s">
        <v>530</v>
      </c>
      <c r="C477">
        <v>6.5910000000000002</v>
      </c>
      <c r="D477">
        <v>6.6029999999999998</v>
      </c>
      <c r="E477">
        <v>6.6150000000000002</v>
      </c>
      <c r="F477">
        <v>6.5910000000000002</v>
      </c>
      <c r="G477" s="9">
        <v>-2.8999999999999998E-3</v>
      </c>
      <c r="H477" t="str">
        <f t="shared" si="29"/>
        <v>Sep</v>
      </c>
      <c r="I477" t="str">
        <f t="shared" si="30"/>
        <v>2017</v>
      </c>
      <c r="J477" t="str">
        <f t="shared" si="31"/>
        <v>19</v>
      </c>
    </row>
    <row r="478" spans="1:10" x14ac:dyDescent="0.2">
      <c r="A478" s="1">
        <f t="shared" si="28"/>
        <v>42996</v>
      </c>
      <c r="B478" s="1" t="s">
        <v>531</v>
      </c>
      <c r="C478">
        <v>6.61</v>
      </c>
      <c r="D478">
        <v>6.6070000000000002</v>
      </c>
      <c r="E478">
        <v>6.6230000000000002</v>
      </c>
      <c r="F478">
        <v>6.5960000000000001</v>
      </c>
      <c r="G478" s="9">
        <v>1.8E-3</v>
      </c>
      <c r="H478" t="str">
        <f t="shared" si="29"/>
        <v>Sep</v>
      </c>
      <c r="I478" t="str">
        <f t="shared" si="30"/>
        <v>2017</v>
      </c>
      <c r="J478" t="str">
        <f t="shared" si="31"/>
        <v>18</v>
      </c>
    </row>
    <row r="479" spans="1:10" x14ac:dyDescent="0.2">
      <c r="A479" s="1">
        <f t="shared" si="28"/>
        <v>42993</v>
      </c>
      <c r="B479" s="1" t="s">
        <v>532</v>
      </c>
      <c r="C479">
        <v>6.5979999999999999</v>
      </c>
      <c r="D479">
        <v>6.5890000000000004</v>
      </c>
      <c r="E479">
        <v>6.6130000000000004</v>
      </c>
      <c r="F479">
        <v>6.5759999999999996</v>
      </c>
      <c r="G479" s="9">
        <v>1.1999999999999999E-3</v>
      </c>
      <c r="H479" t="str">
        <f t="shared" si="29"/>
        <v>Sep</v>
      </c>
      <c r="I479" t="str">
        <f t="shared" si="30"/>
        <v>2017</v>
      </c>
      <c r="J479" t="str">
        <f t="shared" si="31"/>
        <v>15</v>
      </c>
    </row>
    <row r="480" spans="1:10" x14ac:dyDescent="0.2">
      <c r="A480" s="1">
        <f t="shared" si="28"/>
        <v>42992</v>
      </c>
      <c r="B480" s="1" t="s">
        <v>533</v>
      </c>
      <c r="C480">
        <v>6.59</v>
      </c>
      <c r="D480">
        <v>6.5940000000000003</v>
      </c>
      <c r="E480">
        <v>6.5970000000000004</v>
      </c>
      <c r="F480">
        <v>6.5819999999999999</v>
      </c>
      <c r="G480" s="9">
        <v>5.9999999999999995E-4</v>
      </c>
      <c r="H480" t="str">
        <f t="shared" si="29"/>
        <v>Sep</v>
      </c>
      <c r="I480" t="str">
        <f t="shared" si="30"/>
        <v>2017</v>
      </c>
      <c r="J480" t="str">
        <f t="shared" si="31"/>
        <v>14</v>
      </c>
    </row>
    <row r="481" spans="1:10" x14ac:dyDescent="0.2">
      <c r="A481" s="1">
        <f t="shared" si="28"/>
        <v>42991</v>
      </c>
      <c r="B481" s="1" t="s">
        <v>534</v>
      </c>
      <c r="C481">
        <v>6.5860000000000003</v>
      </c>
      <c r="D481">
        <v>6.5860000000000003</v>
      </c>
      <c r="E481">
        <v>6.5940000000000003</v>
      </c>
      <c r="F481">
        <v>6.5709999999999997</v>
      </c>
      <c r="G481" s="9">
        <v>4.4000000000000003E-3</v>
      </c>
      <c r="H481" t="str">
        <f t="shared" si="29"/>
        <v>Sep</v>
      </c>
      <c r="I481" t="str">
        <f t="shared" si="30"/>
        <v>2017</v>
      </c>
      <c r="J481" t="str">
        <f t="shared" si="31"/>
        <v>13</v>
      </c>
    </row>
    <row r="482" spans="1:10" x14ac:dyDescent="0.2">
      <c r="A482" s="1">
        <f t="shared" si="28"/>
        <v>42990</v>
      </c>
      <c r="B482" s="1" t="s">
        <v>535</v>
      </c>
      <c r="C482">
        <v>6.5570000000000004</v>
      </c>
      <c r="D482">
        <v>6.569</v>
      </c>
      <c r="E482">
        <v>6.5720000000000001</v>
      </c>
      <c r="F482">
        <v>6.5519999999999996</v>
      </c>
      <c r="G482" s="9">
        <v>-8.0000000000000004E-4</v>
      </c>
      <c r="H482" t="str">
        <f t="shared" si="29"/>
        <v>Sep</v>
      </c>
      <c r="I482" t="str">
        <f t="shared" si="30"/>
        <v>2017</v>
      </c>
      <c r="J482" t="str">
        <f t="shared" si="31"/>
        <v>12</v>
      </c>
    </row>
    <row r="483" spans="1:10" x14ac:dyDescent="0.2">
      <c r="A483" s="1">
        <f t="shared" si="28"/>
        <v>42989</v>
      </c>
      <c r="B483" s="1" t="s">
        <v>536</v>
      </c>
      <c r="C483">
        <v>6.5620000000000003</v>
      </c>
      <c r="D483">
        <v>6.5449999999999999</v>
      </c>
      <c r="E483">
        <v>6.5650000000000004</v>
      </c>
      <c r="F483">
        <v>6.5449999999999999</v>
      </c>
      <c r="G483" s="9">
        <v>2.8999999999999998E-3</v>
      </c>
      <c r="H483" t="str">
        <f t="shared" si="29"/>
        <v>Sep</v>
      </c>
      <c r="I483" t="str">
        <f t="shared" si="30"/>
        <v>2017</v>
      </c>
      <c r="J483" t="str">
        <f t="shared" si="31"/>
        <v>11</v>
      </c>
    </row>
    <row r="484" spans="1:10" x14ac:dyDescent="0.2">
      <c r="A484" s="1">
        <f t="shared" si="28"/>
        <v>42986</v>
      </c>
      <c r="B484" s="1" t="s">
        <v>537</v>
      </c>
      <c r="C484">
        <v>6.5430000000000001</v>
      </c>
      <c r="D484">
        <v>6.5039999999999996</v>
      </c>
      <c r="E484">
        <v>6.548</v>
      </c>
      <c r="F484">
        <v>6.5030000000000001</v>
      </c>
      <c r="G484" s="9">
        <v>4.3E-3</v>
      </c>
      <c r="H484" t="str">
        <f t="shared" si="29"/>
        <v>Sep</v>
      </c>
      <c r="I484" t="str">
        <f t="shared" si="30"/>
        <v>2017</v>
      </c>
      <c r="J484" t="str">
        <f t="shared" si="31"/>
        <v>08</v>
      </c>
    </row>
    <row r="485" spans="1:10" x14ac:dyDescent="0.2">
      <c r="A485" s="1">
        <f t="shared" si="28"/>
        <v>42985</v>
      </c>
      <c r="B485" s="1" t="s">
        <v>538</v>
      </c>
      <c r="C485">
        <v>6.5149999999999997</v>
      </c>
      <c r="D485">
        <v>6.5119999999999996</v>
      </c>
      <c r="E485">
        <v>6.5259999999999998</v>
      </c>
      <c r="F485">
        <v>6.5090000000000003</v>
      </c>
      <c r="G485" s="9">
        <v>1.1999999999999999E-3</v>
      </c>
      <c r="H485" t="str">
        <f t="shared" si="29"/>
        <v>Sep</v>
      </c>
      <c r="I485" t="str">
        <f t="shared" si="30"/>
        <v>2017</v>
      </c>
      <c r="J485" t="str">
        <f t="shared" si="31"/>
        <v>07</v>
      </c>
    </row>
    <row r="486" spans="1:10" x14ac:dyDescent="0.2">
      <c r="A486" s="1">
        <f t="shared" si="28"/>
        <v>42984</v>
      </c>
      <c r="B486" s="1" t="s">
        <v>539</v>
      </c>
      <c r="C486">
        <v>6.5069999999999997</v>
      </c>
      <c r="D486">
        <v>6.48</v>
      </c>
      <c r="E486">
        <v>6.5259999999999998</v>
      </c>
      <c r="F486">
        <v>6.4770000000000003</v>
      </c>
      <c r="G486" s="9">
        <v>1.5E-3</v>
      </c>
      <c r="H486" t="str">
        <f t="shared" si="29"/>
        <v>Sep</v>
      </c>
      <c r="I486" t="str">
        <f t="shared" si="30"/>
        <v>2017</v>
      </c>
      <c r="J486" t="str">
        <f t="shared" si="31"/>
        <v>06</v>
      </c>
    </row>
    <row r="487" spans="1:10" x14ac:dyDescent="0.2">
      <c r="A487" s="1">
        <f t="shared" si="28"/>
        <v>42983</v>
      </c>
      <c r="B487" s="1" t="s">
        <v>540</v>
      </c>
      <c r="C487">
        <v>6.4969999999999999</v>
      </c>
      <c r="D487">
        <v>6.4960000000000004</v>
      </c>
      <c r="E487">
        <v>6.5119999999999996</v>
      </c>
      <c r="F487">
        <v>6.4909999999999997</v>
      </c>
      <c r="G487" s="9">
        <v>2.0000000000000001E-4</v>
      </c>
      <c r="H487" t="str">
        <f t="shared" si="29"/>
        <v>Sep</v>
      </c>
      <c r="I487" t="str">
        <f t="shared" si="30"/>
        <v>2017</v>
      </c>
      <c r="J487" t="str">
        <f t="shared" si="31"/>
        <v>05</v>
      </c>
    </row>
    <row r="488" spans="1:10" x14ac:dyDescent="0.2">
      <c r="A488" s="1">
        <f t="shared" si="28"/>
        <v>42982</v>
      </c>
      <c r="B488" s="1" t="s">
        <v>541</v>
      </c>
      <c r="C488">
        <v>6.4960000000000004</v>
      </c>
      <c r="D488">
        <v>6.49</v>
      </c>
      <c r="E488">
        <v>6.532</v>
      </c>
      <c r="F488">
        <v>6.49</v>
      </c>
      <c r="G488" s="9">
        <v>2E-3</v>
      </c>
      <c r="H488" t="str">
        <f t="shared" si="29"/>
        <v>Sep</v>
      </c>
      <c r="I488" t="str">
        <f t="shared" si="30"/>
        <v>2017</v>
      </c>
      <c r="J488" t="str">
        <f t="shared" si="31"/>
        <v>04</v>
      </c>
    </row>
    <row r="489" spans="1:10" x14ac:dyDescent="0.2">
      <c r="A489" s="1">
        <f t="shared" si="28"/>
        <v>42979</v>
      </c>
      <c r="B489" s="1" t="s">
        <v>542</v>
      </c>
      <c r="C489">
        <v>6.4829999999999997</v>
      </c>
      <c r="D489">
        <v>6.492</v>
      </c>
      <c r="E489">
        <v>6.4989999999999997</v>
      </c>
      <c r="F489">
        <v>6.4779999999999998</v>
      </c>
      <c r="G489" s="9">
        <v>-6.4000000000000003E-3</v>
      </c>
      <c r="H489" t="str">
        <f t="shared" si="29"/>
        <v>Sep</v>
      </c>
      <c r="I489" t="str">
        <f t="shared" si="30"/>
        <v>2017</v>
      </c>
      <c r="J489" t="str">
        <f t="shared" si="31"/>
        <v>01</v>
      </c>
    </row>
    <row r="490" spans="1:10" x14ac:dyDescent="0.2">
      <c r="A490" s="1">
        <f t="shared" si="28"/>
        <v>42978</v>
      </c>
      <c r="B490" s="1" t="s">
        <v>543</v>
      </c>
      <c r="C490">
        <v>6.5250000000000004</v>
      </c>
      <c r="D490">
        <v>6.5439999999999996</v>
      </c>
      <c r="E490">
        <v>6.55</v>
      </c>
      <c r="F490">
        <v>6.5250000000000004</v>
      </c>
      <c r="G490" s="9">
        <v>-1.6999999999999999E-3</v>
      </c>
      <c r="H490" t="str">
        <f t="shared" si="29"/>
        <v>Aug</v>
      </c>
      <c r="I490" t="str">
        <f t="shared" si="30"/>
        <v>2017</v>
      </c>
      <c r="J490" t="str">
        <f t="shared" si="31"/>
        <v>31</v>
      </c>
    </row>
    <row r="491" spans="1:10" x14ac:dyDescent="0.2">
      <c r="A491" s="1">
        <f t="shared" si="28"/>
        <v>42977</v>
      </c>
      <c r="B491" s="1" t="s">
        <v>544</v>
      </c>
      <c r="C491">
        <v>6.5359999999999996</v>
      </c>
      <c r="D491">
        <v>6.5430000000000001</v>
      </c>
      <c r="E491">
        <v>6.55</v>
      </c>
      <c r="F491">
        <v>6.5279999999999996</v>
      </c>
      <c r="G491" s="9">
        <v>5.0000000000000001E-4</v>
      </c>
      <c r="H491" t="str">
        <f t="shared" si="29"/>
        <v>Aug</v>
      </c>
      <c r="I491" t="str">
        <f t="shared" si="30"/>
        <v>2017</v>
      </c>
      <c r="J491" t="str">
        <f t="shared" si="31"/>
        <v>30</v>
      </c>
    </row>
    <row r="492" spans="1:10" x14ac:dyDescent="0.2">
      <c r="A492" s="1">
        <f t="shared" si="28"/>
        <v>42976</v>
      </c>
      <c r="B492" s="1" t="s">
        <v>545</v>
      </c>
      <c r="C492">
        <v>6.5330000000000004</v>
      </c>
      <c r="D492">
        <v>6.5759999999999996</v>
      </c>
      <c r="E492">
        <v>6.5759999999999996</v>
      </c>
      <c r="F492">
        <v>6.5330000000000004</v>
      </c>
      <c r="G492" s="9">
        <v>-5.3E-3</v>
      </c>
      <c r="H492" t="str">
        <f t="shared" si="29"/>
        <v>Aug</v>
      </c>
      <c r="I492" t="str">
        <f t="shared" si="30"/>
        <v>2017</v>
      </c>
      <c r="J492" t="str">
        <f t="shared" si="31"/>
        <v>29</v>
      </c>
    </row>
    <row r="493" spans="1:10" x14ac:dyDescent="0.2">
      <c r="A493" s="1">
        <f t="shared" si="28"/>
        <v>42975</v>
      </c>
      <c r="B493" s="1" t="s">
        <v>546</v>
      </c>
      <c r="C493">
        <v>6.5679999999999996</v>
      </c>
      <c r="D493">
        <v>6.5279999999999996</v>
      </c>
      <c r="E493">
        <v>6.5750000000000002</v>
      </c>
      <c r="F493">
        <v>6.5279999999999996</v>
      </c>
      <c r="G493" s="9">
        <v>4.5999999999999999E-3</v>
      </c>
      <c r="H493" t="str">
        <f t="shared" si="29"/>
        <v>Aug</v>
      </c>
      <c r="I493" t="str">
        <f t="shared" si="30"/>
        <v>2017</v>
      </c>
      <c r="J493" t="str">
        <f t="shared" si="31"/>
        <v>28</v>
      </c>
    </row>
    <row r="494" spans="1:10" x14ac:dyDescent="0.2">
      <c r="A494" s="1">
        <f t="shared" si="28"/>
        <v>42971</v>
      </c>
      <c r="B494" s="1" t="s">
        <v>547</v>
      </c>
      <c r="C494">
        <v>6.5380000000000003</v>
      </c>
      <c r="D494">
        <v>6.5419999999999998</v>
      </c>
      <c r="E494">
        <v>6.548</v>
      </c>
      <c r="F494">
        <v>6.5309999999999997</v>
      </c>
      <c r="G494" s="9">
        <v>5.0000000000000001E-4</v>
      </c>
      <c r="H494" t="str">
        <f t="shared" si="29"/>
        <v>Aug</v>
      </c>
      <c r="I494" t="str">
        <f t="shared" si="30"/>
        <v>2017</v>
      </c>
      <c r="J494" t="str">
        <f t="shared" si="31"/>
        <v>24</v>
      </c>
    </row>
    <row r="495" spans="1:10" x14ac:dyDescent="0.2">
      <c r="A495" s="1">
        <f t="shared" si="28"/>
        <v>42970</v>
      </c>
      <c r="B495" s="1" t="s">
        <v>548</v>
      </c>
      <c r="C495">
        <v>6.5350000000000001</v>
      </c>
      <c r="D495">
        <v>6.5389999999999997</v>
      </c>
      <c r="E495">
        <v>6.5469999999999997</v>
      </c>
      <c r="F495">
        <v>6.5270000000000001</v>
      </c>
      <c r="G495" s="9">
        <v>0</v>
      </c>
      <c r="H495" t="str">
        <f t="shared" si="29"/>
        <v>Aug</v>
      </c>
      <c r="I495" t="str">
        <f t="shared" si="30"/>
        <v>2017</v>
      </c>
      <c r="J495" t="str">
        <f t="shared" si="31"/>
        <v>23</v>
      </c>
    </row>
    <row r="496" spans="1:10" x14ac:dyDescent="0.2">
      <c r="A496" s="1">
        <f t="shared" si="28"/>
        <v>42969</v>
      </c>
      <c r="B496" s="1" t="s">
        <v>549</v>
      </c>
      <c r="C496">
        <v>6.5350000000000001</v>
      </c>
      <c r="D496">
        <v>6.5129999999999999</v>
      </c>
      <c r="E496">
        <v>6.54</v>
      </c>
      <c r="F496">
        <v>6.5049999999999999</v>
      </c>
      <c r="G496" s="9">
        <v>3.8E-3</v>
      </c>
      <c r="H496" t="str">
        <f t="shared" si="29"/>
        <v>Aug</v>
      </c>
      <c r="I496" t="str">
        <f t="shared" si="30"/>
        <v>2017</v>
      </c>
      <c r="J496" t="str">
        <f t="shared" si="31"/>
        <v>22</v>
      </c>
    </row>
    <row r="497" spans="1:10" x14ac:dyDescent="0.2">
      <c r="A497" s="1">
        <f t="shared" si="28"/>
        <v>42968</v>
      </c>
      <c r="B497" s="1" t="s">
        <v>550</v>
      </c>
      <c r="C497">
        <v>6.51</v>
      </c>
      <c r="D497">
        <v>6.51</v>
      </c>
      <c r="E497">
        <v>6.516</v>
      </c>
      <c r="F497">
        <v>6.5049999999999999</v>
      </c>
      <c r="G497" s="9">
        <v>2.0000000000000001E-4</v>
      </c>
      <c r="H497" t="str">
        <f t="shared" si="29"/>
        <v>Aug</v>
      </c>
      <c r="I497" t="str">
        <f t="shared" si="30"/>
        <v>2017</v>
      </c>
      <c r="J497" t="str">
        <f t="shared" si="31"/>
        <v>21</v>
      </c>
    </row>
    <row r="498" spans="1:10" x14ac:dyDescent="0.2">
      <c r="A498" s="1">
        <f t="shared" si="28"/>
        <v>42965</v>
      </c>
      <c r="B498" s="1" t="s">
        <v>551</v>
      </c>
      <c r="C498">
        <v>6.5090000000000003</v>
      </c>
      <c r="D498">
        <v>6.5209999999999999</v>
      </c>
      <c r="E498">
        <v>6.5209999999999999</v>
      </c>
      <c r="F498">
        <v>6.4950000000000001</v>
      </c>
      <c r="G498" s="9">
        <v>-3.7000000000000002E-3</v>
      </c>
      <c r="H498" t="str">
        <f t="shared" si="29"/>
        <v>Aug</v>
      </c>
      <c r="I498" t="str">
        <f t="shared" si="30"/>
        <v>2017</v>
      </c>
      <c r="J498" t="str">
        <f t="shared" si="31"/>
        <v>18</v>
      </c>
    </row>
    <row r="499" spans="1:10" x14ac:dyDescent="0.2">
      <c r="A499" s="1">
        <f t="shared" si="28"/>
        <v>42963</v>
      </c>
      <c r="B499" s="1" t="s">
        <v>552</v>
      </c>
      <c r="C499">
        <v>6.5330000000000004</v>
      </c>
      <c r="D499">
        <v>6.5339999999999998</v>
      </c>
      <c r="E499">
        <v>6.5449999999999999</v>
      </c>
      <c r="F499">
        <v>6.5250000000000004</v>
      </c>
      <c r="G499" s="9">
        <v>2E-3</v>
      </c>
      <c r="H499" t="str">
        <f t="shared" si="29"/>
        <v>Aug</v>
      </c>
      <c r="I499" t="str">
        <f t="shared" si="30"/>
        <v>2017</v>
      </c>
      <c r="J499" t="str">
        <f t="shared" si="31"/>
        <v>16</v>
      </c>
    </row>
    <row r="500" spans="1:10" x14ac:dyDescent="0.2">
      <c r="A500" s="1">
        <f t="shared" si="28"/>
        <v>42961</v>
      </c>
      <c r="B500" s="1" t="s">
        <v>553</v>
      </c>
      <c r="C500">
        <v>6.52</v>
      </c>
      <c r="D500">
        <v>6.4980000000000002</v>
      </c>
      <c r="E500">
        <v>6.5250000000000004</v>
      </c>
      <c r="F500">
        <v>6.4909999999999997</v>
      </c>
      <c r="G500" s="9">
        <v>2.8E-3</v>
      </c>
      <c r="H500" t="str">
        <f t="shared" si="29"/>
        <v>Aug</v>
      </c>
      <c r="I500" t="str">
        <f t="shared" si="30"/>
        <v>2017</v>
      </c>
      <c r="J500" t="str">
        <f t="shared" si="31"/>
        <v>14</v>
      </c>
    </row>
    <row r="501" spans="1:10" x14ac:dyDescent="0.2">
      <c r="A501" s="1">
        <f t="shared" si="28"/>
        <v>42958</v>
      </c>
      <c r="B501" s="1" t="s">
        <v>554</v>
      </c>
      <c r="C501">
        <v>6.5019999999999998</v>
      </c>
      <c r="D501">
        <v>6.5049999999999999</v>
      </c>
      <c r="E501">
        <v>6.5140000000000002</v>
      </c>
      <c r="F501">
        <v>6.4829999999999997</v>
      </c>
      <c r="G501" s="9">
        <v>1.1999999999999999E-3</v>
      </c>
      <c r="H501" t="str">
        <f t="shared" si="29"/>
        <v>Aug</v>
      </c>
      <c r="I501" t="str">
        <f t="shared" si="30"/>
        <v>2017</v>
      </c>
      <c r="J501" t="str">
        <f t="shared" si="31"/>
        <v>11</v>
      </c>
    </row>
    <row r="502" spans="1:10" x14ac:dyDescent="0.2">
      <c r="A502" s="1">
        <f t="shared" si="28"/>
        <v>42957</v>
      </c>
      <c r="B502" s="1" t="s">
        <v>555</v>
      </c>
      <c r="C502">
        <v>6.4939999999999998</v>
      </c>
      <c r="D502">
        <v>6.4720000000000004</v>
      </c>
      <c r="E502">
        <v>6.4980000000000002</v>
      </c>
      <c r="F502">
        <v>6.4619999999999997</v>
      </c>
      <c r="G502" s="9">
        <v>4.4999999999999997E-3</v>
      </c>
      <c r="H502" t="str">
        <f t="shared" si="29"/>
        <v>Aug</v>
      </c>
      <c r="I502" t="str">
        <f t="shared" si="30"/>
        <v>2017</v>
      </c>
      <c r="J502" t="str">
        <f t="shared" si="31"/>
        <v>10</v>
      </c>
    </row>
    <row r="503" spans="1:10" x14ac:dyDescent="0.2">
      <c r="A503" s="1">
        <f t="shared" si="28"/>
        <v>42956</v>
      </c>
      <c r="B503" s="1" t="s">
        <v>556</v>
      </c>
      <c r="C503">
        <v>6.4649999999999999</v>
      </c>
      <c r="D503">
        <v>6.46</v>
      </c>
      <c r="E503">
        <v>6.47</v>
      </c>
      <c r="F503">
        <v>6.452</v>
      </c>
      <c r="G503" s="9">
        <v>1.1999999999999999E-3</v>
      </c>
      <c r="H503" t="str">
        <f t="shared" si="29"/>
        <v>Aug</v>
      </c>
      <c r="I503" t="str">
        <f t="shared" si="30"/>
        <v>2017</v>
      </c>
      <c r="J503" t="str">
        <f t="shared" si="31"/>
        <v>09</v>
      </c>
    </row>
    <row r="504" spans="1:10" x14ac:dyDescent="0.2">
      <c r="A504" s="1">
        <f t="shared" si="28"/>
        <v>42955</v>
      </c>
      <c r="B504" s="1" t="s">
        <v>557</v>
      </c>
      <c r="C504">
        <v>6.4569999999999999</v>
      </c>
      <c r="D504">
        <v>6.46</v>
      </c>
      <c r="E504">
        <v>6.4649999999999999</v>
      </c>
      <c r="F504">
        <v>6.45</v>
      </c>
      <c r="G504" s="9">
        <v>0</v>
      </c>
      <c r="H504" t="str">
        <f t="shared" si="29"/>
        <v>Aug</v>
      </c>
      <c r="I504" t="str">
        <f t="shared" si="30"/>
        <v>2017</v>
      </c>
      <c r="J504" t="str">
        <f t="shared" si="31"/>
        <v>08</v>
      </c>
    </row>
    <row r="505" spans="1:10" x14ac:dyDescent="0.2">
      <c r="A505" s="1">
        <f t="shared" si="28"/>
        <v>42954</v>
      </c>
      <c r="B505" s="1" t="s">
        <v>558</v>
      </c>
      <c r="C505">
        <v>6.4569999999999999</v>
      </c>
      <c r="D505">
        <v>6.4530000000000003</v>
      </c>
      <c r="E505">
        <v>6.4649999999999999</v>
      </c>
      <c r="F505">
        <v>6.4420000000000002</v>
      </c>
      <c r="G505" s="9">
        <v>2.5000000000000001E-3</v>
      </c>
      <c r="H505" t="str">
        <f t="shared" si="29"/>
        <v>Aug</v>
      </c>
      <c r="I505" t="str">
        <f t="shared" si="30"/>
        <v>2017</v>
      </c>
      <c r="J505" t="str">
        <f t="shared" si="31"/>
        <v>07</v>
      </c>
    </row>
    <row r="506" spans="1:10" x14ac:dyDescent="0.2">
      <c r="A506" s="1">
        <f t="shared" si="28"/>
        <v>42953</v>
      </c>
      <c r="B506" s="1" t="s">
        <v>559</v>
      </c>
      <c r="C506">
        <v>6.4409999999999998</v>
      </c>
      <c r="D506">
        <v>6.4409999999999998</v>
      </c>
      <c r="E506">
        <v>6.4409999999999998</v>
      </c>
      <c r="F506">
        <v>6.4409999999999998</v>
      </c>
      <c r="G506" s="9">
        <v>5.0000000000000001E-4</v>
      </c>
      <c r="H506" t="str">
        <f t="shared" si="29"/>
        <v>Aug</v>
      </c>
      <c r="I506" t="str">
        <f t="shared" si="30"/>
        <v>2017</v>
      </c>
      <c r="J506" t="str">
        <f t="shared" si="31"/>
        <v>06</v>
      </c>
    </row>
    <row r="507" spans="1:10" x14ac:dyDescent="0.2">
      <c r="A507" s="1">
        <f t="shared" si="28"/>
        <v>42951</v>
      </c>
      <c r="B507" s="1" t="s">
        <v>560</v>
      </c>
      <c r="C507">
        <v>6.4379999999999997</v>
      </c>
      <c r="D507">
        <v>6.423</v>
      </c>
      <c r="E507">
        <v>6.4429999999999996</v>
      </c>
      <c r="F507">
        <v>6.4189999999999996</v>
      </c>
      <c r="G507" s="9">
        <v>1.4E-3</v>
      </c>
      <c r="H507" t="str">
        <f t="shared" si="29"/>
        <v>Aug</v>
      </c>
      <c r="I507" t="str">
        <f t="shared" si="30"/>
        <v>2017</v>
      </c>
      <c r="J507" t="str">
        <f t="shared" si="31"/>
        <v>04</v>
      </c>
    </row>
    <row r="508" spans="1:10" x14ac:dyDescent="0.2">
      <c r="A508" s="1">
        <f t="shared" si="28"/>
        <v>42950</v>
      </c>
      <c r="B508" s="1" t="s">
        <v>561</v>
      </c>
      <c r="C508">
        <v>6.4290000000000003</v>
      </c>
      <c r="D508">
        <v>6.46</v>
      </c>
      <c r="E508">
        <v>6.4669999999999996</v>
      </c>
      <c r="F508">
        <v>6.4290000000000003</v>
      </c>
      <c r="G508" s="9">
        <v>-4.7999999999999996E-3</v>
      </c>
      <c r="H508" t="str">
        <f t="shared" si="29"/>
        <v>Aug</v>
      </c>
      <c r="I508" t="str">
        <f t="shared" si="30"/>
        <v>2017</v>
      </c>
      <c r="J508" t="str">
        <f t="shared" si="31"/>
        <v>03</v>
      </c>
    </row>
    <row r="509" spans="1:10" x14ac:dyDescent="0.2">
      <c r="A509" s="1">
        <f t="shared" si="28"/>
        <v>42949</v>
      </c>
      <c r="B509" s="1" t="s">
        <v>562</v>
      </c>
      <c r="C509">
        <v>6.46</v>
      </c>
      <c r="D509">
        <v>6.4379999999999997</v>
      </c>
      <c r="E509">
        <v>6.4809999999999999</v>
      </c>
      <c r="F509">
        <v>6.4340000000000002</v>
      </c>
      <c r="G509" s="9">
        <v>3.0999999999999999E-3</v>
      </c>
      <c r="H509" t="str">
        <f t="shared" si="29"/>
        <v>Aug</v>
      </c>
      <c r="I509" t="str">
        <f t="shared" si="30"/>
        <v>2017</v>
      </c>
      <c r="J509" t="str">
        <f t="shared" si="31"/>
        <v>02</v>
      </c>
    </row>
    <row r="510" spans="1:10" x14ac:dyDescent="0.2">
      <c r="A510" s="1">
        <f t="shared" si="28"/>
        <v>42948</v>
      </c>
      <c r="B510" s="1" t="s">
        <v>563</v>
      </c>
      <c r="C510">
        <v>6.44</v>
      </c>
      <c r="D510">
        <v>6.4660000000000002</v>
      </c>
      <c r="E510">
        <v>6.4660000000000002</v>
      </c>
      <c r="F510">
        <v>6.4379999999999997</v>
      </c>
      <c r="G510" s="9">
        <v>-3.8999999999999998E-3</v>
      </c>
      <c r="H510" t="str">
        <f t="shared" si="29"/>
        <v>Aug</v>
      </c>
      <c r="I510" t="str">
        <f t="shared" si="30"/>
        <v>2017</v>
      </c>
      <c r="J510" t="str">
        <f t="shared" si="31"/>
        <v>01</v>
      </c>
    </row>
    <row r="511" spans="1:10" x14ac:dyDescent="0.2">
      <c r="A511" s="1">
        <f t="shared" si="28"/>
        <v>42947</v>
      </c>
      <c r="B511" s="1" t="s">
        <v>564</v>
      </c>
      <c r="C511">
        <v>6.4649999999999999</v>
      </c>
      <c r="D511">
        <v>6.452</v>
      </c>
      <c r="E511">
        <v>6.476</v>
      </c>
      <c r="F511">
        <v>6.4470000000000001</v>
      </c>
      <c r="G511" s="9">
        <v>5.0000000000000001E-4</v>
      </c>
      <c r="H511" t="str">
        <f t="shared" si="29"/>
        <v>Jul</v>
      </c>
      <c r="I511" t="str">
        <f t="shared" si="30"/>
        <v>2017</v>
      </c>
      <c r="J511" t="str">
        <f t="shared" si="31"/>
        <v>31</v>
      </c>
    </row>
    <row r="512" spans="1:10" x14ac:dyDescent="0.2">
      <c r="A512" s="1">
        <f t="shared" si="28"/>
        <v>42944</v>
      </c>
      <c r="B512" s="1" t="s">
        <v>565</v>
      </c>
      <c r="C512">
        <v>6.4619999999999997</v>
      </c>
      <c r="D512">
        <v>6.4429999999999996</v>
      </c>
      <c r="E512">
        <v>6.4669999999999996</v>
      </c>
      <c r="F512">
        <v>6.4329999999999998</v>
      </c>
      <c r="G512" s="9">
        <v>3.3999999999999998E-3</v>
      </c>
      <c r="H512" t="str">
        <f t="shared" si="29"/>
        <v>Jul</v>
      </c>
      <c r="I512" t="str">
        <f t="shared" si="30"/>
        <v>2017</v>
      </c>
      <c r="J512" t="str">
        <f t="shared" si="31"/>
        <v>28</v>
      </c>
    </row>
    <row r="513" spans="1:10" x14ac:dyDescent="0.2">
      <c r="A513" s="1">
        <f t="shared" si="28"/>
        <v>42943</v>
      </c>
      <c r="B513" s="1" t="s">
        <v>566</v>
      </c>
      <c r="C513">
        <v>6.44</v>
      </c>
      <c r="D513">
        <v>6.4249999999999998</v>
      </c>
      <c r="E513">
        <v>6.4420000000000002</v>
      </c>
      <c r="F513">
        <v>6.4180000000000001</v>
      </c>
      <c r="G513" s="9">
        <v>-8.9999999999999998E-4</v>
      </c>
      <c r="H513" t="str">
        <f t="shared" si="29"/>
        <v>Jul</v>
      </c>
      <c r="I513" t="str">
        <f t="shared" si="30"/>
        <v>2017</v>
      </c>
      <c r="J513" t="str">
        <f t="shared" si="31"/>
        <v>27</v>
      </c>
    </row>
    <row r="514" spans="1:10" x14ac:dyDescent="0.2">
      <c r="A514" s="1">
        <f t="shared" si="28"/>
        <v>42942</v>
      </c>
      <c r="B514" s="1" t="s">
        <v>567</v>
      </c>
      <c r="C514">
        <v>6.4459999999999997</v>
      </c>
      <c r="D514">
        <v>6.45</v>
      </c>
      <c r="E514">
        <v>6.4509999999999996</v>
      </c>
      <c r="F514">
        <v>6.4359999999999999</v>
      </c>
      <c r="G514" s="9">
        <v>2.3E-3</v>
      </c>
      <c r="H514" t="str">
        <f t="shared" si="29"/>
        <v>Jul</v>
      </c>
      <c r="I514" t="str">
        <f t="shared" si="30"/>
        <v>2017</v>
      </c>
      <c r="J514" t="str">
        <f t="shared" si="31"/>
        <v>26</v>
      </c>
    </row>
    <row r="515" spans="1:10" x14ac:dyDescent="0.2">
      <c r="A515" s="1">
        <f t="shared" ref="A515:A578" si="32">DATE(I515,MONTH(1&amp;H515),J515)</f>
        <v>42941</v>
      </c>
      <c r="B515" s="1" t="s">
        <v>568</v>
      </c>
      <c r="C515">
        <v>6.431</v>
      </c>
      <c r="D515">
        <v>6.4180000000000001</v>
      </c>
      <c r="E515">
        <v>6.4429999999999996</v>
      </c>
      <c r="F515">
        <v>6.4059999999999997</v>
      </c>
      <c r="G515" s="9">
        <v>2.7000000000000001E-3</v>
      </c>
      <c r="H515" t="str">
        <f t="shared" ref="H515:H578" si="33">LEFT(B515,3)</f>
        <v>Jul</v>
      </c>
      <c r="I515" t="str">
        <f t="shared" ref="I515:I578" si="34">RIGHT(B515,4)</f>
        <v>2017</v>
      </c>
      <c r="J515" t="str">
        <f t="shared" ref="J515:J578" si="35">MID(B515,5,2)</f>
        <v>25</v>
      </c>
    </row>
    <row r="516" spans="1:10" x14ac:dyDescent="0.2">
      <c r="A516" s="1">
        <f t="shared" si="32"/>
        <v>42940</v>
      </c>
      <c r="B516" s="1" t="s">
        <v>569</v>
      </c>
      <c r="C516">
        <v>6.4139999999999997</v>
      </c>
      <c r="D516">
        <v>6.4320000000000004</v>
      </c>
      <c r="E516">
        <v>6.4349999999999996</v>
      </c>
      <c r="F516">
        <v>6.4039999999999999</v>
      </c>
      <c r="G516" s="9">
        <v>-3.3999999999999998E-3</v>
      </c>
      <c r="H516" t="str">
        <f t="shared" si="33"/>
        <v>Jul</v>
      </c>
      <c r="I516" t="str">
        <f t="shared" si="34"/>
        <v>2017</v>
      </c>
      <c r="J516" t="str">
        <f t="shared" si="35"/>
        <v>24</v>
      </c>
    </row>
    <row r="517" spans="1:10" x14ac:dyDescent="0.2">
      <c r="A517" s="1">
        <f t="shared" si="32"/>
        <v>42937</v>
      </c>
      <c r="B517" s="1" t="s">
        <v>570</v>
      </c>
      <c r="C517">
        <v>6.4359999999999999</v>
      </c>
      <c r="D517">
        <v>6.4489999999999998</v>
      </c>
      <c r="E517">
        <v>6.452</v>
      </c>
      <c r="F517">
        <v>6.431</v>
      </c>
      <c r="G517" s="9">
        <v>-2.5999999999999999E-3</v>
      </c>
      <c r="H517" t="str">
        <f t="shared" si="33"/>
        <v>Jul</v>
      </c>
      <c r="I517" t="str">
        <f t="shared" si="34"/>
        <v>2017</v>
      </c>
      <c r="J517" t="str">
        <f t="shared" si="35"/>
        <v>21</v>
      </c>
    </row>
    <row r="518" spans="1:10" x14ac:dyDescent="0.2">
      <c r="A518" s="1">
        <f t="shared" si="32"/>
        <v>42936</v>
      </c>
      <c r="B518" s="1" t="s">
        <v>571</v>
      </c>
      <c r="C518">
        <v>6.4530000000000003</v>
      </c>
      <c r="D518">
        <v>6.4509999999999996</v>
      </c>
      <c r="E518">
        <v>6.4530000000000003</v>
      </c>
      <c r="F518">
        <v>6.4450000000000003</v>
      </c>
      <c r="G518" s="9">
        <v>5.9999999999999995E-4</v>
      </c>
      <c r="H518" t="str">
        <f t="shared" si="33"/>
        <v>Jul</v>
      </c>
      <c r="I518" t="str">
        <f t="shared" si="34"/>
        <v>2017</v>
      </c>
      <c r="J518" t="str">
        <f t="shared" si="35"/>
        <v>20</v>
      </c>
    </row>
    <row r="519" spans="1:10" x14ac:dyDescent="0.2">
      <c r="A519" s="1">
        <f t="shared" si="32"/>
        <v>42935</v>
      </c>
      <c r="B519" s="1" t="s">
        <v>572</v>
      </c>
      <c r="C519">
        <v>6.4489999999999998</v>
      </c>
      <c r="D519">
        <v>6.4489999999999998</v>
      </c>
      <c r="E519">
        <v>6.4550000000000001</v>
      </c>
      <c r="F519">
        <v>6.4409999999999998</v>
      </c>
      <c r="G519" s="9">
        <v>-8.9999999999999998E-4</v>
      </c>
      <c r="H519" t="str">
        <f t="shared" si="33"/>
        <v>Jul</v>
      </c>
      <c r="I519" t="str">
        <f t="shared" si="34"/>
        <v>2017</v>
      </c>
      <c r="J519" t="str">
        <f t="shared" si="35"/>
        <v>19</v>
      </c>
    </row>
    <row r="520" spans="1:10" x14ac:dyDescent="0.2">
      <c r="A520" s="1">
        <f t="shared" si="32"/>
        <v>42934</v>
      </c>
      <c r="B520" s="1" t="s">
        <v>573</v>
      </c>
      <c r="C520">
        <v>6.4550000000000001</v>
      </c>
      <c r="D520">
        <v>6.4539999999999997</v>
      </c>
      <c r="E520">
        <v>6.4619999999999997</v>
      </c>
      <c r="F520">
        <v>6.4459999999999997</v>
      </c>
      <c r="G520" s="9">
        <v>-2.0000000000000001E-4</v>
      </c>
      <c r="H520" t="str">
        <f t="shared" si="33"/>
        <v>Jul</v>
      </c>
      <c r="I520" t="str">
        <f t="shared" si="34"/>
        <v>2017</v>
      </c>
      <c r="J520" t="str">
        <f t="shared" si="35"/>
        <v>18</v>
      </c>
    </row>
    <row r="521" spans="1:10" x14ac:dyDescent="0.2">
      <c r="A521" s="1">
        <f t="shared" si="32"/>
        <v>42933</v>
      </c>
      <c r="B521" s="1" t="s">
        <v>574</v>
      </c>
      <c r="C521">
        <v>6.4560000000000004</v>
      </c>
      <c r="D521">
        <v>6.4619999999999997</v>
      </c>
      <c r="E521">
        <v>6.4660000000000002</v>
      </c>
      <c r="F521">
        <v>6.444</v>
      </c>
      <c r="G521" s="9">
        <v>-1.1000000000000001E-3</v>
      </c>
      <c r="H521" t="str">
        <f t="shared" si="33"/>
        <v>Jul</v>
      </c>
      <c r="I521" t="str">
        <f t="shared" si="34"/>
        <v>2017</v>
      </c>
      <c r="J521" t="str">
        <f t="shared" si="35"/>
        <v>17</v>
      </c>
    </row>
    <row r="522" spans="1:10" x14ac:dyDescent="0.2">
      <c r="A522" s="1">
        <f t="shared" si="32"/>
        <v>42932</v>
      </c>
      <c r="B522" s="1" t="s">
        <v>575</v>
      </c>
      <c r="C522">
        <v>6.4630000000000001</v>
      </c>
      <c r="D522">
        <v>6.4630000000000001</v>
      </c>
      <c r="E522">
        <v>6.4630000000000001</v>
      </c>
      <c r="F522">
        <v>6.4630000000000001</v>
      </c>
      <c r="G522" s="9">
        <v>0</v>
      </c>
      <c r="H522" t="str">
        <f t="shared" si="33"/>
        <v>Jul</v>
      </c>
      <c r="I522" t="str">
        <f t="shared" si="34"/>
        <v>2017</v>
      </c>
      <c r="J522" t="str">
        <f t="shared" si="35"/>
        <v>16</v>
      </c>
    </row>
    <row r="523" spans="1:10" x14ac:dyDescent="0.2">
      <c r="A523" s="1">
        <f t="shared" si="32"/>
        <v>42930</v>
      </c>
      <c r="B523" s="1" t="s">
        <v>576</v>
      </c>
      <c r="C523">
        <v>6.4630000000000001</v>
      </c>
      <c r="D523">
        <v>6.4630000000000001</v>
      </c>
      <c r="E523">
        <v>6.4630000000000001</v>
      </c>
      <c r="F523">
        <v>6.4630000000000001</v>
      </c>
      <c r="G523" s="9">
        <v>1.1999999999999999E-3</v>
      </c>
      <c r="H523" t="str">
        <f t="shared" si="33"/>
        <v>Jul</v>
      </c>
      <c r="I523" t="str">
        <f t="shared" si="34"/>
        <v>2017</v>
      </c>
      <c r="J523" t="str">
        <f t="shared" si="35"/>
        <v>14</v>
      </c>
    </row>
    <row r="524" spans="1:10" x14ac:dyDescent="0.2">
      <c r="A524" s="1">
        <f t="shared" si="32"/>
        <v>42929</v>
      </c>
      <c r="B524" s="1" t="s">
        <v>577</v>
      </c>
      <c r="C524">
        <v>6.4550000000000001</v>
      </c>
      <c r="D524">
        <v>6.4550000000000001</v>
      </c>
      <c r="E524">
        <v>6.4550000000000001</v>
      </c>
      <c r="F524">
        <v>6.4550000000000001</v>
      </c>
      <c r="G524" s="9">
        <v>-8.0000000000000004E-4</v>
      </c>
      <c r="H524" t="str">
        <f t="shared" si="33"/>
        <v>Jul</v>
      </c>
      <c r="I524" t="str">
        <f t="shared" si="34"/>
        <v>2017</v>
      </c>
      <c r="J524" t="str">
        <f t="shared" si="35"/>
        <v>13</v>
      </c>
    </row>
    <row r="525" spans="1:10" x14ac:dyDescent="0.2">
      <c r="A525" s="1">
        <f t="shared" si="32"/>
        <v>42928</v>
      </c>
      <c r="B525" s="1" t="s">
        <v>578</v>
      </c>
      <c r="C525">
        <v>6.46</v>
      </c>
      <c r="D525">
        <v>6.46</v>
      </c>
      <c r="E525">
        <v>6.46</v>
      </c>
      <c r="F525">
        <v>6.46</v>
      </c>
      <c r="G525" s="9">
        <v>-4.1999999999999997E-3</v>
      </c>
      <c r="H525" t="str">
        <f t="shared" si="33"/>
        <v>Jul</v>
      </c>
      <c r="I525" t="str">
        <f t="shared" si="34"/>
        <v>2017</v>
      </c>
      <c r="J525" t="str">
        <f t="shared" si="35"/>
        <v>12</v>
      </c>
    </row>
    <row r="526" spans="1:10" x14ac:dyDescent="0.2">
      <c r="A526" s="1">
        <f t="shared" si="32"/>
        <v>42927</v>
      </c>
      <c r="B526" s="1" t="s">
        <v>579</v>
      </c>
      <c r="C526">
        <v>6.4870000000000001</v>
      </c>
      <c r="D526">
        <v>6.4870000000000001</v>
      </c>
      <c r="E526">
        <v>6.4870000000000001</v>
      </c>
      <c r="F526">
        <v>6.4870000000000001</v>
      </c>
      <c r="G526" s="9">
        <v>2.5999999999999999E-3</v>
      </c>
      <c r="H526" t="str">
        <f t="shared" si="33"/>
        <v>Jul</v>
      </c>
      <c r="I526" t="str">
        <f t="shared" si="34"/>
        <v>2017</v>
      </c>
      <c r="J526" t="str">
        <f t="shared" si="35"/>
        <v>11</v>
      </c>
    </row>
    <row r="527" spans="1:10" x14ac:dyDescent="0.2">
      <c r="A527" s="1">
        <f t="shared" si="32"/>
        <v>42926</v>
      </c>
      <c r="B527" s="1" t="s">
        <v>580</v>
      </c>
      <c r="C527">
        <v>6.47</v>
      </c>
      <c r="D527">
        <v>6.47</v>
      </c>
      <c r="E527">
        <v>6.47</v>
      </c>
      <c r="F527">
        <v>6.47</v>
      </c>
      <c r="G527" s="9">
        <v>-9.4999999999999998E-3</v>
      </c>
      <c r="H527" t="str">
        <f t="shared" si="33"/>
        <v>Jul</v>
      </c>
      <c r="I527" t="str">
        <f t="shared" si="34"/>
        <v>2017</v>
      </c>
      <c r="J527" t="str">
        <f t="shared" si="35"/>
        <v>10</v>
      </c>
    </row>
    <row r="528" spans="1:10" x14ac:dyDescent="0.2">
      <c r="A528" s="1">
        <f t="shared" si="32"/>
        <v>42923</v>
      </c>
      <c r="B528" s="1" t="s">
        <v>581</v>
      </c>
      <c r="C528">
        <v>6.532</v>
      </c>
      <c r="D528">
        <v>6.532</v>
      </c>
      <c r="E528">
        <v>6.532</v>
      </c>
      <c r="F528">
        <v>6.532</v>
      </c>
      <c r="G528" s="9">
        <v>-1.1000000000000001E-3</v>
      </c>
      <c r="H528" t="str">
        <f t="shared" si="33"/>
        <v>Jul</v>
      </c>
      <c r="I528" t="str">
        <f t="shared" si="34"/>
        <v>2017</v>
      </c>
      <c r="J528" t="str">
        <f t="shared" si="35"/>
        <v>07</v>
      </c>
    </row>
    <row r="529" spans="1:10" x14ac:dyDescent="0.2">
      <c r="A529" s="1">
        <f t="shared" si="32"/>
        <v>42922</v>
      </c>
      <c r="B529" s="1" t="s">
        <v>582</v>
      </c>
      <c r="C529">
        <v>6.5389999999999997</v>
      </c>
      <c r="D529">
        <v>6.5389999999999997</v>
      </c>
      <c r="E529">
        <v>6.5389999999999997</v>
      </c>
      <c r="F529">
        <v>6.5389999999999997</v>
      </c>
      <c r="G529" s="9">
        <v>-1.6999999999999999E-3</v>
      </c>
      <c r="H529" t="str">
        <f t="shared" si="33"/>
        <v>Jul</v>
      </c>
      <c r="I529" t="str">
        <f t="shared" si="34"/>
        <v>2017</v>
      </c>
      <c r="J529" t="str">
        <f t="shared" si="35"/>
        <v>06</v>
      </c>
    </row>
    <row r="530" spans="1:10" x14ac:dyDescent="0.2">
      <c r="A530" s="1">
        <f t="shared" si="32"/>
        <v>42921</v>
      </c>
      <c r="B530" s="1" t="s">
        <v>583</v>
      </c>
      <c r="C530">
        <v>6.55</v>
      </c>
      <c r="D530">
        <v>6.55</v>
      </c>
      <c r="E530">
        <v>6.55</v>
      </c>
      <c r="F530">
        <v>6.55</v>
      </c>
      <c r="G530" s="9">
        <v>2.0000000000000001E-4</v>
      </c>
      <c r="H530" t="str">
        <f t="shared" si="33"/>
        <v>Jul</v>
      </c>
      <c r="I530" t="str">
        <f t="shared" si="34"/>
        <v>2017</v>
      </c>
      <c r="J530" t="str">
        <f t="shared" si="35"/>
        <v>05</v>
      </c>
    </row>
    <row r="531" spans="1:10" x14ac:dyDescent="0.2">
      <c r="A531" s="1">
        <f t="shared" si="32"/>
        <v>42920</v>
      </c>
      <c r="B531" s="1" t="s">
        <v>584</v>
      </c>
      <c r="C531">
        <v>6.5490000000000004</v>
      </c>
      <c r="D531">
        <v>6.5490000000000004</v>
      </c>
      <c r="E531">
        <v>6.5490000000000004</v>
      </c>
      <c r="F531">
        <v>6.5490000000000004</v>
      </c>
      <c r="G531" s="9">
        <v>-1.5E-3</v>
      </c>
      <c r="H531" t="str">
        <f t="shared" si="33"/>
        <v>Jul</v>
      </c>
      <c r="I531" t="str">
        <f t="shared" si="34"/>
        <v>2017</v>
      </c>
      <c r="J531" t="str">
        <f t="shared" si="35"/>
        <v>04</v>
      </c>
    </row>
    <row r="532" spans="1:10" x14ac:dyDescent="0.2">
      <c r="A532" s="1">
        <f t="shared" si="32"/>
        <v>42919</v>
      </c>
      <c r="B532" s="1" t="s">
        <v>585</v>
      </c>
      <c r="C532">
        <v>6.5590000000000002</v>
      </c>
      <c r="D532">
        <v>6.5590000000000002</v>
      </c>
      <c r="E532">
        <v>6.5590000000000002</v>
      </c>
      <c r="F532">
        <v>6.5590000000000002</v>
      </c>
      <c r="G532" s="9">
        <v>7.4000000000000003E-3</v>
      </c>
      <c r="H532" t="str">
        <f t="shared" si="33"/>
        <v>Jul</v>
      </c>
      <c r="I532" t="str">
        <f t="shared" si="34"/>
        <v>2017</v>
      </c>
      <c r="J532" t="str">
        <f t="shared" si="35"/>
        <v>03</v>
      </c>
    </row>
    <row r="533" spans="1:10" x14ac:dyDescent="0.2">
      <c r="A533" s="1">
        <f t="shared" si="32"/>
        <v>42918</v>
      </c>
      <c r="B533" s="1" t="s">
        <v>586</v>
      </c>
      <c r="C533">
        <v>6.5110000000000001</v>
      </c>
      <c r="D533">
        <v>6.5110000000000001</v>
      </c>
      <c r="E533">
        <v>6.5110000000000001</v>
      </c>
      <c r="F533">
        <v>6.5110000000000001</v>
      </c>
      <c r="G533" s="9">
        <v>0</v>
      </c>
      <c r="H533" t="str">
        <f t="shared" si="33"/>
        <v>Jul</v>
      </c>
      <c r="I533" t="str">
        <f t="shared" si="34"/>
        <v>2017</v>
      </c>
      <c r="J533" t="str">
        <f t="shared" si="35"/>
        <v>02</v>
      </c>
    </row>
    <row r="534" spans="1:10" x14ac:dyDescent="0.2">
      <c r="A534" s="1">
        <f t="shared" si="32"/>
        <v>42917</v>
      </c>
      <c r="B534" s="1" t="s">
        <v>587</v>
      </c>
      <c r="C534">
        <v>6.5110000000000001</v>
      </c>
      <c r="D534">
        <v>6.5110000000000001</v>
      </c>
      <c r="E534">
        <v>6.5110000000000001</v>
      </c>
      <c r="F534">
        <v>6.5110000000000001</v>
      </c>
      <c r="G534" s="9">
        <v>0</v>
      </c>
      <c r="H534" t="str">
        <f t="shared" si="33"/>
        <v>Jul</v>
      </c>
      <c r="I534" t="str">
        <f t="shared" si="34"/>
        <v>2017</v>
      </c>
      <c r="J534" t="str">
        <f t="shared" si="35"/>
        <v>01</v>
      </c>
    </row>
    <row r="535" spans="1:10" x14ac:dyDescent="0.2">
      <c r="A535" s="1">
        <f t="shared" si="32"/>
        <v>42916</v>
      </c>
      <c r="B535" s="1" t="s">
        <v>588</v>
      </c>
      <c r="C535">
        <v>6.5110000000000001</v>
      </c>
      <c r="D535">
        <v>6.5110000000000001</v>
      </c>
      <c r="E535">
        <v>6.5110000000000001</v>
      </c>
      <c r="F535">
        <v>6.5110000000000001</v>
      </c>
      <c r="G535" s="9">
        <v>8.9999999999999998E-4</v>
      </c>
      <c r="H535" t="str">
        <f t="shared" si="33"/>
        <v>Jun</v>
      </c>
      <c r="I535" t="str">
        <f t="shared" si="34"/>
        <v>2017</v>
      </c>
      <c r="J535" t="str">
        <f t="shared" si="35"/>
        <v>30</v>
      </c>
    </row>
    <row r="536" spans="1:10" x14ac:dyDescent="0.2">
      <c r="A536" s="1">
        <f t="shared" si="32"/>
        <v>42915</v>
      </c>
      <c r="B536" s="1" t="s">
        <v>589</v>
      </c>
      <c r="C536">
        <v>6.5049999999999999</v>
      </c>
      <c r="D536">
        <v>6.5049999999999999</v>
      </c>
      <c r="E536">
        <v>6.5049999999999999</v>
      </c>
      <c r="F536">
        <v>6.5049999999999999</v>
      </c>
      <c r="G536" s="9">
        <v>8.0000000000000004E-4</v>
      </c>
      <c r="H536" t="str">
        <f t="shared" si="33"/>
        <v>Jun</v>
      </c>
      <c r="I536" t="str">
        <f t="shared" si="34"/>
        <v>2017</v>
      </c>
      <c r="J536" t="str">
        <f t="shared" si="35"/>
        <v>29</v>
      </c>
    </row>
    <row r="537" spans="1:10" x14ac:dyDescent="0.2">
      <c r="A537" s="1">
        <f t="shared" si="32"/>
        <v>42914</v>
      </c>
      <c r="B537" s="1" t="s">
        <v>590</v>
      </c>
      <c r="C537">
        <v>6.5</v>
      </c>
      <c r="D537">
        <v>6.5</v>
      </c>
      <c r="E537">
        <v>6.5</v>
      </c>
      <c r="F537">
        <v>6.5</v>
      </c>
      <c r="G537" s="9">
        <v>5.7000000000000002E-3</v>
      </c>
      <c r="H537" t="str">
        <f t="shared" si="33"/>
        <v>Jun</v>
      </c>
      <c r="I537" t="str">
        <f t="shared" si="34"/>
        <v>2017</v>
      </c>
      <c r="J537" t="str">
        <f t="shared" si="35"/>
        <v>28</v>
      </c>
    </row>
    <row r="538" spans="1:10" x14ac:dyDescent="0.2">
      <c r="A538" s="1">
        <f t="shared" si="32"/>
        <v>42913</v>
      </c>
      <c r="B538" s="1" t="s">
        <v>591</v>
      </c>
      <c r="C538">
        <v>6.4630000000000001</v>
      </c>
      <c r="D538">
        <v>6.4630000000000001</v>
      </c>
      <c r="E538">
        <v>6.4630000000000001</v>
      </c>
      <c r="F538">
        <v>6.4630000000000001</v>
      </c>
      <c r="G538" s="9">
        <v>5.0000000000000001E-4</v>
      </c>
      <c r="H538" t="str">
        <f t="shared" si="33"/>
        <v>Jun</v>
      </c>
      <c r="I538" t="str">
        <f t="shared" si="34"/>
        <v>2017</v>
      </c>
      <c r="J538" t="str">
        <f t="shared" si="35"/>
        <v>27</v>
      </c>
    </row>
    <row r="539" spans="1:10" x14ac:dyDescent="0.2">
      <c r="A539" s="1">
        <f t="shared" si="32"/>
        <v>42911</v>
      </c>
      <c r="B539" s="1" t="s">
        <v>592</v>
      </c>
      <c r="C539">
        <v>6.46</v>
      </c>
      <c r="D539">
        <v>6.46</v>
      </c>
      <c r="E539">
        <v>6.46</v>
      </c>
      <c r="F539">
        <v>6.46</v>
      </c>
      <c r="G539" s="9">
        <v>0</v>
      </c>
      <c r="H539" t="str">
        <f t="shared" si="33"/>
        <v>Jun</v>
      </c>
      <c r="I539" t="str">
        <f t="shared" si="34"/>
        <v>2017</v>
      </c>
      <c r="J539" t="str">
        <f t="shared" si="35"/>
        <v>25</v>
      </c>
    </row>
    <row r="540" spans="1:10" x14ac:dyDescent="0.2">
      <c r="A540" s="1">
        <f t="shared" si="32"/>
        <v>42909</v>
      </c>
      <c r="B540" s="1" t="s">
        <v>593</v>
      </c>
      <c r="C540">
        <v>6.46</v>
      </c>
      <c r="D540">
        <v>6.46</v>
      </c>
      <c r="E540">
        <v>6.46</v>
      </c>
      <c r="F540">
        <v>6.46</v>
      </c>
      <c r="G540" s="9">
        <v>1.1000000000000001E-3</v>
      </c>
      <c r="H540" t="str">
        <f t="shared" si="33"/>
        <v>Jun</v>
      </c>
      <c r="I540" t="str">
        <f t="shared" si="34"/>
        <v>2017</v>
      </c>
      <c r="J540" t="str">
        <f t="shared" si="35"/>
        <v>23</v>
      </c>
    </row>
    <row r="541" spans="1:10" x14ac:dyDescent="0.2">
      <c r="A541" s="1">
        <f t="shared" si="32"/>
        <v>42908</v>
      </c>
      <c r="B541" s="1" t="s">
        <v>594</v>
      </c>
      <c r="C541">
        <v>6.4530000000000003</v>
      </c>
      <c r="D541">
        <v>6.4530000000000003</v>
      </c>
      <c r="E541">
        <v>6.4530000000000003</v>
      </c>
      <c r="F541">
        <v>6.4530000000000003</v>
      </c>
      <c r="G541" s="9">
        <v>3.8999999999999998E-3</v>
      </c>
      <c r="H541" t="str">
        <f t="shared" si="33"/>
        <v>Jun</v>
      </c>
      <c r="I541" t="str">
        <f t="shared" si="34"/>
        <v>2017</v>
      </c>
      <c r="J541" t="str">
        <f t="shared" si="35"/>
        <v>22</v>
      </c>
    </row>
    <row r="542" spans="1:10" x14ac:dyDescent="0.2">
      <c r="A542" s="1">
        <f t="shared" si="32"/>
        <v>42907</v>
      </c>
      <c r="B542" s="1" t="s">
        <v>595</v>
      </c>
      <c r="C542">
        <v>6.4279999999999999</v>
      </c>
      <c r="D542">
        <v>6.4279999999999999</v>
      </c>
      <c r="E542">
        <v>6.4279999999999999</v>
      </c>
      <c r="F542">
        <v>6.4279999999999999</v>
      </c>
      <c r="G542" s="9">
        <v>-2.8E-3</v>
      </c>
      <c r="H542" t="str">
        <f t="shared" si="33"/>
        <v>Jun</v>
      </c>
      <c r="I542" t="str">
        <f t="shared" si="34"/>
        <v>2017</v>
      </c>
      <c r="J542" t="str">
        <f t="shared" si="35"/>
        <v>21</v>
      </c>
    </row>
    <row r="543" spans="1:10" x14ac:dyDescent="0.2">
      <c r="A543" s="1">
        <f t="shared" si="32"/>
        <v>42906</v>
      </c>
      <c r="B543" s="1" t="s">
        <v>596</v>
      </c>
      <c r="C543">
        <v>6.4459999999999997</v>
      </c>
      <c r="D543">
        <v>6.4459999999999997</v>
      </c>
      <c r="E543">
        <v>6.4459999999999997</v>
      </c>
      <c r="F543">
        <v>6.4459999999999997</v>
      </c>
      <c r="G543" s="9">
        <v>-3.2000000000000002E-3</v>
      </c>
      <c r="H543" t="str">
        <f t="shared" si="33"/>
        <v>Jun</v>
      </c>
      <c r="I543" t="str">
        <f t="shared" si="34"/>
        <v>2017</v>
      </c>
      <c r="J543" t="str">
        <f t="shared" si="35"/>
        <v>20</v>
      </c>
    </row>
    <row r="544" spans="1:10" x14ac:dyDescent="0.2">
      <c r="A544" s="1">
        <f t="shared" si="32"/>
        <v>42905</v>
      </c>
      <c r="B544" s="1" t="s">
        <v>597</v>
      </c>
      <c r="C544">
        <v>6.4669999999999996</v>
      </c>
      <c r="D544">
        <v>6.4669999999999996</v>
      </c>
      <c r="E544">
        <v>6.4669999999999996</v>
      </c>
      <c r="F544">
        <v>6.4669999999999996</v>
      </c>
      <c r="G544" s="9">
        <v>-3.3999999999999998E-3</v>
      </c>
      <c r="H544" t="str">
        <f t="shared" si="33"/>
        <v>Jun</v>
      </c>
      <c r="I544" t="str">
        <f t="shared" si="34"/>
        <v>2017</v>
      </c>
      <c r="J544" t="str">
        <f t="shared" si="35"/>
        <v>19</v>
      </c>
    </row>
    <row r="545" spans="1:10" x14ac:dyDescent="0.2">
      <c r="A545" s="1">
        <f t="shared" si="32"/>
        <v>42902</v>
      </c>
      <c r="B545" s="1" t="s">
        <v>598</v>
      </c>
      <c r="C545">
        <v>6.4889999999999999</v>
      </c>
      <c r="D545">
        <v>6.4889999999999999</v>
      </c>
      <c r="E545">
        <v>6.4889999999999999</v>
      </c>
      <c r="F545">
        <v>6.4889999999999999</v>
      </c>
      <c r="G545" s="9">
        <v>1.1999999999999999E-3</v>
      </c>
      <c r="H545" t="str">
        <f t="shared" si="33"/>
        <v>Jun</v>
      </c>
      <c r="I545" t="str">
        <f t="shared" si="34"/>
        <v>2017</v>
      </c>
      <c r="J545" t="str">
        <f t="shared" si="35"/>
        <v>16</v>
      </c>
    </row>
    <row r="546" spans="1:10" x14ac:dyDescent="0.2">
      <c r="A546" s="1">
        <f t="shared" si="32"/>
        <v>42901</v>
      </c>
      <c r="B546" s="1" t="s">
        <v>599</v>
      </c>
      <c r="C546">
        <v>6.4809999999999999</v>
      </c>
      <c r="D546">
        <v>6.4809999999999999</v>
      </c>
      <c r="E546">
        <v>6.4809999999999999</v>
      </c>
      <c r="F546">
        <v>6.4809999999999999</v>
      </c>
      <c r="G546" s="9">
        <v>1.5E-3</v>
      </c>
      <c r="H546" t="str">
        <f t="shared" si="33"/>
        <v>Jun</v>
      </c>
      <c r="I546" t="str">
        <f t="shared" si="34"/>
        <v>2017</v>
      </c>
      <c r="J546" t="str">
        <f t="shared" si="35"/>
        <v>15</v>
      </c>
    </row>
    <row r="547" spans="1:10" x14ac:dyDescent="0.2">
      <c r="A547" s="1">
        <f t="shared" si="32"/>
        <v>42900</v>
      </c>
      <c r="B547" s="1" t="s">
        <v>600</v>
      </c>
      <c r="C547">
        <v>6.4710000000000001</v>
      </c>
      <c r="D547">
        <v>6.4710000000000001</v>
      </c>
      <c r="E547">
        <v>6.4710000000000001</v>
      </c>
      <c r="F547">
        <v>6.4710000000000001</v>
      </c>
      <c r="G547" s="9">
        <v>-3.3999999999999998E-3</v>
      </c>
      <c r="H547" t="str">
        <f t="shared" si="33"/>
        <v>Jun</v>
      </c>
      <c r="I547" t="str">
        <f t="shared" si="34"/>
        <v>2017</v>
      </c>
      <c r="J547" t="str">
        <f t="shared" si="35"/>
        <v>14</v>
      </c>
    </row>
    <row r="548" spans="1:10" x14ac:dyDescent="0.2">
      <c r="A548" s="1">
        <f t="shared" si="32"/>
        <v>42899</v>
      </c>
      <c r="B548" s="1" t="s">
        <v>601</v>
      </c>
      <c r="C548">
        <v>6.4930000000000003</v>
      </c>
      <c r="D548">
        <v>6.4930000000000003</v>
      </c>
      <c r="E548">
        <v>6.4930000000000003</v>
      </c>
      <c r="F548">
        <v>6.4930000000000003</v>
      </c>
      <c r="G548" s="9">
        <v>-3.5000000000000001E-3</v>
      </c>
      <c r="H548" t="str">
        <f t="shared" si="33"/>
        <v>Jun</v>
      </c>
      <c r="I548" t="str">
        <f t="shared" si="34"/>
        <v>2017</v>
      </c>
      <c r="J548" t="str">
        <f t="shared" si="35"/>
        <v>13</v>
      </c>
    </row>
    <row r="549" spans="1:10" x14ac:dyDescent="0.2">
      <c r="A549" s="1">
        <f t="shared" si="32"/>
        <v>42898</v>
      </c>
      <c r="B549" s="1" t="s">
        <v>602</v>
      </c>
      <c r="C549">
        <v>6.516</v>
      </c>
      <c r="D549">
        <v>6.516</v>
      </c>
      <c r="E549">
        <v>6.516</v>
      </c>
      <c r="F549">
        <v>6.516</v>
      </c>
      <c r="G549" s="9">
        <v>2E-3</v>
      </c>
      <c r="H549" t="str">
        <f t="shared" si="33"/>
        <v>Jun</v>
      </c>
      <c r="I549" t="str">
        <f t="shared" si="34"/>
        <v>2017</v>
      </c>
      <c r="J549" t="str">
        <f t="shared" si="35"/>
        <v>12</v>
      </c>
    </row>
    <row r="550" spans="1:10" x14ac:dyDescent="0.2">
      <c r="A550" s="1">
        <f t="shared" si="32"/>
        <v>42895</v>
      </c>
      <c r="B550" s="1" t="s">
        <v>603</v>
      </c>
      <c r="C550">
        <v>6.5030000000000001</v>
      </c>
      <c r="D550">
        <v>6.5030000000000001</v>
      </c>
      <c r="E550">
        <v>6.5030000000000001</v>
      </c>
      <c r="F550">
        <v>6.5030000000000001</v>
      </c>
      <c r="G550" s="9">
        <v>-4.4000000000000003E-3</v>
      </c>
      <c r="H550" t="str">
        <f t="shared" si="33"/>
        <v>Jun</v>
      </c>
      <c r="I550" t="str">
        <f t="shared" si="34"/>
        <v>2017</v>
      </c>
      <c r="J550" t="str">
        <f t="shared" si="35"/>
        <v>09</v>
      </c>
    </row>
    <row r="551" spans="1:10" x14ac:dyDescent="0.2">
      <c r="A551" s="1">
        <f t="shared" si="32"/>
        <v>42894</v>
      </c>
      <c r="B551" s="1" t="s">
        <v>604</v>
      </c>
      <c r="C551">
        <v>6.532</v>
      </c>
      <c r="D551">
        <v>6.532</v>
      </c>
      <c r="E551">
        <v>6.532</v>
      </c>
      <c r="F551">
        <v>6.532</v>
      </c>
      <c r="G551" s="9">
        <v>-5.1999999999999998E-3</v>
      </c>
      <c r="H551" t="str">
        <f t="shared" si="33"/>
        <v>Jun</v>
      </c>
      <c r="I551" t="str">
        <f t="shared" si="34"/>
        <v>2017</v>
      </c>
      <c r="J551" t="str">
        <f t="shared" si="35"/>
        <v>08</v>
      </c>
    </row>
    <row r="552" spans="1:10" x14ac:dyDescent="0.2">
      <c r="A552" s="1">
        <f t="shared" si="32"/>
        <v>42893</v>
      </c>
      <c r="B552" s="1" t="s">
        <v>605</v>
      </c>
      <c r="C552">
        <v>6.5659999999999998</v>
      </c>
      <c r="D552">
        <v>6.5659999999999998</v>
      </c>
      <c r="E552">
        <v>6.5659999999999998</v>
      </c>
      <c r="F552">
        <v>6.5659999999999998</v>
      </c>
      <c r="G552" s="9">
        <v>-1.0999999999999999E-2</v>
      </c>
      <c r="H552" t="str">
        <f t="shared" si="33"/>
        <v>Jun</v>
      </c>
      <c r="I552" t="str">
        <f t="shared" si="34"/>
        <v>2017</v>
      </c>
      <c r="J552" t="str">
        <f t="shared" si="35"/>
        <v>07</v>
      </c>
    </row>
    <row r="553" spans="1:10" x14ac:dyDescent="0.2">
      <c r="A553" s="1">
        <f t="shared" si="32"/>
        <v>42892</v>
      </c>
      <c r="B553" s="1" t="s">
        <v>606</v>
      </c>
      <c r="C553">
        <v>6.6390000000000002</v>
      </c>
      <c r="D553">
        <v>6.6390000000000002</v>
      </c>
      <c r="E553">
        <v>6.6390000000000002</v>
      </c>
      <c r="F553">
        <v>6.6390000000000002</v>
      </c>
      <c r="G553" s="9">
        <v>-1.1000000000000001E-3</v>
      </c>
      <c r="H553" t="str">
        <f t="shared" si="33"/>
        <v>Jun</v>
      </c>
      <c r="I553" t="str">
        <f t="shared" si="34"/>
        <v>2017</v>
      </c>
      <c r="J553" t="str">
        <f t="shared" si="35"/>
        <v>06</v>
      </c>
    </row>
    <row r="554" spans="1:10" x14ac:dyDescent="0.2">
      <c r="A554" s="1">
        <f t="shared" si="32"/>
        <v>42891</v>
      </c>
      <c r="B554" s="1" t="s">
        <v>607</v>
      </c>
      <c r="C554">
        <v>6.6459999999999999</v>
      </c>
      <c r="D554">
        <v>6.6459999999999999</v>
      </c>
      <c r="E554">
        <v>6.6459999999999999</v>
      </c>
      <c r="F554">
        <v>6.6459999999999999</v>
      </c>
      <c r="G554" s="9">
        <v>2.8999999999999998E-3</v>
      </c>
      <c r="H554" t="str">
        <f t="shared" si="33"/>
        <v>Jun</v>
      </c>
      <c r="I554" t="str">
        <f t="shared" si="34"/>
        <v>2017</v>
      </c>
      <c r="J554" t="str">
        <f t="shared" si="35"/>
        <v>05</v>
      </c>
    </row>
    <row r="555" spans="1:10" x14ac:dyDescent="0.2">
      <c r="A555" s="1">
        <f t="shared" si="32"/>
        <v>42888</v>
      </c>
      <c r="B555" s="1" t="s">
        <v>608</v>
      </c>
      <c r="C555">
        <v>6.6269999999999998</v>
      </c>
      <c r="D555">
        <v>6.6269999999999998</v>
      </c>
      <c r="E555">
        <v>6.6269999999999998</v>
      </c>
      <c r="F555">
        <v>6.6269999999999998</v>
      </c>
      <c r="G555" s="9">
        <v>2.0000000000000001E-4</v>
      </c>
      <c r="H555" t="str">
        <f t="shared" si="33"/>
        <v>Jun</v>
      </c>
      <c r="I555" t="str">
        <f t="shared" si="34"/>
        <v>2017</v>
      </c>
      <c r="J555" t="str">
        <f t="shared" si="35"/>
        <v>02</v>
      </c>
    </row>
    <row r="556" spans="1:10" x14ac:dyDescent="0.2">
      <c r="A556" s="1">
        <f t="shared" si="32"/>
        <v>42887</v>
      </c>
      <c r="B556" s="1" t="s">
        <v>609</v>
      </c>
      <c r="C556">
        <v>6.6260000000000003</v>
      </c>
      <c r="D556">
        <v>6.6260000000000003</v>
      </c>
      <c r="E556">
        <v>6.6260000000000003</v>
      </c>
      <c r="F556">
        <v>6.6260000000000003</v>
      </c>
      <c r="G556" s="9">
        <v>-5.7000000000000002E-3</v>
      </c>
      <c r="H556" t="str">
        <f t="shared" si="33"/>
        <v>Jun</v>
      </c>
      <c r="I556" t="str">
        <f t="shared" si="34"/>
        <v>2017</v>
      </c>
      <c r="J556" t="str">
        <f t="shared" si="35"/>
        <v>01</v>
      </c>
    </row>
    <row r="557" spans="1:10" x14ac:dyDescent="0.2">
      <c r="A557" s="1">
        <f t="shared" si="32"/>
        <v>42886</v>
      </c>
      <c r="B557" s="1" t="s">
        <v>610</v>
      </c>
      <c r="C557">
        <v>6.6639999999999997</v>
      </c>
      <c r="D557">
        <v>6.6639999999999997</v>
      </c>
      <c r="E557">
        <v>6.6639999999999997</v>
      </c>
      <c r="F557">
        <v>6.6639999999999997</v>
      </c>
      <c r="G557" s="9">
        <v>0</v>
      </c>
      <c r="H557" t="str">
        <f t="shared" si="33"/>
        <v>May</v>
      </c>
      <c r="I557" t="str">
        <f t="shared" si="34"/>
        <v>2017</v>
      </c>
      <c r="J557" t="str">
        <f t="shared" si="35"/>
        <v>31</v>
      </c>
    </row>
    <row r="558" spans="1:10" x14ac:dyDescent="0.2">
      <c r="A558" s="1">
        <f t="shared" si="32"/>
        <v>42885</v>
      </c>
      <c r="B558" s="1" t="s">
        <v>611</v>
      </c>
      <c r="C558">
        <v>6.6639999999999997</v>
      </c>
      <c r="D558">
        <v>6.6639999999999997</v>
      </c>
      <c r="E558">
        <v>6.6639999999999997</v>
      </c>
      <c r="F558">
        <v>6.6639999999999997</v>
      </c>
      <c r="G558" s="9">
        <v>-5.9999999999999995E-4</v>
      </c>
      <c r="H558" t="str">
        <f t="shared" si="33"/>
        <v>May</v>
      </c>
      <c r="I558" t="str">
        <f t="shared" si="34"/>
        <v>2017</v>
      </c>
      <c r="J558" t="str">
        <f t="shared" si="35"/>
        <v>30</v>
      </c>
    </row>
    <row r="559" spans="1:10" x14ac:dyDescent="0.2">
      <c r="A559" s="1">
        <f t="shared" si="32"/>
        <v>42884</v>
      </c>
      <c r="B559" s="1" t="s">
        <v>612</v>
      </c>
      <c r="C559">
        <v>6.6680000000000001</v>
      </c>
      <c r="D559">
        <v>6.6680000000000001</v>
      </c>
      <c r="E559">
        <v>6.6680000000000001</v>
      </c>
      <c r="F559">
        <v>6.6680000000000001</v>
      </c>
      <c r="G559" s="9">
        <v>-1.7999999999999999E-2</v>
      </c>
      <c r="H559" t="str">
        <f t="shared" si="33"/>
        <v>May</v>
      </c>
      <c r="I559" t="str">
        <f t="shared" si="34"/>
        <v>2017</v>
      </c>
      <c r="J559" t="str">
        <f t="shared" si="35"/>
        <v>29</v>
      </c>
    </row>
    <row r="560" spans="1:10" x14ac:dyDescent="0.2">
      <c r="A560" s="1">
        <f t="shared" si="32"/>
        <v>42881</v>
      </c>
      <c r="B560" s="1" t="s">
        <v>613</v>
      </c>
      <c r="C560">
        <v>6.79</v>
      </c>
      <c r="D560">
        <v>6.79</v>
      </c>
      <c r="E560">
        <v>6.79</v>
      </c>
      <c r="F560">
        <v>6.79</v>
      </c>
      <c r="G560" s="9">
        <v>0</v>
      </c>
      <c r="H560" t="str">
        <f t="shared" si="33"/>
        <v>May</v>
      </c>
      <c r="I560" t="str">
        <f t="shared" si="34"/>
        <v>2017</v>
      </c>
      <c r="J560" t="str">
        <f t="shared" si="35"/>
        <v>26</v>
      </c>
    </row>
    <row r="561" spans="1:10" x14ac:dyDescent="0.2">
      <c r="A561" s="1">
        <f t="shared" si="32"/>
        <v>42880</v>
      </c>
      <c r="B561" s="1" t="s">
        <v>614</v>
      </c>
      <c r="C561">
        <v>6.79</v>
      </c>
      <c r="D561">
        <v>6.79</v>
      </c>
      <c r="E561">
        <v>6.79</v>
      </c>
      <c r="F561">
        <v>6.79</v>
      </c>
      <c r="G561" s="9">
        <v>-1.8E-3</v>
      </c>
      <c r="H561" t="str">
        <f t="shared" si="33"/>
        <v>May</v>
      </c>
      <c r="I561" t="str">
        <f t="shared" si="34"/>
        <v>2017</v>
      </c>
      <c r="J561" t="str">
        <f t="shared" si="35"/>
        <v>25</v>
      </c>
    </row>
    <row r="562" spans="1:10" x14ac:dyDescent="0.2">
      <c r="A562" s="1">
        <f t="shared" si="32"/>
        <v>42879</v>
      </c>
      <c r="B562" s="1" t="s">
        <v>615</v>
      </c>
      <c r="C562">
        <v>6.8019999999999996</v>
      </c>
      <c r="D562">
        <v>6.8019999999999996</v>
      </c>
      <c r="E562">
        <v>6.8019999999999996</v>
      </c>
      <c r="F562">
        <v>6.8019999999999996</v>
      </c>
      <c r="G562" s="9">
        <v>1.2999999999999999E-3</v>
      </c>
      <c r="H562" t="str">
        <f t="shared" si="33"/>
        <v>May</v>
      </c>
      <c r="I562" t="str">
        <f t="shared" si="34"/>
        <v>2017</v>
      </c>
      <c r="J562" t="str">
        <f t="shared" si="35"/>
        <v>24</v>
      </c>
    </row>
    <row r="563" spans="1:10" x14ac:dyDescent="0.2">
      <c r="A563" s="1">
        <f t="shared" si="32"/>
        <v>42878</v>
      </c>
      <c r="B563" s="1" t="s">
        <v>616</v>
      </c>
      <c r="C563">
        <v>6.7930000000000001</v>
      </c>
      <c r="D563">
        <v>6.7930000000000001</v>
      </c>
      <c r="E563">
        <v>6.7930000000000001</v>
      </c>
      <c r="F563">
        <v>6.7930000000000001</v>
      </c>
      <c r="G563" s="9">
        <v>3.0000000000000001E-3</v>
      </c>
      <c r="H563" t="str">
        <f t="shared" si="33"/>
        <v>May</v>
      </c>
      <c r="I563" t="str">
        <f t="shared" si="34"/>
        <v>2017</v>
      </c>
      <c r="J563" t="str">
        <f t="shared" si="35"/>
        <v>23</v>
      </c>
    </row>
    <row r="564" spans="1:10" x14ac:dyDescent="0.2">
      <c r="A564" s="1">
        <f t="shared" si="32"/>
        <v>42877</v>
      </c>
      <c r="B564" s="1" t="s">
        <v>617</v>
      </c>
      <c r="C564">
        <v>6.7729999999999997</v>
      </c>
      <c r="D564">
        <v>6.7729999999999997</v>
      </c>
      <c r="E564">
        <v>6.7729999999999997</v>
      </c>
      <c r="F564">
        <v>6.7729999999999997</v>
      </c>
      <c r="G564" s="9">
        <v>-1.2500000000000001E-2</v>
      </c>
      <c r="H564" t="str">
        <f t="shared" si="33"/>
        <v>May</v>
      </c>
      <c r="I564" t="str">
        <f t="shared" si="34"/>
        <v>2017</v>
      </c>
      <c r="J564" t="str">
        <f t="shared" si="35"/>
        <v>22</v>
      </c>
    </row>
    <row r="565" spans="1:10" x14ac:dyDescent="0.2">
      <c r="A565" s="1">
        <f t="shared" si="32"/>
        <v>42874</v>
      </c>
      <c r="B565" s="1" t="s">
        <v>618</v>
      </c>
      <c r="C565">
        <v>6.859</v>
      </c>
      <c r="D565">
        <v>6.859</v>
      </c>
      <c r="E565">
        <v>6.859</v>
      </c>
      <c r="F565">
        <v>6.859</v>
      </c>
      <c r="G565" s="9">
        <v>2.3E-3</v>
      </c>
      <c r="H565" t="str">
        <f t="shared" si="33"/>
        <v>May</v>
      </c>
      <c r="I565" t="str">
        <f t="shared" si="34"/>
        <v>2017</v>
      </c>
      <c r="J565" t="str">
        <f t="shared" si="35"/>
        <v>19</v>
      </c>
    </row>
    <row r="566" spans="1:10" x14ac:dyDescent="0.2">
      <c r="A566" s="1">
        <f t="shared" si="32"/>
        <v>42873</v>
      </c>
      <c r="B566" s="1" t="s">
        <v>619</v>
      </c>
      <c r="C566">
        <v>6.843</v>
      </c>
      <c r="D566">
        <v>6.843</v>
      </c>
      <c r="E566">
        <v>6.843</v>
      </c>
      <c r="F566">
        <v>6.843</v>
      </c>
      <c r="G566" s="9">
        <v>-1E-4</v>
      </c>
      <c r="H566" t="str">
        <f t="shared" si="33"/>
        <v>May</v>
      </c>
      <c r="I566" t="str">
        <f t="shared" si="34"/>
        <v>2017</v>
      </c>
      <c r="J566" t="str">
        <f t="shared" si="35"/>
        <v>18</v>
      </c>
    </row>
    <row r="567" spans="1:10" x14ac:dyDescent="0.2">
      <c r="A567" s="1">
        <f t="shared" si="32"/>
        <v>42872</v>
      </c>
      <c r="B567" s="1" t="s">
        <v>620</v>
      </c>
      <c r="C567">
        <v>6.8440000000000003</v>
      </c>
      <c r="D567">
        <v>6.8440000000000003</v>
      </c>
      <c r="E567">
        <v>6.8440000000000003</v>
      </c>
      <c r="F567">
        <v>6.8440000000000003</v>
      </c>
      <c r="G567" s="9">
        <v>6.9999999999999999E-4</v>
      </c>
      <c r="H567" t="str">
        <f t="shared" si="33"/>
        <v>May</v>
      </c>
      <c r="I567" t="str">
        <f t="shared" si="34"/>
        <v>2017</v>
      </c>
      <c r="J567" t="str">
        <f t="shared" si="35"/>
        <v>17</v>
      </c>
    </row>
    <row r="568" spans="1:10" x14ac:dyDescent="0.2">
      <c r="A568" s="1">
        <f t="shared" si="32"/>
        <v>42871</v>
      </c>
      <c r="B568" s="1" t="s">
        <v>621</v>
      </c>
      <c r="C568">
        <v>6.8390000000000004</v>
      </c>
      <c r="D568">
        <v>6.8390000000000004</v>
      </c>
      <c r="E568">
        <v>6.8390000000000004</v>
      </c>
      <c r="F568">
        <v>6.8390000000000004</v>
      </c>
      <c r="G568" s="9">
        <v>4.5999999999999999E-3</v>
      </c>
      <c r="H568" t="str">
        <f t="shared" si="33"/>
        <v>May</v>
      </c>
      <c r="I568" t="str">
        <f t="shared" si="34"/>
        <v>2017</v>
      </c>
      <c r="J568" t="str">
        <f t="shared" si="35"/>
        <v>16</v>
      </c>
    </row>
    <row r="569" spans="1:10" x14ac:dyDescent="0.2">
      <c r="A569" s="1">
        <f t="shared" si="32"/>
        <v>42870</v>
      </c>
      <c r="B569" s="1" t="s">
        <v>622</v>
      </c>
      <c r="C569">
        <v>6.8079999999999998</v>
      </c>
      <c r="D569">
        <v>6.8079999999999998</v>
      </c>
      <c r="E569">
        <v>6.8079999999999998</v>
      </c>
      <c r="F569">
        <v>6.8079999999999998</v>
      </c>
      <c r="G569" s="9">
        <v>-1.4800000000000001E-2</v>
      </c>
      <c r="H569" t="str">
        <f t="shared" si="33"/>
        <v>May</v>
      </c>
      <c r="I569" t="str">
        <f t="shared" si="34"/>
        <v>2017</v>
      </c>
      <c r="J569" t="str">
        <f t="shared" si="35"/>
        <v>15</v>
      </c>
    </row>
    <row r="570" spans="1:10" x14ac:dyDescent="0.2">
      <c r="A570" s="1">
        <f t="shared" si="32"/>
        <v>42867</v>
      </c>
      <c r="B570" s="1" t="s">
        <v>623</v>
      </c>
      <c r="C570">
        <v>6.91</v>
      </c>
      <c r="D570">
        <v>6.91</v>
      </c>
      <c r="E570">
        <v>6.91</v>
      </c>
      <c r="F570">
        <v>6.91</v>
      </c>
      <c r="G570" s="9">
        <v>-4.7999999999999996E-3</v>
      </c>
      <c r="H570" t="str">
        <f t="shared" si="33"/>
        <v>May</v>
      </c>
      <c r="I570" t="str">
        <f t="shared" si="34"/>
        <v>2017</v>
      </c>
      <c r="J570" t="str">
        <f t="shared" si="35"/>
        <v>12</v>
      </c>
    </row>
    <row r="571" spans="1:10" x14ac:dyDescent="0.2">
      <c r="A571" s="1">
        <f t="shared" si="32"/>
        <v>42866</v>
      </c>
      <c r="B571" s="1" t="s">
        <v>624</v>
      </c>
      <c r="C571">
        <v>6.9429999999999996</v>
      </c>
      <c r="D571">
        <v>6.9429999999999996</v>
      </c>
      <c r="E571">
        <v>6.9429999999999996</v>
      </c>
      <c r="F571">
        <v>6.9429999999999996</v>
      </c>
      <c r="G571" s="9">
        <v>0</v>
      </c>
      <c r="H571" t="str">
        <f t="shared" si="33"/>
        <v>May</v>
      </c>
      <c r="I571" t="str">
        <f t="shared" si="34"/>
        <v>2017</v>
      </c>
      <c r="J571" t="str">
        <f t="shared" si="35"/>
        <v>11</v>
      </c>
    </row>
    <row r="572" spans="1:10" x14ac:dyDescent="0.2">
      <c r="A572" s="1">
        <f t="shared" si="32"/>
        <v>42864</v>
      </c>
      <c r="B572" s="1" t="s">
        <v>625</v>
      </c>
      <c r="C572">
        <v>6.9429999999999996</v>
      </c>
      <c r="D572">
        <v>6.9429999999999996</v>
      </c>
      <c r="E572">
        <v>6.9429999999999996</v>
      </c>
      <c r="F572">
        <v>6.9429999999999996</v>
      </c>
      <c r="G572" s="9">
        <v>1.9E-3</v>
      </c>
      <c r="H572" t="str">
        <f t="shared" si="33"/>
        <v>May</v>
      </c>
      <c r="I572" t="str">
        <f t="shared" si="34"/>
        <v>2017</v>
      </c>
      <c r="J572" t="str">
        <f t="shared" si="35"/>
        <v>09</v>
      </c>
    </row>
    <row r="573" spans="1:10" x14ac:dyDescent="0.2">
      <c r="A573" s="1">
        <f t="shared" si="32"/>
        <v>42863</v>
      </c>
      <c r="B573" s="1" t="s">
        <v>626</v>
      </c>
      <c r="C573">
        <v>6.93</v>
      </c>
      <c r="D573">
        <v>6.93</v>
      </c>
      <c r="E573">
        <v>6.93</v>
      </c>
      <c r="F573">
        <v>6.93</v>
      </c>
      <c r="G573" s="9">
        <v>-1.9E-3</v>
      </c>
      <c r="H573" t="str">
        <f t="shared" si="33"/>
        <v>May</v>
      </c>
      <c r="I573" t="str">
        <f t="shared" si="34"/>
        <v>2017</v>
      </c>
      <c r="J573" t="str">
        <f t="shared" si="35"/>
        <v>08</v>
      </c>
    </row>
    <row r="574" spans="1:10" x14ac:dyDescent="0.2">
      <c r="A574" s="1">
        <f t="shared" si="32"/>
        <v>42862</v>
      </c>
      <c r="B574" s="1" t="s">
        <v>627</v>
      </c>
      <c r="C574">
        <v>6.9429999999999996</v>
      </c>
      <c r="D574">
        <v>6.9429999999999996</v>
      </c>
      <c r="E574">
        <v>6.9429999999999996</v>
      </c>
      <c r="F574">
        <v>6.9429999999999996</v>
      </c>
      <c r="G574" s="9">
        <v>0</v>
      </c>
      <c r="H574" t="str">
        <f t="shared" si="33"/>
        <v>May</v>
      </c>
      <c r="I574" t="str">
        <f t="shared" si="34"/>
        <v>2017</v>
      </c>
      <c r="J574" t="str">
        <f t="shared" si="35"/>
        <v>07</v>
      </c>
    </row>
    <row r="575" spans="1:10" x14ac:dyDescent="0.2">
      <c r="A575" s="1">
        <f t="shared" si="32"/>
        <v>42860</v>
      </c>
      <c r="B575" s="1" t="s">
        <v>628</v>
      </c>
      <c r="C575">
        <v>6.9429999999999996</v>
      </c>
      <c r="D575">
        <v>6.9429999999999996</v>
      </c>
      <c r="E575">
        <v>6.9429999999999996</v>
      </c>
      <c r="F575">
        <v>6.9429999999999996</v>
      </c>
      <c r="G575" s="9">
        <v>-4.0000000000000001E-3</v>
      </c>
      <c r="H575" t="str">
        <f t="shared" si="33"/>
        <v>May</v>
      </c>
      <c r="I575" t="str">
        <f t="shared" si="34"/>
        <v>2017</v>
      </c>
      <c r="J575" t="str">
        <f t="shared" si="35"/>
        <v>05</v>
      </c>
    </row>
    <row r="576" spans="1:10" x14ac:dyDescent="0.2">
      <c r="A576" s="1">
        <f t="shared" si="32"/>
        <v>42859</v>
      </c>
      <c r="B576" s="1" t="s">
        <v>629</v>
      </c>
      <c r="C576">
        <v>6.9710000000000001</v>
      </c>
      <c r="D576">
        <v>6.9710000000000001</v>
      </c>
      <c r="E576">
        <v>6.9710000000000001</v>
      </c>
      <c r="F576">
        <v>6.9710000000000001</v>
      </c>
      <c r="G576" s="9">
        <v>2.3E-3</v>
      </c>
      <c r="H576" t="str">
        <f t="shared" si="33"/>
        <v>May</v>
      </c>
      <c r="I576" t="str">
        <f t="shared" si="34"/>
        <v>2017</v>
      </c>
      <c r="J576" t="str">
        <f t="shared" si="35"/>
        <v>04</v>
      </c>
    </row>
    <row r="577" spans="1:10" x14ac:dyDescent="0.2">
      <c r="A577" s="1">
        <f t="shared" si="32"/>
        <v>42858</v>
      </c>
      <c r="B577" s="1" t="s">
        <v>630</v>
      </c>
      <c r="C577">
        <v>6.9550000000000001</v>
      </c>
      <c r="D577">
        <v>6.9550000000000001</v>
      </c>
      <c r="E577">
        <v>6.9550000000000001</v>
      </c>
      <c r="F577">
        <v>6.9550000000000001</v>
      </c>
      <c r="G577" s="9">
        <v>-5.3E-3</v>
      </c>
      <c r="H577" t="str">
        <f t="shared" si="33"/>
        <v>May</v>
      </c>
      <c r="I577" t="str">
        <f t="shared" si="34"/>
        <v>2017</v>
      </c>
      <c r="J577" t="str">
        <f t="shared" si="35"/>
        <v>03</v>
      </c>
    </row>
    <row r="578" spans="1:10" x14ac:dyDescent="0.2">
      <c r="A578" s="1">
        <f t="shared" si="32"/>
        <v>42857</v>
      </c>
      <c r="B578" s="1" t="s">
        <v>631</v>
      </c>
      <c r="C578">
        <v>6.992</v>
      </c>
      <c r="D578">
        <v>6.992</v>
      </c>
      <c r="E578">
        <v>6.992</v>
      </c>
      <c r="F578">
        <v>6.992</v>
      </c>
      <c r="G578" s="9">
        <v>4.0000000000000001E-3</v>
      </c>
      <c r="H578" t="str">
        <f t="shared" si="33"/>
        <v>May</v>
      </c>
      <c r="I578" t="str">
        <f t="shared" si="34"/>
        <v>2017</v>
      </c>
      <c r="J578" t="str">
        <f t="shared" si="35"/>
        <v>02</v>
      </c>
    </row>
    <row r="579" spans="1:10" x14ac:dyDescent="0.2">
      <c r="A579" s="1">
        <f t="shared" ref="A579:A642" si="36">DATE(I579,MONTH(1&amp;H579),J579)</f>
        <v>42853</v>
      </c>
      <c r="B579" s="1" t="s">
        <v>632</v>
      </c>
      <c r="C579">
        <v>6.9640000000000004</v>
      </c>
      <c r="D579">
        <v>6.9640000000000004</v>
      </c>
      <c r="E579">
        <v>6.9640000000000004</v>
      </c>
      <c r="F579">
        <v>6.9640000000000004</v>
      </c>
      <c r="G579" s="9">
        <v>2.7000000000000001E-3</v>
      </c>
      <c r="H579" t="str">
        <f t="shared" ref="H579:H642" si="37">LEFT(B579,3)</f>
        <v>Apr</v>
      </c>
      <c r="I579" t="str">
        <f t="shared" ref="I579:I642" si="38">RIGHT(B579,4)</f>
        <v>2017</v>
      </c>
      <c r="J579" t="str">
        <f t="shared" ref="J579:J642" si="39">MID(B579,5,2)</f>
        <v>28</v>
      </c>
    </row>
    <row r="580" spans="1:10" x14ac:dyDescent="0.2">
      <c r="A580" s="1">
        <f t="shared" si="36"/>
        <v>42852</v>
      </c>
      <c r="B580" s="1" t="s">
        <v>633</v>
      </c>
      <c r="C580">
        <v>6.9450000000000003</v>
      </c>
      <c r="D580">
        <v>6.9450000000000003</v>
      </c>
      <c r="E580">
        <v>6.9450000000000003</v>
      </c>
      <c r="F580">
        <v>6.9450000000000003</v>
      </c>
      <c r="G580" s="9">
        <v>-1.1999999999999999E-3</v>
      </c>
      <c r="H580" t="str">
        <f t="shared" si="37"/>
        <v>Apr</v>
      </c>
      <c r="I580" t="str">
        <f t="shared" si="38"/>
        <v>2017</v>
      </c>
      <c r="J580" t="str">
        <f t="shared" si="39"/>
        <v>27</v>
      </c>
    </row>
    <row r="581" spans="1:10" x14ac:dyDescent="0.2">
      <c r="A581" s="1">
        <f t="shared" si="36"/>
        <v>42851</v>
      </c>
      <c r="B581" s="1" t="s">
        <v>634</v>
      </c>
      <c r="C581">
        <v>6.9530000000000003</v>
      </c>
      <c r="D581">
        <v>6.9530000000000003</v>
      </c>
      <c r="E581">
        <v>6.9530000000000003</v>
      </c>
      <c r="F581">
        <v>6.9530000000000003</v>
      </c>
      <c r="G581" s="9">
        <v>2.5000000000000001E-3</v>
      </c>
      <c r="H581" t="str">
        <f t="shared" si="37"/>
        <v>Apr</v>
      </c>
      <c r="I581" t="str">
        <f t="shared" si="38"/>
        <v>2017</v>
      </c>
      <c r="J581" t="str">
        <f t="shared" si="39"/>
        <v>26</v>
      </c>
    </row>
    <row r="582" spans="1:10" x14ac:dyDescent="0.2">
      <c r="A582" s="1">
        <f t="shared" si="36"/>
        <v>42850</v>
      </c>
      <c r="B582" s="1" t="s">
        <v>635</v>
      </c>
      <c r="C582">
        <v>6.9359999999999999</v>
      </c>
      <c r="D582">
        <v>6.9359999999999999</v>
      </c>
      <c r="E582">
        <v>6.9359999999999999</v>
      </c>
      <c r="F582">
        <v>6.9359999999999999</v>
      </c>
      <c r="G582" s="9">
        <v>-1E-3</v>
      </c>
      <c r="H582" t="str">
        <f t="shared" si="37"/>
        <v>Apr</v>
      </c>
      <c r="I582" t="str">
        <f t="shared" si="38"/>
        <v>2017</v>
      </c>
      <c r="J582" t="str">
        <f t="shared" si="39"/>
        <v>25</v>
      </c>
    </row>
    <row r="583" spans="1:10" x14ac:dyDescent="0.2">
      <c r="A583" s="1">
        <f t="shared" si="36"/>
        <v>42849</v>
      </c>
      <c r="B583" s="1" t="s">
        <v>636</v>
      </c>
      <c r="C583">
        <v>6.9429999999999996</v>
      </c>
      <c r="D583">
        <v>6.9429999999999996</v>
      </c>
      <c r="E583">
        <v>6.9429999999999996</v>
      </c>
      <c r="F583">
        <v>6.9429999999999996</v>
      </c>
      <c r="G583" s="9">
        <v>2.8999999999999998E-3</v>
      </c>
      <c r="H583" t="str">
        <f t="shared" si="37"/>
        <v>Apr</v>
      </c>
      <c r="I583" t="str">
        <f t="shared" si="38"/>
        <v>2017</v>
      </c>
      <c r="J583" t="str">
        <f t="shared" si="39"/>
        <v>24</v>
      </c>
    </row>
    <row r="584" spans="1:10" x14ac:dyDescent="0.2">
      <c r="A584" s="1">
        <f t="shared" si="36"/>
        <v>42847</v>
      </c>
      <c r="B584" s="1" t="s">
        <v>637</v>
      </c>
      <c r="C584">
        <v>6.923</v>
      </c>
      <c r="D584">
        <v>6.923</v>
      </c>
      <c r="E584">
        <v>6.923</v>
      </c>
      <c r="F584">
        <v>6.923</v>
      </c>
      <c r="G584" s="9">
        <v>0</v>
      </c>
      <c r="H584" t="str">
        <f t="shared" si="37"/>
        <v>Apr</v>
      </c>
      <c r="I584" t="str">
        <f t="shared" si="38"/>
        <v>2017</v>
      </c>
      <c r="J584" t="str">
        <f t="shared" si="39"/>
        <v>22</v>
      </c>
    </row>
    <row r="585" spans="1:10" x14ac:dyDescent="0.2">
      <c r="A585" s="1">
        <f t="shared" si="36"/>
        <v>42846</v>
      </c>
      <c r="B585" s="1" t="s">
        <v>638</v>
      </c>
      <c r="C585">
        <v>6.923</v>
      </c>
      <c r="D585">
        <v>6.923</v>
      </c>
      <c r="E585">
        <v>6.923</v>
      </c>
      <c r="F585">
        <v>6.923</v>
      </c>
      <c r="G585" s="9">
        <v>6.4999999999999997E-3</v>
      </c>
      <c r="H585" t="str">
        <f t="shared" si="37"/>
        <v>Apr</v>
      </c>
      <c r="I585" t="str">
        <f t="shared" si="38"/>
        <v>2017</v>
      </c>
      <c r="J585" t="str">
        <f t="shared" si="39"/>
        <v>21</v>
      </c>
    </row>
    <row r="586" spans="1:10" x14ac:dyDescent="0.2">
      <c r="A586" s="1">
        <f t="shared" si="36"/>
        <v>42845</v>
      </c>
      <c r="B586" s="1" t="s">
        <v>639</v>
      </c>
      <c r="C586">
        <v>6.8780000000000001</v>
      </c>
      <c r="D586">
        <v>6.8780000000000001</v>
      </c>
      <c r="E586">
        <v>6.8780000000000001</v>
      </c>
      <c r="F586">
        <v>6.8780000000000001</v>
      </c>
      <c r="G586" s="9">
        <v>3.5000000000000001E-3</v>
      </c>
      <c r="H586" t="str">
        <f t="shared" si="37"/>
        <v>Apr</v>
      </c>
      <c r="I586" t="str">
        <f t="shared" si="38"/>
        <v>2017</v>
      </c>
      <c r="J586" t="str">
        <f t="shared" si="39"/>
        <v>20</v>
      </c>
    </row>
    <row r="587" spans="1:10" x14ac:dyDescent="0.2">
      <c r="A587" s="1">
        <f t="shared" si="36"/>
        <v>42844</v>
      </c>
      <c r="B587" s="1" t="s">
        <v>640</v>
      </c>
      <c r="C587">
        <v>6.8540000000000001</v>
      </c>
      <c r="D587">
        <v>6.8540000000000001</v>
      </c>
      <c r="E587">
        <v>6.8540000000000001</v>
      </c>
      <c r="F587">
        <v>6.8540000000000001</v>
      </c>
      <c r="G587" s="9">
        <v>-1.1999999999999999E-3</v>
      </c>
      <c r="H587" t="str">
        <f t="shared" si="37"/>
        <v>Apr</v>
      </c>
      <c r="I587" t="str">
        <f t="shared" si="38"/>
        <v>2017</v>
      </c>
      <c r="J587" t="str">
        <f t="shared" si="39"/>
        <v>19</v>
      </c>
    </row>
    <row r="588" spans="1:10" x14ac:dyDescent="0.2">
      <c r="A588" s="1">
        <f t="shared" si="36"/>
        <v>42843</v>
      </c>
      <c r="B588" s="1" t="s">
        <v>641</v>
      </c>
      <c r="C588">
        <v>6.8620000000000001</v>
      </c>
      <c r="D588">
        <v>6.8620000000000001</v>
      </c>
      <c r="E588">
        <v>6.8620000000000001</v>
      </c>
      <c r="F588">
        <v>6.8620000000000001</v>
      </c>
      <c r="G588" s="9">
        <v>2.2000000000000001E-3</v>
      </c>
      <c r="H588" t="str">
        <f t="shared" si="37"/>
        <v>Apr</v>
      </c>
      <c r="I588" t="str">
        <f t="shared" si="38"/>
        <v>2017</v>
      </c>
      <c r="J588" t="str">
        <f t="shared" si="39"/>
        <v>18</v>
      </c>
    </row>
    <row r="589" spans="1:10" x14ac:dyDescent="0.2">
      <c r="A589" s="1">
        <f t="shared" si="36"/>
        <v>42842</v>
      </c>
      <c r="B589" s="1" t="s">
        <v>642</v>
      </c>
      <c r="C589">
        <v>6.8470000000000004</v>
      </c>
      <c r="D589">
        <v>6.8470000000000004</v>
      </c>
      <c r="E589">
        <v>6.8470000000000004</v>
      </c>
      <c r="F589">
        <v>6.8470000000000004</v>
      </c>
      <c r="G589" s="9">
        <v>4.0000000000000001E-3</v>
      </c>
      <c r="H589" t="str">
        <f t="shared" si="37"/>
        <v>Apr</v>
      </c>
      <c r="I589" t="str">
        <f t="shared" si="38"/>
        <v>2017</v>
      </c>
      <c r="J589" t="str">
        <f t="shared" si="39"/>
        <v>17</v>
      </c>
    </row>
    <row r="590" spans="1:10" x14ac:dyDescent="0.2">
      <c r="A590" s="1">
        <f t="shared" si="36"/>
        <v>42838</v>
      </c>
      <c r="B590" s="1" t="s">
        <v>643</v>
      </c>
      <c r="C590">
        <v>6.82</v>
      </c>
      <c r="D590">
        <v>6.82</v>
      </c>
      <c r="E590">
        <v>6.82</v>
      </c>
      <c r="F590">
        <v>6.82</v>
      </c>
      <c r="G590" s="9">
        <v>5.5999999999999999E-3</v>
      </c>
      <c r="H590" t="str">
        <f t="shared" si="37"/>
        <v>Apr</v>
      </c>
      <c r="I590" t="str">
        <f t="shared" si="38"/>
        <v>2017</v>
      </c>
      <c r="J590" t="str">
        <f t="shared" si="39"/>
        <v>13</v>
      </c>
    </row>
    <row r="591" spans="1:10" x14ac:dyDescent="0.2">
      <c r="A591" s="1">
        <f t="shared" si="36"/>
        <v>42837</v>
      </c>
      <c r="B591" s="1" t="s">
        <v>644</v>
      </c>
      <c r="C591">
        <v>6.782</v>
      </c>
      <c r="D591">
        <v>6.782</v>
      </c>
      <c r="E591">
        <v>6.782</v>
      </c>
      <c r="F591">
        <v>6.782</v>
      </c>
      <c r="G591" s="9">
        <v>-3.8E-3</v>
      </c>
      <c r="H591" t="str">
        <f t="shared" si="37"/>
        <v>Apr</v>
      </c>
      <c r="I591" t="str">
        <f t="shared" si="38"/>
        <v>2017</v>
      </c>
      <c r="J591" t="str">
        <f t="shared" si="39"/>
        <v>12</v>
      </c>
    </row>
    <row r="592" spans="1:10" x14ac:dyDescent="0.2">
      <c r="A592" s="1">
        <f t="shared" si="36"/>
        <v>42836</v>
      </c>
      <c r="B592" s="1" t="s">
        <v>645</v>
      </c>
      <c r="C592">
        <v>6.8079999999999998</v>
      </c>
      <c r="D592">
        <v>6.8079999999999998</v>
      </c>
      <c r="E592">
        <v>6.8079999999999998</v>
      </c>
      <c r="F592">
        <v>6.8079999999999998</v>
      </c>
      <c r="G592" s="9">
        <v>-8.3000000000000001E-3</v>
      </c>
      <c r="H592" t="str">
        <f t="shared" si="37"/>
        <v>Apr</v>
      </c>
      <c r="I592" t="str">
        <f t="shared" si="38"/>
        <v>2017</v>
      </c>
      <c r="J592" t="str">
        <f t="shared" si="39"/>
        <v>11</v>
      </c>
    </row>
    <row r="593" spans="1:10" x14ac:dyDescent="0.2">
      <c r="A593" s="1">
        <f t="shared" si="36"/>
        <v>42835</v>
      </c>
      <c r="B593" s="1" t="s">
        <v>646</v>
      </c>
      <c r="C593">
        <v>6.8650000000000002</v>
      </c>
      <c r="D593">
        <v>6.8650000000000002</v>
      </c>
      <c r="E593">
        <v>6.8650000000000002</v>
      </c>
      <c r="F593">
        <v>6.8650000000000002</v>
      </c>
      <c r="G593" s="9">
        <v>6.4999999999999997E-3</v>
      </c>
      <c r="H593" t="str">
        <f t="shared" si="37"/>
        <v>Apr</v>
      </c>
      <c r="I593" t="str">
        <f t="shared" si="38"/>
        <v>2017</v>
      </c>
      <c r="J593" t="str">
        <f t="shared" si="39"/>
        <v>10</v>
      </c>
    </row>
    <row r="594" spans="1:10" x14ac:dyDescent="0.2">
      <c r="A594" s="1">
        <f t="shared" si="36"/>
        <v>42832</v>
      </c>
      <c r="B594" s="1" t="s">
        <v>647</v>
      </c>
      <c r="C594">
        <v>6.8209999999999997</v>
      </c>
      <c r="D594">
        <v>6.8209999999999997</v>
      </c>
      <c r="E594">
        <v>6.8209999999999997</v>
      </c>
      <c r="F594">
        <v>6.8209999999999997</v>
      </c>
      <c r="G594" s="9">
        <v>7.7999999999999996E-3</v>
      </c>
      <c r="H594" t="str">
        <f t="shared" si="37"/>
        <v>Apr</v>
      </c>
      <c r="I594" t="str">
        <f t="shared" si="38"/>
        <v>2017</v>
      </c>
      <c r="J594" t="str">
        <f t="shared" si="39"/>
        <v>07</v>
      </c>
    </row>
    <row r="595" spans="1:10" x14ac:dyDescent="0.2">
      <c r="A595" s="1">
        <f t="shared" si="36"/>
        <v>42831</v>
      </c>
      <c r="B595" s="1" t="s">
        <v>648</v>
      </c>
      <c r="C595">
        <v>6.7679999999999998</v>
      </c>
      <c r="D595">
        <v>6.7679999999999998</v>
      </c>
      <c r="E595">
        <v>6.7679999999999998</v>
      </c>
      <c r="F595">
        <v>6.7679999999999998</v>
      </c>
      <c r="G595" s="9">
        <v>1.7100000000000001E-2</v>
      </c>
      <c r="H595" t="str">
        <f t="shared" si="37"/>
        <v>Apr</v>
      </c>
      <c r="I595" t="str">
        <f t="shared" si="38"/>
        <v>2017</v>
      </c>
      <c r="J595" t="str">
        <f t="shared" si="39"/>
        <v>06</v>
      </c>
    </row>
    <row r="596" spans="1:10" x14ac:dyDescent="0.2">
      <c r="A596" s="1">
        <f t="shared" si="36"/>
        <v>42830</v>
      </c>
      <c r="B596" s="1" t="s">
        <v>649</v>
      </c>
      <c r="C596">
        <v>6.6539999999999999</v>
      </c>
      <c r="D596">
        <v>6.6539999999999999</v>
      </c>
      <c r="E596">
        <v>6.6539999999999999</v>
      </c>
      <c r="F596">
        <v>6.6539999999999999</v>
      </c>
      <c r="G596" s="9">
        <v>0</v>
      </c>
      <c r="H596" t="str">
        <f t="shared" si="37"/>
        <v>Apr</v>
      </c>
      <c r="I596" t="str">
        <f t="shared" si="38"/>
        <v>2017</v>
      </c>
      <c r="J596" t="str">
        <f t="shared" si="39"/>
        <v>05</v>
      </c>
    </row>
    <row r="597" spans="1:10" x14ac:dyDescent="0.2">
      <c r="A597" s="1">
        <f t="shared" si="36"/>
        <v>42828</v>
      </c>
      <c r="B597" s="1" t="s">
        <v>650</v>
      </c>
      <c r="C597">
        <v>6.6539999999999999</v>
      </c>
      <c r="D597">
        <v>6.6539999999999999</v>
      </c>
      <c r="E597">
        <v>6.6539999999999999</v>
      </c>
      <c r="F597">
        <v>6.6539999999999999</v>
      </c>
      <c r="G597" s="9">
        <v>-6.0000000000000001E-3</v>
      </c>
      <c r="H597" t="str">
        <f t="shared" si="37"/>
        <v>Apr</v>
      </c>
      <c r="I597" t="str">
        <f t="shared" si="38"/>
        <v>2017</v>
      </c>
      <c r="J597" t="str">
        <f t="shared" si="39"/>
        <v>03</v>
      </c>
    </row>
    <row r="598" spans="1:10" x14ac:dyDescent="0.2">
      <c r="A598" s="1">
        <f t="shared" si="36"/>
        <v>42825</v>
      </c>
      <c r="B598" s="1" t="s">
        <v>651</v>
      </c>
      <c r="C598">
        <v>6.694</v>
      </c>
      <c r="D598">
        <v>6.694</v>
      </c>
      <c r="E598">
        <v>6.694</v>
      </c>
      <c r="F598">
        <v>6.694</v>
      </c>
      <c r="G598" s="9">
        <v>8.9999999999999998E-4</v>
      </c>
      <c r="H598" t="str">
        <f t="shared" si="37"/>
        <v>Mar</v>
      </c>
      <c r="I598" t="str">
        <f t="shared" si="38"/>
        <v>2017</v>
      </c>
      <c r="J598" t="str">
        <f t="shared" si="39"/>
        <v>31</v>
      </c>
    </row>
    <row r="599" spans="1:10" x14ac:dyDescent="0.2">
      <c r="A599" s="1">
        <f t="shared" si="36"/>
        <v>42824</v>
      </c>
      <c r="B599" s="1" t="s">
        <v>652</v>
      </c>
      <c r="C599">
        <v>6.6879999999999997</v>
      </c>
      <c r="D599">
        <v>6.6879999999999997</v>
      </c>
      <c r="E599">
        <v>6.6879999999999997</v>
      </c>
      <c r="F599">
        <v>6.6879999999999997</v>
      </c>
      <c r="G599" s="9">
        <v>-8.9999999999999993E-3</v>
      </c>
      <c r="H599" t="str">
        <f t="shared" si="37"/>
        <v>Mar</v>
      </c>
      <c r="I599" t="str">
        <f t="shared" si="38"/>
        <v>2017</v>
      </c>
      <c r="J599" t="str">
        <f t="shared" si="39"/>
        <v>30</v>
      </c>
    </row>
    <row r="600" spans="1:10" x14ac:dyDescent="0.2">
      <c r="A600" s="1">
        <f t="shared" si="36"/>
        <v>42823</v>
      </c>
      <c r="B600" s="1" t="s">
        <v>653</v>
      </c>
      <c r="C600">
        <v>6.7489999999999997</v>
      </c>
      <c r="D600">
        <v>6.7489999999999997</v>
      </c>
      <c r="E600">
        <v>6.7489999999999997</v>
      </c>
      <c r="F600">
        <v>6.7489999999999997</v>
      </c>
      <c r="G600" s="9">
        <v>5.7000000000000002E-3</v>
      </c>
      <c r="H600" t="str">
        <f t="shared" si="37"/>
        <v>Mar</v>
      </c>
      <c r="I600" t="str">
        <f t="shared" si="38"/>
        <v>2017</v>
      </c>
      <c r="J600" t="str">
        <f t="shared" si="39"/>
        <v>29</v>
      </c>
    </row>
    <row r="601" spans="1:10" x14ac:dyDescent="0.2">
      <c r="A601" s="1">
        <f t="shared" si="36"/>
        <v>42821</v>
      </c>
      <c r="B601" s="1" t="s">
        <v>654</v>
      </c>
      <c r="C601">
        <v>6.7110000000000003</v>
      </c>
      <c r="D601">
        <v>6.7110000000000003</v>
      </c>
      <c r="E601">
        <v>6.7110000000000003</v>
      </c>
      <c r="F601">
        <v>6.7110000000000003</v>
      </c>
      <c r="G601" s="9">
        <v>-1.7600000000000001E-2</v>
      </c>
      <c r="H601" t="str">
        <f t="shared" si="37"/>
        <v>Mar</v>
      </c>
      <c r="I601" t="str">
        <f t="shared" si="38"/>
        <v>2017</v>
      </c>
      <c r="J601" t="str">
        <f t="shared" si="39"/>
        <v>27</v>
      </c>
    </row>
    <row r="602" spans="1:10" x14ac:dyDescent="0.2">
      <c r="A602" s="1">
        <f t="shared" si="36"/>
        <v>42820</v>
      </c>
      <c r="B602" s="1" t="s">
        <v>655</v>
      </c>
      <c r="C602">
        <v>6.8310000000000004</v>
      </c>
      <c r="D602">
        <v>6.8310000000000004</v>
      </c>
      <c r="E602">
        <v>6.8310000000000004</v>
      </c>
      <c r="F602">
        <v>6.8310000000000004</v>
      </c>
      <c r="G602" s="9">
        <v>0</v>
      </c>
      <c r="H602" t="str">
        <f t="shared" si="37"/>
        <v>Mar</v>
      </c>
      <c r="I602" t="str">
        <f t="shared" si="38"/>
        <v>2017</v>
      </c>
      <c r="J602" t="str">
        <f t="shared" si="39"/>
        <v>26</v>
      </c>
    </row>
    <row r="603" spans="1:10" x14ac:dyDescent="0.2">
      <c r="A603" s="1">
        <f t="shared" si="36"/>
        <v>42818</v>
      </c>
      <c r="B603" s="1" t="s">
        <v>656</v>
      </c>
      <c r="C603">
        <v>6.8310000000000004</v>
      </c>
      <c r="D603">
        <v>6.8310000000000004</v>
      </c>
      <c r="E603">
        <v>6.8310000000000004</v>
      </c>
      <c r="F603">
        <v>6.8310000000000004</v>
      </c>
      <c r="G603" s="9">
        <v>5.9999999999999995E-4</v>
      </c>
      <c r="H603" t="str">
        <f t="shared" si="37"/>
        <v>Mar</v>
      </c>
      <c r="I603" t="str">
        <f t="shared" si="38"/>
        <v>2017</v>
      </c>
      <c r="J603" t="str">
        <f t="shared" si="39"/>
        <v>24</v>
      </c>
    </row>
    <row r="604" spans="1:10" x14ac:dyDescent="0.2">
      <c r="A604" s="1">
        <f t="shared" si="36"/>
        <v>42817</v>
      </c>
      <c r="B604" s="1" t="s">
        <v>657</v>
      </c>
      <c r="C604">
        <v>6.827</v>
      </c>
      <c r="D604">
        <v>6.827</v>
      </c>
      <c r="E604">
        <v>6.827</v>
      </c>
      <c r="F604">
        <v>6.827</v>
      </c>
      <c r="G604" s="9">
        <v>1.9E-3</v>
      </c>
      <c r="H604" t="str">
        <f t="shared" si="37"/>
        <v>Mar</v>
      </c>
      <c r="I604" t="str">
        <f t="shared" si="38"/>
        <v>2017</v>
      </c>
      <c r="J604" t="str">
        <f t="shared" si="39"/>
        <v>23</v>
      </c>
    </row>
    <row r="605" spans="1:10" x14ac:dyDescent="0.2">
      <c r="A605" s="1">
        <f t="shared" si="36"/>
        <v>42816</v>
      </c>
      <c r="B605" s="1" t="s">
        <v>658</v>
      </c>
      <c r="C605">
        <v>6.8140000000000001</v>
      </c>
      <c r="D605">
        <v>6.8140000000000001</v>
      </c>
      <c r="E605">
        <v>6.8140000000000001</v>
      </c>
      <c r="F605">
        <v>6.8140000000000001</v>
      </c>
      <c r="G605" s="9">
        <v>-1.0500000000000001E-2</v>
      </c>
      <c r="H605" t="str">
        <f t="shared" si="37"/>
        <v>Mar</v>
      </c>
      <c r="I605" t="str">
        <f t="shared" si="38"/>
        <v>2017</v>
      </c>
      <c r="J605" t="str">
        <f t="shared" si="39"/>
        <v>22</v>
      </c>
    </row>
    <row r="606" spans="1:10" x14ac:dyDescent="0.2">
      <c r="A606" s="1">
        <f t="shared" si="36"/>
        <v>42815</v>
      </c>
      <c r="B606" s="1" t="s">
        <v>659</v>
      </c>
      <c r="C606">
        <v>6.8860000000000001</v>
      </c>
      <c r="D606">
        <v>6.8860000000000001</v>
      </c>
      <c r="E606">
        <v>6.8860000000000001</v>
      </c>
      <c r="F606">
        <v>6.8860000000000001</v>
      </c>
      <c r="G606" s="9">
        <v>-1.1999999999999999E-3</v>
      </c>
      <c r="H606" t="str">
        <f t="shared" si="37"/>
        <v>Mar</v>
      </c>
      <c r="I606" t="str">
        <f t="shared" si="38"/>
        <v>2017</v>
      </c>
      <c r="J606" t="str">
        <f t="shared" si="39"/>
        <v>21</v>
      </c>
    </row>
    <row r="607" spans="1:10" x14ac:dyDescent="0.2">
      <c r="A607" s="1">
        <f t="shared" si="36"/>
        <v>42814</v>
      </c>
      <c r="B607" s="1" t="s">
        <v>660</v>
      </c>
      <c r="C607">
        <v>6.8940000000000001</v>
      </c>
      <c r="D607">
        <v>6.8940000000000001</v>
      </c>
      <c r="E607">
        <v>6.8940000000000001</v>
      </c>
      <c r="F607">
        <v>6.8940000000000001</v>
      </c>
      <c r="G607" s="9">
        <v>5.1000000000000004E-3</v>
      </c>
      <c r="H607" t="str">
        <f t="shared" si="37"/>
        <v>Mar</v>
      </c>
      <c r="I607" t="str">
        <f t="shared" si="38"/>
        <v>2017</v>
      </c>
      <c r="J607" t="str">
        <f t="shared" si="39"/>
        <v>20</v>
      </c>
    </row>
    <row r="608" spans="1:10" x14ac:dyDescent="0.2">
      <c r="A608" s="1">
        <f t="shared" si="36"/>
        <v>42812</v>
      </c>
      <c r="B608" s="1" t="s">
        <v>661</v>
      </c>
      <c r="C608">
        <v>6.859</v>
      </c>
      <c r="D608">
        <v>6.859</v>
      </c>
      <c r="E608">
        <v>6.859</v>
      </c>
      <c r="F608">
        <v>6.859</v>
      </c>
      <c r="G608" s="9">
        <v>0</v>
      </c>
      <c r="H608" t="str">
        <f t="shared" si="37"/>
        <v>Mar</v>
      </c>
      <c r="I608" t="str">
        <f t="shared" si="38"/>
        <v>2017</v>
      </c>
      <c r="J608" t="str">
        <f t="shared" si="39"/>
        <v>18</v>
      </c>
    </row>
    <row r="609" spans="1:10" x14ac:dyDescent="0.2">
      <c r="A609" s="1">
        <f t="shared" si="36"/>
        <v>42811</v>
      </c>
      <c r="B609" s="1" t="s">
        <v>662</v>
      </c>
      <c r="C609">
        <v>6.859</v>
      </c>
      <c r="D609">
        <v>6.859</v>
      </c>
      <c r="E609">
        <v>6.859</v>
      </c>
      <c r="F609">
        <v>6.859</v>
      </c>
      <c r="G609" s="9">
        <v>2.3E-3</v>
      </c>
      <c r="H609" t="str">
        <f t="shared" si="37"/>
        <v>Mar</v>
      </c>
      <c r="I609" t="str">
        <f t="shared" si="38"/>
        <v>2017</v>
      </c>
      <c r="J609" t="str">
        <f t="shared" si="39"/>
        <v>17</v>
      </c>
    </row>
    <row r="610" spans="1:10" x14ac:dyDescent="0.2">
      <c r="A610" s="1">
        <f t="shared" si="36"/>
        <v>42810</v>
      </c>
      <c r="B610" s="1" t="s">
        <v>663</v>
      </c>
      <c r="C610">
        <v>6.843</v>
      </c>
      <c r="D610">
        <v>6.843</v>
      </c>
      <c r="E610">
        <v>6.843</v>
      </c>
      <c r="F610">
        <v>6.843</v>
      </c>
      <c r="G610" s="9">
        <v>2.0999999999999999E-3</v>
      </c>
      <c r="H610" t="str">
        <f t="shared" si="37"/>
        <v>Mar</v>
      </c>
      <c r="I610" t="str">
        <f t="shared" si="38"/>
        <v>2017</v>
      </c>
      <c r="J610" t="str">
        <f t="shared" si="39"/>
        <v>16</v>
      </c>
    </row>
    <row r="611" spans="1:10" x14ac:dyDescent="0.2">
      <c r="A611" s="1">
        <f t="shared" si="36"/>
        <v>42809</v>
      </c>
      <c r="B611" s="1" t="s">
        <v>664</v>
      </c>
      <c r="C611">
        <v>6.8289999999999997</v>
      </c>
      <c r="D611">
        <v>6.8289999999999997</v>
      </c>
      <c r="E611">
        <v>6.8289999999999997</v>
      </c>
      <c r="F611">
        <v>6.8289999999999997</v>
      </c>
      <c r="G611" s="9">
        <v>-1.0999999999999999E-2</v>
      </c>
      <c r="H611" t="str">
        <f t="shared" si="37"/>
        <v>Mar</v>
      </c>
      <c r="I611" t="str">
        <f t="shared" si="38"/>
        <v>2017</v>
      </c>
      <c r="J611" t="str">
        <f t="shared" si="39"/>
        <v>15</v>
      </c>
    </row>
    <row r="612" spans="1:10" x14ac:dyDescent="0.2">
      <c r="A612" s="1">
        <f t="shared" si="36"/>
        <v>42808</v>
      </c>
      <c r="B612" s="1" t="s">
        <v>665</v>
      </c>
      <c r="C612">
        <v>6.9050000000000002</v>
      </c>
      <c r="D612">
        <v>6.9050000000000002</v>
      </c>
      <c r="E612">
        <v>6.9050000000000002</v>
      </c>
      <c r="F612">
        <v>6.9050000000000002</v>
      </c>
      <c r="G612" s="9">
        <v>2.9999999999999997E-4</v>
      </c>
      <c r="H612" t="str">
        <f t="shared" si="37"/>
        <v>Mar</v>
      </c>
      <c r="I612" t="str">
        <f t="shared" si="38"/>
        <v>2017</v>
      </c>
      <c r="J612" t="str">
        <f t="shared" si="39"/>
        <v>14</v>
      </c>
    </row>
    <row r="613" spans="1:10" x14ac:dyDescent="0.2">
      <c r="A613" s="1">
        <f t="shared" si="36"/>
        <v>42804</v>
      </c>
      <c r="B613" s="1" t="s">
        <v>666</v>
      </c>
      <c r="C613">
        <v>6.9029999999999996</v>
      </c>
      <c r="D613">
        <v>6.9029999999999996</v>
      </c>
      <c r="E613">
        <v>6.9029999999999996</v>
      </c>
      <c r="F613">
        <v>6.9029999999999996</v>
      </c>
      <c r="G613" s="9">
        <v>6.1000000000000004E-3</v>
      </c>
      <c r="H613" t="str">
        <f t="shared" si="37"/>
        <v>Mar</v>
      </c>
      <c r="I613" t="str">
        <f t="shared" si="38"/>
        <v>2017</v>
      </c>
      <c r="J613" t="str">
        <f t="shared" si="39"/>
        <v>10</v>
      </c>
    </row>
    <row r="614" spans="1:10" x14ac:dyDescent="0.2">
      <c r="A614" s="1">
        <f t="shared" si="36"/>
        <v>42803</v>
      </c>
      <c r="B614" s="1" t="s">
        <v>667</v>
      </c>
      <c r="C614">
        <v>6.8609999999999998</v>
      </c>
      <c r="D614">
        <v>6.8609999999999998</v>
      </c>
      <c r="E614">
        <v>6.8609999999999998</v>
      </c>
      <c r="F614">
        <v>6.8609999999999998</v>
      </c>
      <c r="G614" s="9">
        <v>0</v>
      </c>
      <c r="H614" t="str">
        <f t="shared" si="37"/>
        <v>Mar</v>
      </c>
      <c r="I614" t="str">
        <f t="shared" si="38"/>
        <v>2017</v>
      </c>
      <c r="J614" t="str">
        <f t="shared" si="39"/>
        <v>09</v>
      </c>
    </row>
    <row r="615" spans="1:10" x14ac:dyDescent="0.2">
      <c r="A615" s="1">
        <f t="shared" si="36"/>
        <v>42802</v>
      </c>
      <c r="B615" s="1" t="s">
        <v>668</v>
      </c>
      <c r="C615">
        <v>6.8609999999999998</v>
      </c>
      <c r="D615">
        <v>6.8609999999999998</v>
      </c>
      <c r="E615">
        <v>6.8609999999999998</v>
      </c>
      <c r="F615">
        <v>6.8609999999999998</v>
      </c>
      <c r="G615" s="9">
        <v>4.0000000000000001E-3</v>
      </c>
      <c r="H615" t="str">
        <f t="shared" si="37"/>
        <v>Mar</v>
      </c>
      <c r="I615" t="str">
        <f t="shared" si="38"/>
        <v>2017</v>
      </c>
      <c r="J615" t="str">
        <f t="shared" si="39"/>
        <v>08</v>
      </c>
    </row>
    <row r="616" spans="1:10" x14ac:dyDescent="0.2">
      <c r="A616" s="1">
        <f t="shared" si="36"/>
        <v>42801</v>
      </c>
      <c r="B616" s="1" t="s">
        <v>669</v>
      </c>
      <c r="C616">
        <v>6.8339999999999996</v>
      </c>
      <c r="D616">
        <v>6.8339999999999996</v>
      </c>
      <c r="E616">
        <v>6.8339999999999996</v>
      </c>
      <c r="F616">
        <v>6.8339999999999996</v>
      </c>
      <c r="G616" s="9">
        <v>-4.7999999999999996E-3</v>
      </c>
      <c r="H616" t="str">
        <f t="shared" si="37"/>
        <v>Mar</v>
      </c>
      <c r="I616" t="str">
        <f t="shared" si="38"/>
        <v>2017</v>
      </c>
      <c r="J616" t="str">
        <f t="shared" si="39"/>
        <v>07</v>
      </c>
    </row>
    <row r="617" spans="1:10" x14ac:dyDescent="0.2">
      <c r="A617" s="1">
        <f t="shared" si="36"/>
        <v>42800</v>
      </c>
      <c r="B617" s="1" t="s">
        <v>670</v>
      </c>
      <c r="C617">
        <v>6.867</v>
      </c>
      <c r="D617">
        <v>6.867</v>
      </c>
      <c r="E617">
        <v>6.867</v>
      </c>
      <c r="F617">
        <v>6.867</v>
      </c>
      <c r="G617" s="9">
        <v>1.2999999999999999E-2</v>
      </c>
      <c r="H617" t="str">
        <f t="shared" si="37"/>
        <v>Mar</v>
      </c>
      <c r="I617" t="str">
        <f t="shared" si="38"/>
        <v>2017</v>
      </c>
      <c r="J617" t="str">
        <f t="shared" si="39"/>
        <v>06</v>
      </c>
    </row>
    <row r="618" spans="1:10" x14ac:dyDescent="0.2">
      <c r="A618" s="1">
        <f t="shared" si="36"/>
        <v>42797</v>
      </c>
      <c r="B618" s="1" t="s">
        <v>671</v>
      </c>
      <c r="C618">
        <v>6.7789999999999999</v>
      </c>
      <c r="D618">
        <v>6.7789999999999999</v>
      </c>
      <c r="E618">
        <v>6.7789999999999999</v>
      </c>
      <c r="F618">
        <v>6.7789999999999999</v>
      </c>
      <c r="G618" s="9">
        <v>-9.1999999999999998E-3</v>
      </c>
      <c r="H618" t="str">
        <f t="shared" si="37"/>
        <v>Mar</v>
      </c>
      <c r="I618" t="str">
        <f t="shared" si="38"/>
        <v>2017</v>
      </c>
      <c r="J618" t="str">
        <f t="shared" si="39"/>
        <v>03</v>
      </c>
    </row>
    <row r="619" spans="1:10" x14ac:dyDescent="0.2">
      <c r="A619" s="1">
        <f t="shared" si="36"/>
        <v>42796</v>
      </c>
      <c r="B619" s="1" t="s">
        <v>672</v>
      </c>
      <c r="C619">
        <v>6.8419999999999996</v>
      </c>
      <c r="D619">
        <v>6.8419999999999996</v>
      </c>
      <c r="E619">
        <v>6.8419999999999996</v>
      </c>
      <c r="F619">
        <v>6.8419999999999996</v>
      </c>
      <c r="G619" s="9">
        <v>-1.2800000000000001E-2</v>
      </c>
      <c r="H619" t="str">
        <f t="shared" si="37"/>
        <v>Mar</v>
      </c>
      <c r="I619" t="str">
        <f t="shared" si="38"/>
        <v>2017</v>
      </c>
      <c r="J619" t="str">
        <f t="shared" si="39"/>
        <v>02</v>
      </c>
    </row>
    <row r="620" spans="1:10" x14ac:dyDescent="0.2">
      <c r="A620" s="1">
        <f t="shared" si="36"/>
        <v>42795</v>
      </c>
      <c r="B620" s="1" t="s">
        <v>673</v>
      </c>
      <c r="C620">
        <v>6.931</v>
      </c>
      <c r="D620">
        <v>6.931</v>
      </c>
      <c r="E620">
        <v>6.931</v>
      </c>
      <c r="F620">
        <v>6.931</v>
      </c>
      <c r="G620" s="9">
        <v>8.6999999999999994E-3</v>
      </c>
      <c r="H620" t="str">
        <f t="shared" si="37"/>
        <v>Mar</v>
      </c>
      <c r="I620" t="str">
        <f t="shared" si="38"/>
        <v>2017</v>
      </c>
      <c r="J620" t="str">
        <f t="shared" si="39"/>
        <v>01</v>
      </c>
    </row>
    <row r="621" spans="1:10" x14ac:dyDescent="0.2">
      <c r="A621" s="1">
        <f t="shared" si="36"/>
        <v>42794</v>
      </c>
      <c r="B621" s="1" t="s">
        <v>674</v>
      </c>
      <c r="C621">
        <v>6.8710000000000004</v>
      </c>
      <c r="D621">
        <v>6.8710000000000004</v>
      </c>
      <c r="E621">
        <v>6.8710000000000004</v>
      </c>
      <c r="F621">
        <v>6.8710000000000004</v>
      </c>
      <c r="G621" s="9">
        <v>-1.5E-3</v>
      </c>
      <c r="H621" t="str">
        <f t="shared" si="37"/>
        <v>Feb</v>
      </c>
      <c r="I621" t="str">
        <f t="shared" si="38"/>
        <v>2017</v>
      </c>
      <c r="J621" t="str">
        <f t="shared" si="39"/>
        <v>28</v>
      </c>
    </row>
    <row r="622" spans="1:10" x14ac:dyDescent="0.2">
      <c r="A622" s="1">
        <f t="shared" si="36"/>
        <v>42793</v>
      </c>
      <c r="B622" s="1" t="s">
        <v>675</v>
      </c>
      <c r="C622">
        <v>6.8810000000000002</v>
      </c>
      <c r="D622">
        <v>6.8810000000000002</v>
      </c>
      <c r="E622">
        <v>6.8810000000000002</v>
      </c>
      <c r="F622">
        <v>6.8810000000000002</v>
      </c>
      <c r="G622" s="9">
        <v>-4.8999999999999998E-3</v>
      </c>
      <c r="H622" t="str">
        <f t="shared" si="37"/>
        <v>Feb</v>
      </c>
      <c r="I622" t="str">
        <f t="shared" si="38"/>
        <v>2017</v>
      </c>
      <c r="J622" t="str">
        <f t="shared" si="39"/>
        <v>27</v>
      </c>
    </row>
    <row r="623" spans="1:10" x14ac:dyDescent="0.2">
      <c r="A623" s="1">
        <f t="shared" si="36"/>
        <v>42789</v>
      </c>
      <c r="B623" s="1" t="s">
        <v>676</v>
      </c>
      <c r="C623">
        <v>6.915</v>
      </c>
      <c r="D623">
        <v>6.915</v>
      </c>
      <c r="E623">
        <v>6.915</v>
      </c>
      <c r="F623">
        <v>6.915</v>
      </c>
      <c r="G623" s="9">
        <v>-3.8999999999999998E-3</v>
      </c>
      <c r="H623" t="str">
        <f t="shared" si="37"/>
        <v>Feb</v>
      </c>
      <c r="I623" t="str">
        <f t="shared" si="38"/>
        <v>2017</v>
      </c>
      <c r="J623" t="str">
        <f t="shared" si="39"/>
        <v>23</v>
      </c>
    </row>
    <row r="624" spans="1:10" x14ac:dyDescent="0.2">
      <c r="A624" s="1">
        <f t="shared" si="36"/>
        <v>42788</v>
      </c>
      <c r="B624" s="1" t="s">
        <v>677</v>
      </c>
      <c r="C624">
        <v>6.9420000000000002</v>
      </c>
      <c r="D624">
        <v>6.9420000000000002</v>
      </c>
      <c r="E624">
        <v>6.9420000000000002</v>
      </c>
      <c r="F624">
        <v>6.9420000000000002</v>
      </c>
      <c r="G624" s="9">
        <v>5.5999999999999999E-3</v>
      </c>
      <c r="H624" t="str">
        <f t="shared" si="37"/>
        <v>Feb</v>
      </c>
      <c r="I624" t="str">
        <f t="shared" si="38"/>
        <v>2017</v>
      </c>
      <c r="J624" t="str">
        <f t="shared" si="39"/>
        <v>22</v>
      </c>
    </row>
    <row r="625" spans="1:10" x14ac:dyDescent="0.2">
      <c r="A625" s="1">
        <f t="shared" si="36"/>
        <v>42786</v>
      </c>
      <c r="B625" s="1" t="s">
        <v>678</v>
      </c>
      <c r="C625">
        <v>6.9029999999999996</v>
      </c>
      <c r="D625">
        <v>6.9029999999999996</v>
      </c>
      <c r="E625">
        <v>6.9029999999999996</v>
      </c>
      <c r="F625">
        <v>6.9029999999999996</v>
      </c>
      <c r="G625" s="9">
        <v>7.6E-3</v>
      </c>
      <c r="H625" t="str">
        <f t="shared" si="37"/>
        <v>Feb</v>
      </c>
      <c r="I625" t="str">
        <f t="shared" si="38"/>
        <v>2017</v>
      </c>
      <c r="J625" t="str">
        <f t="shared" si="39"/>
        <v>20</v>
      </c>
    </row>
    <row r="626" spans="1:10" x14ac:dyDescent="0.2">
      <c r="A626" s="1">
        <f t="shared" si="36"/>
        <v>42783</v>
      </c>
      <c r="B626" s="1" t="s">
        <v>679</v>
      </c>
      <c r="C626">
        <v>6.851</v>
      </c>
      <c r="D626">
        <v>6.851</v>
      </c>
      <c r="E626">
        <v>6.851</v>
      </c>
      <c r="F626">
        <v>6.851</v>
      </c>
      <c r="G626" s="9">
        <v>8.9999999999999998E-4</v>
      </c>
      <c r="H626" t="str">
        <f t="shared" si="37"/>
        <v>Feb</v>
      </c>
      <c r="I626" t="str">
        <f t="shared" si="38"/>
        <v>2017</v>
      </c>
      <c r="J626" t="str">
        <f t="shared" si="39"/>
        <v>17</v>
      </c>
    </row>
    <row r="627" spans="1:10" x14ac:dyDescent="0.2">
      <c r="A627" s="1">
        <f t="shared" si="36"/>
        <v>42782</v>
      </c>
      <c r="B627" s="1" t="s">
        <v>680</v>
      </c>
      <c r="C627">
        <v>6.8449999999999998</v>
      </c>
      <c r="D627">
        <v>6.8449999999999998</v>
      </c>
      <c r="E627">
        <v>6.8449999999999998</v>
      </c>
      <c r="F627">
        <v>6.8449999999999998</v>
      </c>
      <c r="G627" s="9">
        <v>-2.5000000000000001E-3</v>
      </c>
      <c r="H627" t="str">
        <f t="shared" si="37"/>
        <v>Feb</v>
      </c>
      <c r="I627" t="str">
        <f t="shared" si="38"/>
        <v>2017</v>
      </c>
      <c r="J627" t="str">
        <f t="shared" si="39"/>
        <v>16</v>
      </c>
    </row>
    <row r="628" spans="1:10" x14ac:dyDescent="0.2">
      <c r="A628" s="1">
        <f t="shared" si="36"/>
        <v>42781</v>
      </c>
      <c r="B628" s="1" t="s">
        <v>681</v>
      </c>
      <c r="C628">
        <v>6.8620000000000001</v>
      </c>
      <c r="D628">
        <v>6.8620000000000001</v>
      </c>
      <c r="E628">
        <v>6.8620000000000001</v>
      </c>
      <c r="F628">
        <v>6.8620000000000001</v>
      </c>
      <c r="G628" s="9">
        <v>-1.6999999999999999E-3</v>
      </c>
      <c r="H628" t="str">
        <f t="shared" si="37"/>
        <v>Feb</v>
      </c>
      <c r="I628" t="str">
        <f t="shared" si="38"/>
        <v>2017</v>
      </c>
      <c r="J628" t="str">
        <f t="shared" si="39"/>
        <v>15</v>
      </c>
    </row>
    <row r="629" spans="1:10" x14ac:dyDescent="0.2">
      <c r="A629" s="1">
        <f t="shared" si="36"/>
        <v>42780</v>
      </c>
      <c r="B629" s="1" t="s">
        <v>682</v>
      </c>
      <c r="C629">
        <v>6.8739999999999997</v>
      </c>
      <c r="D629">
        <v>6.8739999999999997</v>
      </c>
      <c r="E629">
        <v>6.8739999999999997</v>
      </c>
      <c r="F629">
        <v>6.8739999999999997</v>
      </c>
      <c r="G629" s="9">
        <v>6.7000000000000002E-3</v>
      </c>
      <c r="H629" t="str">
        <f t="shared" si="37"/>
        <v>Feb</v>
      </c>
      <c r="I629" t="str">
        <f t="shared" si="38"/>
        <v>2017</v>
      </c>
      <c r="J629" t="str">
        <f t="shared" si="39"/>
        <v>14</v>
      </c>
    </row>
    <row r="630" spans="1:10" x14ac:dyDescent="0.2">
      <c r="A630" s="1">
        <f t="shared" si="36"/>
        <v>42779</v>
      </c>
      <c r="B630" s="1" t="s">
        <v>683</v>
      </c>
      <c r="C630">
        <v>6.8280000000000003</v>
      </c>
      <c r="D630">
        <v>6.8280000000000003</v>
      </c>
      <c r="E630">
        <v>6.8280000000000003</v>
      </c>
      <c r="F630">
        <v>6.8280000000000003</v>
      </c>
      <c r="G630" s="9">
        <v>3.3999999999999998E-3</v>
      </c>
      <c r="H630" t="str">
        <f t="shared" si="37"/>
        <v>Feb</v>
      </c>
      <c r="I630" t="str">
        <f t="shared" si="38"/>
        <v>2017</v>
      </c>
      <c r="J630" t="str">
        <f t="shared" si="39"/>
        <v>13</v>
      </c>
    </row>
    <row r="631" spans="1:10" x14ac:dyDescent="0.2">
      <c r="A631" s="1">
        <f t="shared" si="36"/>
        <v>42776</v>
      </c>
      <c r="B631" s="1" t="s">
        <v>684</v>
      </c>
      <c r="C631">
        <v>6.8049999999999997</v>
      </c>
      <c r="D631">
        <v>6.8049999999999997</v>
      </c>
      <c r="E631">
        <v>6.8049999999999997</v>
      </c>
      <c r="F631">
        <v>6.8049999999999997</v>
      </c>
      <c r="G631" s="9">
        <v>-7.6E-3</v>
      </c>
      <c r="H631" t="str">
        <f t="shared" si="37"/>
        <v>Feb</v>
      </c>
      <c r="I631" t="str">
        <f t="shared" si="38"/>
        <v>2017</v>
      </c>
      <c r="J631" t="str">
        <f t="shared" si="39"/>
        <v>10</v>
      </c>
    </row>
    <row r="632" spans="1:10" x14ac:dyDescent="0.2">
      <c r="A632" s="1">
        <f t="shared" si="36"/>
        <v>42775</v>
      </c>
      <c r="B632" s="1" t="s">
        <v>685</v>
      </c>
      <c r="C632">
        <v>6.8570000000000002</v>
      </c>
      <c r="D632">
        <v>6.8570000000000002</v>
      </c>
      <c r="E632">
        <v>6.8570000000000002</v>
      </c>
      <c r="F632">
        <v>6.8570000000000002</v>
      </c>
      <c r="G632" s="9">
        <v>1.5699999999999999E-2</v>
      </c>
      <c r="H632" t="str">
        <f t="shared" si="37"/>
        <v>Feb</v>
      </c>
      <c r="I632" t="str">
        <f t="shared" si="38"/>
        <v>2017</v>
      </c>
      <c r="J632" t="str">
        <f t="shared" si="39"/>
        <v>09</v>
      </c>
    </row>
    <row r="633" spans="1:10" x14ac:dyDescent="0.2">
      <c r="A633" s="1">
        <f t="shared" si="36"/>
        <v>42774</v>
      </c>
      <c r="B633" s="1" t="s">
        <v>686</v>
      </c>
      <c r="C633">
        <v>6.7510000000000003</v>
      </c>
      <c r="D633">
        <v>6.7510000000000003</v>
      </c>
      <c r="E633">
        <v>6.7510000000000003</v>
      </c>
      <c r="F633">
        <v>6.7510000000000003</v>
      </c>
      <c r="G633" s="9">
        <v>4.9799999999999997E-2</v>
      </c>
      <c r="H633" t="str">
        <f t="shared" si="37"/>
        <v>Feb</v>
      </c>
      <c r="I633" t="str">
        <f t="shared" si="38"/>
        <v>2017</v>
      </c>
      <c r="J633" t="str">
        <f t="shared" si="39"/>
        <v>08</v>
      </c>
    </row>
    <row r="634" spans="1:10" x14ac:dyDescent="0.2">
      <c r="A634" s="1">
        <f t="shared" si="36"/>
        <v>42773</v>
      </c>
      <c r="B634" s="1" t="s">
        <v>687</v>
      </c>
      <c r="C634">
        <v>6.431</v>
      </c>
      <c r="D634">
        <v>6.431</v>
      </c>
      <c r="E634">
        <v>6.431</v>
      </c>
      <c r="F634">
        <v>6.431</v>
      </c>
      <c r="G634" s="9">
        <v>2.8E-3</v>
      </c>
      <c r="H634" t="str">
        <f t="shared" si="37"/>
        <v>Feb</v>
      </c>
      <c r="I634" t="str">
        <f t="shared" si="38"/>
        <v>2017</v>
      </c>
      <c r="J634" t="str">
        <f t="shared" si="39"/>
        <v>07</v>
      </c>
    </row>
    <row r="635" spans="1:10" x14ac:dyDescent="0.2">
      <c r="A635" s="1">
        <f t="shared" si="36"/>
        <v>42772</v>
      </c>
      <c r="B635" s="1" t="s">
        <v>688</v>
      </c>
      <c r="C635">
        <v>6.4130000000000003</v>
      </c>
      <c r="D635">
        <v>6.4130000000000003</v>
      </c>
      <c r="E635">
        <v>6.4130000000000003</v>
      </c>
      <c r="F635">
        <v>6.4130000000000003</v>
      </c>
      <c r="G635" s="9">
        <v>5.0000000000000001E-4</v>
      </c>
      <c r="H635" t="str">
        <f t="shared" si="37"/>
        <v>Feb</v>
      </c>
      <c r="I635" t="str">
        <f t="shared" si="38"/>
        <v>2017</v>
      </c>
      <c r="J635" t="str">
        <f t="shared" si="39"/>
        <v>06</v>
      </c>
    </row>
    <row r="636" spans="1:10" x14ac:dyDescent="0.2">
      <c r="A636" s="1">
        <f t="shared" si="36"/>
        <v>42769</v>
      </c>
      <c r="B636" s="1" t="s">
        <v>689</v>
      </c>
      <c r="C636">
        <v>6.41</v>
      </c>
      <c r="D636">
        <v>6.41</v>
      </c>
      <c r="E636">
        <v>6.41</v>
      </c>
      <c r="F636">
        <v>6.41</v>
      </c>
      <c r="G636" s="9">
        <v>1.1999999999999999E-3</v>
      </c>
      <c r="H636" t="str">
        <f t="shared" si="37"/>
        <v>Feb</v>
      </c>
      <c r="I636" t="str">
        <f t="shared" si="38"/>
        <v>2017</v>
      </c>
      <c r="J636" t="str">
        <f t="shared" si="39"/>
        <v>03</v>
      </c>
    </row>
    <row r="637" spans="1:10" x14ac:dyDescent="0.2">
      <c r="A637" s="1">
        <f t="shared" si="36"/>
        <v>42768</v>
      </c>
      <c r="B637" s="1" t="s">
        <v>690</v>
      </c>
      <c r="C637">
        <v>6.4020000000000001</v>
      </c>
      <c r="D637">
        <v>6.4020000000000001</v>
      </c>
      <c r="E637">
        <v>6.4020000000000001</v>
      </c>
      <c r="F637">
        <v>6.4020000000000001</v>
      </c>
      <c r="G637" s="9">
        <v>-4.4999999999999997E-3</v>
      </c>
      <c r="H637" t="str">
        <f t="shared" si="37"/>
        <v>Feb</v>
      </c>
      <c r="I637" t="str">
        <f t="shared" si="38"/>
        <v>2017</v>
      </c>
      <c r="J637" t="str">
        <f t="shared" si="39"/>
        <v>02</v>
      </c>
    </row>
    <row r="638" spans="1:10" x14ac:dyDescent="0.2">
      <c r="A638" s="1">
        <f t="shared" si="36"/>
        <v>42767</v>
      </c>
      <c r="B638" s="1" t="s">
        <v>691</v>
      </c>
      <c r="C638">
        <v>6.431</v>
      </c>
      <c r="D638">
        <v>6.431</v>
      </c>
      <c r="E638">
        <v>6.431</v>
      </c>
      <c r="F638">
        <v>6.431</v>
      </c>
      <c r="G638" s="9">
        <v>3.3999999999999998E-3</v>
      </c>
      <c r="H638" t="str">
        <f t="shared" si="37"/>
        <v>Feb</v>
      </c>
      <c r="I638" t="str">
        <f t="shared" si="38"/>
        <v>2017</v>
      </c>
      <c r="J638" t="str">
        <f t="shared" si="39"/>
        <v>01</v>
      </c>
    </row>
    <row r="639" spans="1:10" x14ac:dyDescent="0.2">
      <c r="A639" s="1">
        <f t="shared" si="36"/>
        <v>42766</v>
      </c>
      <c r="B639" s="1" t="s">
        <v>692</v>
      </c>
      <c r="C639">
        <v>6.4089999999999998</v>
      </c>
      <c r="D639">
        <v>6.4089999999999998</v>
      </c>
      <c r="E639">
        <v>6.4089999999999998</v>
      </c>
      <c r="F639">
        <v>6.4089999999999998</v>
      </c>
      <c r="G639" s="9">
        <v>5.9999999999999995E-4</v>
      </c>
      <c r="H639" t="str">
        <f t="shared" si="37"/>
        <v>Jan</v>
      </c>
      <c r="I639" t="str">
        <f t="shared" si="38"/>
        <v>2017</v>
      </c>
      <c r="J639" t="str">
        <f t="shared" si="39"/>
        <v>31</v>
      </c>
    </row>
    <row r="640" spans="1:10" x14ac:dyDescent="0.2">
      <c r="A640" s="1">
        <f t="shared" si="36"/>
        <v>42765</v>
      </c>
      <c r="B640" s="1" t="s">
        <v>693</v>
      </c>
      <c r="C640">
        <v>6.4050000000000002</v>
      </c>
      <c r="D640">
        <v>6.4050000000000002</v>
      </c>
      <c r="E640">
        <v>6.4050000000000002</v>
      </c>
      <c r="F640">
        <v>6.4050000000000002</v>
      </c>
      <c r="G640" s="9">
        <v>5.0000000000000001E-4</v>
      </c>
      <c r="H640" t="str">
        <f t="shared" si="37"/>
        <v>Jan</v>
      </c>
      <c r="I640" t="str">
        <f t="shared" si="38"/>
        <v>2017</v>
      </c>
      <c r="J640" t="str">
        <f t="shared" si="39"/>
        <v>30</v>
      </c>
    </row>
    <row r="641" spans="1:10" x14ac:dyDescent="0.2">
      <c r="A641" s="1">
        <f t="shared" si="36"/>
        <v>42762</v>
      </c>
      <c r="B641" s="1" t="s">
        <v>694</v>
      </c>
      <c r="C641">
        <v>6.4020000000000001</v>
      </c>
      <c r="D641">
        <v>6.4020000000000001</v>
      </c>
      <c r="E641">
        <v>6.4020000000000001</v>
      </c>
      <c r="F641">
        <v>6.4020000000000001</v>
      </c>
      <c r="G641" s="9">
        <v>-3.8999999999999998E-3</v>
      </c>
      <c r="H641" t="str">
        <f t="shared" si="37"/>
        <v>Jan</v>
      </c>
      <c r="I641" t="str">
        <f t="shared" si="38"/>
        <v>2017</v>
      </c>
      <c r="J641" t="str">
        <f t="shared" si="39"/>
        <v>27</v>
      </c>
    </row>
    <row r="642" spans="1:10" x14ac:dyDescent="0.2">
      <c r="A642" s="1">
        <f t="shared" si="36"/>
        <v>42760</v>
      </c>
      <c r="B642" s="1" t="s">
        <v>695</v>
      </c>
      <c r="C642">
        <v>6.4269999999999996</v>
      </c>
      <c r="D642">
        <v>6.4269999999999996</v>
      </c>
      <c r="E642">
        <v>6.4269999999999996</v>
      </c>
      <c r="F642">
        <v>6.4269999999999996</v>
      </c>
      <c r="G642" s="9">
        <v>-1.1999999999999999E-3</v>
      </c>
      <c r="H642" t="str">
        <f t="shared" si="37"/>
        <v>Jan</v>
      </c>
      <c r="I642" t="str">
        <f t="shared" si="38"/>
        <v>2017</v>
      </c>
      <c r="J642" t="str">
        <f t="shared" si="39"/>
        <v>25</v>
      </c>
    </row>
    <row r="643" spans="1:10" x14ac:dyDescent="0.2">
      <c r="A643" s="1">
        <f t="shared" ref="A643:A706" si="40">DATE(I643,MONTH(1&amp;H643),J643)</f>
        <v>42759</v>
      </c>
      <c r="B643" s="1" t="s">
        <v>696</v>
      </c>
      <c r="C643">
        <v>6.4349999999999996</v>
      </c>
      <c r="D643">
        <v>6.4349999999999996</v>
      </c>
      <c r="E643">
        <v>6.4349999999999996</v>
      </c>
      <c r="F643">
        <v>6.4349999999999996</v>
      </c>
      <c r="G643" s="9">
        <v>-2.5999999999999999E-3</v>
      </c>
      <c r="H643" t="str">
        <f t="shared" ref="H643:H706" si="41">LEFT(B643,3)</f>
        <v>Jan</v>
      </c>
      <c r="I643" t="str">
        <f t="shared" ref="I643:I706" si="42">RIGHT(B643,4)</f>
        <v>2017</v>
      </c>
      <c r="J643" t="str">
        <f t="shared" ref="J643:J706" si="43">MID(B643,5,2)</f>
        <v>24</v>
      </c>
    </row>
    <row r="644" spans="1:10" x14ac:dyDescent="0.2">
      <c r="A644" s="1">
        <f t="shared" si="40"/>
        <v>42758</v>
      </c>
      <c r="B644" s="1" t="s">
        <v>697</v>
      </c>
      <c r="C644">
        <v>6.452</v>
      </c>
      <c r="D644">
        <v>6.452</v>
      </c>
      <c r="E644">
        <v>6.452</v>
      </c>
      <c r="F644">
        <v>6.452</v>
      </c>
      <c r="G644" s="9">
        <v>-2.2000000000000001E-3</v>
      </c>
      <c r="H644" t="str">
        <f t="shared" si="41"/>
        <v>Jan</v>
      </c>
      <c r="I644" t="str">
        <f t="shared" si="42"/>
        <v>2017</v>
      </c>
      <c r="J644" t="str">
        <f t="shared" si="43"/>
        <v>23</v>
      </c>
    </row>
    <row r="645" spans="1:10" x14ac:dyDescent="0.2">
      <c r="A645" s="1">
        <f t="shared" si="40"/>
        <v>42755</v>
      </c>
      <c r="B645" s="1" t="s">
        <v>698</v>
      </c>
      <c r="C645">
        <v>6.4660000000000002</v>
      </c>
      <c r="D645">
        <v>6.4660000000000002</v>
      </c>
      <c r="E645">
        <v>6.4660000000000002</v>
      </c>
      <c r="F645">
        <v>6.4660000000000002</v>
      </c>
      <c r="G645" s="9">
        <v>-1.5E-3</v>
      </c>
      <c r="H645" t="str">
        <f t="shared" si="41"/>
        <v>Jan</v>
      </c>
      <c r="I645" t="str">
        <f t="shared" si="42"/>
        <v>2017</v>
      </c>
      <c r="J645" t="str">
        <f t="shared" si="43"/>
        <v>20</v>
      </c>
    </row>
    <row r="646" spans="1:10" x14ac:dyDescent="0.2">
      <c r="A646" s="1">
        <f t="shared" si="40"/>
        <v>42754</v>
      </c>
      <c r="B646" s="1" t="s">
        <v>699</v>
      </c>
      <c r="C646">
        <v>6.476</v>
      </c>
      <c r="D646">
        <v>6.476</v>
      </c>
      <c r="E646">
        <v>6.476</v>
      </c>
      <c r="F646">
        <v>6.476</v>
      </c>
      <c r="G646" s="9">
        <v>3.3999999999999998E-3</v>
      </c>
      <c r="H646" t="str">
        <f t="shared" si="41"/>
        <v>Jan</v>
      </c>
      <c r="I646" t="str">
        <f t="shared" si="42"/>
        <v>2017</v>
      </c>
      <c r="J646" t="str">
        <f t="shared" si="43"/>
        <v>19</v>
      </c>
    </row>
    <row r="647" spans="1:10" x14ac:dyDescent="0.2">
      <c r="A647" s="1">
        <f t="shared" si="40"/>
        <v>42753</v>
      </c>
      <c r="B647" s="1" t="s">
        <v>700</v>
      </c>
      <c r="C647">
        <v>6.4539999999999997</v>
      </c>
      <c r="D647">
        <v>6.4539999999999997</v>
      </c>
      <c r="E647">
        <v>6.4539999999999997</v>
      </c>
      <c r="F647">
        <v>6.4539999999999997</v>
      </c>
      <c r="G647" s="9">
        <v>5.0000000000000001E-3</v>
      </c>
      <c r="H647" t="str">
        <f t="shared" si="41"/>
        <v>Jan</v>
      </c>
      <c r="I647" t="str">
        <f t="shared" si="42"/>
        <v>2017</v>
      </c>
      <c r="J647" t="str">
        <f t="shared" si="43"/>
        <v>18</v>
      </c>
    </row>
    <row r="648" spans="1:10" x14ac:dyDescent="0.2">
      <c r="A648" s="1">
        <f t="shared" si="40"/>
        <v>42752</v>
      </c>
      <c r="B648" s="1" t="s">
        <v>701</v>
      </c>
      <c r="C648">
        <v>6.4219999999999997</v>
      </c>
      <c r="D648">
        <v>6.4219999999999997</v>
      </c>
      <c r="E648">
        <v>6.4219999999999997</v>
      </c>
      <c r="F648">
        <v>6.4219999999999997</v>
      </c>
      <c r="G648" s="9">
        <v>-2.5999999999999999E-3</v>
      </c>
      <c r="H648" t="str">
        <f t="shared" si="41"/>
        <v>Jan</v>
      </c>
      <c r="I648" t="str">
        <f t="shared" si="42"/>
        <v>2017</v>
      </c>
      <c r="J648" t="str">
        <f t="shared" si="43"/>
        <v>17</v>
      </c>
    </row>
    <row r="649" spans="1:10" x14ac:dyDescent="0.2">
      <c r="A649" s="1">
        <f t="shared" si="40"/>
        <v>42751</v>
      </c>
      <c r="B649" s="1" t="s">
        <v>702</v>
      </c>
      <c r="C649">
        <v>6.4390000000000001</v>
      </c>
      <c r="D649">
        <v>6.4390000000000001</v>
      </c>
      <c r="E649">
        <v>6.4390000000000001</v>
      </c>
      <c r="F649">
        <v>6.4390000000000001</v>
      </c>
      <c r="G649" s="9">
        <v>3.3999999999999998E-3</v>
      </c>
      <c r="H649" t="str">
        <f t="shared" si="41"/>
        <v>Jan</v>
      </c>
      <c r="I649" t="str">
        <f t="shared" si="42"/>
        <v>2017</v>
      </c>
      <c r="J649" t="str">
        <f t="shared" si="43"/>
        <v>16</v>
      </c>
    </row>
    <row r="650" spans="1:10" x14ac:dyDescent="0.2">
      <c r="A650" s="1">
        <f t="shared" si="40"/>
        <v>42748</v>
      </c>
      <c r="B650" s="1" t="s">
        <v>703</v>
      </c>
      <c r="C650">
        <v>6.4169999999999998</v>
      </c>
      <c r="D650">
        <v>6.4169999999999998</v>
      </c>
      <c r="E650">
        <v>6.4169999999999998</v>
      </c>
      <c r="F650">
        <v>6.4169999999999998</v>
      </c>
      <c r="G650" s="9">
        <v>7.1000000000000004E-3</v>
      </c>
      <c r="H650" t="str">
        <f t="shared" si="41"/>
        <v>Jan</v>
      </c>
      <c r="I650" t="str">
        <f t="shared" si="42"/>
        <v>2017</v>
      </c>
      <c r="J650" t="str">
        <f t="shared" si="43"/>
        <v>13</v>
      </c>
    </row>
    <row r="651" spans="1:10" x14ac:dyDescent="0.2">
      <c r="A651" s="1">
        <f t="shared" si="40"/>
        <v>42747</v>
      </c>
      <c r="B651" s="1" t="s">
        <v>704</v>
      </c>
      <c r="C651">
        <v>6.3719999999999999</v>
      </c>
      <c r="D651">
        <v>6.3719999999999999</v>
      </c>
      <c r="E651">
        <v>6.3719999999999999</v>
      </c>
      <c r="F651">
        <v>6.3719999999999999</v>
      </c>
      <c r="G651" s="9">
        <v>-3.3999999999999998E-3</v>
      </c>
      <c r="H651" t="str">
        <f t="shared" si="41"/>
        <v>Jan</v>
      </c>
      <c r="I651" t="str">
        <f t="shared" si="42"/>
        <v>2017</v>
      </c>
      <c r="J651" t="str">
        <f t="shared" si="43"/>
        <v>12</v>
      </c>
    </row>
    <row r="652" spans="1:10" x14ac:dyDescent="0.2">
      <c r="A652" s="1">
        <f t="shared" si="40"/>
        <v>42746</v>
      </c>
      <c r="B652" s="1" t="s">
        <v>705</v>
      </c>
      <c r="C652">
        <v>6.3940000000000001</v>
      </c>
      <c r="D652">
        <v>6.3940000000000001</v>
      </c>
      <c r="E652">
        <v>6.3940000000000001</v>
      </c>
      <c r="F652">
        <v>6.3940000000000001</v>
      </c>
      <c r="G652" s="9">
        <v>-5.9999999999999995E-4</v>
      </c>
      <c r="H652" t="str">
        <f t="shared" si="41"/>
        <v>Jan</v>
      </c>
      <c r="I652" t="str">
        <f t="shared" si="42"/>
        <v>2017</v>
      </c>
      <c r="J652" t="str">
        <f t="shared" si="43"/>
        <v>11</v>
      </c>
    </row>
    <row r="653" spans="1:10" x14ac:dyDescent="0.2">
      <c r="A653" s="1">
        <f t="shared" si="40"/>
        <v>42745</v>
      </c>
      <c r="B653" s="1" t="s">
        <v>706</v>
      </c>
      <c r="C653">
        <v>6.3979999999999997</v>
      </c>
      <c r="D653">
        <v>6.3979999999999997</v>
      </c>
      <c r="E653">
        <v>6.3979999999999997</v>
      </c>
      <c r="F653">
        <v>6.3979999999999997</v>
      </c>
      <c r="G653" s="9">
        <v>2.0000000000000001E-4</v>
      </c>
      <c r="H653" t="str">
        <f t="shared" si="41"/>
        <v>Jan</v>
      </c>
      <c r="I653" t="str">
        <f t="shared" si="42"/>
        <v>2017</v>
      </c>
      <c r="J653" t="str">
        <f t="shared" si="43"/>
        <v>10</v>
      </c>
    </row>
    <row r="654" spans="1:10" x14ac:dyDescent="0.2">
      <c r="A654" s="1">
        <f t="shared" si="40"/>
        <v>42744</v>
      </c>
      <c r="B654" s="1" t="s">
        <v>707</v>
      </c>
      <c r="C654">
        <v>6.3970000000000002</v>
      </c>
      <c r="D654">
        <v>6.3970000000000002</v>
      </c>
      <c r="E654">
        <v>6.3970000000000002</v>
      </c>
      <c r="F654">
        <v>6.3970000000000002</v>
      </c>
      <c r="G654" s="9">
        <v>1.6000000000000001E-3</v>
      </c>
      <c r="H654" t="str">
        <f t="shared" si="41"/>
        <v>Jan</v>
      </c>
      <c r="I654" t="str">
        <f t="shared" si="42"/>
        <v>2017</v>
      </c>
      <c r="J654" t="str">
        <f t="shared" si="43"/>
        <v>09</v>
      </c>
    </row>
    <row r="655" spans="1:10" x14ac:dyDescent="0.2">
      <c r="A655" s="1">
        <f t="shared" si="40"/>
        <v>42741</v>
      </c>
      <c r="B655" s="1" t="s">
        <v>708</v>
      </c>
      <c r="C655">
        <v>6.3869999999999996</v>
      </c>
      <c r="D655">
        <v>6.3869999999999996</v>
      </c>
      <c r="E655">
        <v>6.3869999999999996</v>
      </c>
      <c r="F655">
        <v>6.3869999999999996</v>
      </c>
      <c r="G655" s="9">
        <v>2.0000000000000001E-4</v>
      </c>
      <c r="H655" t="str">
        <f t="shared" si="41"/>
        <v>Jan</v>
      </c>
      <c r="I655" t="str">
        <f t="shared" si="42"/>
        <v>2017</v>
      </c>
      <c r="J655" t="str">
        <f t="shared" si="43"/>
        <v>06</v>
      </c>
    </row>
    <row r="656" spans="1:10" x14ac:dyDescent="0.2">
      <c r="A656" s="1">
        <f t="shared" si="40"/>
        <v>42740</v>
      </c>
      <c r="B656" s="1" t="s">
        <v>709</v>
      </c>
      <c r="C656">
        <v>6.3860000000000001</v>
      </c>
      <c r="D656">
        <v>6.3860000000000001</v>
      </c>
      <c r="E656">
        <v>6.3860000000000001</v>
      </c>
      <c r="F656">
        <v>6.3860000000000001</v>
      </c>
      <c r="G656" s="9">
        <v>3.3E-3</v>
      </c>
      <c r="H656" t="str">
        <f t="shared" si="41"/>
        <v>Jan</v>
      </c>
      <c r="I656" t="str">
        <f t="shared" si="42"/>
        <v>2017</v>
      </c>
      <c r="J656" t="str">
        <f t="shared" si="43"/>
        <v>05</v>
      </c>
    </row>
    <row r="657" spans="1:10" x14ac:dyDescent="0.2">
      <c r="A657" s="1">
        <f t="shared" si="40"/>
        <v>42739</v>
      </c>
      <c r="B657" s="1" t="s">
        <v>710</v>
      </c>
      <c r="C657">
        <v>6.3650000000000002</v>
      </c>
      <c r="D657">
        <v>6.3650000000000002</v>
      </c>
      <c r="E657">
        <v>6.3650000000000002</v>
      </c>
      <c r="F657">
        <v>6.3650000000000002</v>
      </c>
      <c r="G657" s="9">
        <v>-1.24E-2</v>
      </c>
      <c r="H657" t="str">
        <f t="shared" si="41"/>
        <v>Jan</v>
      </c>
      <c r="I657" t="str">
        <f t="shared" si="42"/>
        <v>2017</v>
      </c>
      <c r="J657" t="str">
        <f t="shared" si="43"/>
        <v>04</v>
      </c>
    </row>
    <row r="658" spans="1:10" x14ac:dyDescent="0.2">
      <c r="A658" s="1">
        <f t="shared" si="40"/>
        <v>42738</v>
      </c>
      <c r="B658" s="1" t="s">
        <v>711</v>
      </c>
      <c r="C658">
        <v>6.4450000000000003</v>
      </c>
      <c r="D658">
        <v>6.4450000000000003</v>
      </c>
      <c r="E658">
        <v>6.4450000000000003</v>
      </c>
      <c r="F658">
        <v>6.4450000000000003</v>
      </c>
      <c r="G658" s="9">
        <v>6.1000000000000004E-3</v>
      </c>
      <c r="H658" t="str">
        <f t="shared" si="41"/>
        <v>Jan</v>
      </c>
      <c r="I658" t="str">
        <f t="shared" si="42"/>
        <v>2017</v>
      </c>
      <c r="J658" t="str">
        <f t="shared" si="43"/>
        <v>03</v>
      </c>
    </row>
    <row r="659" spans="1:10" x14ac:dyDescent="0.2">
      <c r="A659" s="1">
        <f t="shared" si="40"/>
        <v>42737</v>
      </c>
      <c r="B659" s="1" t="s">
        <v>712</v>
      </c>
      <c r="C659">
        <v>6.4059999999999997</v>
      </c>
      <c r="D659">
        <v>6.4059999999999997</v>
      </c>
      <c r="E659">
        <v>6.4059999999999997</v>
      </c>
      <c r="F659">
        <v>6.4059999999999997</v>
      </c>
      <c r="G659" s="9">
        <v>-1.6899999999999998E-2</v>
      </c>
      <c r="H659" t="str">
        <f t="shared" si="41"/>
        <v>Jan</v>
      </c>
      <c r="I659" t="str">
        <f t="shared" si="42"/>
        <v>2017</v>
      </c>
      <c r="J659" t="str">
        <f t="shared" si="43"/>
        <v>02</v>
      </c>
    </row>
    <row r="660" spans="1:10" x14ac:dyDescent="0.2">
      <c r="A660" s="1">
        <f t="shared" si="40"/>
        <v>42734</v>
      </c>
      <c r="B660" s="1" t="s">
        <v>713</v>
      </c>
      <c r="C660">
        <v>6.516</v>
      </c>
      <c r="D660">
        <v>6.516</v>
      </c>
      <c r="E660">
        <v>6.516</v>
      </c>
      <c r="F660">
        <v>6.516</v>
      </c>
      <c r="G660" s="9">
        <v>-1.1000000000000001E-3</v>
      </c>
      <c r="H660" t="str">
        <f t="shared" si="41"/>
        <v>Dec</v>
      </c>
      <c r="I660" t="str">
        <f t="shared" si="42"/>
        <v>2016</v>
      </c>
      <c r="J660" t="str">
        <f t="shared" si="43"/>
        <v>30</v>
      </c>
    </row>
    <row r="661" spans="1:10" x14ac:dyDescent="0.2">
      <c r="A661" s="1">
        <f t="shared" si="40"/>
        <v>42733</v>
      </c>
      <c r="B661" s="1" t="s">
        <v>714</v>
      </c>
      <c r="C661">
        <v>6.5229999999999997</v>
      </c>
      <c r="D661">
        <v>6.5229999999999997</v>
      </c>
      <c r="E661">
        <v>6.5229999999999997</v>
      </c>
      <c r="F661">
        <v>6.5229999999999997</v>
      </c>
      <c r="G661" s="9">
        <v>-9.4000000000000004E-3</v>
      </c>
      <c r="H661" t="str">
        <f t="shared" si="41"/>
        <v>Dec</v>
      </c>
      <c r="I661" t="str">
        <f t="shared" si="42"/>
        <v>2016</v>
      </c>
      <c r="J661" t="str">
        <f t="shared" si="43"/>
        <v>29</v>
      </c>
    </row>
    <row r="662" spans="1:10" x14ac:dyDescent="0.2">
      <c r="A662" s="1">
        <f t="shared" si="40"/>
        <v>42732</v>
      </c>
      <c r="B662" s="1" t="s">
        <v>715</v>
      </c>
      <c r="C662">
        <v>6.585</v>
      </c>
      <c r="D662">
        <v>6.585</v>
      </c>
      <c r="E662">
        <v>6.585</v>
      </c>
      <c r="F662">
        <v>6.585</v>
      </c>
      <c r="G662" s="9">
        <v>-8.9999999999999998E-4</v>
      </c>
      <c r="H662" t="str">
        <f t="shared" si="41"/>
        <v>Dec</v>
      </c>
      <c r="I662" t="str">
        <f t="shared" si="42"/>
        <v>2016</v>
      </c>
      <c r="J662" t="str">
        <f t="shared" si="43"/>
        <v>28</v>
      </c>
    </row>
    <row r="663" spans="1:10" x14ac:dyDescent="0.2">
      <c r="A663" s="1">
        <f t="shared" si="40"/>
        <v>42731</v>
      </c>
      <c r="B663" s="1" t="s">
        <v>716</v>
      </c>
      <c r="C663">
        <v>6.5910000000000002</v>
      </c>
      <c r="D663">
        <v>6.5910000000000002</v>
      </c>
      <c r="E663">
        <v>6.5910000000000002</v>
      </c>
      <c r="F663">
        <v>6.5910000000000002</v>
      </c>
      <c r="G663" s="9">
        <v>2.5999999999999999E-3</v>
      </c>
      <c r="H663" t="str">
        <f t="shared" si="41"/>
        <v>Dec</v>
      </c>
      <c r="I663" t="str">
        <f t="shared" si="42"/>
        <v>2016</v>
      </c>
      <c r="J663" t="str">
        <f t="shared" si="43"/>
        <v>27</v>
      </c>
    </row>
    <row r="664" spans="1:10" x14ac:dyDescent="0.2">
      <c r="A664" s="1">
        <f t="shared" si="40"/>
        <v>42730</v>
      </c>
      <c r="B664" s="1" t="s">
        <v>717</v>
      </c>
      <c r="C664">
        <v>6.5739999999999998</v>
      </c>
      <c r="D664">
        <v>6.5739999999999998</v>
      </c>
      <c r="E664">
        <v>6.5739999999999998</v>
      </c>
      <c r="F664">
        <v>6.5739999999999998</v>
      </c>
      <c r="G664" s="9">
        <v>4.5999999999999999E-3</v>
      </c>
      <c r="H664" t="str">
        <f t="shared" si="41"/>
        <v>Dec</v>
      </c>
      <c r="I664" t="str">
        <f t="shared" si="42"/>
        <v>2016</v>
      </c>
      <c r="J664" t="str">
        <f t="shared" si="43"/>
        <v>26</v>
      </c>
    </row>
    <row r="665" spans="1:10" x14ac:dyDescent="0.2">
      <c r="A665" s="1">
        <f t="shared" si="40"/>
        <v>42727</v>
      </c>
      <c r="B665" s="1" t="s">
        <v>718</v>
      </c>
      <c r="C665">
        <v>6.5439999999999996</v>
      </c>
      <c r="D665">
        <v>6.5439999999999996</v>
      </c>
      <c r="E665">
        <v>6.5439999999999996</v>
      </c>
      <c r="F665">
        <v>6.5439999999999996</v>
      </c>
      <c r="G665" s="9">
        <v>4.3E-3</v>
      </c>
      <c r="H665" t="str">
        <f t="shared" si="41"/>
        <v>Dec</v>
      </c>
      <c r="I665" t="str">
        <f t="shared" si="42"/>
        <v>2016</v>
      </c>
      <c r="J665" t="str">
        <f t="shared" si="43"/>
        <v>23</v>
      </c>
    </row>
    <row r="666" spans="1:10" x14ac:dyDescent="0.2">
      <c r="A666" s="1">
        <f t="shared" si="40"/>
        <v>42726</v>
      </c>
      <c r="B666" s="1" t="s">
        <v>719</v>
      </c>
      <c r="C666">
        <v>6.516</v>
      </c>
      <c r="D666">
        <v>6.516</v>
      </c>
      <c r="E666">
        <v>6.516</v>
      </c>
      <c r="F666">
        <v>6.516</v>
      </c>
      <c r="G666" s="9">
        <v>8.2000000000000007E-3</v>
      </c>
      <c r="H666" t="str">
        <f t="shared" si="41"/>
        <v>Dec</v>
      </c>
      <c r="I666" t="str">
        <f t="shared" si="42"/>
        <v>2016</v>
      </c>
      <c r="J666" t="str">
        <f t="shared" si="43"/>
        <v>22</v>
      </c>
    </row>
    <row r="667" spans="1:10" x14ac:dyDescent="0.2">
      <c r="A667" s="1">
        <f t="shared" si="40"/>
        <v>42725</v>
      </c>
      <c r="B667" s="1" t="s">
        <v>720</v>
      </c>
      <c r="C667">
        <v>6.4630000000000001</v>
      </c>
      <c r="D667">
        <v>6.4630000000000001</v>
      </c>
      <c r="E667">
        <v>6.4630000000000001</v>
      </c>
      <c r="F667">
        <v>6.4630000000000001</v>
      </c>
      <c r="G667" s="9">
        <v>-2.5999999999999999E-3</v>
      </c>
      <c r="H667" t="str">
        <f t="shared" si="41"/>
        <v>Dec</v>
      </c>
      <c r="I667" t="str">
        <f t="shared" si="42"/>
        <v>2016</v>
      </c>
      <c r="J667" t="str">
        <f t="shared" si="43"/>
        <v>21</v>
      </c>
    </row>
    <row r="668" spans="1:10" x14ac:dyDescent="0.2">
      <c r="A668" s="1">
        <f t="shared" si="40"/>
        <v>42724</v>
      </c>
      <c r="B668" s="1" t="s">
        <v>721</v>
      </c>
      <c r="C668">
        <v>6.48</v>
      </c>
      <c r="D668">
        <v>6.48</v>
      </c>
      <c r="E668">
        <v>6.48</v>
      </c>
      <c r="F668">
        <v>6.48</v>
      </c>
      <c r="G668" s="9">
        <v>-4.5999999999999999E-3</v>
      </c>
      <c r="H668" t="str">
        <f t="shared" si="41"/>
        <v>Dec</v>
      </c>
      <c r="I668" t="str">
        <f t="shared" si="42"/>
        <v>2016</v>
      </c>
      <c r="J668" t="str">
        <f t="shared" si="43"/>
        <v>20</v>
      </c>
    </row>
    <row r="669" spans="1:10" x14ac:dyDescent="0.2">
      <c r="A669" s="1">
        <f t="shared" si="40"/>
        <v>42723</v>
      </c>
      <c r="B669" s="1" t="s">
        <v>722</v>
      </c>
      <c r="C669">
        <v>6.51</v>
      </c>
      <c r="D669">
        <v>6.51</v>
      </c>
      <c r="E669">
        <v>6.51</v>
      </c>
      <c r="F669">
        <v>6.51</v>
      </c>
      <c r="G669" s="9">
        <v>5.9999999999999995E-4</v>
      </c>
      <c r="H669" t="str">
        <f t="shared" si="41"/>
        <v>Dec</v>
      </c>
      <c r="I669" t="str">
        <f t="shared" si="42"/>
        <v>2016</v>
      </c>
      <c r="J669" t="str">
        <f t="shared" si="43"/>
        <v>19</v>
      </c>
    </row>
    <row r="670" spans="1:10" x14ac:dyDescent="0.2">
      <c r="A670" s="1">
        <f t="shared" si="40"/>
        <v>42720</v>
      </c>
      <c r="B670" s="1" t="s">
        <v>723</v>
      </c>
      <c r="C670">
        <v>6.5060000000000002</v>
      </c>
      <c r="D670">
        <v>6.5060000000000002</v>
      </c>
      <c r="E670">
        <v>6.5060000000000002</v>
      </c>
      <c r="F670">
        <v>6.5060000000000002</v>
      </c>
      <c r="G670" s="9">
        <v>-4.5999999999999999E-3</v>
      </c>
      <c r="H670" t="str">
        <f t="shared" si="41"/>
        <v>Dec</v>
      </c>
      <c r="I670" t="str">
        <f t="shared" si="42"/>
        <v>2016</v>
      </c>
      <c r="J670" t="str">
        <f t="shared" si="43"/>
        <v>16</v>
      </c>
    </row>
    <row r="671" spans="1:10" x14ac:dyDescent="0.2">
      <c r="A671" s="1">
        <f t="shared" si="40"/>
        <v>42719</v>
      </c>
      <c r="B671" s="1" t="s">
        <v>724</v>
      </c>
      <c r="C671">
        <v>6.5359999999999996</v>
      </c>
      <c r="D671">
        <v>6.5359999999999996</v>
      </c>
      <c r="E671">
        <v>6.5359999999999996</v>
      </c>
      <c r="F671">
        <v>6.5359999999999996</v>
      </c>
      <c r="G671" s="9">
        <v>0.02</v>
      </c>
      <c r="H671" t="str">
        <f t="shared" si="41"/>
        <v>Dec</v>
      </c>
      <c r="I671" t="str">
        <f t="shared" si="42"/>
        <v>2016</v>
      </c>
      <c r="J671" t="str">
        <f t="shared" si="43"/>
        <v>15</v>
      </c>
    </row>
    <row r="672" spans="1:10" x14ac:dyDescent="0.2">
      <c r="A672" s="1">
        <f t="shared" si="40"/>
        <v>42718</v>
      </c>
      <c r="B672" s="1" t="s">
        <v>725</v>
      </c>
      <c r="C672">
        <v>6.4080000000000004</v>
      </c>
      <c r="D672">
        <v>6.4080000000000004</v>
      </c>
      <c r="E672">
        <v>6.4080000000000004</v>
      </c>
      <c r="F672">
        <v>6.4080000000000004</v>
      </c>
      <c r="G672" s="9">
        <v>-2.3E-3</v>
      </c>
      <c r="H672" t="str">
        <f t="shared" si="41"/>
        <v>Dec</v>
      </c>
      <c r="I672" t="str">
        <f t="shared" si="42"/>
        <v>2016</v>
      </c>
      <c r="J672" t="str">
        <f t="shared" si="43"/>
        <v>14</v>
      </c>
    </row>
    <row r="673" spans="1:10" x14ac:dyDescent="0.2">
      <c r="A673" s="1">
        <f t="shared" si="40"/>
        <v>42717</v>
      </c>
      <c r="B673" s="1" t="s">
        <v>726</v>
      </c>
      <c r="C673">
        <v>6.423</v>
      </c>
      <c r="D673">
        <v>6.423</v>
      </c>
      <c r="E673">
        <v>6.423</v>
      </c>
      <c r="F673">
        <v>6.423</v>
      </c>
      <c r="G673" s="9">
        <v>-2.8E-3</v>
      </c>
      <c r="H673" t="str">
        <f t="shared" si="41"/>
        <v>Dec</v>
      </c>
      <c r="I673" t="str">
        <f t="shared" si="42"/>
        <v>2016</v>
      </c>
      <c r="J673" t="str">
        <f t="shared" si="43"/>
        <v>13</v>
      </c>
    </row>
    <row r="674" spans="1:10" x14ac:dyDescent="0.2">
      <c r="A674" s="1">
        <f t="shared" si="40"/>
        <v>42713</v>
      </c>
      <c r="B674" s="1" t="s">
        <v>727</v>
      </c>
      <c r="C674">
        <v>6.4409999999999998</v>
      </c>
      <c r="D674">
        <v>6.4409999999999998</v>
      </c>
      <c r="E674">
        <v>6.4409999999999998</v>
      </c>
      <c r="F674">
        <v>6.4409999999999998</v>
      </c>
      <c r="G674" s="9">
        <v>6.6E-3</v>
      </c>
      <c r="H674" t="str">
        <f t="shared" si="41"/>
        <v>Dec</v>
      </c>
      <c r="I674" t="str">
        <f t="shared" si="42"/>
        <v>2016</v>
      </c>
      <c r="J674" t="str">
        <f t="shared" si="43"/>
        <v>09</v>
      </c>
    </row>
    <row r="675" spans="1:10" x14ac:dyDescent="0.2">
      <c r="A675" s="1">
        <f t="shared" si="40"/>
        <v>42712</v>
      </c>
      <c r="B675" s="1" t="s">
        <v>728</v>
      </c>
      <c r="C675">
        <v>6.399</v>
      </c>
      <c r="D675">
        <v>6.399</v>
      </c>
      <c r="E675">
        <v>6.399</v>
      </c>
      <c r="F675">
        <v>6.399</v>
      </c>
      <c r="G675" s="9">
        <v>-1.1000000000000001E-3</v>
      </c>
      <c r="H675" t="str">
        <f t="shared" si="41"/>
        <v>Dec</v>
      </c>
      <c r="I675" t="str">
        <f t="shared" si="42"/>
        <v>2016</v>
      </c>
      <c r="J675" t="str">
        <f t="shared" si="43"/>
        <v>08</v>
      </c>
    </row>
    <row r="676" spans="1:10" x14ac:dyDescent="0.2">
      <c r="A676" s="1">
        <f t="shared" si="40"/>
        <v>42711</v>
      </c>
      <c r="B676" s="1" t="s">
        <v>729</v>
      </c>
      <c r="C676">
        <v>6.4059999999999997</v>
      </c>
      <c r="D676">
        <v>6.4059999999999997</v>
      </c>
      <c r="E676">
        <v>6.4059999999999997</v>
      </c>
      <c r="F676">
        <v>6.4059999999999997</v>
      </c>
      <c r="G676" s="9">
        <v>3.2899999999999999E-2</v>
      </c>
      <c r="H676" t="str">
        <f t="shared" si="41"/>
        <v>Dec</v>
      </c>
      <c r="I676" t="str">
        <f t="shared" si="42"/>
        <v>2016</v>
      </c>
      <c r="J676" t="str">
        <f t="shared" si="43"/>
        <v>07</v>
      </c>
    </row>
    <row r="677" spans="1:10" x14ac:dyDescent="0.2">
      <c r="A677" s="1">
        <f t="shared" si="40"/>
        <v>42710</v>
      </c>
      <c r="B677" s="1" t="s">
        <v>730</v>
      </c>
      <c r="C677">
        <v>6.202</v>
      </c>
      <c r="D677">
        <v>6.202</v>
      </c>
      <c r="E677">
        <v>6.202</v>
      </c>
      <c r="F677">
        <v>6.202</v>
      </c>
      <c r="G677" s="9">
        <v>-2.3999999999999998E-3</v>
      </c>
      <c r="H677" t="str">
        <f t="shared" si="41"/>
        <v>Dec</v>
      </c>
      <c r="I677" t="str">
        <f t="shared" si="42"/>
        <v>2016</v>
      </c>
      <c r="J677" t="str">
        <f t="shared" si="43"/>
        <v>06</v>
      </c>
    </row>
    <row r="678" spans="1:10" x14ac:dyDescent="0.2">
      <c r="A678" s="1">
        <f t="shared" si="40"/>
        <v>42709</v>
      </c>
      <c r="B678" s="1" t="s">
        <v>731</v>
      </c>
      <c r="C678">
        <v>6.2169999999999996</v>
      </c>
      <c r="D678">
        <v>6.2169999999999996</v>
      </c>
      <c r="E678">
        <v>6.2169999999999996</v>
      </c>
      <c r="F678">
        <v>6.2169999999999996</v>
      </c>
      <c r="G678" s="9">
        <v>-2.5999999999999999E-3</v>
      </c>
      <c r="H678" t="str">
        <f t="shared" si="41"/>
        <v>Dec</v>
      </c>
      <c r="I678" t="str">
        <f t="shared" si="42"/>
        <v>2016</v>
      </c>
      <c r="J678" t="str">
        <f t="shared" si="43"/>
        <v>05</v>
      </c>
    </row>
    <row r="679" spans="1:10" x14ac:dyDescent="0.2">
      <c r="A679" s="1">
        <f t="shared" si="40"/>
        <v>42706</v>
      </c>
      <c r="B679" s="1" t="s">
        <v>732</v>
      </c>
      <c r="C679">
        <v>6.2329999999999997</v>
      </c>
      <c r="D679">
        <v>6.2329999999999997</v>
      </c>
      <c r="E679">
        <v>6.2329999999999997</v>
      </c>
      <c r="F679">
        <v>6.2329999999999997</v>
      </c>
      <c r="G679" s="9">
        <v>2.8999999999999998E-3</v>
      </c>
      <c r="H679" t="str">
        <f t="shared" si="41"/>
        <v>Dec</v>
      </c>
      <c r="I679" t="str">
        <f t="shared" si="42"/>
        <v>2016</v>
      </c>
      <c r="J679" t="str">
        <f t="shared" si="43"/>
        <v>02</v>
      </c>
    </row>
    <row r="680" spans="1:10" x14ac:dyDescent="0.2">
      <c r="A680" s="1">
        <f t="shared" si="40"/>
        <v>42705</v>
      </c>
      <c r="B680" s="1" t="s">
        <v>733</v>
      </c>
      <c r="C680">
        <v>6.2149999999999999</v>
      </c>
      <c r="D680">
        <v>6.2149999999999999</v>
      </c>
      <c r="E680">
        <v>6.2149999999999999</v>
      </c>
      <c r="F680">
        <v>6.2149999999999999</v>
      </c>
      <c r="G680" s="9">
        <v>-5.0000000000000001E-3</v>
      </c>
      <c r="H680" t="str">
        <f t="shared" si="41"/>
        <v>Dec</v>
      </c>
      <c r="I680" t="str">
        <f t="shared" si="42"/>
        <v>2016</v>
      </c>
      <c r="J680" t="str">
        <f t="shared" si="43"/>
        <v>01</v>
      </c>
    </row>
    <row r="681" spans="1:10" x14ac:dyDescent="0.2">
      <c r="A681" s="1">
        <f t="shared" si="40"/>
        <v>42704</v>
      </c>
      <c r="B681" s="1" t="s">
        <v>734</v>
      </c>
      <c r="C681">
        <v>6.2460000000000004</v>
      </c>
      <c r="D681">
        <v>6.2460000000000004</v>
      </c>
      <c r="E681">
        <v>6.2460000000000004</v>
      </c>
      <c r="F681">
        <v>6.2460000000000004</v>
      </c>
      <c r="G681" s="9">
        <v>-1.17E-2</v>
      </c>
      <c r="H681" t="str">
        <f t="shared" si="41"/>
        <v>Nov</v>
      </c>
      <c r="I681" t="str">
        <f t="shared" si="42"/>
        <v>2016</v>
      </c>
      <c r="J681" t="str">
        <f t="shared" si="43"/>
        <v>30</v>
      </c>
    </row>
    <row r="682" spans="1:10" x14ac:dyDescent="0.2">
      <c r="A682" s="1">
        <f t="shared" si="40"/>
        <v>42703</v>
      </c>
      <c r="B682" s="1" t="s">
        <v>735</v>
      </c>
      <c r="C682">
        <v>6.32</v>
      </c>
      <c r="D682">
        <v>6.32</v>
      </c>
      <c r="E682">
        <v>6.32</v>
      </c>
      <c r="F682">
        <v>6.32</v>
      </c>
      <c r="G682" s="9">
        <v>-8.9999999999999998E-4</v>
      </c>
      <c r="H682" t="str">
        <f t="shared" si="41"/>
        <v>Nov</v>
      </c>
      <c r="I682" t="str">
        <f t="shared" si="42"/>
        <v>2016</v>
      </c>
      <c r="J682" t="str">
        <f t="shared" si="43"/>
        <v>29</v>
      </c>
    </row>
    <row r="683" spans="1:10" x14ac:dyDescent="0.2">
      <c r="A683" s="1">
        <f t="shared" si="40"/>
        <v>42702</v>
      </c>
      <c r="B683" s="1" t="s">
        <v>736</v>
      </c>
      <c r="C683">
        <v>6.3259999999999996</v>
      </c>
      <c r="D683">
        <v>6.3259999999999996</v>
      </c>
      <c r="E683">
        <v>6.3259999999999996</v>
      </c>
      <c r="F683">
        <v>6.3259999999999996</v>
      </c>
      <c r="G683" s="9">
        <v>1.49E-2</v>
      </c>
      <c r="H683" t="str">
        <f t="shared" si="41"/>
        <v>Nov</v>
      </c>
      <c r="I683" t="str">
        <f t="shared" si="42"/>
        <v>2016</v>
      </c>
      <c r="J683" t="str">
        <f t="shared" si="43"/>
        <v>28</v>
      </c>
    </row>
    <row r="684" spans="1:10" x14ac:dyDescent="0.2">
      <c r="A684" s="1">
        <f t="shared" si="40"/>
        <v>42699</v>
      </c>
      <c r="B684" s="1" t="s">
        <v>737</v>
      </c>
      <c r="C684">
        <v>6.2329999999999997</v>
      </c>
      <c r="D684">
        <v>6.2329999999999997</v>
      </c>
      <c r="E684">
        <v>6.2329999999999997</v>
      </c>
      <c r="F684">
        <v>6.2329999999999997</v>
      </c>
      <c r="G684" s="9">
        <v>7.4000000000000003E-3</v>
      </c>
      <c r="H684" t="str">
        <f t="shared" si="41"/>
        <v>Nov</v>
      </c>
      <c r="I684" t="str">
        <f t="shared" si="42"/>
        <v>2016</v>
      </c>
      <c r="J684" t="str">
        <f t="shared" si="43"/>
        <v>25</v>
      </c>
    </row>
    <row r="685" spans="1:10" x14ac:dyDescent="0.2">
      <c r="A685" s="1">
        <f t="shared" si="40"/>
        <v>42698</v>
      </c>
      <c r="B685" s="1" t="s">
        <v>738</v>
      </c>
      <c r="C685">
        <v>6.1870000000000003</v>
      </c>
      <c r="D685">
        <v>6.1870000000000003</v>
      </c>
      <c r="E685">
        <v>6.1870000000000003</v>
      </c>
      <c r="F685">
        <v>6.1870000000000003</v>
      </c>
      <c r="G685" s="9">
        <v>-1.4800000000000001E-2</v>
      </c>
      <c r="H685" t="str">
        <f t="shared" si="41"/>
        <v>Nov</v>
      </c>
      <c r="I685" t="str">
        <f t="shared" si="42"/>
        <v>2016</v>
      </c>
      <c r="J685" t="str">
        <f t="shared" si="43"/>
        <v>24</v>
      </c>
    </row>
    <row r="686" spans="1:10" x14ac:dyDescent="0.2">
      <c r="A686" s="1">
        <f t="shared" si="40"/>
        <v>42697</v>
      </c>
      <c r="B686" s="1" t="s">
        <v>739</v>
      </c>
      <c r="C686">
        <v>6.28</v>
      </c>
      <c r="D686">
        <v>6.28</v>
      </c>
      <c r="E686">
        <v>6.28</v>
      </c>
      <c r="F686">
        <v>6.28</v>
      </c>
      <c r="G686" s="9">
        <v>-4.5999999999999999E-3</v>
      </c>
      <c r="H686" t="str">
        <f t="shared" si="41"/>
        <v>Nov</v>
      </c>
      <c r="I686" t="str">
        <f t="shared" si="42"/>
        <v>2016</v>
      </c>
      <c r="J686" t="str">
        <f t="shared" si="43"/>
        <v>23</v>
      </c>
    </row>
    <row r="687" spans="1:10" x14ac:dyDescent="0.2">
      <c r="A687" s="1">
        <f t="shared" si="40"/>
        <v>42696</v>
      </c>
      <c r="B687" s="1" t="s">
        <v>740</v>
      </c>
      <c r="C687">
        <v>6.3090000000000002</v>
      </c>
      <c r="D687">
        <v>6.3090000000000002</v>
      </c>
      <c r="E687">
        <v>6.3090000000000002</v>
      </c>
      <c r="F687">
        <v>6.3090000000000002</v>
      </c>
      <c r="G687" s="9">
        <v>8.0000000000000004E-4</v>
      </c>
      <c r="H687" t="str">
        <f t="shared" si="41"/>
        <v>Nov</v>
      </c>
      <c r="I687" t="str">
        <f t="shared" si="42"/>
        <v>2016</v>
      </c>
      <c r="J687" t="str">
        <f t="shared" si="43"/>
        <v>22</v>
      </c>
    </row>
    <row r="688" spans="1:10" x14ac:dyDescent="0.2">
      <c r="A688" s="1">
        <f t="shared" si="40"/>
        <v>42695</v>
      </c>
      <c r="B688" s="1" t="s">
        <v>741</v>
      </c>
      <c r="C688">
        <v>6.3040000000000003</v>
      </c>
      <c r="D688">
        <v>6.3040000000000003</v>
      </c>
      <c r="E688">
        <v>6.3040000000000003</v>
      </c>
      <c r="F688">
        <v>6.3040000000000003</v>
      </c>
      <c r="G688" s="9">
        <v>-1.9300000000000001E-2</v>
      </c>
      <c r="H688" t="str">
        <f t="shared" si="41"/>
        <v>Nov</v>
      </c>
      <c r="I688" t="str">
        <f t="shared" si="42"/>
        <v>2016</v>
      </c>
      <c r="J688" t="str">
        <f t="shared" si="43"/>
        <v>21</v>
      </c>
    </row>
    <row r="689" spans="1:10" x14ac:dyDescent="0.2">
      <c r="A689" s="1">
        <f t="shared" si="40"/>
        <v>42692</v>
      </c>
      <c r="B689" s="1" t="s">
        <v>742</v>
      </c>
      <c r="C689">
        <v>6.4279999999999999</v>
      </c>
      <c r="D689">
        <v>6.4279999999999999</v>
      </c>
      <c r="E689">
        <v>6.4279999999999999</v>
      </c>
      <c r="F689">
        <v>6.4279999999999999</v>
      </c>
      <c r="G689" s="9">
        <v>1.4E-3</v>
      </c>
      <c r="H689" t="str">
        <f t="shared" si="41"/>
        <v>Nov</v>
      </c>
      <c r="I689" t="str">
        <f t="shared" si="42"/>
        <v>2016</v>
      </c>
      <c r="J689" t="str">
        <f t="shared" si="43"/>
        <v>18</v>
      </c>
    </row>
    <row r="690" spans="1:10" x14ac:dyDescent="0.2">
      <c r="A690" s="1">
        <f t="shared" si="40"/>
        <v>42691</v>
      </c>
      <c r="B690" s="1" t="s">
        <v>743</v>
      </c>
      <c r="C690">
        <v>6.4189999999999996</v>
      </c>
      <c r="D690">
        <v>6.4189999999999996</v>
      </c>
      <c r="E690">
        <v>6.4189999999999996</v>
      </c>
      <c r="F690">
        <v>6.4189999999999996</v>
      </c>
      <c r="G690" s="9">
        <v>-4.1999999999999997E-3</v>
      </c>
      <c r="H690" t="str">
        <f t="shared" si="41"/>
        <v>Nov</v>
      </c>
      <c r="I690" t="str">
        <f t="shared" si="42"/>
        <v>2016</v>
      </c>
      <c r="J690" t="str">
        <f t="shared" si="43"/>
        <v>17</v>
      </c>
    </row>
    <row r="691" spans="1:10" x14ac:dyDescent="0.2">
      <c r="A691" s="1">
        <f t="shared" si="40"/>
        <v>42690</v>
      </c>
      <c r="B691" s="1" t="s">
        <v>744</v>
      </c>
      <c r="C691">
        <v>6.4459999999999997</v>
      </c>
      <c r="D691">
        <v>6.4459999999999997</v>
      </c>
      <c r="E691">
        <v>6.4459999999999997</v>
      </c>
      <c r="F691">
        <v>6.4459999999999997</v>
      </c>
      <c r="G691" s="9">
        <v>-1.35E-2</v>
      </c>
      <c r="H691" t="str">
        <f t="shared" si="41"/>
        <v>Nov</v>
      </c>
      <c r="I691" t="str">
        <f t="shared" si="42"/>
        <v>2016</v>
      </c>
      <c r="J691" t="str">
        <f t="shared" si="43"/>
        <v>16</v>
      </c>
    </row>
    <row r="692" spans="1:10" x14ac:dyDescent="0.2">
      <c r="A692" s="1">
        <f t="shared" si="40"/>
        <v>42689</v>
      </c>
      <c r="B692" s="1" t="s">
        <v>745</v>
      </c>
      <c r="C692">
        <v>6.5339999999999998</v>
      </c>
      <c r="D692">
        <v>6.5339999999999998</v>
      </c>
      <c r="E692">
        <v>6.5339999999999998</v>
      </c>
      <c r="F692">
        <v>6.5339999999999998</v>
      </c>
      <c r="G692" s="9">
        <v>-2.8500000000000001E-2</v>
      </c>
      <c r="H692" t="str">
        <f t="shared" si="41"/>
        <v>Nov</v>
      </c>
      <c r="I692" t="str">
        <f t="shared" si="42"/>
        <v>2016</v>
      </c>
      <c r="J692" t="str">
        <f t="shared" si="43"/>
        <v>15</v>
      </c>
    </row>
    <row r="693" spans="1:10" x14ac:dyDescent="0.2">
      <c r="A693" s="1">
        <f t="shared" si="40"/>
        <v>42685</v>
      </c>
      <c r="B693" s="1" t="s">
        <v>746</v>
      </c>
      <c r="C693">
        <v>6.726</v>
      </c>
      <c r="D693">
        <v>6.726</v>
      </c>
      <c r="E693">
        <v>6.726</v>
      </c>
      <c r="F693">
        <v>6.726</v>
      </c>
      <c r="G693" s="9">
        <v>1.01E-2</v>
      </c>
      <c r="H693" t="str">
        <f t="shared" si="41"/>
        <v>Nov</v>
      </c>
      <c r="I693" t="str">
        <f t="shared" si="42"/>
        <v>2016</v>
      </c>
      <c r="J693" t="str">
        <f t="shared" si="43"/>
        <v>11</v>
      </c>
    </row>
    <row r="694" spans="1:10" x14ac:dyDescent="0.2">
      <c r="A694" s="1">
        <f t="shared" si="40"/>
        <v>42684</v>
      </c>
      <c r="B694" s="1" t="s">
        <v>747</v>
      </c>
      <c r="C694">
        <v>6.6589999999999998</v>
      </c>
      <c r="D694">
        <v>6.6589999999999998</v>
      </c>
      <c r="E694">
        <v>6.6589999999999998</v>
      </c>
      <c r="F694">
        <v>6.6589999999999998</v>
      </c>
      <c r="G694" s="9">
        <v>-1.2999999999999999E-3</v>
      </c>
      <c r="H694" t="str">
        <f t="shared" si="41"/>
        <v>Nov</v>
      </c>
      <c r="I694" t="str">
        <f t="shared" si="42"/>
        <v>2016</v>
      </c>
      <c r="J694" t="str">
        <f t="shared" si="43"/>
        <v>10</v>
      </c>
    </row>
    <row r="695" spans="1:10" x14ac:dyDescent="0.2">
      <c r="A695" s="1">
        <f t="shared" si="40"/>
        <v>42683</v>
      </c>
      <c r="B695" s="1" t="s">
        <v>748</v>
      </c>
      <c r="C695">
        <v>6.6680000000000001</v>
      </c>
      <c r="D695">
        <v>6.6680000000000001</v>
      </c>
      <c r="E695">
        <v>6.6680000000000001</v>
      </c>
      <c r="F695">
        <v>6.6680000000000001</v>
      </c>
      <c r="G695" s="9">
        <v>-1.9300000000000001E-2</v>
      </c>
      <c r="H695" t="str">
        <f t="shared" si="41"/>
        <v>Nov</v>
      </c>
      <c r="I695" t="str">
        <f t="shared" si="42"/>
        <v>2016</v>
      </c>
      <c r="J695" t="str">
        <f t="shared" si="43"/>
        <v>09</v>
      </c>
    </row>
    <row r="696" spans="1:10" x14ac:dyDescent="0.2">
      <c r="A696" s="1">
        <f t="shared" si="40"/>
        <v>42682</v>
      </c>
      <c r="B696" s="1" t="s">
        <v>749</v>
      </c>
      <c r="C696">
        <v>6.7990000000000004</v>
      </c>
      <c r="D696">
        <v>6.7990000000000004</v>
      </c>
      <c r="E696">
        <v>6.7990000000000004</v>
      </c>
      <c r="F696">
        <v>6.7990000000000004</v>
      </c>
      <c r="G696" s="9">
        <v>-5.3E-3</v>
      </c>
      <c r="H696" t="str">
        <f t="shared" si="41"/>
        <v>Nov</v>
      </c>
      <c r="I696" t="str">
        <f t="shared" si="42"/>
        <v>2016</v>
      </c>
      <c r="J696" t="str">
        <f t="shared" si="43"/>
        <v>08</v>
      </c>
    </row>
    <row r="697" spans="1:10" x14ac:dyDescent="0.2">
      <c r="A697" s="1">
        <f t="shared" si="40"/>
        <v>42681</v>
      </c>
      <c r="B697" s="1" t="s">
        <v>750</v>
      </c>
      <c r="C697">
        <v>6.835</v>
      </c>
      <c r="D697">
        <v>6.835</v>
      </c>
      <c r="E697">
        <v>6.835</v>
      </c>
      <c r="F697">
        <v>6.835</v>
      </c>
      <c r="G697" s="9">
        <v>-1E-3</v>
      </c>
      <c r="H697" t="str">
        <f t="shared" si="41"/>
        <v>Nov</v>
      </c>
      <c r="I697" t="str">
        <f t="shared" si="42"/>
        <v>2016</v>
      </c>
      <c r="J697" t="str">
        <f t="shared" si="43"/>
        <v>07</v>
      </c>
    </row>
    <row r="698" spans="1:10" x14ac:dyDescent="0.2">
      <c r="A698" s="1">
        <f t="shared" si="40"/>
        <v>42678</v>
      </c>
      <c r="B698" s="1" t="s">
        <v>751</v>
      </c>
      <c r="C698">
        <v>6.8419999999999996</v>
      </c>
      <c r="D698">
        <v>6.8419999999999996</v>
      </c>
      <c r="E698">
        <v>6.8419999999999996</v>
      </c>
      <c r="F698">
        <v>6.8419999999999996</v>
      </c>
      <c r="G698" s="9">
        <v>3.0999999999999999E-3</v>
      </c>
      <c r="H698" t="str">
        <f t="shared" si="41"/>
        <v>Nov</v>
      </c>
      <c r="I698" t="str">
        <f t="shared" si="42"/>
        <v>2016</v>
      </c>
      <c r="J698" t="str">
        <f t="shared" si="43"/>
        <v>04</v>
      </c>
    </row>
    <row r="699" spans="1:10" x14ac:dyDescent="0.2">
      <c r="A699" s="1">
        <f t="shared" si="40"/>
        <v>42677</v>
      </c>
      <c r="B699" s="1" t="s">
        <v>752</v>
      </c>
      <c r="C699">
        <v>6.8209999999999997</v>
      </c>
      <c r="D699">
        <v>6.8209999999999997</v>
      </c>
      <c r="E699">
        <v>6.8209999999999997</v>
      </c>
      <c r="F699">
        <v>6.8209999999999997</v>
      </c>
      <c r="G699" s="9">
        <v>-1.17E-2</v>
      </c>
      <c r="H699" t="str">
        <f t="shared" si="41"/>
        <v>Nov</v>
      </c>
      <c r="I699" t="str">
        <f t="shared" si="42"/>
        <v>2016</v>
      </c>
      <c r="J699" t="str">
        <f t="shared" si="43"/>
        <v>03</v>
      </c>
    </row>
    <row r="700" spans="1:10" x14ac:dyDescent="0.2">
      <c r="A700" s="1">
        <f t="shared" si="40"/>
        <v>42676</v>
      </c>
      <c r="B700" s="1" t="s">
        <v>753</v>
      </c>
      <c r="C700">
        <v>6.9020000000000001</v>
      </c>
      <c r="D700">
        <v>6.9020000000000001</v>
      </c>
      <c r="E700">
        <v>6.9020000000000001</v>
      </c>
      <c r="F700">
        <v>6.9020000000000001</v>
      </c>
      <c r="G700" s="9">
        <v>-1.2999999999999999E-3</v>
      </c>
      <c r="H700" t="str">
        <f t="shared" si="41"/>
        <v>Nov</v>
      </c>
      <c r="I700" t="str">
        <f t="shared" si="42"/>
        <v>2016</v>
      </c>
      <c r="J700" t="str">
        <f t="shared" si="43"/>
        <v>02</v>
      </c>
    </row>
    <row r="701" spans="1:10" x14ac:dyDescent="0.2">
      <c r="A701" s="1">
        <f t="shared" si="40"/>
        <v>42675</v>
      </c>
      <c r="B701" s="1" t="s">
        <v>754</v>
      </c>
      <c r="C701">
        <v>6.9109999999999996</v>
      </c>
      <c r="D701">
        <v>6.9109999999999996</v>
      </c>
      <c r="E701">
        <v>6.9109999999999996</v>
      </c>
      <c r="F701">
        <v>6.9109999999999996</v>
      </c>
      <c r="G701" s="9">
        <v>3.5999999999999999E-3</v>
      </c>
      <c r="H701" t="str">
        <f t="shared" si="41"/>
        <v>Nov</v>
      </c>
      <c r="I701" t="str">
        <f t="shared" si="42"/>
        <v>2016</v>
      </c>
      <c r="J701" t="str">
        <f t="shared" si="43"/>
        <v>01</v>
      </c>
    </row>
    <row r="702" spans="1:10" x14ac:dyDescent="0.2">
      <c r="A702" s="1">
        <f t="shared" si="40"/>
        <v>42671</v>
      </c>
      <c r="B702" s="1" t="s">
        <v>755</v>
      </c>
      <c r="C702">
        <v>6.8860000000000001</v>
      </c>
      <c r="D702">
        <v>6.8860000000000001</v>
      </c>
      <c r="E702">
        <v>6.8860000000000001</v>
      </c>
      <c r="F702">
        <v>6.8860000000000001</v>
      </c>
      <c r="G702" s="9">
        <v>-5.9999999999999995E-4</v>
      </c>
      <c r="H702" t="str">
        <f t="shared" si="41"/>
        <v>Oct</v>
      </c>
      <c r="I702" t="str">
        <f t="shared" si="42"/>
        <v>2016</v>
      </c>
      <c r="J702" t="str">
        <f t="shared" si="43"/>
        <v>28</v>
      </c>
    </row>
    <row r="703" spans="1:10" x14ac:dyDescent="0.2">
      <c r="A703" s="1">
        <f t="shared" si="40"/>
        <v>42670</v>
      </c>
      <c r="B703" s="1" t="s">
        <v>756</v>
      </c>
      <c r="C703">
        <v>6.89</v>
      </c>
      <c r="D703">
        <v>6.89</v>
      </c>
      <c r="E703">
        <v>6.89</v>
      </c>
      <c r="F703">
        <v>6.89</v>
      </c>
      <c r="G703" s="9">
        <v>2.5999999999999999E-3</v>
      </c>
      <c r="H703" t="str">
        <f t="shared" si="41"/>
        <v>Oct</v>
      </c>
      <c r="I703" t="str">
        <f t="shared" si="42"/>
        <v>2016</v>
      </c>
      <c r="J703" t="str">
        <f t="shared" si="43"/>
        <v>27</v>
      </c>
    </row>
    <row r="704" spans="1:10" x14ac:dyDescent="0.2">
      <c r="A704" s="1">
        <f t="shared" si="40"/>
        <v>42669</v>
      </c>
      <c r="B704" s="1" t="s">
        <v>757</v>
      </c>
      <c r="C704">
        <v>6.8719999999999999</v>
      </c>
      <c r="D704">
        <v>6.8719999999999999</v>
      </c>
      <c r="E704">
        <v>6.8719999999999999</v>
      </c>
      <c r="F704">
        <v>6.8719999999999999</v>
      </c>
      <c r="G704" s="9">
        <v>1E-4</v>
      </c>
      <c r="H704" t="str">
        <f t="shared" si="41"/>
        <v>Oct</v>
      </c>
      <c r="I704" t="str">
        <f t="shared" si="42"/>
        <v>2016</v>
      </c>
      <c r="J704" t="str">
        <f t="shared" si="43"/>
        <v>26</v>
      </c>
    </row>
    <row r="705" spans="1:10" x14ac:dyDescent="0.2">
      <c r="A705" s="1">
        <f t="shared" si="40"/>
        <v>42668</v>
      </c>
      <c r="B705" s="1" t="s">
        <v>758</v>
      </c>
      <c r="C705">
        <v>6.8710000000000004</v>
      </c>
      <c r="D705">
        <v>6.8710000000000004</v>
      </c>
      <c r="E705">
        <v>6.8710000000000004</v>
      </c>
      <c r="F705">
        <v>6.8710000000000004</v>
      </c>
      <c r="G705" s="9">
        <v>2.2000000000000001E-3</v>
      </c>
      <c r="H705" t="str">
        <f t="shared" si="41"/>
        <v>Oct</v>
      </c>
      <c r="I705" t="str">
        <f t="shared" si="42"/>
        <v>2016</v>
      </c>
      <c r="J705" t="str">
        <f t="shared" si="43"/>
        <v>25</v>
      </c>
    </row>
    <row r="706" spans="1:10" x14ac:dyDescent="0.2">
      <c r="A706" s="1">
        <f t="shared" si="40"/>
        <v>42667</v>
      </c>
      <c r="B706" s="1" t="s">
        <v>759</v>
      </c>
      <c r="C706">
        <v>6.8559999999999999</v>
      </c>
      <c r="D706">
        <v>6.8559999999999999</v>
      </c>
      <c r="E706">
        <v>6.8559999999999999</v>
      </c>
      <c r="F706">
        <v>6.8559999999999999</v>
      </c>
      <c r="G706" s="9">
        <v>8.9999999999999998E-4</v>
      </c>
      <c r="H706" t="str">
        <f t="shared" si="41"/>
        <v>Oct</v>
      </c>
      <c r="I706" t="str">
        <f t="shared" si="42"/>
        <v>2016</v>
      </c>
      <c r="J706" t="str">
        <f t="shared" si="43"/>
        <v>24</v>
      </c>
    </row>
    <row r="707" spans="1:10" x14ac:dyDescent="0.2">
      <c r="A707" s="1">
        <f t="shared" ref="A707:A770" si="44">DATE(I707,MONTH(1&amp;H707),J707)</f>
        <v>42664</v>
      </c>
      <c r="B707" s="1" t="s">
        <v>760</v>
      </c>
      <c r="C707">
        <v>6.85</v>
      </c>
      <c r="D707">
        <v>6.85</v>
      </c>
      <c r="E707">
        <v>6.85</v>
      </c>
      <c r="F707">
        <v>6.85</v>
      </c>
      <c r="G707" s="9">
        <v>1E-4</v>
      </c>
      <c r="H707" t="str">
        <f t="shared" ref="H707:H770" si="45">LEFT(B707,3)</f>
        <v>Oct</v>
      </c>
      <c r="I707" t="str">
        <f t="shared" ref="I707:I770" si="46">RIGHT(B707,4)</f>
        <v>2016</v>
      </c>
      <c r="J707" t="str">
        <f t="shared" ref="J707:J770" si="47">MID(B707,5,2)</f>
        <v>21</v>
      </c>
    </row>
    <row r="708" spans="1:10" x14ac:dyDescent="0.2">
      <c r="A708" s="1">
        <f t="shared" si="44"/>
        <v>42663</v>
      </c>
      <c r="B708" s="1" t="s">
        <v>761</v>
      </c>
      <c r="C708">
        <v>6.8490000000000002</v>
      </c>
      <c r="D708">
        <v>6.8490000000000002</v>
      </c>
      <c r="E708">
        <v>6.8490000000000002</v>
      </c>
      <c r="F708">
        <v>6.8490000000000002</v>
      </c>
      <c r="G708" s="9">
        <v>4.4000000000000003E-3</v>
      </c>
      <c r="H708" t="str">
        <f t="shared" si="45"/>
        <v>Oct</v>
      </c>
      <c r="I708" t="str">
        <f t="shared" si="46"/>
        <v>2016</v>
      </c>
      <c r="J708" t="str">
        <f t="shared" si="47"/>
        <v>20</v>
      </c>
    </row>
    <row r="709" spans="1:10" x14ac:dyDescent="0.2">
      <c r="A709" s="1">
        <f t="shared" si="44"/>
        <v>42662</v>
      </c>
      <c r="B709" s="1" t="s">
        <v>762</v>
      </c>
      <c r="C709">
        <v>6.819</v>
      </c>
      <c r="D709">
        <v>6.819</v>
      </c>
      <c r="E709">
        <v>6.819</v>
      </c>
      <c r="F709">
        <v>6.819</v>
      </c>
      <c r="G709" s="9">
        <v>5.9999999999999995E-4</v>
      </c>
      <c r="H709" t="str">
        <f t="shared" si="45"/>
        <v>Oct</v>
      </c>
      <c r="I709" t="str">
        <f t="shared" si="46"/>
        <v>2016</v>
      </c>
      <c r="J709" t="str">
        <f t="shared" si="47"/>
        <v>19</v>
      </c>
    </row>
    <row r="710" spans="1:10" x14ac:dyDescent="0.2">
      <c r="A710" s="1">
        <f t="shared" si="44"/>
        <v>42661</v>
      </c>
      <c r="B710" s="1" t="s">
        <v>763</v>
      </c>
      <c r="C710">
        <v>6.8150000000000004</v>
      </c>
      <c r="D710">
        <v>6.8150000000000004</v>
      </c>
      <c r="E710">
        <v>6.8150000000000004</v>
      </c>
      <c r="F710">
        <v>6.8150000000000004</v>
      </c>
      <c r="G710" s="9">
        <v>-4.4000000000000003E-3</v>
      </c>
      <c r="H710" t="str">
        <f t="shared" si="45"/>
        <v>Oct</v>
      </c>
      <c r="I710" t="str">
        <f t="shared" si="46"/>
        <v>2016</v>
      </c>
      <c r="J710" t="str">
        <f t="shared" si="47"/>
        <v>18</v>
      </c>
    </row>
    <row r="711" spans="1:10" x14ac:dyDescent="0.2">
      <c r="A711" s="1">
        <f t="shared" si="44"/>
        <v>42660</v>
      </c>
      <c r="B711" s="1" t="s">
        <v>764</v>
      </c>
      <c r="C711">
        <v>6.8449999999999998</v>
      </c>
      <c r="D711">
        <v>6.8449999999999998</v>
      </c>
      <c r="E711">
        <v>6.8449999999999998</v>
      </c>
      <c r="F711">
        <v>6.8449999999999998</v>
      </c>
      <c r="G711" s="9">
        <v>-1.2999999999999999E-3</v>
      </c>
      <c r="H711" t="str">
        <f t="shared" si="45"/>
        <v>Oct</v>
      </c>
      <c r="I711" t="str">
        <f t="shared" si="46"/>
        <v>2016</v>
      </c>
      <c r="J711" t="str">
        <f t="shared" si="47"/>
        <v>17</v>
      </c>
    </row>
    <row r="712" spans="1:10" x14ac:dyDescent="0.2">
      <c r="A712" s="1">
        <f t="shared" si="44"/>
        <v>42658</v>
      </c>
      <c r="B712" s="1" t="s">
        <v>765</v>
      </c>
      <c r="C712">
        <v>6.8540000000000001</v>
      </c>
      <c r="D712">
        <v>6.8540000000000001</v>
      </c>
      <c r="E712">
        <v>6.8540000000000001</v>
      </c>
      <c r="F712">
        <v>6.8540000000000001</v>
      </c>
      <c r="G712" s="9">
        <v>0</v>
      </c>
      <c r="H712" t="str">
        <f t="shared" si="45"/>
        <v>Oct</v>
      </c>
      <c r="I712" t="str">
        <f t="shared" si="46"/>
        <v>2016</v>
      </c>
      <c r="J712" t="str">
        <f t="shared" si="47"/>
        <v>15</v>
      </c>
    </row>
    <row r="713" spans="1:10" x14ac:dyDescent="0.2">
      <c r="A713" s="1">
        <f t="shared" si="44"/>
        <v>42657</v>
      </c>
      <c r="B713" s="1" t="s">
        <v>766</v>
      </c>
      <c r="C713">
        <v>6.8540000000000001</v>
      </c>
      <c r="D713">
        <v>6.8540000000000001</v>
      </c>
      <c r="E713">
        <v>6.8540000000000001</v>
      </c>
      <c r="F713">
        <v>6.8540000000000001</v>
      </c>
      <c r="G713" s="9">
        <v>3.5000000000000001E-3</v>
      </c>
      <c r="H713" t="str">
        <f t="shared" si="45"/>
        <v>Oct</v>
      </c>
      <c r="I713" t="str">
        <f t="shared" si="46"/>
        <v>2016</v>
      </c>
      <c r="J713" t="str">
        <f t="shared" si="47"/>
        <v>14</v>
      </c>
    </row>
    <row r="714" spans="1:10" x14ac:dyDescent="0.2">
      <c r="A714" s="1">
        <f t="shared" si="44"/>
        <v>42656</v>
      </c>
      <c r="B714" s="1" t="s">
        <v>767</v>
      </c>
      <c r="C714">
        <v>6.83</v>
      </c>
      <c r="D714">
        <v>6.83</v>
      </c>
      <c r="E714">
        <v>6.83</v>
      </c>
      <c r="F714">
        <v>6.83</v>
      </c>
      <c r="G714" s="9">
        <v>1.6000000000000001E-3</v>
      </c>
      <c r="H714" t="str">
        <f t="shared" si="45"/>
        <v>Oct</v>
      </c>
      <c r="I714" t="str">
        <f t="shared" si="46"/>
        <v>2016</v>
      </c>
      <c r="J714" t="str">
        <f t="shared" si="47"/>
        <v>13</v>
      </c>
    </row>
    <row r="715" spans="1:10" x14ac:dyDescent="0.2">
      <c r="A715" s="1">
        <f t="shared" si="44"/>
        <v>42653</v>
      </c>
      <c r="B715" s="1" t="s">
        <v>768</v>
      </c>
      <c r="C715">
        <v>6.819</v>
      </c>
      <c r="D715">
        <v>6.819</v>
      </c>
      <c r="E715">
        <v>6.819</v>
      </c>
      <c r="F715">
        <v>6.819</v>
      </c>
      <c r="G715" s="9">
        <v>-4.4000000000000003E-3</v>
      </c>
      <c r="H715" t="str">
        <f t="shared" si="45"/>
        <v>Oct</v>
      </c>
      <c r="I715" t="str">
        <f t="shared" si="46"/>
        <v>2016</v>
      </c>
      <c r="J715" t="str">
        <f t="shared" si="47"/>
        <v>10</v>
      </c>
    </row>
    <row r="716" spans="1:10" x14ac:dyDescent="0.2">
      <c r="A716" s="1">
        <f t="shared" si="44"/>
        <v>42650</v>
      </c>
      <c r="B716" s="1" t="s">
        <v>769</v>
      </c>
      <c r="C716">
        <v>6.8490000000000002</v>
      </c>
      <c r="D716">
        <v>6.8490000000000002</v>
      </c>
      <c r="E716">
        <v>6.8490000000000002</v>
      </c>
      <c r="F716">
        <v>6.8490000000000002</v>
      </c>
      <c r="G716" s="9">
        <v>3.8E-3</v>
      </c>
      <c r="H716" t="str">
        <f t="shared" si="45"/>
        <v>Oct</v>
      </c>
      <c r="I716" t="str">
        <f t="shared" si="46"/>
        <v>2016</v>
      </c>
      <c r="J716" t="str">
        <f t="shared" si="47"/>
        <v>07</v>
      </c>
    </row>
    <row r="717" spans="1:10" x14ac:dyDescent="0.2">
      <c r="A717" s="1">
        <f t="shared" si="44"/>
        <v>42649</v>
      </c>
      <c r="B717" s="1" t="s">
        <v>770</v>
      </c>
      <c r="C717">
        <v>6.8230000000000004</v>
      </c>
      <c r="D717">
        <v>6.8230000000000004</v>
      </c>
      <c r="E717">
        <v>6.8230000000000004</v>
      </c>
      <c r="F717">
        <v>6.8230000000000004</v>
      </c>
      <c r="G717" s="9">
        <v>3.7000000000000002E-3</v>
      </c>
      <c r="H717" t="str">
        <f t="shared" si="45"/>
        <v>Oct</v>
      </c>
      <c r="I717" t="str">
        <f t="shared" si="46"/>
        <v>2016</v>
      </c>
      <c r="J717" t="str">
        <f t="shared" si="47"/>
        <v>06</v>
      </c>
    </row>
    <row r="718" spans="1:10" x14ac:dyDescent="0.2">
      <c r="A718" s="1">
        <f t="shared" si="44"/>
        <v>42648</v>
      </c>
      <c r="B718" s="1" t="s">
        <v>771</v>
      </c>
      <c r="C718">
        <v>6.798</v>
      </c>
      <c r="D718">
        <v>6.798</v>
      </c>
      <c r="E718">
        <v>6.798</v>
      </c>
      <c r="F718">
        <v>6.798</v>
      </c>
      <c r="G718" s="9">
        <v>-6.3E-3</v>
      </c>
      <c r="H718" t="str">
        <f t="shared" si="45"/>
        <v>Oct</v>
      </c>
      <c r="I718" t="str">
        <f t="shared" si="46"/>
        <v>2016</v>
      </c>
      <c r="J718" t="str">
        <f t="shared" si="47"/>
        <v>05</v>
      </c>
    </row>
    <row r="719" spans="1:10" x14ac:dyDescent="0.2">
      <c r="A719" s="1">
        <f t="shared" si="44"/>
        <v>42647</v>
      </c>
      <c r="B719" s="1" t="s">
        <v>772</v>
      </c>
      <c r="C719">
        <v>6.8410000000000002</v>
      </c>
      <c r="D719">
        <v>6.8410000000000002</v>
      </c>
      <c r="E719">
        <v>6.8410000000000002</v>
      </c>
      <c r="F719">
        <v>6.8410000000000002</v>
      </c>
      <c r="G719" s="9">
        <v>-8.6E-3</v>
      </c>
      <c r="H719" t="str">
        <f t="shared" si="45"/>
        <v>Oct</v>
      </c>
      <c r="I719" t="str">
        <f t="shared" si="46"/>
        <v>2016</v>
      </c>
      <c r="J719" t="str">
        <f t="shared" si="47"/>
        <v>04</v>
      </c>
    </row>
    <row r="720" spans="1:10" x14ac:dyDescent="0.2">
      <c r="A720" s="1">
        <f t="shared" si="44"/>
        <v>42646</v>
      </c>
      <c r="B720" s="1" t="s">
        <v>773</v>
      </c>
      <c r="C720">
        <v>6.9</v>
      </c>
      <c r="D720">
        <v>6.9</v>
      </c>
      <c r="E720">
        <v>6.9</v>
      </c>
      <c r="F720">
        <v>6.9</v>
      </c>
      <c r="G720" s="9">
        <v>-8.8999999999999999E-3</v>
      </c>
      <c r="H720" t="str">
        <f t="shared" si="45"/>
        <v>Oct</v>
      </c>
      <c r="I720" t="str">
        <f t="shared" si="46"/>
        <v>2016</v>
      </c>
      <c r="J720" t="str">
        <f t="shared" si="47"/>
        <v>03</v>
      </c>
    </row>
    <row r="721" spans="1:10" x14ac:dyDescent="0.2">
      <c r="A721" s="1">
        <f t="shared" si="44"/>
        <v>42643</v>
      </c>
      <c r="B721" s="1" t="s">
        <v>774</v>
      </c>
      <c r="C721">
        <v>6.9619999999999997</v>
      </c>
      <c r="D721">
        <v>6.9619999999999997</v>
      </c>
      <c r="E721">
        <v>6.9619999999999997</v>
      </c>
      <c r="F721">
        <v>6.9619999999999997</v>
      </c>
      <c r="G721" s="9">
        <v>-7.6E-3</v>
      </c>
      <c r="H721" t="str">
        <f t="shared" si="45"/>
        <v>Sep</v>
      </c>
      <c r="I721" t="str">
        <f t="shared" si="46"/>
        <v>2016</v>
      </c>
      <c r="J721" t="str">
        <f t="shared" si="47"/>
        <v>30</v>
      </c>
    </row>
    <row r="722" spans="1:10" x14ac:dyDescent="0.2">
      <c r="A722" s="1">
        <f t="shared" si="44"/>
        <v>42642</v>
      </c>
      <c r="B722" s="1" t="s">
        <v>775</v>
      </c>
      <c r="C722">
        <v>7.0149999999999997</v>
      </c>
      <c r="D722">
        <v>7.0149999999999997</v>
      </c>
      <c r="E722">
        <v>7.0149999999999997</v>
      </c>
      <c r="F722">
        <v>7.0149999999999997</v>
      </c>
      <c r="G722" s="9">
        <v>1.3299999999999999E-2</v>
      </c>
      <c r="H722" t="str">
        <f t="shared" si="45"/>
        <v>Sep</v>
      </c>
      <c r="I722" t="str">
        <f t="shared" si="46"/>
        <v>2016</v>
      </c>
      <c r="J722" t="str">
        <f t="shared" si="47"/>
        <v>29</v>
      </c>
    </row>
    <row r="723" spans="1:10" x14ac:dyDescent="0.2">
      <c r="A723" s="1">
        <f t="shared" si="44"/>
        <v>42641</v>
      </c>
      <c r="B723" s="1" t="s">
        <v>776</v>
      </c>
      <c r="C723">
        <v>6.923</v>
      </c>
      <c r="D723">
        <v>6.923</v>
      </c>
      <c r="E723">
        <v>6.923</v>
      </c>
      <c r="F723">
        <v>6.923</v>
      </c>
      <c r="G723" s="9">
        <v>-1.9E-3</v>
      </c>
      <c r="H723" t="str">
        <f t="shared" si="45"/>
        <v>Sep</v>
      </c>
      <c r="I723" t="str">
        <f t="shared" si="46"/>
        <v>2016</v>
      </c>
      <c r="J723" t="str">
        <f t="shared" si="47"/>
        <v>28</v>
      </c>
    </row>
    <row r="724" spans="1:10" x14ac:dyDescent="0.2">
      <c r="A724" s="1">
        <f t="shared" si="44"/>
        <v>42640</v>
      </c>
      <c r="B724" s="1" t="s">
        <v>777</v>
      </c>
      <c r="C724">
        <v>6.9359999999999999</v>
      </c>
      <c r="D724">
        <v>6.9359999999999999</v>
      </c>
      <c r="E724">
        <v>6.9359999999999999</v>
      </c>
      <c r="F724">
        <v>6.9359999999999999</v>
      </c>
      <c r="G724" s="9">
        <v>0</v>
      </c>
      <c r="H724" t="str">
        <f t="shared" si="45"/>
        <v>Sep</v>
      </c>
      <c r="I724" t="str">
        <f t="shared" si="46"/>
        <v>2016</v>
      </c>
      <c r="J724" t="str">
        <f t="shared" si="47"/>
        <v>27</v>
      </c>
    </row>
    <row r="725" spans="1:10" x14ac:dyDescent="0.2">
      <c r="A725" s="1">
        <f t="shared" si="44"/>
        <v>42639</v>
      </c>
      <c r="B725" s="1" t="s">
        <v>778</v>
      </c>
      <c r="C725">
        <v>6.9359999999999999</v>
      </c>
      <c r="D725">
        <v>6.9359999999999999</v>
      </c>
      <c r="E725">
        <v>6.9359999999999999</v>
      </c>
      <c r="F725">
        <v>6.9359999999999999</v>
      </c>
      <c r="G725" s="9">
        <v>-4.3E-3</v>
      </c>
      <c r="H725" t="str">
        <f t="shared" si="45"/>
        <v>Sep</v>
      </c>
      <c r="I725" t="str">
        <f t="shared" si="46"/>
        <v>2016</v>
      </c>
      <c r="J725" t="str">
        <f t="shared" si="47"/>
        <v>26</v>
      </c>
    </row>
    <row r="726" spans="1:10" x14ac:dyDescent="0.2">
      <c r="A726" s="1">
        <f t="shared" si="44"/>
        <v>42638</v>
      </c>
      <c r="B726" s="1" t="s">
        <v>779</v>
      </c>
      <c r="C726">
        <v>6.9660000000000002</v>
      </c>
      <c r="D726">
        <v>6.9660000000000002</v>
      </c>
      <c r="E726">
        <v>6.9660000000000002</v>
      </c>
      <c r="F726">
        <v>6.9660000000000002</v>
      </c>
      <c r="G726" s="9">
        <v>0</v>
      </c>
      <c r="H726" t="str">
        <f t="shared" si="45"/>
        <v>Sep</v>
      </c>
      <c r="I726" t="str">
        <f t="shared" si="46"/>
        <v>2016</v>
      </c>
      <c r="J726" t="str">
        <f t="shared" si="47"/>
        <v>25</v>
      </c>
    </row>
    <row r="727" spans="1:10" x14ac:dyDescent="0.2">
      <c r="A727" s="1">
        <f t="shared" si="44"/>
        <v>42637</v>
      </c>
      <c r="B727" s="1" t="s">
        <v>780</v>
      </c>
      <c r="C727">
        <v>6.9660000000000002</v>
      </c>
      <c r="D727">
        <v>6.9660000000000002</v>
      </c>
      <c r="E727">
        <v>6.9660000000000002</v>
      </c>
      <c r="F727">
        <v>6.9660000000000002</v>
      </c>
      <c r="G727" s="9">
        <v>0</v>
      </c>
      <c r="H727" t="str">
        <f t="shared" si="45"/>
        <v>Sep</v>
      </c>
      <c r="I727" t="str">
        <f t="shared" si="46"/>
        <v>2016</v>
      </c>
      <c r="J727" t="str">
        <f t="shared" si="47"/>
        <v>24</v>
      </c>
    </row>
    <row r="728" spans="1:10" x14ac:dyDescent="0.2">
      <c r="A728" s="1">
        <f t="shared" si="44"/>
        <v>42636</v>
      </c>
      <c r="B728" s="1" t="s">
        <v>781</v>
      </c>
      <c r="C728">
        <v>6.9660000000000002</v>
      </c>
      <c r="D728">
        <v>6.9660000000000002</v>
      </c>
      <c r="E728">
        <v>6.9660000000000002</v>
      </c>
      <c r="F728">
        <v>6.9660000000000002</v>
      </c>
      <c r="G728" s="9">
        <v>-1.6000000000000001E-3</v>
      </c>
      <c r="H728" t="str">
        <f t="shared" si="45"/>
        <v>Sep</v>
      </c>
      <c r="I728" t="str">
        <f t="shared" si="46"/>
        <v>2016</v>
      </c>
      <c r="J728" t="str">
        <f t="shared" si="47"/>
        <v>23</v>
      </c>
    </row>
    <row r="729" spans="1:10" x14ac:dyDescent="0.2">
      <c r="A729" s="1">
        <f t="shared" si="44"/>
        <v>42635</v>
      </c>
      <c r="B729" s="1" t="s">
        <v>782</v>
      </c>
      <c r="C729">
        <v>6.9770000000000003</v>
      </c>
      <c r="D729">
        <v>6.9770000000000003</v>
      </c>
      <c r="E729">
        <v>6.9770000000000003</v>
      </c>
      <c r="F729">
        <v>6.9770000000000003</v>
      </c>
      <c r="G729" s="9">
        <v>-8.8999999999999999E-3</v>
      </c>
      <c r="H729" t="str">
        <f t="shared" si="45"/>
        <v>Sep</v>
      </c>
      <c r="I729" t="str">
        <f t="shared" si="46"/>
        <v>2016</v>
      </c>
      <c r="J729" t="str">
        <f t="shared" si="47"/>
        <v>22</v>
      </c>
    </row>
    <row r="730" spans="1:10" x14ac:dyDescent="0.2">
      <c r="A730" s="1">
        <f t="shared" si="44"/>
        <v>42634</v>
      </c>
      <c r="B730" s="1" t="s">
        <v>783</v>
      </c>
      <c r="C730">
        <v>7.04</v>
      </c>
      <c r="D730">
        <v>7.04</v>
      </c>
      <c r="E730">
        <v>7.04</v>
      </c>
      <c r="F730">
        <v>7.04</v>
      </c>
      <c r="G730" s="9">
        <v>-3.5000000000000001E-3</v>
      </c>
      <c r="H730" t="str">
        <f t="shared" si="45"/>
        <v>Sep</v>
      </c>
      <c r="I730" t="str">
        <f t="shared" si="46"/>
        <v>2016</v>
      </c>
      <c r="J730" t="str">
        <f t="shared" si="47"/>
        <v>21</v>
      </c>
    </row>
    <row r="731" spans="1:10" x14ac:dyDescent="0.2">
      <c r="A731" s="1">
        <f t="shared" si="44"/>
        <v>42633</v>
      </c>
      <c r="B731" s="1" t="s">
        <v>784</v>
      </c>
      <c r="C731">
        <v>7.0650000000000004</v>
      </c>
      <c r="D731">
        <v>7.0650000000000004</v>
      </c>
      <c r="E731">
        <v>7.0650000000000004</v>
      </c>
      <c r="F731">
        <v>7.0650000000000004</v>
      </c>
      <c r="G731" s="9">
        <v>1.6000000000000001E-3</v>
      </c>
      <c r="H731" t="str">
        <f t="shared" si="45"/>
        <v>Sep</v>
      </c>
      <c r="I731" t="str">
        <f t="shared" si="46"/>
        <v>2016</v>
      </c>
      <c r="J731" t="str">
        <f t="shared" si="47"/>
        <v>20</v>
      </c>
    </row>
    <row r="732" spans="1:10" x14ac:dyDescent="0.2">
      <c r="A732" s="1">
        <f t="shared" si="44"/>
        <v>42632</v>
      </c>
      <c r="B732" s="1" t="s">
        <v>785</v>
      </c>
      <c r="C732">
        <v>7.0540000000000003</v>
      </c>
      <c r="D732">
        <v>7.0540000000000003</v>
      </c>
      <c r="E732">
        <v>7.0540000000000003</v>
      </c>
      <c r="F732">
        <v>7.0540000000000003</v>
      </c>
      <c r="G732" s="9">
        <v>2.9999999999999997E-4</v>
      </c>
      <c r="H732" t="str">
        <f t="shared" si="45"/>
        <v>Sep</v>
      </c>
      <c r="I732" t="str">
        <f t="shared" si="46"/>
        <v>2016</v>
      </c>
      <c r="J732" t="str">
        <f t="shared" si="47"/>
        <v>19</v>
      </c>
    </row>
    <row r="733" spans="1:10" x14ac:dyDescent="0.2">
      <c r="A733" s="1">
        <f t="shared" si="44"/>
        <v>42630</v>
      </c>
      <c r="B733" s="1" t="s">
        <v>786</v>
      </c>
      <c r="C733">
        <v>7.0519999999999996</v>
      </c>
      <c r="D733">
        <v>7.0519999999999996</v>
      </c>
      <c r="E733">
        <v>7.0519999999999996</v>
      </c>
      <c r="F733">
        <v>7.0519999999999996</v>
      </c>
      <c r="G733" s="9">
        <v>0</v>
      </c>
      <c r="H733" t="str">
        <f t="shared" si="45"/>
        <v>Sep</v>
      </c>
      <c r="I733" t="str">
        <f t="shared" si="46"/>
        <v>2016</v>
      </c>
      <c r="J733" t="str">
        <f t="shared" si="47"/>
        <v>17</v>
      </c>
    </row>
    <row r="734" spans="1:10" x14ac:dyDescent="0.2">
      <c r="A734" s="1">
        <f t="shared" si="44"/>
        <v>42629</v>
      </c>
      <c r="B734" s="1" t="s">
        <v>787</v>
      </c>
      <c r="C734">
        <v>7.0519999999999996</v>
      </c>
      <c r="D734">
        <v>7.0519999999999996</v>
      </c>
      <c r="E734">
        <v>7.0519999999999996</v>
      </c>
      <c r="F734">
        <v>7.0519999999999996</v>
      </c>
      <c r="G734" s="9">
        <v>-2.0999999999999999E-3</v>
      </c>
      <c r="H734" t="str">
        <f t="shared" si="45"/>
        <v>Sep</v>
      </c>
      <c r="I734" t="str">
        <f t="shared" si="46"/>
        <v>2016</v>
      </c>
      <c r="J734" t="str">
        <f t="shared" si="47"/>
        <v>16</v>
      </c>
    </row>
    <row r="735" spans="1:10" x14ac:dyDescent="0.2">
      <c r="A735" s="1">
        <f t="shared" si="44"/>
        <v>42628</v>
      </c>
      <c r="B735" s="1" t="s">
        <v>788</v>
      </c>
      <c r="C735">
        <v>7.0670000000000002</v>
      </c>
      <c r="D735">
        <v>7.0670000000000002</v>
      </c>
      <c r="E735">
        <v>7.0670000000000002</v>
      </c>
      <c r="F735">
        <v>7.0670000000000002</v>
      </c>
      <c r="G735" s="9">
        <v>-2.0999999999999999E-3</v>
      </c>
      <c r="H735" t="str">
        <f t="shared" si="45"/>
        <v>Sep</v>
      </c>
      <c r="I735" t="str">
        <f t="shared" si="46"/>
        <v>2016</v>
      </c>
      <c r="J735" t="str">
        <f t="shared" si="47"/>
        <v>15</v>
      </c>
    </row>
    <row r="736" spans="1:10" x14ac:dyDescent="0.2">
      <c r="A736" s="1">
        <f t="shared" si="44"/>
        <v>42627</v>
      </c>
      <c r="B736" s="1" t="s">
        <v>789</v>
      </c>
      <c r="C736">
        <v>7.0819999999999999</v>
      </c>
      <c r="D736">
        <v>7.0819999999999999</v>
      </c>
      <c r="E736">
        <v>7.0819999999999999</v>
      </c>
      <c r="F736">
        <v>7.0819999999999999</v>
      </c>
      <c r="G736" s="9">
        <v>-4.0000000000000002E-4</v>
      </c>
      <c r="H736" t="str">
        <f t="shared" si="45"/>
        <v>Sep</v>
      </c>
      <c r="I736" t="str">
        <f t="shared" si="46"/>
        <v>2016</v>
      </c>
      <c r="J736" t="str">
        <f t="shared" si="47"/>
        <v>14</v>
      </c>
    </row>
    <row r="737" spans="1:10" x14ac:dyDescent="0.2">
      <c r="A737" s="1">
        <f t="shared" si="44"/>
        <v>42625</v>
      </c>
      <c r="B737" s="1" t="s">
        <v>790</v>
      </c>
      <c r="C737">
        <v>7.085</v>
      </c>
      <c r="D737">
        <v>7.085</v>
      </c>
      <c r="E737">
        <v>7.085</v>
      </c>
      <c r="F737">
        <v>7.085</v>
      </c>
      <c r="G737" s="9">
        <v>3.7000000000000002E-3</v>
      </c>
      <c r="H737" t="str">
        <f t="shared" si="45"/>
        <v>Sep</v>
      </c>
      <c r="I737" t="str">
        <f t="shared" si="46"/>
        <v>2016</v>
      </c>
      <c r="J737" t="str">
        <f t="shared" si="47"/>
        <v>12</v>
      </c>
    </row>
    <row r="738" spans="1:10" x14ac:dyDescent="0.2">
      <c r="A738" s="1">
        <f t="shared" si="44"/>
        <v>42622</v>
      </c>
      <c r="B738" s="1" t="s">
        <v>791</v>
      </c>
      <c r="C738">
        <v>7.0590000000000002</v>
      </c>
      <c r="D738">
        <v>7.0590000000000002</v>
      </c>
      <c r="E738">
        <v>7.0590000000000002</v>
      </c>
      <c r="F738">
        <v>7.0590000000000002</v>
      </c>
      <c r="G738" s="9">
        <v>2E-3</v>
      </c>
      <c r="H738" t="str">
        <f t="shared" si="45"/>
        <v>Sep</v>
      </c>
      <c r="I738" t="str">
        <f t="shared" si="46"/>
        <v>2016</v>
      </c>
      <c r="J738" t="str">
        <f t="shared" si="47"/>
        <v>09</v>
      </c>
    </row>
    <row r="739" spans="1:10" x14ac:dyDescent="0.2">
      <c r="A739" s="1">
        <f t="shared" si="44"/>
        <v>42621</v>
      </c>
      <c r="B739" s="1" t="s">
        <v>792</v>
      </c>
      <c r="C739">
        <v>7.0449999999999999</v>
      </c>
      <c r="D739">
        <v>7.0449999999999999</v>
      </c>
      <c r="E739">
        <v>7.0449999999999999</v>
      </c>
      <c r="F739">
        <v>7.0449999999999999</v>
      </c>
      <c r="G739" s="9">
        <v>-1.4E-3</v>
      </c>
      <c r="H739" t="str">
        <f t="shared" si="45"/>
        <v>Sep</v>
      </c>
      <c r="I739" t="str">
        <f t="shared" si="46"/>
        <v>2016</v>
      </c>
      <c r="J739" t="str">
        <f t="shared" si="47"/>
        <v>08</v>
      </c>
    </row>
    <row r="740" spans="1:10" x14ac:dyDescent="0.2">
      <c r="A740" s="1">
        <f t="shared" si="44"/>
        <v>42620</v>
      </c>
      <c r="B740" s="1" t="s">
        <v>793</v>
      </c>
      <c r="C740">
        <v>7.0549999999999997</v>
      </c>
      <c r="D740">
        <v>7.0549999999999997</v>
      </c>
      <c r="E740">
        <v>7.0549999999999997</v>
      </c>
      <c r="F740">
        <v>7.0549999999999997</v>
      </c>
      <c r="G740" s="9">
        <v>-5.8999999999999999E-3</v>
      </c>
      <c r="H740" t="str">
        <f t="shared" si="45"/>
        <v>Sep</v>
      </c>
      <c r="I740" t="str">
        <f t="shared" si="46"/>
        <v>2016</v>
      </c>
      <c r="J740" t="str">
        <f t="shared" si="47"/>
        <v>07</v>
      </c>
    </row>
    <row r="741" spans="1:10" x14ac:dyDescent="0.2">
      <c r="A741" s="1">
        <f t="shared" si="44"/>
        <v>42619</v>
      </c>
      <c r="B741" s="1" t="s">
        <v>794</v>
      </c>
      <c r="C741">
        <v>7.0970000000000004</v>
      </c>
      <c r="D741">
        <v>7.0970000000000004</v>
      </c>
      <c r="E741">
        <v>7.0970000000000004</v>
      </c>
      <c r="F741">
        <v>7.0970000000000004</v>
      </c>
      <c r="G741" s="9">
        <v>-3.0999999999999999E-3</v>
      </c>
      <c r="H741" t="str">
        <f t="shared" si="45"/>
        <v>Sep</v>
      </c>
      <c r="I741" t="str">
        <f t="shared" si="46"/>
        <v>2016</v>
      </c>
      <c r="J741" t="str">
        <f t="shared" si="47"/>
        <v>06</v>
      </c>
    </row>
    <row r="742" spans="1:10" x14ac:dyDescent="0.2">
      <c r="A742" s="1">
        <f t="shared" si="44"/>
        <v>42615</v>
      </c>
      <c r="B742" s="1" t="s">
        <v>795</v>
      </c>
      <c r="C742">
        <v>7.1189999999999998</v>
      </c>
      <c r="D742">
        <v>7.1189999999999998</v>
      </c>
      <c r="E742">
        <v>7.1189999999999998</v>
      </c>
      <c r="F742">
        <v>7.1189999999999998</v>
      </c>
      <c r="G742" s="9">
        <v>-1E-4</v>
      </c>
      <c r="H742" t="str">
        <f t="shared" si="45"/>
        <v>Sep</v>
      </c>
      <c r="I742" t="str">
        <f t="shared" si="46"/>
        <v>2016</v>
      </c>
      <c r="J742" t="str">
        <f t="shared" si="47"/>
        <v>02</v>
      </c>
    </row>
    <row r="743" spans="1:10" x14ac:dyDescent="0.2">
      <c r="A743" s="1">
        <f t="shared" si="44"/>
        <v>42614</v>
      </c>
      <c r="B743" s="1" t="s">
        <v>796</v>
      </c>
      <c r="C743">
        <v>7.12</v>
      </c>
      <c r="D743">
        <v>7.12</v>
      </c>
      <c r="E743">
        <v>7.12</v>
      </c>
      <c r="F743">
        <v>7.12</v>
      </c>
      <c r="G743" s="9">
        <v>1.4E-3</v>
      </c>
      <c r="H743" t="str">
        <f t="shared" si="45"/>
        <v>Sep</v>
      </c>
      <c r="I743" t="str">
        <f t="shared" si="46"/>
        <v>2016</v>
      </c>
      <c r="J743" t="str">
        <f t="shared" si="47"/>
        <v>01</v>
      </c>
    </row>
    <row r="744" spans="1:10" x14ac:dyDescent="0.2">
      <c r="A744" s="1">
        <f t="shared" si="44"/>
        <v>42613</v>
      </c>
      <c r="B744" s="1" t="s">
        <v>797</v>
      </c>
      <c r="C744">
        <v>7.11</v>
      </c>
      <c r="D744">
        <v>7.11</v>
      </c>
      <c r="E744">
        <v>7.11</v>
      </c>
      <c r="F744">
        <v>7.11</v>
      </c>
      <c r="G744" s="9">
        <v>0</v>
      </c>
      <c r="H744" t="str">
        <f t="shared" si="45"/>
        <v>Aug</v>
      </c>
      <c r="I744" t="str">
        <f t="shared" si="46"/>
        <v>2016</v>
      </c>
      <c r="J744" t="str">
        <f t="shared" si="47"/>
        <v>31</v>
      </c>
    </row>
    <row r="745" spans="1:10" x14ac:dyDescent="0.2">
      <c r="A745" s="1">
        <f t="shared" si="44"/>
        <v>42612</v>
      </c>
      <c r="B745" s="1" t="s">
        <v>798</v>
      </c>
      <c r="C745">
        <v>7.11</v>
      </c>
      <c r="D745">
        <v>7.11</v>
      </c>
      <c r="E745">
        <v>7.11</v>
      </c>
      <c r="F745">
        <v>7.11</v>
      </c>
      <c r="G745" s="9">
        <v>-1.8E-3</v>
      </c>
      <c r="H745" t="str">
        <f t="shared" si="45"/>
        <v>Aug</v>
      </c>
      <c r="I745" t="str">
        <f t="shared" si="46"/>
        <v>2016</v>
      </c>
      <c r="J745" t="str">
        <f t="shared" si="47"/>
        <v>30</v>
      </c>
    </row>
    <row r="746" spans="1:10" x14ac:dyDescent="0.2">
      <c r="A746" s="1">
        <f t="shared" si="44"/>
        <v>42611</v>
      </c>
      <c r="B746" s="1" t="s">
        <v>799</v>
      </c>
      <c r="C746">
        <v>7.1230000000000002</v>
      </c>
      <c r="D746">
        <v>7.1230000000000002</v>
      </c>
      <c r="E746">
        <v>7.1230000000000002</v>
      </c>
      <c r="F746">
        <v>7.1230000000000002</v>
      </c>
      <c r="G746" s="9">
        <v>-8.0000000000000004E-4</v>
      </c>
      <c r="H746" t="str">
        <f t="shared" si="45"/>
        <v>Aug</v>
      </c>
      <c r="I746" t="str">
        <f t="shared" si="46"/>
        <v>2016</v>
      </c>
      <c r="J746" t="str">
        <f t="shared" si="47"/>
        <v>29</v>
      </c>
    </row>
    <row r="747" spans="1:10" x14ac:dyDescent="0.2">
      <c r="A747" s="1">
        <f t="shared" si="44"/>
        <v>42608</v>
      </c>
      <c r="B747" s="1" t="s">
        <v>800</v>
      </c>
      <c r="C747">
        <v>7.1289999999999996</v>
      </c>
      <c r="D747">
        <v>7.1289999999999996</v>
      </c>
      <c r="E747">
        <v>7.1289999999999996</v>
      </c>
      <c r="F747">
        <v>7.1289999999999996</v>
      </c>
      <c r="G747" s="9">
        <v>8.0000000000000004E-4</v>
      </c>
      <c r="H747" t="str">
        <f t="shared" si="45"/>
        <v>Aug</v>
      </c>
      <c r="I747" t="str">
        <f t="shared" si="46"/>
        <v>2016</v>
      </c>
      <c r="J747" t="str">
        <f t="shared" si="47"/>
        <v>26</v>
      </c>
    </row>
    <row r="748" spans="1:10" x14ac:dyDescent="0.2">
      <c r="A748" s="1">
        <f t="shared" si="44"/>
        <v>42607</v>
      </c>
      <c r="B748" s="1" t="s">
        <v>801</v>
      </c>
      <c r="C748">
        <v>7.1230000000000002</v>
      </c>
      <c r="D748">
        <v>7.1230000000000002</v>
      </c>
      <c r="E748">
        <v>7.1230000000000002</v>
      </c>
      <c r="F748">
        <v>7.1230000000000002</v>
      </c>
      <c r="G748" s="9">
        <v>-1.8E-3</v>
      </c>
      <c r="H748" t="str">
        <f t="shared" si="45"/>
        <v>Aug</v>
      </c>
      <c r="I748" t="str">
        <f t="shared" si="46"/>
        <v>2016</v>
      </c>
      <c r="J748" t="str">
        <f t="shared" si="47"/>
        <v>25</v>
      </c>
    </row>
    <row r="749" spans="1:10" x14ac:dyDescent="0.2">
      <c r="A749" s="1">
        <f t="shared" si="44"/>
        <v>42606</v>
      </c>
      <c r="B749" s="1" t="s">
        <v>802</v>
      </c>
      <c r="C749">
        <v>7.1360000000000001</v>
      </c>
      <c r="D749">
        <v>7.1360000000000001</v>
      </c>
      <c r="E749">
        <v>7.1360000000000001</v>
      </c>
      <c r="F749">
        <v>7.1360000000000001</v>
      </c>
      <c r="G749" s="9">
        <v>-3.0999999999999999E-3</v>
      </c>
      <c r="H749" t="str">
        <f t="shared" si="45"/>
        <v>Aug</v>
      </c>
      <c r="I749" t="str">
        <f t="shared" si="46"/>
        <v>2016</v>
      </c>
      <c r="J749" t="str">
        <f t="shared" si="47"/>
        <v>24</v>
      </c>
    </row>
    <row r="750" spans="1:10" x14ac:dyDescent="0.2">
      <c r="A750" s="1">
        <f t="shared" si="44"/>
        <v>42605</v>
      </c>
      <c r="B750" s="1" t="s">
        <v>803</v>
      </c>
      <c r="C750">
        <v>7.1580000000000004</v>
      </c>
      <c r="D750">
        <v>7.1580000000000004</v>
      </c>
      <c r="E750">
        <v>7.1580000000000004</v>
      </c>
      <c r="F750">
        <v>7.1580000000000004</v>
      </c>
      <c r="G750" s="9">
        <v>1E-4</v>
      </c>
      <c r="H750" t="str">
        <f t="shared" si="45"/>
        <v>Aug</v>
      </c>
      <c r="I750" t="str">
        <f t="shared" si="46"/>
        <v>2016</v>
      </c>
      <c r="J750" t="str">
        <f t="shared" si="47"/>
        <v>23</v>
      </c>
    </row>
    <row r="751" spans="1:10" x14ac:dyDescent="0.2">
      <c r="A751" s="1">
        <f t="shared" si="44"/>
        <v>42604</v>
      </c>
      <c r="B751" s="1" t="s">
        <v>804</v>
      </c>
      <c r="C751">
        <v>7.157</v>
      </c>
      <c r="D751">
        <v>7.157</v>
      </c>
      <c r="E751">
        <v>7.157</v>
      </c>
      <c r="F751">
        <v>7.157</v>
      </c>
      <c r="G751" s="9">
        <v>7.7000000000000002E-3</v>
      </c>
      <c r="H751" t="str">
        <f t="shared" si="45"/>
        <v>Aug</v>
      </c>
      <c r="I751" t="str">
        <f t="shared" si="46"/>
        <v>2016</v>
      </c>
      <c r="J751" t="str">
        <f t="shared" si="47"/>
        <v>22</v>
      </c>
    </row>
    <row r="752" spans="1:10" x14ac:dyDescent="0.2">
      <c r="A752" s="1">
        <f t="shared" si="44"/>
        <v>42601</v>
      </c>
      <c r="B752" s="1" t="s">
        <v>805</v>
      </c>
      <c r="C752">
        <v>7.1020000000000003</v>
      </c>
      <c r="D752">
        <v>7.1020000000000003</v>
      </c>
      <c r="E752">
        <v>7.1020000000000003</v>
      </c>
      <c r="F752">
        <v>7.1020000000000003</v>
      </c>
      <c r="G752" s="9">
        <v>-5.5999999999999999E-3</v>
      </c>
      <c r="H752" t="str">
        <f t="shared" si="45"/>
        <v>Aug</v>
      </c>
      <c r="I752" t="str">
        <f t="shared" si="46"/>
        <v>2016</v>
      </c>
      <c r="J752" t="str">
        <f t="shared" si="47"/>
        <v>19</v>
      </c>
    </row>
    <row r="753" spans="1:10" x14ac:dyDescent="0.2">
      <c r="A753" s="1">
        <f t="shared" si="44"/>
        <v>42600</v>
      </c>
      <c r="B753" s="1" t="s">
        <v>806</v>
      </c>
      <c r="C753">
        <v>7.1420000000000003</v>
      </c>
      <c r="D753">
        <v>7.1420000000000003</v>
      </c>
      <c r="E753">
        <v>7.1420000000000003</v>
      </c>
      <c r="F753">
        <v>7.1420000000000003</v>
      </c>
      <c r="G753" s="9">
        <v>5.1000000000000004E-3</v>
      </c>
      <c r="H753" t="str">
        <f t="shared" si="45"/>
        <v>Aug</v>
      </c>
      <c r="I753" t="str">
        <f t="shared" si="46"/>
        <v>2016</v>
      </c>
      <c r="J753" t="str">
        <f t="shared" si="47"/>
        <v>18</v>
      </c>
    </row>
    <row r="754" spans="1:10" x14ac:dyDescent="0.2">
      <c r="A754" s="1">
        <f t="shared" si="44"/>
        <v>42598</v>
      </c>
      <c r="B754" s="1" t="s">
        <v>807</v>
      </c>
      <c r="C754">
        <v>7.1059999999999999</v>
      </c>
      <c r="D754">
        <v>7.1059999999999999</v>
      </c>
      <c r="E754">
        <v>7.1059999999999999</v>
      </c>
      <c r="F754">
        <v>7.1059999999999999</v>
      </c>
      <c r="G754" s="9">
        <v>4.0000000000000002E-4</v>
      </c>
      <c r="H754" t="str">
        <f t="shared" si="45"/>
        <v>Aug</v>
      </c>
      <c r="I754" t="str">
        <f t="shared" si="46"/>
        <v>2016</v>
      </c>
      <c r="J754" t="str">
        <f t="shared" si="47"/>
        <v>16</v>
      </c>
    </row>
    <row r="755" spans="1:10" x14ac:dyDescent="0.2">
      <c r="A755" s="1">
        <f t="shared" si="44"/>
        <v>42596</v>
      </c>
      <c r="B755" s="1" t="s">
        <v>808</v>
      </c>
      <c r="C755">
        <v>7.1029999999999998</v>
      </c>
      <c r="D755">
        <v>7.1029999999999998</v>
      </c>
      <c r="E755">
        <v>7.1029999999999998</v>
      </c>
      <c r="F755">
        <v>7.1029999999999998</v>
      </c>
      <c r="G755" s="9">
        <v>0</v>
      </c>
      <c r="H755" t="str">
        <f t="shared" si="45"/>
        <v>Aug</v>
      </c>
      <c r="I755" t="str">
        <f t="shared" si="46"/>
        <v>2016</v>
      </c>
      <c r="J755" t="str">
        <f t="shared" si="47"/>
        <v>14</v>
      </c>
    </row>
    <row r="756" spans="1:10" x14ac:dyDescent="0.2">
      <c r="A756" s="1">
        <f t="shared" si="44"/>
        <v>42595</v>
      </c>
      <c r="B756" s="1" t="s">
        <v>809</v>
      </c>
      <c r="C756">
        <v>7.1029999999999998</v>
      </c>
      <c r="D756">
        <v>7.1029999999999998</v>
      </c>
      <c r="E756">
        <v>7.1029999999999998</v>
      </c>
      <c r="F756">
        <v>7.1029999999999998</v>
      </c>
      <c r="G756" s="9">
        <v>0</v>
      </c>
      <c r="H756" t="str">
        <f t="shared" si="45"/>
        <v>Aug</v>
      </c>
      <c r="I756" t="str">
        <f t="shared" si="46"/>
        <v>2016</v>
      </c>
      <c r="J756" t="str">
        <f t="shared" si="47"/>
        <v>13</v>
      </c>
    </row>
    <row r="757" spans="1:10" x14ac:dyDescent="0.2">
      <c r="A757" s="1">
        <f t="shared" si="44"/>
        <v>42594</v>
      </c>
      <c r="B757" s="1" t="s">
        <v>810</v>
      </c>
      <c r="C757">
        <v>7.1029999999999998</v>
      </c>
      <c r="D757">
        <v>7.1029999999999998</v>
      </c>
      <c r="E757">
        <v>7.1029999999999998</v>
      </c>
      <c r="F757">
        <v>7.1029999999999998</v>
      </c>
      <c r="G757" s="9">
        <v>2.8E-3</v>
      </c>
      <c r="H757" t="str">
        <f t="shared" si="45"/>
        <v>Aug</v>
      </c>
      <c r="I757" t="str">
        <f t="shared" si="46"/>
        <v>2016</v>
      </c>
      <c r="J757" t="str">
        <f t="shared" si="47"/>
        <v>12</v>
      </c>
    </row>
    <row r="758" spans="1:10" x14ac:dyDescent="0.2">
      <c r="A758" s="1">
        <f t="shared" si="44"/>
        <v>42593</v>
      </c>
      <c r="B758" s="1" t="s">
        <v>811</v>
      </c>
      <c r="C758">
        <v>7.0830000000000002</v>
      </c>
      <c r="D758">
        <v>7.0830000000000002</v>
      </c>
      <c r="E758">
        <v>7.0830000000000002</v>
      </c>
      <c r="F758">
        <v>7.0830000000000002</v>
      </c>
      <c r="G758" s="9">
        <v>-2.5000000000000001E-3</v>
      </c>
      <c r="H758" t="str">
        <f t="shared" si="45"/>
        <v>Aug</v>
      </c>
      <c r="I758" t="str">
        <f t="shared" si="46"/>
        <v>2016</v>
      </c>
      <c r="J758" t="str">
        <f t="shared" si="47"/>
        <v>11</v>
      </c>
    </row>
    <row r="759" spans="1:10" x14ac:dyDescent="0.2">
      <c r="A759" s="1">
        <f t="shared" si="44"/>
        <v>42592</v>
      </c>
      <c r="B759" s="1" t="s">
        <v>812</v>
      </c>
      <c r="C759">
        <v>7.101</v>
      </c>
      <c r="D759">
        <v>7.101</v>
      </c>
      <c r="E759">
        <v>7.101</v>
      </c>
      <c r="F759">
        <v>7.101</v>
      </c>
      <c r="G759" s="9">
        <v>-3.3999999999999998E-3</v>
      </c>
      <c r="H759" t="str">
        <f t="shared" si="45"/>
        <v>Aug</v>
      </c>
      <c r="I759" t="str">
        <f t="shared" si="46"/>
        <v>2016</v>
      </c>
      <c r="J759" t="str">
        <f t="shared" si="47"/>
        <v>10</v>
      </c>
    </row>
    <row r="760" spans="1:10" x14ac:dyDescent="0.2">
      <c r="A760" s="1">
        <f t="shared" si="44"/>
        <v>42591</v>
      </c>
      <c r="B760" s="1" t="s">
        <v>813</v>
      </c>
      <c r="C760">
        <v>7.125</v>
      </c>
      <c r="D760">
        <v>7.125</v>
      </c>
      <c r="E760">
        <v>7.125</v>
      </c>
      <c r="F760">
        <v>7.125</v>
      </c>
      <c r="G760" s="9">
        <v>-6.7000000000000002E-3</v>
      </c>
      <c r="H760" t="str">
        <f t="shared" si="45"/>
        <v>Aug</v>
      </c>
      <c r="I760" t="str">
        <f t="shared" si="46"/>
        <v>2016</v>
      </c>
      <c r="J760" t="str">
        <f t="shared" si="47"/>
        <v>09</v>
      </c>
    </row>
    <row r="761" spans="1:10" x14ac:dyDescent="0.2">
      <c r="A761" s="1">
        <f t="shared" si="44"/>
        <v>42590</v>
      </c>
      <c r="B761" s="1" t="s">
        <v>814</v>
      </c>
      <c r="C761">
        <v>7.173</v>
      </c>
      <c r="D761">
        <v>7.173</v>
      </c>
      <c r="E761">
        <v>7.173</v>
      </c>
      <c r="F761">
        <v>7.173</v>
      </c>
      <c r="G761" s="9">
        <v>6.9999999999999999E-4</v>
      </c>
      <c r="H761" t="str">
        <f t="shared" si="45"/>
        <v>Aug</v>
      </c>
      <c r="I761" t="str">
        <f t="shared" si="46"/>
        <v>2016</v>
      </c>
      <c r="J761" t="str">
        <f t="shared" si="47"/>
        <v>08</v>
      </c>
    </row>
    <row r="762" spans="1:10" x14ac:dyDescent="0.2">
      <c r="A762" s="1">
        <f t="shared" si="44"/>
        <v>42588</v>
      </c>
      <c r="B762" s="1" t="s">
        <v>815</v>
      </c>
      <c r="C762">
        <v>7.1680000000000001</v>
      </c>
      <c r="D762">
        <v>7.1680000000000001</v>
      </c>
      <c r="E762">
        <v>7.1680000000000001</v>
      </c>
      <c r="F762">
        <v>7.1680000000000001</v>
      </c>
      <c r="G762" s="9">
        <v>0</v>
      </c>
      <c r="H762" t="str">
        <f t="shared" si="45"/>
        <v>Aug</v>
      </c>
      <c r="I762" t="str">
        <f t="shared" si="46"/>
        <v>2016</v>
      </c>
      <c r="J762" t="str">
        <f t="shared" si="47"/>
        <v>06</v>
      </c>
    </row>
    <row r="763" spans="1:10" x14ac:dyDescent="0.2">
      <c r="A763" s="1">
        <f t="shared" si="44"/>
        <v>42587</v>
      </c>
      <c r="B763" s="1" t="s">
        <v>816</v>
      </c>
      <c r="C763">
        <v>7.1680000000000001</v>
      </c>
      <c r="D763">
        <v>7.1680000000000001</v>
      </c>
      <c r="E763">
        <v>7.1680000000000001</v>
      </c>
      <c r="F763">
        <v>7.1680000000000001</v>
      </c>
      <c r="G763" s="9">
        <v>-5.9999999999999995E-4</v>
      </c>
      <c r="H763" t="str">
        <f t="shared" si="45"/>
        <v>Aug</v>
      </c>
      <c r="I763" t="str">
        <f t="shared" si="46"/>
        <v>2016</v>
      </c>
      <c r="J763" t="str">
        <f t="shared" si="47"/>
        <v>05</v>
      </c>
    </row>
    <row r="764" spans="1:10" x14ac:dyDescent="0.2">
      <c r="A764" s="1">
        <f t="shared" si="44"/>
        <v>42586</v>
      </c>
      <c r="B764" s="1" t="s">
        <v>817</v>
      </c>
      <c r="C764">
        <v>7.1719999999999997</v>
      </c>
      <c r="D764">
        <v>7.1719999999999997</v>
      </c>
      <c r="E764">
        <v>7.1719999999999997</v>
      </c>
      <c r="F764">
        <v>7.1719999999999997</v>
      </c>
      <c r="G764" s="9">
        <v>-3.3E-3</v>
      </c>
      <c r="H764" t="str">
        <f t="shared" si="45"/>
        <v>Aug</v>
      </c>
      <c r="I764" t="str">
        <f t="shared" si="46"/>
        <v>2016</v>
      </c>
      <c r="J764" t="str">
        <f t="shared" si="47"/>
        <v>04</v>
      </c>
    </row>
    <row r="765" spans="1:10" x14ac:dyDescent="0.2">
      <c r="A765" s="1">
        <f t="shared" si="44"/>
        <v>42585</v>
      </c>
      <c r="B765" s="1" t="s">
        <v>818</v>
      </c>
      <c r="C765">
        <v>7.1959999999999997</v>
      </c>
      <c r="D765">
        <v>7.1959999999999997</v>
      </c>
      <c r="E765">
        <v>7.1959999999999997</v>
      </c>
      <c r="F765">
        <v>7.1959999999999997</v>
      </c>
      <c r="G765" s="9">
        <v>2.8999999999999998E-3</v>
      </c>
      <c r="H765" t="str">
        <f t="shared" si="45"/>
        <v>Aug</v>
      </c>
      <c r="I765" t="str">
        <f t="shared" si="46"/>
        <v>2016</v>
      </c>
      <c r="J765" t="str">
        <f t="shared" si="47"/>
        <v>03</v>
      </c>
    </row>
    <row r="766" spans="1:10" x14ac:dyDescent="0.2">
      <c r="A766" s="1">
        <f t="shared" si="44"/>
        <v>42584</v>
      </c>
      <c r="B766" s="1" t="s">
        <v>819</v>
      </c>
      <c r="C766">
        <v>7.1749999999999998</v>
      </c>
      <c r="D766">
        <v>7.1749999999999998</v>
      </c>
      <c r="E766">
        <v>7.1749999999999998</v>
      </c>
      <c r="F766">
        <v>7.1749999999999998</v>
      </c>
      <c r="G766" s="9">
        <v>5.1999999999999998E-3</v>
      </c>
      <c r="H766" t="str">
        <f t="shared" si="45"/>
        <v>Aug</v>
      </c>
      <c r="I766" t="str">
        <f t="shared" si="46"/>
        <v>2016</v>
      </c>
      <c r="J766" t="str">
        <f t="shared" si="47"/>
        <v>02</v>
      </c>
    </row>
    <row r="767" spans="1:10" x14ac:dyDescent="0.2">
      <c r="A767" s="1">
        <f t="shared" si="44"/>
        <v>42583</v>
      </c>
      <c r="B767" s="1" t="s">
        <v>820</v>
      </c>
      <c r="C767">
        <v>7.1379999999999999</v>
      </c>
      <c r="D767">
        <v>7.1379999999999999</v>
      </c>
      <c r="E767">
        <v>7.1379999999999999</v>
      </c>
      <c r="F767">
        <v>7.1379999999999999</v>
      </c>
      <c r="G767" s="9">
        <v>-3.5999999999999999E-3</v>
      </c>
      <c r="H767" t="str">
        <f t="shared" si="45"/>
        <v>Aug</v>
      </c>
      <c r="I767" t="str">
        <f t="shared" si="46"/>
        <v>2016</v>
      </c>
      <c r="J767" t="str">
        <f t="shared" si="47"/>
        <v>01</v>
      </c>
    </row>
    <row r="768" spans="1:10" x14ac:dyDescent="0.2">
      <c r="A768" s="1">
        <f t="shared" si="44"/>
        <v>42580</v>
      </c>
      <c r="B768" s="1" t="s">
        <v>821</v>
      </c>
      <c r="C768">
        <v>7.1639999999999997</v>
      </c>
      <c r="D768">
        <v>7.1639999999999997</v>
      </c>
      <c r="E768">
        <v>7.1639999999999997</v>
      </c>
      <c r="F768">
        <v>7.1639999999999997</v>
      </c>
      <c r="G768" s="9">
        <v>-3.5999999999999999E-3</v>
      </c>
      <c r="H768" t="str">
        <f t="shared" si="45"/>
        <v>Jul</v>
      </c>
      <c r="I768" t="str">
        <f t="shared" si="46"/>
        <v>2016</v>
      </c>
      <c r="J768" t="str">
        <f t="shared" si="47"/>
        <v>29</v>
      </c>
    </row>
    <row r="769" spans="1:10" x14ac:dyDescent="0.2">
      <c r="A769" s="1">
        <f t="shared" si="44"/>
        <v>42579</v>
      </c>
      <c r="B769" s="1" t="s">
        <v>822</v>
      </c>
      <c r="C769">
        <v>7.19</v>
      </c>
      <c r="D769">
        <v>7.19</v>
      </c>
      <c r="E769">
        <v>7.19</v>
      </c>
      <c r="F769">
        <v>7.19</v>
      </c>
      <c r="G769" s="9">
        <v>-8.6999999999999994E-3</v>
      </c>
      <c r="H769" t="str">
        <f t="shared" si="45"/>
        <v>Jul</v>
      </c>
      <c r="I769" t="str">
        <f t="shared" si="46"/>
        <v>2016</v>
      </c>
      <c r="J769" t="str">
        <f t="shared" si="47"/>
        <v>28</v>
      </c>
    </row>
    <row r="770" spans="1:10" x14ac:dyDescent="0.2">
      <c r="A770" s="1">
        <f t="shared" si="44"/>
        <v>42578</v>
      </c>
      <c r="B770" s="1" t="s">
        <v>823</v>
      </c>
      <c r="C770">
        <v>7.2530000000000001</v>
      </c>
      <c r="D770">
        <v>7.2530000000000001</v>
      </c>
      <c r="E770">
        <v>7.2530000000000001</v>
      </c>
      <c r="F770">
        <v>7.2530000000000001</v>
      </c>
      <c r="G770" s="9">
        <v>4.0000000000000002E-4</v>
      </c>
      <c r="H770" t="str">
        <f t="shared" si="45"/>
        <v>Jul</v>
      </c>
      <c r="I770" t="str">
        <f t="shared" si="46"/>
        <v>2016</v>
      </c>
      <c r="J770" t="str">
        <f t="shared" si="47"/>
        <v>27</v>
      </c>
    </row>
    <row r="771" spans="1:10" x14ac:dyDescent="0.2">
      <c r="A771" s="1">
        <f t="shared" ref="A771:A834" si="48">DATE(I771,MONTH(1&amp;H771),J771)</f>
        <v>42577</v>
      </c>
      <c r="B771" s="1" t="s">
        <v>824</v>
      </c>
      <c r="C771">
        <v>7.25</v>
      </c>
      <c r="D771">
        <v>7.25</v>
      </c>
      <c r="E771">
        <v>7.25</v>
      </c>
      <c r="F771">
        <v>7.25</v>
      </c>
      <c r="G771" s="9">
        <v>1E-4</v>
      </c>
      <c r="H771" t="str">
        <f t="shared" ref="H771:H834" si="49">LEFT(B771,3)</f>
        <v>Jul</v>
      </c>
      <c r="I771" t="str">
        <f t="shared" ref="I771:I834" si="50">RIGHT(B771,4)</f>
        <v>2016</v>
      </c>
      <c r="J771" t="str">
        <f t="shared" ref="J771:J834" si="51">MID(B771,5,2)</f>
        <v>26</v>
      </c>
    </row>
    <row r="772" spans="1:10" x14ac:dyDescent="0.2">
      <c r="A772" s="1">
        <f t="shared" si="48"/>
        <v>42576</v>
      </c>
      <c r="B772" s="1" t="s">
        <v>825</v>
      </c>
      <c r="C772">
        <v>7.2489999999999997</v>
      </c>
      <c r="D772">
        <v>7.2489999999999997</v>
      </c>
      <c r="E772">
        <v>7.2489999999999997</v>
      </c>
      <c r="F772">
        <v>7.2489999999999997</v>
      </c>
      <c r="G772" s="9">
        <v>-2.9999999999999997E-4</v>
      </c>
      <c r="H772" t="str">
        <f t="shared" si="49"/>
        <v>Jul</v>
      </c>
      <c r="I772" t="str">
        <f t="shared" si="50"/>
        <v>2016</v>
      </c>
      <c r="J772" t="str">
        <f t="shared" si="51"/>
        <v>25</v>
      </c>
    </row>
    <row r="773" spans="1:10" x14ac:dyDescent="0.2">
      <c r="A773" s="1">
        <f t="shared" si="48"/>
        <v>42573</v>
      </c>
      <c r="B773" s="1" t="s">
        <v>826</v>
      </c>
      <c r="C773">
        <v>7.2510000000000003</v>
      </c>
      <c r="D773">
        <v>7.2510000000000003</v>
      </c>
      <c r="E773">
        <v>7.2510000000000003</v>
      </c>
      <c r="F773">
        <v>7.2510000000000003</v>
      </c>
      <c r="G773" s="9">
        <v>-1.8E-3</v>
      </c>
      <c r="H773" t="str">
        <f t="shared" si="49"/>
        <v>Jul</v>
      </c>
      <c r="I773" t="str">
        <f t="shared" si="50"/>
        <v>2016</v>
      </c>
      <c r="J773" t="str">
        <f t="shared" si="51"/>
        <v>22</v>
      </c>
    </row>
    <row r="774" spans="1:10" x14ac:dyDescent="0.2">
      <c r="A774" s="1">
        <f t="shared" si="48"/>
        <v>42572</v>
      </c>
      <c r="B774" s="1" t="s">
        <v>827</v>
      </c>
      <c r="C774">
        <v>7.2640000000000002</v>
      </c>
      <c r="D774">
        <v>7.2640000000000002</v>
      </c>
      <c r="E774">
        <v>7.2640000000000002</v>
      </c>
      <c r="F774">
        <v>7.2640000000000002</v>
      </c>
      <c r="G774" s="9">
        <v>-8.0000000000000004E-4</v>
      </c>
      <c r="H774" t="str">
        <f t="shared" si="49"/>
        <v>Jul</v>
      </c>
      <c r="I774" t="str">
        <f t="shared" si="50"/>
        <v>2016</v>
      </c>
      <c r="J774" t="str">
        <f t="shared" si="51"/>
        <v>21</v>
      </c>
    </row>
    <row r="775" spans="1:10" x14ac:dyDescent="0.2">
      <c r="A775" s="1">
        <f t="shared" si="48"/>
        <v>42571</v>
      </c>
      <c r="B775" s="1" t="s">
        <v>828</v>
      </c>
      <c r="C775">
        <v>7.27</v>
      </c>
      <c r="D775">
        <v>7.27</v>
      </c>
      <c r="E775">
        <v>7.27</v>
      </c>
      <c r="F775">
        <v>7.27</v>
      </c>
      <c r="G775" s="9">
        <v>-1.6000000000000001E-3</v>
      </c>
      <c r="H775" t="str">
        <f t="shared" si="49"/>
        <v>Jul</v>
      </c>
      <c r="I775" t="str">
        <f t="shared" si="50"/>
        <v>2016</v>
      </c>
      <c r="J775" t="str">
        <f t="shared" si="51"/>
        <v>20</v>
      </c>
    </row>
    <row r="776" spans="1:10" x14ac:dyDescent="0.2">
      <c r="A776" s="1">
        <f t="shared" si="48"/>
        <v>42570</v>
      </c>
      <c r="B776" s="1" t="s">
        <v>829</v>
      </c>
      <c r="C776">
        <v>7.282</v>
      </c>
      <c r="D776">
        <v>7.282</v>
      </c>
      <c r="E776">
        <v>7.282</v>
      </c>
      <c r="F776">
        <v>7.282</v>
      </c>
      <c r="G776" s="9">
        <v>-1.6000000000000001E-3</v>
      </c>
      <c r="H776" t="str">
        <f t="shared" si="49"/>
        <v>Jul</v>
      </c>
      <c r="I776" t="str">
        <f t="shared" si="50"/>
        <v>2016</v>
      </c>
      <c r="J776" t="str">
        <f t="shared" si="51"/>
        <v>19</v>
      </c>
    </row>
    <row r="777" spans="1:10" x14ac:dyDescent="0.2">
      <c r="A777" s="1">
        <f t="shared" si="48"/>
        <v>42569</v>
      </c>
      <c r="B777" s="1" t="s">
        <v>830</v>
      </c>
      <c r="C777">
        <v>7.2939999999999996</v>
      </c>
      <c r="D777">
        <v>7.2939999999999996</v>
      </c>
      <c r="E777">
        <v>7.2939999999999996</v>
      </c>
      <c r="F777">
        <v>7.2939999999999996</v>
      </c>
      <c r="G777" s="9">
        <v>3.0000000000000001E-3</v>
      </c>
      <c r="H777" t="str">
        <f t="shared" si="49"/>
        <v>Jul</v>
      </c>
      <c r="I777" t="str">
        <f t="shared" si="50"/>
        <v>2016</v>
      </c>
      <c r="J777" t="str">
        <f t="shared" si="51"/>
        <v>18</v>
      </c>
    </row>
    <row r="778" spans="1:10" x14ac:dyDescent="0.2">
      <c r="A778" s="1">
        <f t="shared" si="48"/>
        <v>42566</v>
      </c>
      <c r="B778" s="1" t="s">
        <v>831</v>
      </c>
      <c r="C778">
        <v>7.2720000000000002</v>
      </c>
      <c r="D778">
        <v>7.2720000000000002</v>
      </c>
      <c r="E778">
        <v>7.2720000000000002</v>
      </c>
      <c r="F778">
        <v>7.2720000000000002</v>
      </c>
      <c r="G778" s="9">
        <v>-2.0999999999999999E-3</v>
      </c>
      <c r="H778" t="str">
        <f t="shared" si="49"/>
        <v>Jul</v>
      </c>
      <c r="I778" t="str">
        <f t="shared" si="50"/>
        <v>2016</v>
      </c>
      <c r="J778" t="str">
        <f t="shared" si="51"/>
        <v>15</v>
      </c>
    </row>
    <row r="779" spans="1:10" x14ac:dyDescent="0.2">
      <c r="A779" s="1">
        <f t="shared" si="48"/>
        <v>42565</v>
      </c>
      <c r="B779" s="1" t="s">
        <v>832</v>
      </c>
      <c r="C779">
        <v>7.2869999999999999</v>
      </c>
      <c r="D779">
        <v>7.2869999999999999</v>
      </c>
      <c r="E779">
        <v>7.2869999999999999</v>
      </c>
      <c r="F779">
        <v>7.2869999999999999</v>
      </c>
      <c r="G779" s="9">
        <v>4.0000000000000002E-4</v>
      </c>
      <c r="H779" t="str">
        <f t="shared" si="49"/>
        <v>Jul</v>
      </c>
      <c r="I779" t="str">
        <f t="shared" si="50"/>
        <v>2016</v>
      </c>
      <c r="J779" t="str">
        <f t="shared" si="51"/>
        <v>14</v>
      </c>
    </row>
    <row r="780" spans="1:10" x14ac:dyDescent="0.2">
      <c r="A780" s="1">
        <f t="shared" si="48"/>
        <v>42564</v>
      </c>
      <c r="B780" s="1" t="s">
        <v>833</v>
      </c>
      <c r="C780">
        <v>7.2839999999999998</v>
      </c>
      <c r="D780">
        <v>7.2839999999999998</v>
      </c>
      <c r="E780">
        <v>7.2839999999999998</v>
      </c>
      <c r="F780">
        <v>7.2839999999999998</v>
      </c>
      <c r="G780" s="9">
        <v>-7.1999999999999998E-3</v>
      </c>
      <c r="H780" t="str">
        <f t="shared" si="49"/>
        <v>Jul</v>
      </c>
      <c r="I780" t="str">
        <f t="shared" si="50"/>
        <v>2016</v>
      </c>
      <c r="J780" t="str">
        <f t="shared" si="51"/>
        <v>13</v>
      </c>
    </row>
    <row r="781" spans="1:10" x14ac:dyDescent="0.2">
      <c r="A781" s="1">
        <f t="shared" si="48"/>
        <v>42563</v>
      </c>
      <c r="B781" s="1" t="s">
        <v>834</v>
      </c>
      <c r="C781">
        <v>7.3369999999999997</v>
      </c>
      <c r="D781">
        <v>7.3369999999999997</v>
      </c>
      <c r="E781">
        <v>7.3369999999999997</v>
      </c>
      <c r="F781">
        <v>7.3369999999999997</v>
      </c>
      <c r="G781" s="9">
        <v>-6.4000000000000003E-3</v>
      </c>
      <c r="H781" t="str">
        <f t="shared" si="49"/>
        <v>Jul</v>
      </c>
      <c r="I781" t="str">
        <f t="shared" si="50"/>
        <v>2016</v>
      </c>
      <c r="J781" t="str">
        <f t="shared" si="51"/>
        <v>12</v>
      </c>
    </row>
    <row r="782" spans="1:10" x14ac:dyDescent="0.2">
      <c r="A782" s="1">
        <f t="shared" si="48"/>
        <v>42562</v>
      </c>
      <c r="B782" s="1" t="s">
        <v>835</v>
      </c>
      <c r="C782">
        <v>7.3840000000000003</v>
      </c>
      <c r="D782">
        <v>7.3840000000000003</v>
      </c>
      <c r="E782">
        <v>7.3840000000000003</v>
      </c>
      <c r="F782">
        <v>7.3840000000000003</v>
      </c>
      <c r="G782" s="9">
        <v>-1E-4</v>
      </c>
      <c r="H782" t="str">
        <f t="shared" si="49"/>
        <v>Jul</v>
      </c>
      <c r="I782" t="str">
        <f t="shared" si="50"/>
        <v>2016</v>
      </c>
      <c r="J782" t="str">
        <f t="shared" si="51"/>
        <v>11</v>
      </c>
    </row>
    <row r="783" spans="1:10" x14ac:dyDescent="0.2">
      <c r="A783" s="1">
        <f t="shared" si="48"/>
        <v>42559</v>
      </c>
      <c r="B783" s="1" t="s">
        <v>836</v>
      </c>
      <c r="C783">
        <v>7.3849999999999998</v>
      </c>
      <c r="D783">
        <v>7.3849999999999998</v>
      </c>
      <c r="E783">
        <v>7.3849999999999998</v>
      </c>
      <c r="F783">
        <v>7.3849999999999998</v>
      </c>
      <c r="G783" s="9">
        <v>4.0000000000000002E-4</v>
      </c>
      <c r="H783" t="str">
        <f t="shared" si="49"/>
        <v>Jul</v>
      </c>
      <c r="I783" t="str">
        <f t="shared" si="50"/>
        <v>2016</v>
      </c>
      <c r="J783" t="str">
        <f t="shared" si="51"/>
        <v>08</v>
      </c>
    </row>
    <row r="784" spans="1:10" x14ac:dyDescent="0.2">
      <c r="A784" s="1">
        <f t="shared" si="48"/>
        <v>42558</v>
      </c>
      <c r="B784" s="1" t="s">
        <v>837</v>
      </c>
      <c r="C784">
        <v>7.3819999999999997</v>
      </c>
      <c r="D784">
        <v>7.3819999999999997</v>
      </c>
      <c r="E784">
        <v>7.3819999999999997</v>
      </c>
      <c r="F784">
        <v>7.3819999999999997</v>
      </c>
      <c r="G784" s="9">
        <v>-1.6000000000000001E-3</v>
      </c>
      <c r="H784" t="str">
        <f t="shared" si="49"/>
        <v>Jul</v>
      </c>
      <c r="I784" t="str">
        <f t="shared" si="50"/>
        <v>2016</v>
      </c>
      <c r="J784" t="str">
        <f t="shared" si="51"/>
        <v>07</v>
      </c>
    </row>
    <row r="785" spans="1:10" x14ac:dyDescent="0.2">
      <c r="A785" s="1">
        <f t="shared" si="48"/>
        <v>42556</v>
      </c>
      <c r="B785" s="1" t="s">
        <v>838</v>
      </c>
      <c r="C785">
        <v>7.3940000000000001</v>
      </c>
      <c r="D785">
        <v>7.3940000000000001</v>
      </c>
      <c r="E785">
        <v>7.3940000000000001</v>
      </c>
      <c r="F785">
        <v>7.3940000000000001</v>
      </c>
      <c r="G785" s="9">
        <v>-4.3E-3</v>
      </c>
      <c r="H785" t="str">
        <f t="shared" si="49"/>
        <v>Jul</v>
      </c>
      <c r="I785" t="str">
        <f t="shared" si="50"/>
        <v>2016</v>
      </c>
      <c r="J785" t="str">
        <f t="shared" si="51"/>
        <v>05</v>
      </c>
    </row>
    <row r="786" spans="1:10" x14ac:dyDescent="0.2">
      <c r="A786" s="1">
        <f t="shared" si="48"/>
        <v>42555</v>
      </c>
      <c r="B786" s="1" t="s">
        <v>839</v>
      </c>
      <c r="C786">
        <v>7.4260000000000002</v>
      </c>
      <c r="D786">
        <v>7.4260000000000002</v>
      </c>
      <c r="E786">
        <v>7.4260000000000002</v>
      </c>
      <c r="F786">
        <v>7.4260000000000002</v>
      </c>
      <c r="G786" s="9">
        <v>8.9999999999999998E-4</v>
      </c>
      <c r="H786" t="str">
        <f t="shared" si="49"/>
        <v>Jul</v>
      </c>
      <c r="I786" t="str">
        <f t="shared" si="50"/>
        <v>2016</v>
      </c>
      <c r="J786" t="str">
        <f t="shared" si="51"/>
        <v>04</v>
      </c>
    </row>
    <row r="787" spans="1:10" x14ac:dyDescent="0.2">
      <c r="A787" s="1">
        <f t="shared" si="48"/>
        <v>42552</v>
      </c>
      <c r="B787" s="1" t="s">
        <v>840</v>
      </c>
      <c r="C787">
        <v>7.4189999999999996</v>
      </c>
      <c r="D787">
        <v>7.4189999999999996</v>
      </c>
      <c r="E787">
        <v>7.4189999999999996</v>
      </c>
      <c r="F787">
        <v>7.4189999999999996</v>
      </c>
      <c r="G787" s="9">
        <v>-4.1999999999999997E-3</v>
      </c>
      <c r="H787" t="str">
        <f t="shared" si="49"/>
        <v>Jul</v>
      </c>
      <c r="I787" t="str">
        <f t="shared" si="50"/>
        <v>2016</v>
      </c>
      <c r="J787" t="str">
        <f t="shared" si="51"/>
        <v>01</v>
      </c>
    </row>
    <row r="788" spans="1:10" x14ac:dyDescent="0.2">
      <c r="A788" s="1">
        <f t="shared" si="48"/>
        <v>42551</v>
      </c>
      <c r="B788" s="1" t="s">
        <v>841</v>
      </c>
      <c r="C788">
        <v>7.45</v>
      </c>
      <c r="D788">
        <v>7.45</v>
      </c>
      <c r="E788">
        <v>7.45</v>
      </c>
      <c r="F788">
        <v>7.45</v>
      </c>
      <c r="G788" s="9">
        <v>8.0000000000000004E-4</v>
      </c>
      <c r="H788" t="str">
        <f t="shared" si="49"/>
        <v>Jun</v>
      </c>
      <c r="I788" t="str">
        <f t="shared" si="50"/>
        <v>2016</v>
      </c>
      <c r="J788" t="str">
        <f t="shared" si="51"/>
        <v>30</v>
      </c>
    </row>
    <row r="789" spans="1:10" x14ac:dyDescent="0.2">
      <c r="A789" s="1">
        <f t="shared" si="48"/>
        <v>42550</v>
      </c>
      <c r="B789" s="1" t="s">
        <v>842</v>
      </c>
      <c r="C789">
        <v>7.444</v>
      </c>
      <c r="D789">
        <v>7.444</v>
      </c>
      <c r="E789">
        <v>7.444</v>
      </c>
      <c r="F789">
        <v>7.444</v>
      </c>
      <c r="G789" s="9">
        <v>-1.1999999999999999E-3</v>
      </c>
      <c r="H789" t="str">
        <f t="shared" si="49"/>
        <v>Jun</v>
      </c>
      <c r="I789" t="str">
        <f t="shared" si="50"/>
        <v>2016</v>
      </c>
      <c r="J789" t="str">
        <f t="shared" si="51"/>
        <v>29</v>
      </c>
    </row>
    <row r="790" spans="1:10" x14ac:dyDescent="0.2">
      <c r="A790" s="1">
        <f t="shared" si="48"/>
        <v>42549</v>
      </c>
      <c r="B790" s="1" t="s">
        <v>843</v>
      </c>
      <c r="C790">
        <v>7.4530000000000003</v>
      </c>
      <c r="D790">
        <v>7.4530000000000003</v>
      </c>
      <c r="E790">
        <v>7.4530000000000003</v>
      </c>
      <c r="F790">
        <v>7.4530000000000003</v>
      </c>
      <c r="G790" s="9">
        <v>-8.0000000000000004E-4</v>
      </c>
      <c r="H790" t="str">
        <f t="shared" si="49"/>
        <v>Jun</v>
      </c>
      <c r="I790" t="str">
        <f t="shared" si="50"/>
        <v>2016</v>
      </c>
      <c r="J790" t="str">
        <f t="shared" si="51"/>
        <v>28</v>
      </c>
    </row>
    <row r="791" spans="1:10" x14ac:dyDescent="0.2">
      <c r="A791" s="1">
        <f t="shared" si="48"/>
        <v>42548</v>
      </c>
      <c r="B791" s="1" t="s">
        <v>844</v>
      </c>
      <c r="C791">
        <v>7.4589999999999996</v>
      </c>
      <c r="D791">
        <v>7.4589999999999996</v>
      </c>
      <c r="E791">
        <v>7.4589999999999996</v>
      </c>
      <c r="F791">
        <v>7.4589999999999996</v>
      </c>
      <c r="G791" s="9">
        <v>-2.3E-3</v>
      </c>
      <c r="H791" t="str">
        <f t="shared" si="49"/>
        <v>Jun</v>
      </c>
      <c r="I791" t="str">
        <f t="shared" si="50"/>
        <v>2016</v>
      </c>
      <c r="J791" t="str">
        <f t="shared" si="51"/>
        <v>27</v>
      </c>
    </row>
    <row r="792" spans="1:10" x14ac:dyDescent="0.2">
      <c r="A792" s="1">
        <f t="shared" si="48"/>
        <v>42545</v>
      </c>
      <c r="B792" s="1" t="s">
        <v>845</v>
      </c>
      <c r="C792">
        <v>7.476</v>
      </c>
      <c r="D792">
        <v>7.476</v>
      </c>
      <c r="E792">
        <v>7.476</v>
      </c>
      <c r="F792">
        <v>7.476</v>
      </c>
      <c r="G792" s="9">
        <v>-6.9999999999999999E-4</v>
      </c>
      <c r="H792" t="str">
        <f t="shared" si="49"/>
        <v>Jun</v>
      </c>
      <c r="I792" t="str">
        <f t="shared" si="50"/>
        <v>2016</v>
      </c>
      <c r="J792" t="str">
        <f t="shared" si="51"/>
        <v>24</v>
      </c>
    </row>
    <row r="793" spans="1:10" x14ac:dyDescent="0.2">
      <c r="A793" s="1">
        <f t="shared" si="48"/>
        <v>42544</v>
      </c>
      <c r="B793" s="1" t="s">
        <v>846</v>
      </c>
      <c r="C793">
        <v>7.4809999999999999</v>
      </c>
      <c r="D793">
        <v>7.4809999999999999</v>
      </c>
      <c r="E793">
        <v>7.4809999999999999</v>
      </c>
      <c r="F793">
        <v>7.4809999999999999</v>
      </c>
      <c r="G793" s="9">
        <v>6.9999999999999999E-4</v>
      </c>
      <c r="H793" t="str">
        <f t="shared" si="49"/>
        <v>Jun</v>
      </c>
      <c r="I793" t="str">
        <f t="shared" si="50"/>
        <v>2016</v>
      </c>
      <c r="J793" t="str">
        <f t="shared" si="51"/>
        <v>23</v>
      </c>
    </row>
    <row r="794" spans="1:10" x14ac:dyDescent="0.2">
      <c r="A794" s="1">
        <f t="shared" si="48"/>
        <v>42543</v>
      </c>
      <c r="B794" s="1" t="s">
        <v>847</v>
      </c>
      <c r="C794">
        <v>7.476</v>
      </c>
      <c r="D794">
        <v>7.476</v>
      </c>
      <c r="E794">
        <v>7.476</v>
      </c>
      <c r="F794">
        <v>7.476</v>
      </c>
      <c r="G794" s="9">
        <v>-2.8999999999999998E-3</v>
      </c>
      <c r="H794" t="str">
        <f t="shared" si="49"/>
        <v>Jun</v>
      </c>
      <c r="I794" t="str">
        <f t="shared" si="50"/>
        <v>2016</v>
      </c>
      <c r="J794" t="str">
        <f t="shared" si="51"/>
        <v>22</v>
      </c>
    </row>
    <row r="795" spans="1:10" x14ac:dyDescent="0.2">
      <c r="A795" s="1">
        <f t="shared" si="48"/>
        <v>42542</v>
      </c>
      <c r="B795" s="1" t="s">
        <v>848</v>
      </c>
      <c r="C795">
        <v>7.4980000000000002</v>
      </c>
      <c r="D795">
        <v>7.4980000000000002</v>
      </c>
      <c r="E795">
        <v>7.4980000000000002</v>
      </c>
      <c r="F795">
        <v>7.4980000000000002</v>
      </c>
      <c r="G795" s="9">
        <v>2.9999999999999997E-4</v>
      </c>
      <c r="H795" t="str">
        <f t="shared" si="49"/>
        <v>Jun</v>
      </c>
      <c r="I795" t="str">
        <f t="shared" si="50"/>
        <v>2016</v>
      </c>
      <c r="J795" t="str">
        <f t="shared" si="51"/>
        <v>21</v>
      </c>
    </row>
    <row r="796" spans="1:10" x14ac:dyDescent="0.2">
      <c r="A796" s="1">
        <f t="shared" si="48"/>
        <v>42541</v>
      </c>
      <c r="B796" s="1" t="s">
        <v>849</v>
      </c>
      <c r="C796">
        <v>7.4960000000000004</v>
      </c>
      <c r="D796">
        <v>7.4960000000000004</v>
      </c>
      <c r="E796">
        <v>7.4960000000000004</v>
      </c>
      <c r="F796">
        <v>7.4960000000000004</v>
      </c>
      <c r="G796" s="9">
        <v>-8.9999999999999998E-4</v>
      </c>
      <c r="H796" t="str">
        <f t="shared" si="49"/>
        <v>Jun</v>
      </c>
      <c r="I796" t="str">
        <f t="shared" si="50"/>
        <v>2016</v>
      </c>
      <c r="J796" t="str">
        <f t="shared" si="51"/>
        <v>20</v>
      </c>
    </row>
    <row r="797" spans="1:10" x14ac:dyDescent="0.2">
      <c r="A797" s="1">
        <f t="shared" si="48"/>
        <v>42538</v>
      </c>
      <c r="B797" s="1" t="s">
        <v>850</v>
      </c>
      <c r="C797">
        <v>7.5030000000000001</v>
      </c>
      <c r="D797">
        <v>7.5030000000000001</v>
      </c>
      <c r="E797">
        <v>7.5030000000000001</v>
      </c>
      <c r="F797">
        <v>7.5030000000000001</v>
      </c>
      <c r="G797" s="9">
        <v>-4.0000000000000002E-4</v>
      </c>
      <c r="H797" t="str">
        <f t="shared" si="49"/>
        <v>Jun</v>
      </c>
      <c r="I797" t="str">
        <f t="shared" si="50"/>
        <v>2016</v>
      </c>
      <c r="J797" t="str">
        <f t="shared" si="51"/>
        <v>17</v>
      </c>
    </row>
    <row r="798" spans="1:10" x14ac:dyDescent="0.2">
      <c r="A798" s="1">
        <f t="shared" si="48"/>
        <v>42537</v>
      </c>
      <c r="B798" s="1" t="s">
        <v>851</v>
      </c>
      <c r="C798">
        <v>7.5060000000000002</v>
      </c>
      <c r="D798">
        <v>7.5060000000000002</v>
      </c>
      <c r="E798">
        <v>7.5060000000000002</v>
      </c>
      <c r="F798">
        <v>7.5060000000000002</v>
      </c>
      <c r="G798" s="9">
        <v>-1.5E-3</v>
      </c>
      <c r="H798" t="str">
        <f t="shared" si="49"/>
        <v>Jun</v>
      </c>
      <c r="I798" t="str">
        <f t="shared" si="50"/>
        <v>2016</v>
      </c>
      <c r="J798" t="str">
        <f t="shared" si="51"/>
        <v>16</v>
      </c>
    </row>
    <row r="799" spans="1:10" x14ac:dyDescent="0.2">
      <c r="A799" s="1">
        <f t="shared" si="48"/>
        <v>42536</v>
      </c>
      <c r="B799" s="1" t="s">
        <v>852</v>
      </c>
      <c r="C799">
        <v>7.5170000000000003</v>
      </c>
      <c r="D799">
        <v>7.5170000000000003</v>
      </c>
      <c r="E799">
        <v>7.5170000000000003</v>
      </c>
      <c r="F799">
        <v>7.5170000000000003</v>
      </c>
      <c r="G799" s="9">
        <v>-2.9999999999999997E-4</v>
      </c>
      <c r="H799" t="str">
        <f t="shared" si="49"/>
        <v>Jun</v>
      </c>
      <c r="I799" t="str">
        <f t="shared" si="50"/>
        <v>2016</v>
      </c>
      <c r="J799" t="str">
        <f t="shared" si="51"/>
        <v>15</v>
      </c>
    </row>
    <row r="800" spans="1:10" x14ac:dyDescent="0.2">
      <c r="A800" s="1">
        <f t="shared" si="48"/>
        <v>42535</v>
      </c>
      <c r="B800" s="1" t="s">
        <v>853</v>
      </c>
      <c r="C800">
        <v>7.5190000000000001</v>
      </c>
      <c r="D800">
        <v>7.5190000000000001</v>
      </c>
      <c r="E800">
        <v>7.5190000000000001</v>
      </c>
      <c r="F800">
        <v>7.5190000000000001</v>
      </c>
      <c r="G800" s="9">
        <v>-8.0000000000000004E-4</v>
      </c>
      <c r="H800" t="str">
        <f t="shared" si="49"/>
        <v>Jun</v>
      </c>
      <c r="I800" t="str">
        <f t="shared" si="50"/>
        <v>2016</v>
      </c>
      <c r="J800" t="str">
        <f t="shared" si="51"/>
        <v>14</v>
      </c>
    </row>
    <row r="801" spans="1:10" x14ac:dyDescent="0.2">
      <c r="A801" s="1">
        <f t="shared" si="48"/>
        <v>42534</v>
      </c>
      <c r="B801" s="1" t="s">
        <v>854</v>
      </c>
      <c r="C801">
        <v>7.5250000000000004</v>
      </c>
      <c r="D801">
        <v>7.5250000000000004</v>
      </c>
      <c r="E801">
        <v>7.5250000000000004</v>
      </c>
      <c r="F801">
        <v>7.5250000000000004</v>
      </c>
      <c r="G801" s="9">
        <v>4.4000000000000003E-3</v>
      </c>
      <c r="H801" t="str">
        <f t="shared" si="49"/>
        <v>Jun</v>
      </c>
      <c r="I801" t="str">
        <f t="shared" si="50"/>
        <v>2016</v>
      </c>
      <c r="J801" t="str">
        <f t="shared" si="51"/>
        <v>13</v>
      </c>
    </row>
    <row r="802" spans="1:10" x14ac:dyDescent="0.2">
      <c r="A802" s="1">
        <f t="shared" si="48"/>
        <v>42531</v>
      </c>
      <c r="B802" s="1" t="s">
        <v>855</v>
      </c>
      <c r="C802">
        <v>7.492</v>
      </c>
      <c r="D802">
        <v>7.492</v>
      </c>
      <c r="E802">
        <v>7.492</v>
      </c>
      <c r="F802">
        <v>7.492</v>
      </c>
      <c r="G802" s="9">
        <v>5.0000000000000001E-4</v>
      </c>
      <c r="H802" t="str">
        <f t="shared" si="49"/>
        <v>Jun</v>
      </c>
      <c r="I802" t="str">
        <f t="shared" si="50"/>
        <v>2016</v>
      </c>
      <c r="J802" t="str">
        <f t="shared" si="51"/>
        <v>10</v>
      </c>
    </row>
    <row r="803" spans="1:10" x14ac:dyDescent="0.2">
      <c r="A803" s="1">
        <f t="shared" si="48"/>
        <v>42530</v>
      </c>
      <c r="B803" s="1" t="s">
        <v>856</v>
      </c>
      <c r="C803">
        <v>7.4880000000000004</v>
      </c>
      <c r="D803">
        <v>7.4880000000000004</v>
      </c>
      <c r="E803">
        <v>7.4880000000000004</v>
      </c>
      <c r="F803">
        <v>7.4880000000000004</v>
      </c>
      <c r="G803" s="9">
        <v>-1E-4</v>
      </c>
      <c r="H803" t="str">
        <f t="shared" si="49"/>
        <v>Jun</v>
      </c>
      <c r="I803" t="str">
        <f t="shared" si="50"/>
        <v>2016</v>
      </c>
      <c r="J803" t="str">
        <f t="shared" si="51"/>
        <v>09</v>
      </c>
    </row>
    <row r="804" spans="1:10" x14ac:dyDescent="0.2">
      <c r="A804" s="1">
        <f t="shared" si="48"/>
        <v>42529</v>
      </c>
      <c r="B804" s="1" t="s">
        <v>857</v>
      </c>
      <c r="C804">
        <v>7.4889999999999999</v>
      </c>
      <c r="D804">
        <v>7.4889999999999999</v>
      </c>
      <c r="E804">
        <v>7.4889999999999999</v>
      </c>
      <c r="F804">
        <v>7.4889999999999999</v>
      </c>
      <c r="G804" s="9">
        <v>8.0000000000000004E-4</v>
      </c>
      <c r="H804" t="str">
        <f t="shared" si="49"/>
        <v>Jun</v>
      </c>
      <c r="I804" t="str">
        <f t="shared" si="50"/>
        <v>2016</v>
      </c>
      <c r="J804" t="str">
        <f t="shared" si="51"/>
        <v>08</v>
      </c>
    </row>
    <row r="805" spans="1:10" x14ac:dyDescent="0.2">
      <c r="A805" s="1">
        <f t="shared" si="48"/>
        <v>42528</v>
      </c>
      <c r="B805" s="1" t="s">
        <v>858</v>
      </c>
      <c r="C805">
        <v>7.4829999999999997</v>
      </c>
      <c r="D805">
        <v>7.4829999999999997</v>
      </c>
      <c r="E805">
        <v>7.4829999999999997</v>
      </c>
      <c r="F805">
        <v>7.4829999999999997</v>
      </c>
      <c r="G805" s="9">
        <v>1.2999999999999999E-3</v>
      </c>
      <c r="H805" t="str">
        <f t="shared" si="49"/>
        <v>Jun</v>
      </c>
      <c r="I805" t="str">
        <f t="shared" si="50"/>
        <v>2016</v>
      </c>
      <c r="J805" t="str">
        <f t="shared" si="51"/>
        <v>07</v>
      </c>
    </row>
    <row r="806" spans="1:10" x14ac:dyDescent="0.2">
      <c r="A806" s="1">
        <f t="shared" si="48"/>
        <v>42527</v>
      </c>
      <c r="B806" s="1" t="s">
        <v>859</v>
      </c>
      <c r="C806">
        <v>7.4729999999999999</v>
      </c>
      <c r="D806">
        <v>7.4729999999999999</v>
      </c>
      <c r="E806">
        <v>7.4729999999999999</v>
      </c>
      <c r="F806">
        <v>7.4729999999999999</v>
      </c>
      <c r="G806" s="9">
        <v>-2.0999999999999999E-3</v>
      </c>
      <c r="H806" t="str">
        <f t="shared" si="49"/>
        <v>Jun</v>
      </c>
      <c r="I806" t="str">
        <f t="shared" si="50"/>
        <v>2016</v>
      </c>
      <c r="J806" t="str">
        <f t="shared" si="51"/>
        <v>06</v>
      </c>
    </row>
    <row r="807" spans="1:10" x14ac:dyDescent="0.2">
      <c r="A807" s="1">
        <f t="shared" si="48"/>
        <v>42524</v>
      </c>
      <c r="B807" s="1" t="s">
        <v>860</v>
      </c>
      <c r="C807">
        <v>7.4889999999999999</v>
      </c>
      <c r="D807">
        <v>7.4889999999999999</v>
      </c>
      <c r="E807">
        <v>7.4889999999999999</v>
      </c>
      <c r="F807">
        <v>7.4889999999999999</v>
      </c>
      <c r="G807" s="9">
        <v>5.0000000000000001E-4</v>
      </c>
      <c r="H807" t="str">
        <f t="shared" si="49"/>
        <v>Jun</v>
      </c>
      <c r="I807" t="str">
        <f t="shared" si="50"/>
        <v>2016</v>
      </c>
      <c r="J807" t="str">
        <f t="shared" si="51"/>
        <v>03</v>
      </c>
    </row>
    <row r="808" spans="1:10" x14ac:dyDescent="0.2">
      <c r="A808" s="1">
        <f t="shared" si="48"/>
        <v>42523</v>
      </c>
      <c r="B808" s="1" t="s">
        <v>861</v>
      </c>
      <c r="C808">
        <v>7.4850000000000003</v>
      </c>
      <c r="D808">
        <v>7.4850000000000003</v>
      </c>
      <c r="E808">
        <v>7.4850000000000003</v>
      </c>
      <c r="F808">
        <v>7.4850000000000003</v>
      </c>
      <c r="G808" s="9">
        <v>-4.0000000000000002E-4</v>
      </c>
      <c r="H808" t="str">
        <f t="shared" si="49"/>
        <v>Jun</v>
      </c>
      <c r="I808" t="str">
        <f t="shared" si="50"/>
        <v>2016</v>
      </c>
      <c r="J808" t="str">
        <f t="shared" si="51"/>
        <v>02</v>
      </c>
    </row>
    <row r="809" spans="1:10" x14ac:dyDescent="0.2">
      <c r="A809" s="1">
        <f t="shared" si="48"/>
        <v>42522</v>
      </c>
      <c r="B809" s="1" t="s">
        <v>862</v>
      </c>
      <c r="C809">
        <v>7.4880000000000004</v>
      </c>
      <c r="D809">
        <v>7.4880000000000004</v>
      </c>
      <c r="E809">
        <v>7.4880000000000004</v>
      </c>
      <c r="F809">
        <v>7.4880000000000004</v>
      </c>
      <c r="G809" s="9">
        <v>2.3E-3</v>
      </c>
      <c r="H809" t="str">
        <f t="shared" si="49"/>
        <v>Jun</v>
      </c>
      <c r="I809" t="str">
        <f t="shared" si="50"/>
        <v>2016</v>
      </c>
      <c r="J809" t="str">
        <f t="shared" si="51"/>
        <v>01</v>
      </c>
    </row>
    <row r="810" spans="1:10" x14ac:dyDescent="0.2">
      <c r="A810" s="1">
        <f t="shared" si="48"/>
        <v>42521</v>
      </c>
      <c r="B810" s="1" t="s">
        <v>863</v>
      </c>
      <c r="C810">
        <v>7.4710000000000001</v>
      </c>
      <c r="D810">
        <v>7.4710000000000001</v>
      </c>
      <c r="E810">
        <v>7.4710000000000001</v>
      </c>
      <c r="F810">
        <v>7.4710000000000001</v>
      </c>
      <c r="G810" s="9">
        <v>1.2999999999999999E-3</v>
      </c>
      <c r="H810" t="str">
        <f t="shared" si="49"/>
        <v>May</v>
      </c>
      <c r="I810" t="str">
        <f t="shared" si="50"/>
        <v>2016</v>
      </c>
      <c r="J810" t="str">
        <f t="shared" si="51"/>
        <v>31</v>
      </c>
    </row>
    <row r="811" spans="1:10" x14ac:dyDescent="0.2">
      <c r="A811" s="1">
        <f t="shared" si="48"/>
        <v>42520</v>
      </c>
      <c r="B811" s="1" t="s">
        <v>864</v>
      </c>
      <c r="C811">
        <v>7.4610000000000003</v>
      </c>
      <c r="D811">
        <v>7.4610000000000003</v>
      </c>
      <c r="E811">
        <v>7.4610000000000003</v>
      </c>
      <c r="F811">
        <v>7.4610000000000003</v>
      </c>
      <c r="G811" s="9">
        <v>-1.2999999999999999E-3</v>
      </c>
      <c r="H811" t="str">
        <f t="shared" si="49"/>
        <v>May</v>
      </c>
      <c r="I811" t="str">
        <f t="shared" si="50"/>
        <v>2016</v>
      </c>
      <c r="J811" t="str">
        <f t="shared" si="51"/>
        <v>30</v>
      </c>
    </row>
    <row r="812" spans="1:10" x14ac:dyDescent="0.2">
      <c r="A812" s="1">
        <f t="shared" si="48"/>
        <v>42518</v>
      </c>
      <c r="B812" s="1" t="s">
        <v>865</v>
      </c>
      <c r="C812">
        <v>7.4710000000000001</v>
      </c>
      <c r="D812">
        <v>7.4710000000000001</v>
      </c>
      <c r="E812">
        <v>7.4710000000000001</v>
      </c>
      <c r="F812">
        <v>7.4710000000000001</v>
      </c>
      <c r="G812" s="9">
        <v>0</v>
      </c>
      <c r="H812" t="str">
        <f t="shared" si="49"/>
        <v>May</v>
      </c>
      <c r="I812" t="str">
        <f t="shared" si="50"/>
        <v>2016</v>
      </c>
      <c r="J812" t="str">
        <f t="shared" si="51"/>
        <v>28</v>
      </c>
    </row>
    <row r="813" spans="1:10" x14ac:dyDescent="0.2">
      <c r="A813" s="1">
        <f t="shared" si="48"/>
        <v>42517</v>
      </c>
      <c r="B813" s="1" t="s">
        <v>866</v>
      </c>
      <c r="C813">
        <v>7.4710000000000001</v>
      </c>
      <c r="D813">
        <v>7.4710000000000001</v>
      </c>
      <c r="E813">
        <v>7.4710000000000001</v>
      </c>
      <c r="F813">
        <v>7.4710000000000001</v>
      </c>
      <c r="G813" s="9">
        <v>0</v>
      </c>
      <c r="H813" t="str">
        <f t="shared" si="49"/>
        <v>May</v>
      </c>
      <c r="I813" t="str">
        <f t="shared" si="50"/>
        <v>2016</v>
      </c>
      <c r="J813" t="str">
        <f t="shared" si="51"/>
        <v>27</v>
      </c>
    </row>
    <row r="814" spans="1:10" x14ac:dyDescent="0.2">
      <c r="A814" s="1">
        <f t="shared" si="48"/>
        <v>42516</v>
      </c>
      <c r="B814" s="1" t="s">
        <v>867</v>
      </c>
      <c r="C814">
        <v>7.4710000000000001</v>
      </c>
      <c r="D814">
        <v>7.4710000000000001</v>
      </c>
      <c r="E814">
        <v>7.4710000000000001</v>
      </c>
      <c r="F814">
        <v>7.4710000000000001</v>
      </c>
      <c r="G814" s="9">
        <v>8.9999999999999998E-4</v>
      </c>
      <c r="H814" t="str">
        <f t="shared" si="49"/>
        <v>May</v>
      </c>
      <c r="I814" t="str">
        <f t="shared" si="50"/>
        <v>2016</v>
      </c>
      <c r="J814" t="str">
        <f t="shared" si="51"/>
        <v>26</v>
      </c>
    </row>
    <row r="815" spans="1:10" x14ac:dyDescent="0.2">
      <c r="A815" s="1">
        <f t="shared" si="48"/>
        <v>42515</v>
      </c>
      <c r="B815" s="1" t="s">
        <v>868</v>
      </c>
      <c r="C815">
        <v>7.4640000000000004</v>
      </c>
      <c r="D815">
        <v>7.4640000000000004</v>
      </c>
      <c r="E815">
        <v>7.4640000000000004</v>
      </c>
      <c r="F815">
        <v>7.4640000000000004</v>
      </c>
      <c r="G815" s="9">
        <v>-2.9999999999999997E-4</v>
      </c>
      <c r="H815" t="str">
        <f t="shared" si="49"/>
        <v>May</v>
      </c>
      <c r="I815" t="str">
        <f t="shared" si="50"/>
        <v>2016</v>
      </c>
      <c r="J815" t="str">
        <f t="shared" si="51"/>
        <v>25</v>
      </c>
    </row>
    <row r="816" spans="1:10" x14ac:dyDescent="0.2">
      <c r="A816" s="1">
        <f t="shared" si="48"/>
        <v>42514</v>
      </c>
      <c r="B816" s="1" t="s">
        <v>869</v>
      </c>
      <c r="C816">
        <v>7.4660000000000002</v>
      </c>
      <c r="D816">
        <v>7.4660000000000002</v>
      </c>
      <c r="E816">
        <v>7.4660000000000002</v>
      </c>
      <c r="F816">
        <v>7.4660000000000002</v>
      </c>
      <c r="G816" s="9">
        <v>0</v>
      </c>
      <c r="H816" t="str">
        <f t="shared" si="49"/>
        <v>May</v>
      </c>
      <c r="I816" t="str">
        <f t="shared" si="50"/>
        <v>2016</v>
      </c>
      <c r="J816" t="str">
        <f t="shared" si="51"/>
        <v>24</v>
      </c>
    </row>
    <row r="817" spans="1:10" x14ac:dyDescent="0.2">
      <c r="A817" s="1">
        <f t="shared" si="48"/>
        <v>42513</v>
      </c>
      <c r="B817" s="1" t="s">
        <v>870</v>
      </c>
      <c r="C817">
        <v>7.4660000000000002</v>
      </c>
      <c r="D817">
        <v>7.4660000000000002</v>
      </c>
      <c r="E817">
        <v>7.4660000000000002</v>
      </c>
      <c r="F817">
        <v>7.4660000000000002</v>
      </c>
      <c r="G817" s="9">
        <v>-1.6999999999999999E-3</v>
      </c>
      <c r="H817" t="str">
        <f t="shared" si="49"/>
        <v>May</v>
      </c>
      <c r="I817" t="str">
        <f t="shared" si="50"/>
        <v>2016</v>
      </c>
      <c r="J817" t="str">
        <f t="shared" si="51"/>
        <v>23</v>
      </c>
    </row>
    <row r="818" spans="1:10" x14ac:dyDescent="0.2">
      <c r="A818" s="1">
        <f t="shared" si="48"/>
        <v>42510</v>
      </c>
      <c r="B818" s="1" t="s">
        <v>871</v>
      </c>
      <c r="C818">
        <v>7.4790000000000001</v>
      </c>
      <c r="D818">
        <v>7.4790000000000001</v>
      </c>
      <c r="E818">
        <v>7.4790000000000001</v>
      </c>
      <c r="F818">
        <v>7.4790000000000001</v>
      </c>
      <c r="G818" s="9">
        <v>1.1999999999999999E-3</v>
      </c>
      <c r="H818" t="str">
        <f t="shared" si="49"/>
        <v>May</v>
      </c>
      <c r="I818" t="str">
        <f t="shared" si="50"/>
        <v>2016</v>
      </c>
      <c r="J818" t="str">
        <f t="shared" si="51"/>
        <v>20</v>
      </c>
    </row>
    <row r="819" spans="1:10" x14ac:dyDescent="0.2">
      <c r="A819" s="1">
        <f t="shared" si="48"/>
        <v>42509</v>
      </c>
      <c r="B819" s="1" t="s">
        <v>872</v>
      </c>
      <c r="C819">
        <v>7.47</v>
      </c>
      <c r="D819">
        <v>7.47</v>
      </c>
      <c r="E819">
        <v>7.47</v>
      </c>
      <c r="F819">
        <v>7.47</v>
      </c>
      <c r="G819" s="9">
        <v>-8.0000000000000004E-4</v>
      </c>
      <c r="H819" t="str">
        <f t="shared" si="49"/>
        <v>May</v>
      </c>
      <c r="I819" t="str">
        <f t="shared" si="50"/>
        <v>2016</v>
      </c>
      <c r="J819" t="str">
        <f t="shared" si="51"/>
        <v>19</v>
      </c>
    </row>
    <row r="820" spans="1:10" x14ac:dyDescent="0.2">
      <c r="A820" s="1">
        <f t="shared" si="48"/>
        <v>42508</v>
      </c>
      <c r="B820" s="1" t="s">
        <v>873</v>
      </c>
      <c r="C820">
        <v>7.476</v>
      </c>
      <c r="D820">
        <v>7.476</v>
      </c>
      <c r="E820">
        <v>7.476</v>
      </c>
      <c r="F820">
        <v>7.476</v>
      </c>
      <c r="G820" s="9">
        <v>3.0000000000000001E-3</v>
      </c>
      <c r="H820" t="str">
        <f t="shared" si="49"/>
        <v>May</v>
      </c>
      <c r="I820" t="str">
        <f t="shared" si="50"/>
        <v>2016</v>
      </c>
      <c r="J820" t="str">
        <f t="shared" si="51"/>
        <v>18</v>
      </c>
    </row>
    <row r="821" spans="1:10" x14ac:dyDescent="0.2">
      <c r="A821" s="1">
        <f t="shared" si="48"/>
        <v>42507</v>
      </c>
      <c r="B821" s="1" t="s">
        <v>874</v>
      </c>
      <c r="C821">
        <v>7.4539999999999997</v>
      </c>
      <c r="D821">
        <v>7.4539999999999997</v>
      </c>
      <c r="E821">
        <v>7.4539999999999997</v>
      </c>
      <c r="F821">
        <v>7.4539999999999997</v>
      </c>
      <c r="G821" s="9">
        <v>0</v>
      </c>
      <c r="H821" t="str">
        <f t="shared" si="49"/>
        <v>May</v>
      </c>
      <c r="I821" t="str">
        <f t="shared" si="50"/>
        <v>2016</v>
      </c>
      <c r="J821" t="str">
        <f t="shared" si="51"/>
        <v>17</v>
      </c>
    </row>
    <row r="822" spans="1:10" x14ac:dyDescent="0.2">
      <c r="A822" s="1">
        <f t="shared" si="48"/>
        <v>42506</v>
      </c>
      <c r="B822" s="1" t="s">
        <v>875</v>
      </c>
      <c r="C822">
        <v>7.4539999999999997</v>
      </c>
      <c r="D822">
        <v>7.4539999999999997</v>
      </c>
      <c r="E822">
        <v>7.4539999999999997</v>
      </c>
      <c r="F822">
        <v>7.4539999999999997</v>
      </c>
      <c r="G822" s="9">
        <v>5.0000000000000001E-4</v>
      </c>
      <c r="H822" t="str">
        <f t="shared" si="49"/>
        <v>May</v>
      </c>
      <c r="I822" t="str">
        <f t="shared" si="50"/>
        <v>2016</v>
      </c>
      <c r="J822" t="str">
        <f t="shared" si="51"/>
        <v>16</v>
      </c>
    </row>
    <row r="823" spans="1:10" x14ac:dyDescent="0.2">
      <c r="A823" s="1">
        <f t="shared" si="48"/>
        <v>42503</v>
      </c>
      <c r="B823" s="1" t="s">
        <v>876</v>
      </c>
      <c r="C823">
        <v>7.45</v>
      </c>
      <c r="D823">
        <v>7.45</v>
      </c>
      <c r="E823">
        <v>7.45</v>
      </c>
      <c r="F823">
        <v>7.45</v>
      </c>
      <c r="G823" s="9">
        <v>3.5999999999999999E-3</v>
      </c>
      <c r="H823" t="str">
        <f t="shared" si="49"/>
        <v>May</v>
      </c>
      <c r="I823" t="str">
        <f t="shared" si="50"/>
        <v>2016</v>
      </c>
      <c r="J823" t="str">
        <f t="shared" si="51"/>
        <v>13</v>
      </c>
    </row>
    <row r="824" spans="1:10" x14ac:dyDescent="0.2">
      <c r="A824" s="1">
        <f t="shared" si="48"/>
        <v>42502</v>
      </c>
      <c r="B824" s="1" t="s">
        <v>877</v>
      </c>
      <c r="C824">
        <v>7.423</v>
      </c>
      <c r="D824">
        <v>7.423</v>
      </c>
      <c r="E824">
        <v>7.423</v>
      </c>
      <c r="F824">
        <v>7.423</v>
      </c>
      <c r="G824" s="9">
        <v>-6.9999999999999999E-4</v>
      </c>
      <c r="H824" t="str">
        <f t="shared" si="49"/>
        <v>May</v>
      </c>
      <c r="I824" t="str">
        <f t="shared" si="50"/>
        <v>2016</v>
      </c>
      <c r="J824" t="str">
        <f t="shared" si="51"/>
        <v>12</v>
      </c>
    </row>
    <row r="825" spans="1:10" x14ac:dyDescent="0.2">
      <c r="A825" s="1">
        <f t="shared" si="48"/>
        <v>42501</v>
      </c>
      <c r="B825" s="1" t="s">
        <v>878</v>
      </c>
      <c r="C825">
        <v>7.4279999999999999</v>
      </c>
      <c r="D825">
        <v>7.4279999999999999</v>
      </c>
      <c r="E825">
        <v>7.4279999999999999</v>
      </c>
      <c r="F825">
        <v>7.4279999999999999</v>
      </c>
      <c r="G825" s="9">
        <v>0</v>
      </c>
      <c r="H825" t="str">
        <f t="shared" si="49"/>
        <v>May</v>
      </c>
      <c r="I825" t="str">
        <f t="shared" si="50"/>
        <v>2016</v>
      </c>
      <c r="J825" t="str">
        <f t="shared" si="51"/>
        <v>11</v>
      </c>
    </row>
    <row r="826" spans="1:10" x14ac:dyDescent="0.2">
      <c r="A826" s="1">
        <f t="shared" si="48"/>
        <v>42500</v>
      </c>
      <c r="B826" s="1" t="s">
        <v>879</v>
      </c>
      <c r="C826">
        <v>7.4279999999999999</v>
      </c>
      <c r="D826">
        <v>7.4279999999999999</v>
      </c>
      <c r="E826">
        <v>7.4279999999999999</v>
      </c>
      <c r="F826">
        <v>7.4279999999999999</v>
      </c>
      <c r="G826" s="9">
        <v>4.0000000000000002E-4</v>
      </c>
      <c r="H826" t="str">
        <f t="shared" si="49"/>
        <v>May</v>
      </c>
      <c r="I826" t="str">
        <f t="shared" si="50"/>
        <v>2016</v>
      </c>
      <c r="J826" t="str">
        <f t="shared" si="51"/>
        <v>10</v>
      </c>
    </row>
    <row r="827" spans="1:10" x14ac:dyDescent="0.2">
      <c r="A827" s="1">
        <f t="shared" si="48"/>
        <v>42499</v>
      </c>
      <c r="B827" s="1" t="s">
        <v>880</v>
      </c>
      <c r="C827">
        <v>7.4249999999999998</v>
      </c>
      <c r="D827">
        <v>7.4249999999999998</v>
      </c>
      <c r="E827">
        <v>7.4249999999999998</v>
      </c>
      <c r="F827">
        <v>7.4249999999999998</v>
      </c>
      <c r="G827" s="9">
        <v>-1.2999999999999999E-3</v>
      </c>
      <c r="H827" t="str">
        <f t="shared" si="49"/>
        <v>May</v>
      </c>
      <c r="I827" t="str">
        <f t="shared" si="50"/>
        <v>2016</v>
      </c>
      <c r="J827" t="str">
        <f t="shared" si="51"/>
        <v>09</v>
      </c>
    </row>
    <row r="828" spans="1:10" x14ac:dyDescent="0.2">
      <c r="A828" s="1">
        <f t="shared" si="48"/>
        <v>42496</v>
      </c>
      <c r="B828" s="1" t="s">
        <v>881</v>
      </c>
      <c r="C828">
        <v>7.4349999999999996</v>
      </c>
      <c r="D828">
        <v>7.4349999999999996</v>
      </c>
      <c r="E828">
        <v>7.4349999999999996</v>
      </c>
      <c r="F828">
        <v>7.4349999999999996</v>
      </c>
      <c r="G828" s="9">
        <v>0</v>
      </c>
      <c r="H828" t="str">
        <f t="shared" si="49"/>
        <v>May</v>
      </c>
      <c r="I828" t="str">
        <f t="shared" si="50"/>
        <v>2016</v>
      </c>
      <c r="J828" t="str">
        <f t="shared" si="51"/>
        <v>06</v>
      </c>
    </row>
    <row r="829" spans="1:10" x14ac:dyDescent="0.2">
      <c r="A829" s="1">
        <f t="shared" si="48"/>
        <v>42495</v>
      </c>
      <c r="B829" s="1" t="s">
        <v>882</v>
      </c>
      <c r="C829">
        <v>7.4349999999999996</v>
      </c>
      <c r="D829">
        <v>7.4349999999999996</v>
      </c>
      <c r="E829">
        <v>7.4349999999999996</v>
      </c>
      <c r="F829">
        <v>7.4349999999999996</v>
      </c>
      <c r="G829" s="9">
        <v>4.0000000000000002E-4</v>
      </c>
      <c r="H829" t="str">
        <f t="shared" si="49"/>
        <v>May</v>
      </c>
      <c r="I829" t="str">
        <f t="shared" si="50"/>
        <v>2016</v>
      </c>
      <c r="J829" t="str">
        <f t="shared" si="51"/>
        <v>05</v>
      </c>
    </row>
    <row r="830" spans="1:10" x14ac:dyDescent="0.2">
      <c r="A830" s="1">
        <f t="shared" si="48"/>
        <v>42494</v>
      </c>
      <c r="B830" s="1" t="s">
        <v>883</v>
      </c>
      <c r="C830">
        <v>7.4320000000000004</v>
      </c>
      <c r="D830">
        <v>7.4320000000000004</v>
      </c>
      <c r="E830">
        <v>7.4320000000000004</v>
      </c>
      <c r="F830">
        <v>7.4320000000000004</v>
      </c>
      <c r="G830" s="9">
        <v>-1.2999999999999999E-3</v>
      </c>
      <c r="H830" t="str">
        <f t="shared" si="49"/>
        <v>May</v>
      </c>
      <c r="I830" t="str">
        <f t="shared" si="50"/>
        <v>2016</v>
      </c>
      <c r="J830" t="str">
        <f t="shared" si="51"/>
        <v>04</v>
      </c>
    </row>
    <row r="831" spans="1:10" x14ac:dyDescent="0.2">
      <c r="A831" s="1">
        <f t="shared" si="48"/>
        <v>42493</v>
      </c>
      <c r="B831" s="1" t="s">
        <v>884</v>
      </c>
      <c r="C831">
        <v>7.4420000000000002</v>
      </c>
      <c r="D831">
        <v>7.4420000000000002</v>
      </c>
      <c r="E831">
        <v>7.4420000000000002</v>
      </c>
      <c r="F831">
        <v>7.4420000000000002</v>
      </c>
      <c r="G831" s="9">
        <v>1E-4</v>
      </c>
      <c r="H831" t="str">
        <f t="shared" si="49"/>
        <v>May</v>
      </c>
      <c r="I831" t="str">
        <f t="shared" si="50"/>
        <v>2016</v>
      </c>
      <c r="J831" t="str">
        <f t="shared" si="51"/>
        <v>03</v>
      </c>
    </row>
    <row r="832" spans="1:10" x14ac:dyDescent="0.2">
      <c r="A832" s="1">
        <f t="shared" si="48"/>
        <v>42492</v>
      </c>
      <c r="B832" s="1" t="s">
        <v>885</v>
      </c>
      <c r="C832">
        <v>7.4409999999999998</v>
      </c>
      <c r="D832">
        <v>7.4409999999999998</v>
      </c>
      <c r="E832">
        <v>7.4409999999999998</v>
      </c>
      <c r="F832">
        <v>7.4409999999999998</v>
      </c>
      <c r="G832" s="9">
        <v>5.0000000000000001E-4</v>
      </c>
      <c r="H832" t="str">
        <f t="shared" si="49"/>
        <v>May</v>
      </c>
      <c r="I832" t="str">
        <f t="shared" si="50"/>
        <v>2016</v>
      </c>
      <c r="J832" t="str">
        <f t="shared" si="51"/>
        <v>02</v>
      </c>
    </row>
    <row r="833" spans="1:10" x14ac:dyDescent="0.2">
      <c r="A833" s="1">
        <f t="shared" si="48"/>
        <v>42489</v>
      </c>
      <c r="B833" s="1" t="s">
        <v>886</v>
      </c>
      <c r="C833">
        <v>7.4370000000000003</v>
      </c>
      <c r="D833">
        <v>7.4370000000000003</v>
      </c>
      <c r="E833">
        <v>7.4370000000000003</v>
      </c>
      <c r="F833">
        <v>7.4370000000000003</v>
      </c>
      <c r="G833" s="9">
        <v>-8.0000000000000004E-4</v>
      </c>
      <c r="H833" t="str">
        <f t="shared" si="49"/>
        <v>Apr</v>
      </c>
      <c r="I833" t="str">
        <f t="shared" si="50"/>
        <v>2016</v>
      </c>
      <c r="J833" t="str">
        <f t="shared" si="51"/>
        <v>29</v>
      </c>
    </row>
    <row r="834" spans="1:10" x14ac:dyDescent="0.2">
      <c r="A834" s="1">
        <f t="shared" si="48"/>
        <v>42488</v>
      </c>
      <c r="B834" s="1" t="s">
        <v>887</v>
      </c>
      <c r="C834">
        <v>7.4429999999999996</v>
      </c>
      <c r="D834">
        <v>7.4429999999999996</v>
      </c>
      <c r="E834">
        <v>7.4429999999999996</v>
      </c>
      <c r="F834">
        <v>7.4429999999999996</v>
      </c>
      <c r="G834" s="9">
        <v>-2.7000000000000001E-3</v>
      </c>
      <c r="H834" t="str">
        <f t="shared" si="49"/>
        <v>Apr</v>
      </c>
      <c r="I834" t="str">
        <f t="shared" si="50"/>
        <v>2016</v>
      </c>
      <c r="J834" t="str">
        <f t="shared" si="51"/>
        <v>28</v>
      </c>
    </row>
    <row r="835" spans="1:10" x14ac:dyDescent="0.2">
      <c r="A835" s="1">
        <f t="shared" ref="A835:A898" si="52">DATE(I835,MONTH(1&amp;H835),J835)</f>
        <v>42487</v>
      </c>
      <c r="B835" s="1" t="s">
        <v>888</v>
      </c>
      <c r="C835">
        <v>7.4630000000000001</v>
      </c>
      <c r="D835">
        <v>7.4630000000000001</v>
      </c>
      <c r="E835">
        <v>7.4630000000000001</v>
      </c>
      <c r="F835">
        <v>7.4630000000000001</v>
      </c>
      <c r="G835" s="9">
        <v>-1.1999999999999999E-3</v>
      </c>
      <c r="H835" t="str">
        <f t="shared" ref="H835:H898" si="53">LEFT(B835,3)</f>
        <v>Apr</v>
      </c>
      <c r="I835" t="str">
        <f t="shared" ref="I835:I898" si="54">RIGHT(B835,4)</f>
        <v>2016</v>
      </c>
      <c r="J835" t="str">
        <f t="shared" ref="J835:J898" si="55">MID(B835,5,2)</f>
        <v>27</v>
      </c>
    </row>
    <row r="836" spans="1:10" x14ac:dyDescent="0.2">
      <c r="A836" s="1">
        <f t="shared" si="52"/>
        <v>42486</v>
      </c>
      <c r="B836" s="1" t="s">
        <v>889</v>
      </c>
      <c r="C836">
        <v>7.4720000000000004</v>
      </c>
      <c r="D836">
        <v>7.4720000000000004</v>
      </c>
      <c r="E836">
        <v>7.4720000000000004</v>
      </c>
      <c r="F836">
        <v>7.4720000000000004</v>
      </c>
      <c r="G836" s="9">
        <v>2.9999999999999997E-4</v>
      </c>
      <c r="H836" t="str">
        <f t="shared" si="53"/>
        <v>Apr</v>
      </c>
      <c r="I836" t="str">
        <f t="shared" si="54"/>
        <v>2016</v>
      </c>
      <c r="J836" t="str">
        <f t="shared" si="55"/>
        <v>26</v>
      </c>
    </row>
    <row r="837" spans="1:10" x14ac:dyDescent="0.2">
      <c r="A837" s="1">
        <f t="shared" si="52"/>
        <v>42485</v>
      </c>
      <c r="B837" s="1" t="s">
        <v>890</v>
      </c>
      <c r="C837">
        <v>7.47</v>
      </c>
      <c r="D837">
        <v>7.47</v>
      </c>
      <c r="E837">
        <v>7.47</v>
      </c>
      <c r="F837">
        <v>7.47</v>
      </c>
      <c r="G837" s="9">
        <v>1.9E-3</v>
      </c>
      <c r="H837" t="str">
        <f t="shared" si="53"/>
        <v>Apr</v>
      </c>
      <c r="I837" t="str">
        <f t="shared" si="54"/>
        <v>2016</v>
      </c>
      <c r="J837" t="str">
        <f t="shared" si="55"/>
        <v>25</v>
      </c>
    </row>
    <row r="838" spans="1:10" x14ac:dyDescent="0.2">
      <c r="A838" s="1">
        <f t="shared" si="52"/>
        <v>42482</v>
      </c>
      <c r="B838" s="1" t="s">
        <v>891</v>
      </c>
      <c r="C838">
        <v>7.4560000000000004</v>
      </c>
      <c r="D838">
        <v>7.4560000000000004</v>
      </c>
      <c r="E838">
        <v>7.4560000000000004</v>
      </c>
      <c r="F838">
        <v>7.4560000000000004</v>
      </c>
      <c r="G838" s="9">
        <v>-2.7000000000000001E-3</v>
      </c>
      <c r="H838" t="str">
        <f t="shared" si="53"/>
        <v>Apr</v>
      </c>
      <c r="I838" t="str">
        <f t="shared" si="54"/>
        <v>2016</v>
      </c>
      <c r="J838" t="str">
        <f t="shared" si="55"/>
        <v>22</v>
      </c>
    </row>
    <row r="839" spans="1:10" x14ac:dyDescent="0.2">
      <c r="A839" s="1">
        <f t="shared" si="52"/>
        <v>42481</v>
      </c>
      <c r="B839" s="1" t="s">
        <v>892</v>
      </c>
      <c r="C839">
        <v>7.476</v>
      </c>
      <c r="D839">
        <v>7.476</v>
      </c>
      <c r="E839">
        <v>7.476</v>
      </c>
      <c r="F839">
        <v>7.476</v>
      </c>
      <c r="G839" s="9">
        <v>5.1000000000000004E-3</v>
      </c>
      <c r="H839" t="str">
        <f t="shared" si="53"/>
        <v>Apr</v>
      </c>
      <c r="I839" t="str">
        <f t="shared" si="54"/>
        <v>2016</v>
      </c>
      <c r="J839" t="str">
        <f t="shared" si="55"/>
        <v>21</v>
      </c>
    </row>
    <row r="840" spans="1:10" x14ac:dyDescent="0.2">
      <c r="A840" s="1">
        <f t="shared" si="52"/>
        <v>42480</v>
      </c>
      <c r="B840" s="1" t="s">
        <v>893</v>
      </c>
      <c r="C840">
        <v>7.4379999999999997</v>
      </c>
      <c r="D840">
        <v>7.4379999999999997</v>
      </c>
      <c r="E840">
        <v>7.4379999999999997</v>
      </c>
      <c r="F840">
        <v>7.4379999999999997</v>
      </c>
      <c r="G840" s="9">
        <v>2.8E-3</v>
      </c>
      <c r="H840" t="str">
        <f t="shared" si="53"/>
        <v>Apr</v>
      </c>
      <c r="I840" t="str">
        <f t="shared" si="54"/>
        <v>2016</v>
      </c>
      <c r="J840" t="str">
        <f t="shared" si="55"/>
        <v>20</v>
      </c>
    </row>
    <row r="841" spans="1:10" x14ac:dyDescent="0.2">
      <c r="A841" s="1">
        <f t="shared" si="52"/>
        <v>42478</v>
      </c>
      <c r="B841" s="1" t="s">
        <v>894</v>
      </c>
      <c r="C841">
        <v>7.4169999999999998</v>
      </c>
      <c r="D841">
        <v>7.4169999999999998</v>
      </c>
      <c r="E841">
        <v>7.4169999999999998</v>
      </c>
      <c r="F841">
        <v>7.4169999999999998</v>
      </c>
      <c r="G841" s="9">
        <v>-2.7000000000000001E-3</v>
      </c>
      <c r="H841" t="str">
        <f t="shared" si="53"/>
        <v>Apr</v>
      </c>
      <c r="I841" t="str">
        <f t="shared" si="54"/>
        <v>2016</v>
      </c>
      <c r="J841" t="str">
        <f t="shared" si="55"/>
        <v>18</v>
      </c>
    </row>
    <row r="842" spans="1:10" x14ac:dyDescent="0.2">
      <c r="A842" s="1">
        <f t="shared" si="52"/>
        <v>42473</v>
      </c>
      <c r="B842" s="1" t="s">
        <v>895</v>
      </c>
      <c r="C842">
        <v>7.4370000000000003</v>
      </c>
      <c r="D842">
        <v>7.4370000000000003</v>
      </c>
      <c r="E842">
        <v>7.4370000000000003</v>
      </c>
      <c r="F842">
        <v>7.4370000000000003</v>
      </c>
      <c r="G842" s="9">
        <v>2.7000000000000001E-3</v>
      </c>
      <c r="H842" t="str">
        <f t="shared" si="53"/>
        <v>Apr</v>
      </c>
      <c r="I842" t="str">
        <f t="shared" si="54"/>
        <v>2016</v>
      </c>
      <c r="J842" t="str">
        <f t="shared" si="55"/>
        <v>13</v>
      </c>
    </row>
    <row r="843" spans="1:10" x14ac:dyDescent="0.2">
      <c r="A843" s="1">
        <f t="shared" si="52"/>
        <v>42472</v>
      </c>
      <c r="B843" s="1" t="s">
        <v>896</v>
      </c>
      <c r="C843">
        <v>7.4169999999999998</v>
      </c>
      <c r="D843">
        <v>7.4169999999999998</v>
      </c>
      <c r="E843">
        <v>7.4169999999999998</v>
      </c>
      <c r="F843">
        <v>7.4169999999999998</v>
      </c>
      <c r="G843" s="9">
        <v>-1E-4</v>
      </c>
      <c r="H843" t="str">
        <f t="shared" si="53"/>
        <v>Apr</v>
      </c>
      <c r="I843" t="str">
        <f t="shared" si="54"/>
        <v>2016</v>
      </c>
      <c r="J843" t="str">
        <f t="shared" si="55"/>
        <v>12</v>
      </c>
    </row>
    <row r="844" spans="1:10" x14ac:dyDescent="0.2">
      <c r="A844" s="1">
        <f t="shared" si="52"/>
        <v>42471</v>
      </c>
      <c r="B844" s="1" t="s">
        <v>897</v>
      </c>
      <c r="C844">
        <v>7.4180000000000001</v>
      </c>
      <c r="D844">
        <v>7.4180000000000001</v>
      </c>
      <c r="E844">
        <v>7.4180000000000001</v>
      </c>
      <c r="F844">
        <v>7.4180000000000001</v>
      </c>
      <c r="G844" s="9">
        <v>-4.1999999999999997E-3</v>
      </c>
      <c r="H844" t="str">
        <f t="shared" si="53"/>
        <v>Apr</v>
      </c>
      <c r="I844" t="str">
        <f t="shared" si="54"/>
        <v>2016</v>
      </c>
      <c r="J844" t="str">
        <f t="shared" si="55"/>
        <v>11</v>
      </c>
    </row>
    <row r="845" spans="1:10" x14ac:dyDescent="0.2">
      <c r="A845" s="1">
        <f t="shared" si="52"/>
        <v>42467</v>
      </c>
      <c r="B845" s="1" t="s">
        <v>898</v>
      </c>
      <c r="C845">
        <v>7.4489999999999998</v>
      </c>
      <c r="D845">
        <v>7.4489999999999998</v>
      </c>
      <c r="E845">
        <v>7.4489999999999998</v>
      </c>
      <c r="F845">
        <v>7.4489999999999998</v>
      </c>
      <c r="G845" s="9">
        <v>-1.6999999999999999E-3</v>
      </c>
      <c r="H845" t="str">
        <f t="shared" si="53"/>
        <v>Apr</v>
      </c>
      <c r="I845" t="str">
        <f t="shared" si="54"/>
        <v>2016</v>
      </c>
      <c r="J845" t="str">
        <f t="shared" si="55"/>
        <v>07</v>
      </c>
    </row>
    <row r="846" spans="1:10" x14ac:dyDescent="0.2">
      <c r="A846" s="1">
        <f t="shared" si="52"/>
        <v>42466</v>
      </c>
      <c r="B846" s="1" t="s">
        <v>899</v>
      </c>
      <c r="C846">
        <v>7.4619999999999997</v>
      </c>
      <c r="D846">
        <v>7.4619999999999997</v>
      </c>
      <c r="E846">
        <v>7.4619999999999997</v>
      </c>
      <c r="F846">
        <v>7.4619999999999997</v>
      </c>
      <c r="G846" s="9">
        <v>0</v>
      </c>
      <c r="H846" t="str">
        <f t="shared" si="53"/>
        <v>Apr</v>
      </c>
      <c r="I846" t="str">
        <f t="shared" si="54"/>
        <v>2016</v>
      </c>
      <c r="J846" t="str">
        <f t="shared" si="55"/>
        <v>06</v>
      </c>
    </row>
    <row r="847" spans="1:10" x14ac:dyDescent="0.2">
      <c r="A847" s="1">
        <f t="shared" si="52"/>
        <v>42465</v>
      </c>
      <c r="B847" s="1" t="s">
        <v>900</v>
      </c>
      <c r="C847">
        <v>7.4619999999999997</v>
      </c>
      <c r="D847">
        <v>7.4619999999999997</v>
      </c>
      <c r="E847">
        <v>7.4619999999999997</v>
      </c>
      <c r="F847">
        <v>7.4619999999999997</v>
      </c>
      <c r="G847" s="9">
        <v>6.4999999999999997E-3</v>
      </c>
      <c r="H847" t="str">
        <f t="shared" si="53"/>
        <v>Apr</v>
      </c>
      <c r="I847" t="str">
        <f t="shared" si="54"/>
        <v>2016</v>
      </c>
      <c r="J847" t="str">
        <f t="shared" si="55"/>
        <v>05</v>
      </c>
    </row>
    <row r="848" spans="1:10" x14ac:dyDescent="0.2">
      <c r="A848" s="1">
        <f t="shared" si="52"/>
        <v>42464</v>
      </c>
      <c r="B848" s="1" t="s">
        <v>901</v>
      </c>
      <c r="C848">
        <v>7.4139999999999997</v>
      </c>
      <c r="D848">
        <v>7.4139999999999997</v>
      </c>
      <c r="E848">
        <v>7.4139999999999997</v>
      </c>
      <c r="F848">
        <v>7.4139999999999997</v>
      </c>
      <c r="G848" s="9">
        <v>-6.6E-3</v>
      </c>
      <c r="H848" t="str">
        <f t="shared" si="53"/>
        <v>Apr</v>
      </c>
      <c r="I848" t="str">
        <f t="shared" si="54"/>
        <v>2016</v>
      </c>
      <c r="J848" t="str">
        <f t="shared" si="55"/>
        <v>04</v>
      </c>
    </row>
    <row r="849" spans="1:10" x14ac:dyDescent="0.2">
      <c r="A849" s="1">
        <f t="shared" si="52"/>
        <v>42460</v>
      </c>
      <c r="B849" s="1" t="s">
        <v>902</v>
      </c>
      <c r="C849">
        <v>7.4630000000000001</v>
      </c>
      <c r="D849">
        <v>7.4630000000000001</v>
      </c>
      <c r="E849">
        <v>7.4630000000000001</v>
      </c>
      <c r="F849">
        <v>7.4630000000000001</v>
      </c>
      <c r="G849" s="9">
        <v>-4.0000000000000001E-3</v>
      </c>
      <c r="H849" t="str">
        <f t="shared" si="53"/>
        <v>Mar</v>
      </c>
      <c r="I849" t="str">
        <f t="shared" si="54"/>
        <v>2016</v>
      </c>
      <c r="J849" t="str">
        <f t="shared" si="55"/>
        <v>31</v>
      </c>
    </row>
    <row r="850" spans="1:10" x14ac:dyDescent="0.2">
      <c r="A850" s="1">
        <f t="shared" si="52"/>
        <v>42459</v>
      </c>
      <c r="B850" s="1" t="s">
        <v>903</v>
      </c>
      <c r="C850">
        <v>7.4930000000000003</v>
      </c>
      <c r="D850">
        <v>7.4930000000000003</v>
      </c>
      <c r="E850">
        <v>7.4930000000000003</v>
      </c>
      <c r="F850">
        <v>7.4930000000000003</v>
      </c>
      <c r="G850" s="9">
        <v>-2.8E-3</v>
      </c>
      <c r="H850" t="str">
        <f t="shared" si="53"/>
        <v>Mar</v>
      </c>
      <c r="I850" t="str">
        <f t="shared" si="54"/>
        <v>2016</v>
      </c>
      <c r="J850" t="str">
        <f t="shared" si="55"/>
        <v>30</v>
      </c>
    </row>
    <row r="851" spans="1:10" x14ac:dyDescent="0.2">
      <c r="A851" s="1">
        <f t="shared" si="52"/>
        <v>42458</v>
      </c>
      <c r="B851" s="1" t="s">
        <v>904</v>
      </c>
      <c r="C851">
        <v>7.5140000000000002</v>
      </c>
      <c r="D851">
        <v>7.5140000000000002</v>
      </c>
      <c r="E851">
        <v>7.5140000000000002</v>
      </c>
      <c r="F851">
        <v>7.5140000000000002</v>
      </c>
      <c r="G851" s="9">
        <v>1.9E-3</v>
      </c>
      <c r="H851" t="str">
        <f t="shared" si="53"/>
        <v>Mar</v>
      </c>
      <c r="I851" t="str">
        <f t="shared" si="54"/>
        <v>2016</v>
      </c>
      <c r="J851" t="str">
        <f t="shared" si="55"/>
        <v>29</v>
      </c>
    </row>
    <row r="852" spans="1:10" x14ac:dyDescent="0.2">
      <c r="A852" s="1">
        <f t="shared" si="52"/>
        <v>42457</v>
      </c>
      <c r="B852" s="1" t="s">
        <v>905</v>
      </c>
      <c r="C852">
        <v>7.5</v>
      </c>
      <c r="D852">
        <v>7.5</v>
      </c>
      <c r="E852">
        <v>7.5</v>
      </c>
      <c r="F852">
        <v>7.5</v>
      </c>
      <c r="G852" s="9">
        <v>-1.5E-3</v>
      </c>
      <c r="H852" t="str">
        <f t="shared" si="53"/>
        <v>Mar</v>
      </c>
      <c r="I852" t="str">
        <f t="shared" si="54"/>
        <v>2016</v>
      </c>
      <c r="J852" t="str">
        <f t="shared" si="55"/>
        <v>28</v>
      </c>
    </row>
    <row r="853" spans="1:10" x14ac:dyDescent="0.2">
      <c r="A853" s="1">
        <f t="shared" si="52"/>
        <v>42452</v>
      </c>
      <c r="B853" s="1" t="s">
        <v>906</v>
      </c>
      <c r="C853">
        <v>7.5110000000000001</v>
      </c>
      <c r="D853">
        <v>7.5110000000000001</v>
      </c>
      <c r="E853">
        <v>7.5110000000000001</v>
      </c>
      <c r="F853">
        <v>7.5110000000000001</v>
      </c>
      <c r="G853" s="9">
        <v>6.9999999999999999E-4</v>
      </c>
      <c r="H853" t="str">
        <f t="shared" si="53"/>
        <v>Mar</v>
      </c>
      <c r="I853" t="str">
        <f t="shared" si="54"/>
        <v>2016</v>
      </c>
      <c r="J853" t="str">
        <f t="shared" si="55"/>
        <v>23</v>
      </c>
    </row>
    <row r="854" spans="1:10" x14ac:dyDescent="0.2">
      <c r="A854" s="1">
        <f t="shared" si="52"/>
        <v>42451</v>
      </c>
      <c r="B854" s="1" t="s">
        <v>907</v>
      </c>
      <c r="C854">
        <v>7.5060000000000002</v>
      </c>
      <c r="D854">
        <v>7.5060000000000002</v>
      </c>
      <c r="E854">
        <v>7.5060000000000002</v>
      </c>
      <c r="F854">
        <v>7.5060000000000002</v>
      </c>
      <c r="G854" s="9">
        <v>0</v>
      </c>
      <c r="H854" t="str">
        <f t="shared" si="53"/>
        <v>Mar</v>
      </c>
      <c r="I854" t="str">
        <f t="shared" si="54"/>
        <v>2016</v>
      </c>
      <c r="J854" t="str">
        <f t="shared" si="55"/>
        <v>22</v>
      </c>
    </row>
    <row r="855" spans="1:10" x14ac:dyDescent="0.2">
      <c r="A855" s="1">
        <f t="shared" si="52"/>
        <v>42450</v>
      </c>
      <c r="B855" s="1" t="s">
        <v>908</v>
      </c>
      <c r="C855">
        <v>7.5060000000000002</v>
      </c>
      <c r="D855">
        <v>7.5060000000000002</v>
      </c>
      <c r="E855">
        <v>7.5060000000000002</v>
      </c>
      <c r="F855">
        <v>7.5060000000000002</v>
      </c>
      <c r="G855" s="9">
        <v>-1.9E-3</v>
      </c>
      <c r="H855" t="str">
        <f t="shared" si="53"/>
        <v>Mar</v>
      </c>
      <c r="I855" t="str">
        <f t="shared" si="54"/>
        <v>2016</v>
      </c>
      <c r="J855" t="str">
        <f t="shared" si="55"/>
        <v>21</v>
      </c>
    </row>
    <row r="856" spans="1:10" x14ac:dyDescent="0.2">
      <c r="A856" s="1">
        <f t="shared" si="52"/>
        <v>42447</v>
      </c>
      <c r="B856" s="1" t="s">
        <v>909</v>
      </c>
      <c r="C856">
        <v>7.52</v>
      </c>
      <c r="D856">
        <v>7.52</v>
      </c>
      <c r="E856">
        <v>7.52</v>
      </c>
      <c r="F856">
        <v>7.52</v>
      </c>
      <c r="G856" s="9">
        <v>1E-4</v>
      </c>
      <c r="H856" t="str">
        <f t="shared" si="53"/>
        <v>Mar</v>
      </c>
      <c r="I856" t="str">
        <f t="shared" si="54"/>
        <v>2016</v>
      </c>
      <c r="J856" t="str">
        <f t="shared" si="55"/>
        <v>18</v>
      </c>
    </row>
    <row r="857" spans="1:10" x14ac:dyDescent="0.2">
      <c r="A857" s="1">
        <f t="shared" si="52"/>
        <v>42446</v>
      </c>
      <c r="B857" s="1" t="s">
        <v>910</v>
      </c>
      <c r="C857">
        <v>7.5190000000000001</v>
      </c>
      <c r="D857">
        <v>7.5190000000000001</v>
      </c>
      <c r="E857">
        <v>7.5190000000000001</v>
      </c>
      <c r="F857">
        <v>7.5190000000000001</v>
      </c>
      <c r="G857" s="9">
        <v>-6.8999999999999999E-3</v>
      </c>
      <c r="H857" t="str">
        <f t="shared" si="53"/>
        <v>Mar</v>
      </c>
      <c r="I857" t="str">
        <f t="shared" si="54"/>
        <v>2016</v>
      </c>
      <c r="J857" t="str">
        <f t="shared" si="55"/>
        <v>17</v>
      </c>
    </row>
    <row r="858" spans="1:10" x14ac:dyDescent="0.2">
      <c r="A858" s="1">
        <f t="shared" si="52"/>
        <v>42445</v>
      </c>
      <c r="B858" s="1" t="s">
        <v>911</v>
      </c>
      <c r="C858">
        <v>7.5709999999999997</v>
      </c>
      <c r="D858">
        <v>7.5709999999999997</v>
      </c>
      <c r="E858">
        <v>7.5709999999999997</v>
      </c>
      <c r="F858">
        <v>7.5709999999999997</v>
      </c>
      <c r="G858" s="9">
        <v>-1.1999999999999999E-3</v>
      </c>
      <c r="H858" t="str">
        <f t="shared" si="53"/>
        <v>Mar</v>
      </c>
      <c r="I858" t="str">
        <f t="shared" si="54"/>
        <v>2016</v>
      </c>
      <c r="J858" t="str">
        <f t="shared" si="55"/>
        <v>16</v>
      </c>
    </row>
    <row r="859" spans="1:10" x14ac:dyDescent="0.2">
      <c r="A859" s="1">
        <f t="shared" si="52"/>
        <v>42444</v>
      </c>
      <c r="B859" s="1" t="s">
        <v>912</v>
      </c>
      <c r="C859">
        <v>7.58</v>
      </c>
      <c r="D859">
        <v>7.58</v>
      </c>
      <c r="E859">
        <v>7.58</v>
      </c>
      <c r="F859">
        <v>7.58</v>
      </c>
      <c r="G859" s="9">
        <v>-2.8E-3</v>
      </c>
      <c r="H859" t="str">
        <f t="shared" si="53"/>
        <v>Mar</v>
      </c>
      <c r="I859" t="str">
        <f t="shared" si="54"/>
        <v>2016</v>
      </c>
      <c r="J859" t="str">
        <f t="shared" si="55"/>
        <v>15</v>
      </c>
    </row>
    <row r="860" spans="1:10" x14ac:dyDescent="0.2">
      <c r="A860" s="1">
        <f t="shared" si="52"/>
        <v>42443</v>
      </c>
      <c r="B860" s="1" t="s">
        <v>913</v>
      </c>
      <c r="C860">
        <v>7.601</v>
      </c>
      <c r="D860">
        <v>7.601</v>
      </c>
      <c r="E860">
        <v>7.601</v>
      </c>
      <c r="F860">
        <v>7.601</v>
      </c>
      <c r="G860" s="9">
        <v>-3.7000000000000002E-3</v>
      </c>
      <c r="H860" t="str">
        <f t="shared" si="53"/>
        <v>Mar</v>
      </c>
      <c r="I860" t="str">
        <f t="shared" si="54"/>
        <v>2016</v>
      </c>
      <c r="J860" t="str">
        <f t="shared" si="55"/>
        <v>14</v>
      </c>
    </row>
    <row r="861" spans="1:10" x14ac:dyDescent="0.2">
      <c r="A861" s="1">
        <f t="shared" si="52"/>
        <v>42440</v>
      </c>
      <c r="B861" s="1" t="s">
        <v>914</v>
      </c>
      <c r="C861">
        <v>7.6289999999999996</v>
      </c>
      <c r="D861">
        <v>7.6289999999999996</v>
      </c>
      <c r="E861">
        <v>7.6289999999999996</v>
      </c>
      <c r="F861">
        <v>7.6289999999999996</v>
      </c>
      <c r="G861" s="9">
        <v>-8.9999999999999998E-4</v>
      </c>
      <c r="H861" t="str">
        <f t="shared" si="53"/>
        <v>Mar</v>
      </c>
      <c r="I861" t="str">
        <f t="shared" si="54"/>
        <v>2016</v>
      </c>
      <c r="J861" t="str">
        <f t="shared" si="55"/>
        <v>11</v>
      </c>
    </row>
    <row r="862" spans="1:10" x14ac:dyDescent="0.2">
      <c r="A862" s="1">
        <f t="shared" si="52"/>
        <v>42439</v>
      </c>
      <c r="B862" s="1" t="s">
        <v>915</v>
      </c>
      <c r="C862">
        <v>7.6360000000000001</v>
      </c>
      <c r="D862">
        <v>7.6360000000000001</v>
      </c>
      <c r="E862">
        <v>7.6360000000000001</v>
      </c>
      <c r="F862">
        <v>7.6360000000000001</v>
      </c>
      <c r="G862" s="9">
        <v>-2.0999999999999999E-3</v>
      </c>
      <c r="H862" t="str">
        <f t="shared" si="53"/>
        <v>Mar</v>
      </c>
      <c r="I862" t="str">
        <f t="shared" si="54"/>
        <v>2016</v>
      </c>
      <c r="J862" t="str">
        <f t="shared" si="55"/>
        <v>10</v>
      </c>
    </row>
    <row r="863" spans="1:10" x14ac:dyDescent="0.2">
      <c r="A863" s="1">
        <f t="shared" si="52"/>
        <v>42438</v>
      </c>
      <c r="B863" s="1" t="s">
        <v>916</v>
      </c>
      <c r="C863">
        <v>7.6520000000000001</v>
      </c>
      <c r="D863">
        <v>7.6520000000000001</v>
      </c>
      <c r="E863">
        <v>7.6520000000000001</v>
      </c>
      <c r="F863">
        <v>7.6520000000000001</v>
      </c>
      <c r="G863" s="9">
        <v>1.6000000000000001E-3</v>
      </c>
      <c r="H863" t="str">
        <f t="shared" si="53"/>
        <v>Mar</v>
      </c>
      <c r="I863" t="str">
        <f t="shared" si="54"/>
        <v>2016</v>
      </c>
      <c r="J863" t="str">
        <f t="shared" si="55"/>
        <v>09</v>
      </c>
    </row>
    <row r="864" spans="1:10" x14ac:dyDescent="0.2">
      <c r="A864" s="1">
        <f t="shared" si="52"/>
        <v>42437</v>
      </c>
      <c r="B864" s="1" t="s">
        <v>917</v>
      </c>
      <c r="C864">
        <v>7.64</v>
      </c>
      <c r="D864">
        <v>7.64</v>
      </c>
      <c r="E864">
        <v>7.64</v>
      </c>
      <c r="F864">
        <v>7.64</v>
      </c>
      <c r="G864" s="9">
        <v>4.0000000000000002E-4</v>
      </c>
      <c r="H864" t="str">
        <f t="shared" si="53"/>
        <v>Mar</v>
      </c>
      <c r="I864" t="str">
        <f t="shared" si="54"/>
        <v>2016</v>
      </c>
      <c r="J864" t="str">
        <f t="shared" si="55"/>
        <v>08</v>
      </c>
    </row>
    <row r="865" spans="1:10" x14ac:dyDescent="0.2">
      <c r="A865" s="1">
        <f t="shared" si="52"/>
        <v>42433</v>
      </c>
      <c r="B865" s="1" t="s">
        <v>918</v>
      </c>
      <c r="C865">
        <v>7.6369999999999996</v>
      </c>
      <c r="D865">
        <v>7.6369999999999996</v>
      </c>
      <c r="E865">
        <v>7.6369999999999996</v>
      </c>
      <c r="F865">
        <v>7.6369999999999996</v>
      </c>
      <c r="G865" s="9">
        <v>-3.0000000000000001E-3</v>
      </c>
      <c r="H865" t="str">
        <f t="shared" si="53"/>
        <v>Mar</v>
      </c>
      <c r="I865" t="str">
        <f t="shared" si="54"/>
        <v>2016</v>
      </c>
      <c r="J865" t="str">
        <f t="shared" si="55"/>
        <v>04</v>
      </c>
    </row>
    <row r="866" spans="1:10" x14ac:dyDescent="0.2">
      <c r="A866" s="1">
        <f t="shared" si="52"/>
        <v>42432</v>
      </c>
      <c r="B866" s="1" t="s">
        <v>919</v>
      </c>
      <c r="C866">
        <v>7.66</v>
      </c>
      <c r="D866">
        <v>7.66</v>
      </c>
      <c r="E866">
        <v>7.66</v>
      </c>
      <c r="F866">
        <v>7.66</v>
      </c>
      <c r="G866" s="9">
        <v>4.8999999999999998E-3</v>
      </c>
      <c r="H866" t="str">
        <f t="shared" si="53"/>
        <v>Mar</v>
      </c>
      <c r="I866" t="str">
        <f t="shared" si="54"/>
        <v>2016</v>
      </c>
      <c r="J866" t="str">
        <f t="shared" si="55"/>
        <v>03</v>
      </c>
    </row>
    <row r="867" spans="1:10" x14ac:dyDescent="0.2">
      <c r="A867" s="1">
        <f t="shared" si="52"/>
        <v>42431</v>
      </c>
      <c r="B867" s="1" t="s">
        <v>920</v>
      </c>
      <c r="C867">
        <v>7.6230000000000002</v>
      </c>
      <c r="D867">
        <v>7.6230000000000002</v>
      </c>
      <c r="E867">
        <v>7.6230000000000002</v>
      </c>
      <c r="F867">
        <v>7.6230000000000002</v>
      </c>
      <c r="G867" s="9">
        <v>2.3999999999999998E-3</v>
      </c>
      <c r="H867" t="str">
        <f t="shared" si="53"/>
        <v>Mar</v>
      </c>
      <c r="I867" t="str">
        <f t="shared" si="54"/>
        <v>2016</v>
      </c>
      <c r="J867" t="str">
        <f t="shared" si="55"/>
        <v>02</v>
      </c>
    </row>
    <row r="868" spans="1:10" x14ac:dyDescent="0.2">
      <c r="A868" s="1">
        <f t="shared" si="52"/>
        <v>42430</v>
      </c>
      <c r="B868" s="1" t="s">
        <v>921</v>
      </c>
      <c r="C868">
        <v>7.6050000000000004</v>
      </c>
      <c r="D868">
        <v>7.6050000000000004</v>
      </c>
      <c r="E868">
        <v>7.6050000000000004</v>
      </c>
      <c r="F868">
        <v>7.6050000000000004</v>
      </c>
      <c r="G868" s="9">
        <v>-2.8E-3</v>
      </c>
      <c r="H868" t="str">
        <f t="shared" si="53"/>
        <v>Mar</v>
      </c>
      <c r="I868" t="str">
        <f t="shared" si="54"/>
        <v>2016</v>
      </c>
      <c r="J868" t="str">
        <f t="shared" si="55"/>
        <v>01</v>
      </c>
    </row>
    <row r="869" spans="1:10" x14ac:dyDescent="0.2">
      <c r="A869" s="1">
        <f t="shared" si="52"/>
        <v>42429</v>
      </c>
      <c r="B869" s="1" t="s">
        <v>922</v>
      </c>
      <c r="C869">
        <v>7.6260000000000003</v>
      </c>
      <c r="D869">
        <v>7.6260000000000003</v>
      </c>
      <c r="E869">
        <v>7.6260000000000003</v>
      </c>
      <c r="F869">
        <v>7.6260000000000003</v>
      </c>
      <c r="G869" s="9">
        <v>-2.0299999999999999E-2</v>
      </c>
      <c r="H869" t="str">
        <f t="shared" si="53"/>
        <v>Feb</v>
      </c>
      <c r="I869" t="str">
        <f t="shared" si="54"/>
        <v>2016</v>
      </c>
      <c r="J869" t="str">
        <f t="shared" si="55"/>
        <v>29</v>
      </c>
    </row>
    <row r="870" spans="1:10" x14ac:dyDescent="0.2">
      <c r="A870" s="1">
        <f t="shared" si="52"/>
        <v>42426</v>
      </c>
      <c r="B870" s="1" t="s">
        <v>923</v>
      </c>
      <c r="C870">
        <v>7.7839999999999998</v>
      </c>
      <c r="D870">
        <v>7.7839999999999998</v>
      </c>
      <c r="E870">
        <v>7.7839999999999998</v>
      </c>
      <c r="F870">
        <v>7.7839999999999998</v>
      </c>
      <c r="G870" s="9">
        <v>-1.03E-2</v>
      </c>
      <c r="H870" t="str">
        <f t="shared" si="53"/>
        <v>Feb</v>
      </c>
      <c r="I870" t="str">
        <f t="shared" si="54"/>
        <v>2016</v>
      </c>
      <c r="J870" t="str">
        <f t="shared" si="55"/>
        <v>26</v>
      </c>
    </row>
    <row r="871" spans="1:10" x14ac:dyDescent="0.2">
      <c r="A871" s="1">
        <f t="shared" si="52"/>
        <v>42425</v>
      </c>
      <c r="B871" s="1" t="s">
        <v>924</v>
      </c>
      <c r="C871">
        <v>7.8650000000000002</v>
      </c>
      <c r="D871">
        <v>7.8650000000000002</v>
      </c>
      <c r="E871">
        <v>7.8650000000000002</v>
      </c>
      <c r="F871">
        <v>7.8650000000000002</v>
      </c>
      <c r="G871" s="9">
        <v>4.8999999999999998E-3</v>
      </c>
      <c r="H871" t="str">
        <f t="shared" si="53"/>
        <v>Feb</v>
      </c>
      <c r="I871" t="str">
        <f t="shared" si="54"/>
        <v>2016</v>
      </c>
      <c r="J871" t="str">
        <f t="shared" si="55"/>
        <v>25</v>
      </c>
    </row>
    <row r="872" spans="1:10" x14ac:dyDescent="0.2">
      <c r="A872" s="1">
        <f t="shared" si="52"/>
        <v>42424</v>
      </c>
      <c r="B872" s="1" t="s">
        <v>925</v>
      </c>
      <c r="C872">
        <v>7.827</v>
      </c>
      <c r="D872">
        <v>7.827</v>
      </c>
      <c r="E872">
        <v>7.827</v>
      </c>
      <c r="F872">
        <v>7.827</v>
      </c>
      <c r="G872" s="9">
        <v>5.9999999999999995E-4</v>
      </c>
      <c r="H872" t="str">
        <f t="shared" si="53"/>
        <v>Feb</v>
      </c>
      <c r="I872" t="str">
        <f t="shared" si="54"/>
        <v>2016</v>
      </c>
      <c r="J872" t="str">
        <f t="shared" si="55"/>
        <v>24</v>
      </c>
    </row>
    <row r="873" spans="1:10" x14ac:dyDescent="0.2">
      <c r="A873" s="1">
        <f t="shared" si="52"/>
        <v>42423</v>
      </c>
      <c r="B873" s="1" t="s">
        <v>926</v>
      </c>
      <c r="C873">
        <v>7.8220000000000001</v>
      </c>
      <c r="D873">
        <v>7.8220000000000001</v>
      </c>
      <c r="E873">
        <v>7.8220000000000001</v>
      </c>
      <c r="F873">
        <v>7.8220000000000001</v>
      </c>
      <c r="G873" s="9">
        <v>6.3E-3</v>
      </c>
      <c r="H873" t="str">
        <f t="shared" si="53"/>
        <v>Feb</v>
      </c>
      <c r="I873" t="str">
        <f t="shared" si="54"/>
        <v>2016</v>
      </c>
      <c r="J873" t="str">
        <f t="shared" si="55"/>
        <v>23</v>
      </c>
    </row>
    <row r="874" spans="1:10" x14ac:dyDescent="0.2">
      <c r="A874" s="1">
        <f t="shared" si="52"/>
        <v>42422</v>
      </c>
      <c r="B874" s="1" t="s">
        <v>927</v>
      </c>
      <c r="C874">
        <v>7.7729999999999997</v>
      </c>
      <c r="D874">
        <v>7.7729999999999997</v>
      </c>
      <c r="E874">
        <v>7.7729999999999997</v>
      </c>
      <c r="F874">
        <v>7.7729999999999997</v>
      </c>
      <c r="G874" s="9">
        <v>4.4000000000000003E-3</v>
      </c>
      <c r="H874" t="str">
        <f t="shared" si="53"/>
        <v>Feb</v>
      </c>
      <c r="I874" t="str">
        <f t="shared" si="54"/>
        <v>2016</v>
      </c>
      <c r="J874" t="str">
        <f t="shared" si="55"/>
        <v>22</v>
      </c>
    </row>
    <row r="875" spans="1:10" x14ac:dyDescent="0.2">
      <c r="A875" s="1">
        <f t="shared" si="52"/>
        <v>42418</v>
      </c>
      <c r="B875" s="1" t="s">
        <v>928</v>
      </c>
      <c r="C875">
        <v>7.7389999999999999</v>
      </c>
      <c r="D875">
        <v>7.7389999999999999</v>
      </c>
      <c r="E875">
        <v>7.7389999999999999</v>
      </c>
      <c r="F875">
        <v>7.7389999999999999</v>
      </c>
      <c r="G875" s="9">
        <v>-6.4000000000000003E-3</v>
      </c>
      <c r="H875" t="str">
        <f t="shared" si="53"/>
        <v>Feb</v>
      </c>
      <c r="I875" t="str">
        <f t="shared" si="54"/>
        <v>2016</v>
      </c>
      <c r="J875" t="str">
        <f t="shared" si="55"/>
        <v>18</v>
      </c>
    </row>
    <row r="876" spans="1:10" x14ac:dyDescent="0.2">
      <c r="A876" s="1">
        <f t="shared" si="52"/>
        <v>42417</v>
      </c>
      <c r="B876" s="1" t="s">
        <v>929</v>
      </c>
      <c r="C876">
        <v>7.7889999999999997</v>
      </c>
      <c r="D876">
        <v>7.7889999999999997</v>
      </c>
      <c r="E876">
        <v>7.7889999999999997</v>
      </c>
      <c r="F876">
        <v>7.7889999999999997</v>
      </c>
      <c r="G876" s="9">
        <v>8.9999999999999998E-4</v>
      </c>
      <c r="H876" t="str">
        <f t="shared" si="53"/>
        <v>Feb</v>
      </c>
      <c r="I876" t="str">
        <f t="shared" si="54"/>
        <v>2016</v>
      </c>
      <c r="J876" t="str">
        <f t="shared" si="55"/>
        <v>17</v>
      </c>
    </row>
    <row r="877" spans="1:10" x14ac:dyDescent="0.2">
      <c r="A877" s="1">
        <f t="shared" si="52"/>
        <v>42416</v>
      </c>
      <c r="B877" s="1" t="s">
        <v>930</v>
      </c>
      <c r="C877">
        <v>7.782</v>
      </c>
      <c r="D877">
        <v>7.782</v>
      </c>
      <c r="E877">
        <v>7.782</v>
      </c>
      <c r="F877">
        <v>7.782</v>
      </c>
      <c r="G877" s="9">
        <v>3.5999999999999999E-3</v>
      </c>
      <c r="H877" t="str">
        <f t="shared" si="53"/>
        <v>Feb</v>
      </c>
      <c r="I877" t="str">
        <f t="shared" si="54"/>
        <v>2016</v>
      </c>
      <c r="J877" t="str">
        <f t="shared" si="55"/>
        <v>16</v>
      </c>
    </row>
    <row r="878" spans="1:10" x14ac:dyDescent="0.2">
      <c r="A878" s="1">
        <f t="shared" si="52"/>
        <v>42415</v>
      </c>
      <c r="B878" s="1" t="s">
        <v>931</v>
      </c>
      <c r="C878">
        <v>7.7539999999999996</v>
      </c>
      <c r="D878">
        <v>7.7539999999999996</v>
      </c>
      <c r="E878">
        <v>7.7539999999999996</v>
      </c>
      <c r="F878">
        <v>7.7539999999999996</v>
      </c>
      <c r="G878" s="9">
        <v>4.0000000000000001E-3</v>
      </c>
      <c r="H878" t="str">
        <f t="shared" si="53"/>
        <v>Feb</v>
      </c>
      <c r="I878" t="str">
        <f t="shared" si="54"/>
        <v>2016</v>
      </c>
      <c r="J878" t="str">
        <f t="shared" si="55"/>
        <v>15</v>
      </c>
    </row>
    <row r="879" spans="1:10" x14ac:dyDescent="0.2">
      <c r="A879" s="1">
        <f t="shared" si="52"/>
        <v>42414</v>
      </c>
      <c r="B879" s="1" t="s">
        <v>932</v>
      </c>
      <c r="C879">
        <v>7.7229999999999999</v>
      </c>
      <c r="D879">
        <v>7.7229999999999999</v>
      </c>
      <c r="E879">
        <v>7.7229999999999999</v>
      </c>
      <c r="F879">
        <v>7.7229999999999999</v>
      </c>
      <c r="G879" s="9">
        <v>0</v>
      </c>
      <c r="H879" t="str">
        <f t="shared" si="53"/>
        <v>Feb</v>
      </c>
      <c r="I879" t="str">
        <f t="shared" si="54"/>
        <v>2016</v>
      </c>
      <c r="J879" t="str">
        <f t="shared" si="55"/>
        <v>14</v>
      </c>
    </row>
    <row r="880" spans="1:10" x14ac:dyDescent="0.2">
      <c r="A880" s="1">
        <f t="shared" si="52"/>
        <v>42412</v>
      </c>
      <c r="B880" s="1" t="s">
        <v>933</v>
      </c>
      <c r="C880">
        <v>7.7229999999999999</v>
      </c>
      <c r="D880">
        <v>7.7229999999999999</v>
      </c>
      <c r="E880">
        <v>7.7229999999999999</v>
      </c>
      <c r="F880">
        <v>7.7229999999999999</v>
      </c>
      <c r="G880" s="9">
        <v>4.0000000000000002E-4</v>
      </c>
      <c r="H880" t="str">
        <f t="shared" si="53"/>
        <v>Feb</v>
      </c>
      <c r="I880" t="str">
        <f t="shared" si="54"/>
        <v>2016</v>
      </c>
      <c r="J880" t="str">
        <f t="shared" si="55"/>
        <v>12</v>
      </c>
    </row>
    <row r="881" spans="1:10" x14ac:dyDescent="0.2">
      <c r="A881" s="1">
        <f t="shared" si="52"/>
        <v>42411</v>
      </c>
      <c r="B881" s="1" t="s">
        <v>934</v>
      </c>
      <c r="C881">
        <v>7.72</v>
      </c>
      <c r="D881">
        <v>7.72</v>
      </c>
      <c r="E881">
        <v>7.72</v>
      </c>
      <c r="F881">
        <v>7.72</v>
      </c>
      <c r="G881" s="9">
        <v>-4.0000000000000002E-4</v>
      </c>
      <c r="H881" t="str">
        <f t="shared" si="53"/>
        <v>Feb</v>
      </c>
      <c r="I881" t="str">
        <f t="shared" si="54"/>
        <v>2016</v>
      </c>
      <c r="J881" t="str">
        <f t="shared" si="55"/>
        <v>11</v>
      </c>
    </row>
    <row r="882" spans="1:10" x14ac:dyDescent="0.2">
      <c r="A882" s="1">
        <f t="shared" si="52"/>
        <v>42410</v>
      </c>
      <c r="B882" s="1" t="s">
        <v>935</v>
      </c>
      <c r="C882">
        <v>7.7229999999999999</v>
      </c>
      <c r="D882">
        <v>7.7229999999999999</v>
      </c>
      <c r="E882">
        <v>7.7229999999999999</v>
      </c>
      <c r="F882">
        <v>7.7229999999999999</v>
      </c>
      <c r="G882" s="9">
        <v>-2.3E-3</v>
      </c>
      <c r="H882" t="str">
        <f t="shared" si="53"/>
        <v>Feb</v>
      </c>
      <c r="I882" t="str">
        <f t="shared" si="54"/>
        <v>2016</v>
      </c>
      <c r="J882" t="str">
        <f t="shared" si="55"/>
        <v>10</v>
      </c>
    </row>
    <row r="883" spans="1:10" x14ac:dyDescent="0.2">
      <c r="A883" s="1">
        <f t="shared" si="52"/>
        <v>42409</v>
      </c>
      <c r="B883" s="1" t="s">
        <v>936</v>
      </c>
      <c r="C883">
        <v>7.7409999999999997</v>
      </c>
      <c r="D883">
        <v>7.7409999999999997</v>
      </c>
      <c r="E883">
        <v>7.7409999999999997</v>
      </c>
      <c r="F883">
        <v>7.7409999999999997</v>
      </c>
      <c r="G883" s="9">
        <v>1.6000000000000001E-3</v>
      </c>
      <c r="H883" t="str">
        <f t="shared" si="53"/>
        <v>Feb</v>
      </c>
      <c r="I883" t="str">
        <f t="shared" si="54"/>
        <v>2016</v>
      </c>
      <c r="J883" t="str">
        <f t="shared" si="55"/>
        <v>09</v>
      </c>
    </row>
    <row r="884" spans="1:10" x14ac:dyDescent="0.2">
      <c r="A884" s="1">
        <f t="shared" si="52"/>
        <v>42408</v>
      </c>
      <c r="B884" s="1" t="s">
        <v>937</v>
      </c>
      <c r="C884">
        <v>7.7290000000000001</v>
      </c>
      <c r="D884">
        <v>7.7290000000000001</v>
      </c>
      <c r="E884">
        <v>7.7290000000000001</v>
      </c>
      <c r="F884">
        <v>7.7290000000000001</v>
      </c>
      <c r="G884" s="9">
        <v>-1.1900000000000001E-2</v>
      </c>
      <c r="H884" t="str">
        <f t="shared" si="53"/>
        <v>Feb</v>
      </c>
      <c r="I884" t="str">
        <f t="shared" si="54"/>
        <v>2016</v>
      </c>
      <c r="J884" t="str">
        <f t="shared" si="55"/>
        <v>08</v>
      </c>
    </row>
    <row r="885" spans="1:10" x14ac:dyDescent="0.2">
      <c r="A885" s="1">
        <f t="shared" si="52"/>
        <v>42405</v>
      </c>
      <c r="B885" s="1" t="s">
        <v>938</v>
      </c>
      <c r="C885">
        <v>7.8220000000000001</v>
      </c>
      <c r="D885">
        <v>7.8220000000000001</v>
      </c>
      <c r="E885">
        <v>7.8220000000000001</v>
      </c>
      <c r="F885">
        <v>7.8220000000000001</v>
      </c>
      <c r="G885" s="9">
        <v>-1.9E-3</v>
      </c>
      <c r="H885" t="str">
        <f t="shared" si="53"/>
        <v>Feb</v>
      </c>
      <c r="I885" t="str">
        <f t="shared" si="54"/>
        <v>2016</v>
      </c>
      <c r="J885" t="str">
        <f t="shared" si="55"/>
        <v>05</v>
      </c>
    </row>
    <row r="886" spans="1:10" x14ac:dyDescent="0.2">
      <c r="A886" s="1">
        <f t="shared" si="52"/>
        <v>42404</v>
      </c>
      <c r="B886" s="1" t="s">
        <v>939</v>
      </c>
      <c r="C886">
        <v>7.8369999999999997</v>
      </c>
      <c r="D886">
        <v>7.8369999999999997</v>
      </c>
      <c r="E886">
        <v>7.8369999999999997</v>
      </c>
      <c r="F886">
        <v>7.8369999999999997</v>
      </c>
      <c r="G886" s="9">
        <v>-1.9E-3</v>
      </c>
      <c r="H886" t="str">
        <f t="shared" si="53"/>
        <v>Feb</v>
      </c>
      <c r="I886" t="str">
        <f t="shared" si="54"/>
        <v>2016</v>
      </c>
      <c r="J886" t="str">
        <f t="shared" si="55"/>
        <v>04</v>
      </c>
    </row>
    <row r="887" spans="1:10" x14ac:dyDescent="0.2">
      <c r="A887" s="1">
        <f t="shared" si="52"/>
        <v>42403</v>
      </c>
      <c r="B887" s="1" t="s">
        <v>940</v>
      </c>
      <c r="C887">
        <v>7.8520000000000003</v>
      </c>
      <c r="D887">
        <v>7.8520000000000003</v>
      </c>
      <c r="E887">
        <v>7.8520000000000003</v>
      </c>
      <c r="F887">
        <v>7.8520000000000003</v>
      </c>
      <c r="G887" s="9">
        <v>4.0000000000000002E-4</v>
      </c>
      <c r="H887" t="str">
        <f t="shared" si="53"/>
        <v>Feb</v>
      </c>
      <c r="I887" t="str">
        <f t="shared" si="54"/>
        <v>2016</v>
      </c>
      <c r="J887" t="str">
        <f t="shared" si="55"/>
        <v>03</v>
      </c>
    </row>
    <row r="888" spans="1:10" x14ac:dyDescent="0.2">
      <c r="A888" s="1">
        <f t="shared" si="52"/>
        <v>42402</v>
      </c>
      <c r="B888" s="1" t="s">
        <v>941</v>
      </c>
      <c r="C888">
        <v>7.8490000000000002</v>
      </c>
      <c r="D888">
        <v>7.8490000000000002</v>
      </c>
      <c r="E888">
        <v>7.8490000000000002</v>
      </c>
      <c r="F888">
        <v>7.8490000000000002</v>
      </c>
      <c r="G888" s="9">
        <v>7.3000000000000001E-3</v>
      </c>
      <c r="H888" t="str">
        <f t="shared" si="53"/>
        <v>Feb</v>
      </c>
      <c r="I888" t="str">
        <f t="shared" si="54"/>
        <v>2016</v>
      </c>
      <c r="J888" t="str">
        <f t="shared" si="55"/>
        <v>02</v>
      </c>
    </row>
    <row r="889" spans="1:10" x14ac:dyDescent="0.2">
      <c r="A889" s="1">
        <f t="shared" si="52"/>
        <v>42401</v>
      </c>
      <c r="B889" s="1" t="s">
        <v>942</v>
      </c>
      <c r="C889">
        <v>7.7919999999999998</v>
      </c>
      <c r="D889">
        <v>7.7919999999999998</v>
      </c>
      <c r="E889">
        <v>7.7919999999999998</v>
      </c>
      <c r="F889">
        <v>7.7919999999999998</v>
      </c>
      <c r="G889" s="9">
        <v>1.1999999999999999E-3</v>
      </c>
      <c r="H889" t="str">
        <f t="shared" si="53"/>
        <v>Feb</v>
      </c>
      <c r="I889" t="str">
        <f t="shared" si="54"/>
        <v>2016</v>
      </c>
      <c r="J889" t="str">
        <f t="shared" si="55"/>
        <v>01</v>
      </c>
    </row>
    <row r="890" spans="1:10" x14ac:dyDescent="0.2">
      <c r="A890" s="1">
        <f t="shared" si="52"/>
        <v>42398</v>
      </c>
      <c r="B890" s="1" t="s">
        <v>943</v>
      </c>
      <c r="C890">
        <v>7.7830000000000004</v>
      </c>
      <c r="D890">
        <v>7.7830000000000004</v>
      </c>
      <c r="E890">
        <v>7.7830000000000004</v>
      </c>
      <c r="F890">
        <v>7.7830000000000004</v>
      </c>
      <c r="G890" s="9">
        <v>-2.5999999999999999E-3</v>
      </c>
      <c r="H890" t="str">
        <f t="shared" si="53"/>
        <v>Jan</v>
      </c>
      <c r="I890" t="str">
        <f t="shared" si="54"/>
        <v>2016</v>
      </c>
      <c r="J890" t="str">
        <f t="shared" si="55"/>
        <v>29</v>
      </c>
    </row>
    <row r="891" spans="1:10" x14ac:dyDescent="0.2">
      <c r="A891" s="1">
        <f t="shared" si="52"/>
        <v>42397</v>
      </c>
      <c r="B891" s="1" t="s">
        <v>944</v>
      </c>
      <c r="C891">
        <v>7.8029999999999999</v>
      </c>
      <c r="D891">
        <v>7.8029999999999999</v>
      </c>
      <c r="E891">
        <v>7.8029999999999999</v>
      </c>
      <c r="F891">
        <v>7.8029999999999999</v>
      </c>
      <c r="G891" s="9">
        <v>1.9E-3</v>
      </c>
      <c r="H891" t="str">
        <f t="shared" si="53"/>
        <v>Jan</v>
      </c>
      <c r="I891" t="str">
        <f t="shared" si="54"/>
        <v>2016</v>
      </c>
      <c r="J891" t="str">
        <f t="shared" si="55"/>
        <v>28</v>
      </c>
    </row>
    <row r="892" spans="1:10" x14ac:dyDescent="0.2">
      <c r="A892" s="1">
        <f t="shared" si="52"/>
        <v>42396</v>
      </c>
      <c r="B892" s="1" t="s">
        <v>945</v>
      </c>
      <c r="C892">
        <v>7.7880000000000003</v>
      </c>
      <c r="D892">
        <v>7.7880000000000003</v>
      </c>
      <c r="E892">
        <v>7.7880000000000003</v>
      </c>
      <c r="F892">
        <v>7.7880000000000003</v>
      </c>
      <c r="G892" s="9">
        <v>-2.3E-3</v>
      </c>
      <c r="H892" t="str">
        <f t="shared" si="53"/>
        <v>Jan</v>
      </c>
      <c r="I892" t="str">
        <f t="shared" si="54"/>
        <v>2016</v>
      </c>
      <c r="J892" t="str">
        <f t="shared" si="55"/>
        <v>27</v>
      </c>
    </row>
    <row r="893" spans="1:10" x14ac:dyDescent="0.2">
      <c r="A893" s="1">
        <f t="shared" si="52"/>
        <v>42394</v>
      </c>
      <c r="B893" s="1" t="s">
        <v>946</v>
      </c>
      <c r="C893">
        <v>7.806</v>
      </c>
      <c r="D893">
        <v>7.806</v>
      </c>
      <c r="E893">
        <v>7.806</v>
      </c>
      <c r="F893">
        <v>7.806</v>
      </c>
      <c r="G893" s="9">
        <v>3.5000000000000001E-3</v>
      </c>
      <c r="H893" t="str">
        <f t="shared" si="53"/>
        <v>Jan</v>
      </c>
      <c r="I893" t="str">
        <f t="shared" si="54"/>
        <v>2016</v>
      </c>
      <c r="J893" t="str">
        <f t="shared" si="55"/>
        <v>25</v>
      </c>
    </row>
    <row r="894" spans="1:10" x14ac:dyDescent="0.2">
      <c r="A894" s="1">
        <f t="shared" si="52"/>
        <v>42391</v>
      </c>
      <c r="B894" s="1" t="s">
        <v>947</v>
      </c>
      <c r="C894">
        <v>7.7789999999999999</v>
      </c>
      <c r="D894">
        <v>7.7789999999999999</v>
      </c>
      <c r="E894">
        <v>7.7789999999999999</v>
      </c>
      <c r="F894">
        <v>7.7789999999999999</v>
      </c>
      <c r="G894" s="9">
        <v>4.0000000000000001E-3</v>
      </c>
      <c r="H894" t="str">
        <f t="shared" si="53"/>
        <v>Jan</v>
      </c>
      <c r="I894" t="str">
        <f t="shared" si="54"/>
        <v>2016</v>
      </c>
      <c r="J894" t="str">
        <f t="shared" si="55"/>
        <v>22</v>
      </c>
    </row>
    <row r="895" spans="1:10" x14ac:dyDescent="0.2">
      <c r="A895" s="1">
        <f t="shared" si="52"/>
        <v>42390</v>
      </c>
      <c r="B895" s="1" t="s">
        <v>948</v>
      </c>
      <c r="C895">
        <v>7.7480000000000002</v>
      </c>
      <c r="D895">
        <v>7.7480000000000002</v>
      </c>
      <c r="E895">
        <v>7.7480000000000002</v>
      </c>
      <c r="F895">
        <v>7.7480000000000002</v>
      </c>
      <c r="G895" s="9">
        <v>-1.4E-3</v>
      </c>
      <c r="H895" t="str">
        <f t="shared" si="53"/>
        <v>Jan</v>
      </c>
      <c r="I895" t="str">
        <f t="shared" si="54"/>
        <v>2016</v>
      </c>
      <c r="J895" t="str">
        <f t="shared" si="55"/>
        <v>21</v>
      </c>
    </row>
    <row r="896" spans="1:10" x14ac:dyDescent="0.2">
      <c r="A896" s="1">
        <f t="shared" si="52"/>
        <v>42389</v>
      </c>
      <c r="B896" s="1" t="s">
        <v>949</v>
      </c>
      <c r="C896">
        <v>7.7590000000000003</v>
      </c>
      <c r="D896">
        <v>7.7590000000000003</v>
      </c>
      <c r="E896">
        <v>7.7590000000000003</v>
      </c>
      <c r="F896">
        <v>7.7590000000000003</v>
      </c>
      <c r="G896" s="9">
        <v>-2.7000000000000001E-3</v>
      </c>
      <c r="H896" t="str">
        <f t="shared" si="53"/>
        <v>Jan</v>
      </c>
      <c r="I896" t="str">
        <f t="shared" si="54"/>
        <v>2016</v>
      </c>
      <c r="J896" t="str">
        <f t="shared" si="55"/>
        <v>20</v>
      </c>
    </row>
    <row r="897" spans="1:10" x14ac:dyDescent="0.2">
      <c r="A897" s="1">
        <f t="shared" si="52"/>
        <v>42388</v>
      </c>
      <c r="B897" s="1" t="s">
        <v>950</v>
      </c>
      <c r="C897">
        <v>7.78</v>
      </c>
      <c r="D897">
        <v>7.78</v>
      </c>
      <c r="E897">
        <v>7.78</v>
      </c>
      <c r="F897">
        <v>7.78</v>
      </c>
      <c r="G897" s="9">
        <v>-4.1000000000000003E-3</v>
      </c>
      <c r="H897" t="str">
        <f t="shared" si="53"/>
        <v>Jan</v>
      </c>
      <c r="I897" t="str">
        <f t="shared" si="54"/>
        <v>2016</v>
      </c>
      <c r="J897" t="str">
        <f t="shared" si="55"/>
        <v>19</v>
      </c>
    </row>
    <row r="898" spans="1:10" x14ac:dyDescent="0.2">
      <c r="A898" s="1">
        <f t="shared" si="52"/>
        <v>42387</v>
      </c>
      <c r="B898" s="1" t="s">
        <v>951</v>
      </c>
      <c r="C898">
        <v>7.8120000000000003</v>
      </c>
      <c r="D898">
        <v>7.8120000000000003</v>
      </c>
      <c r="E898">
        <v>7.8120000000000003</v>
      </c>
      <c r="F898">
        <v>7.8120000000000003</v>
      </c>
      <c r="G898" s="9">
        <v>4.0000000000000002E-4</v>
      </c>
      <c r="H898" t="str">
        <f t="shared" si="53"/>
        <v>Jan</v>
      </c>
      <c r="I898" t="str">
        <f t="shared" si="54"/>
        <v>2016</v>
      </c>
      <c r="J898" t="str">
        <f t="shared" si="55"/>
        <v>18</v>
      </c>
    </row>
    <row r="899" spans="1:10" x14ac:dyDescent="0.2">
      <c r="A899" s="1">
        <f t="shared" ref="A899:A962" si="56">DATE(I899,MONTH(1&amp;H899),J899)</f>
        <v>42384</v>
      </c>
      <c r="B899" s="1" t="s">
        <v>952</v>
      </c>
      <c r="C899">
        <v>7.8090000000000002</v>
      </c>
      <c r="D899">
        <v>7.8090000000000002</v>
      </c>
      <c r="E899">
        <v>7.8090000000000002</v>
      </c>
      <c r="F899">
        <v>7.8090000000000002</v>
      </c>
      <c r="G899" s="9">
        <v>2.5999999999999999E-3</v>
      </c>
      <c r="H899" t="str">
        <f t="shared" ref="H899:H962" si="57">LEFT(B899,3)</f>
        <v>Jan</v>
      </c>
      <c r="I899" t="str">
        <f t="shared" ref="I899:I962" si="58">RIGHT(B899,4)</f>
        <v>2016</v>
      </c>
      <c r="J899" t="str">
        <f t="shared" ref="J899:J962" si="59">MID(B899,5,2)</f>
        <v>15</v>
      </c>
    </row>
    <row r="900" spans="1:10" x14ac:dyDescent="0.2">
      <c r="A900" s="1">
        <f t="shared" si="56"/>
        <v>42383</v>
      </c>
      <c r="B900" s="1" t="s">
        <v>953</v>
      </c>
      <c r="C900">
        <v>7.7889999999999997</v>
      </c>
      <c r="D900">
        <v>7.7889999999999997</v>
      </c>
      <c r="E900">
        <v>7.7889999999999997</v>
      </c>
      <c r="F900">
        <v>7.7889999999999997</v>
      </c>
      <c r="G900" s="9">
        <v>3.0000000000000001E-3</v>
      </c>
      <c r="H900" t="str">
        <f t="shared" si="57"/>
        <v>Jan</v>
      </c>
      <c r="I900" t="str">
        <f t="shared" si="58"/>
        <v>2016</v>
      </c>
      <c r="J900" t="str">
        <f t="shared" si="59"/>
        <v>14</v>
      </c>
    </row>
    <row r="901" spans="1:10" x14ac:dyDescent="0.2">
      <c r="A901" s="1">
        <f t="shared" si="56"/>
        <v>42382</v>
      </c>
      <c r="B901" s="1" t="s">
        <v>954</v>
      </c>
      <c r="C901">
        <v>7.766</v>
      </c>
      <c r="D901">
        <v>7.766</v>
      </c>
      <c r="E901">
        <v>7.766</v>
      </c>
      <c r="F901">
        <v>7.766</v>
      </c>
      <c r="G901" s="9">
        <v>8.9999999999999998E-4</v>
      </c>
      <c r="H901" t="str">
        <f t="shared" si="57"/>
        <v>Jan</v>
      </c>
      <c r="I901" t="str">
        <f t="shared" si="58"/>
        <v>2016</v>
      </c>
      <c r="J901" t="str">
        <f t="shared" si="59"/>
        <v>13</v>
      </c>
    </row>
    <row r="902" spans="1:10" x14ac:dyDescent="0.2">
      <c r="A902" s="1">
        <f t="shared" si="56"/>
        <v>42381</v>
      </c>
      <c r="B902" s="1" t="s">
        <v>955</v>
      </c>
      <c r="C902">
        <v>7.7590000000000003</v>
      </c>
      <c r="D902">
        <v>7.7590000000000003</v>
      </c>
      <c r="E902">
        <v>7.7590000000000003</v>
      </c>
      <c r="F902">
        <v>7.7590000000000003</v>
      </c>
      <c r="G902" s="9">
        <v>5.9999999999999995E-4</v>
      </c>
      <c r="H902" t="str">
        <f t="shared" si="57"/>
        <v>Jan</v>
      </c>
      <c r="I902" t="str">
        <f t="shared" si="58"/>
        <v>2016</v>
      </c>
      <c r="J902" t="str">
        <f t="shared" si="59"/>
        <v>12</v>
      </c>
    </row>
    <row r="903" spans="1:10" x14ac:dyDescent="0.2">
      <c r="A903" s="1">
        <f t="shared" si="56"/>
        <v>42380</v>
      </c>
      <c r="B903" s="1" t="s">
        <v>956</v>
      </c>
      <c r="C903">
        <v>7.7539999999999996</v>
      </c>
      <c r="D903">
        <v>7.7539999999999996</v>
      </c>
      <c r="E903">
        <v>7.7539999999999996</v>
      </c>
      <c r="F903">
        <v>7.7539999999999996</v>
      </c>
      <c r="G903" s="9">
        <v>1.6999999999999999E-3</v>
      </c>
      <c r="H903" t="str">
        <f t="shared" si="57"/>
        <v>Jan</v>
      </c>
      <c r="I903" t="str">
        <f t="shared" si="58"/>
        <v>2016</v>
      </c>
      <c r="J903" t="str">
        <f t="shared" si="59"/>
        <v>11</v>
      </c>
    </row>
    <row r="904" spans="1:10" x14ac:dyDescent="0.2">
      <c r="A904" s="1">
        <f t="shared" si="56"/>
        <v>42379</v>
      </c>
      <c r="B904" s="1" t="s">
        <v>957</v>
      </c>
      <c r="C904">
        <v>7.7409999999999997</v>
      </c>
      <c r="D904">
        <v>7.7409999999999997</v>
      </c>
      <c r="E904">
        <v>7.7409999999999997</v>
      </c>
      <c r="F904">
        <v>7.7409999999999997</v>
      </c>
      <c r="G904" s="9">
        <v>0</v>
      </c>
      <c r="H904" t="str">
        <f t="shared" si="57"/>
        <v>Jan</v>
      </c>
      <c r="I904" t="str">
        <f t="shared" si="58"/>
        <v>2016</v>
      </c>
      <c r="J904" t="str">
        <f t="shared" si="59"/>
        <v>10</v>
      </c>
    </row>
    <row r="905" spans="1:10" x14ac:dyDescent="0.2">
      <c r="A905" s="1">
        <f t="shared" si="56"/>
        <v>42377</v>
      </c>
      <c r="B905" s="1" t="s">
        <v>958</v>
      </c>
      <c r="C905">
        <v>7.7409999999999997</v>
      </c>
      <c r="D905">
        <v>7.7409999999999997</v>
      </c>
      <c r="E905">
        <v>7.7409999999999997</v>
      </c>
      <c r="F905">
        <v>7.7409999999999997</v>
      </c>
      <c r="G905" s="9">
        <v>5.9999999999999995E-4</v>
      </c>
      <c r="H905" t="str">
        <f t="shared" si="57"/>
        <v>Jan</v>
      </c>
      <c r="I905" t="str">
        <f t="shared" si="58"/>
        <v>2016</v>
      </c>
      <c r="J905" t="str">
        <f t="shared" si="59"/>
        <v>08</v>
      </c>
    </row>
    <row r="906" spans="1:10" x14ac:dyDescent="0.2">
      <c r="A906" s="1">
        <f t="shared" si="56"/>
        <v>42376</v>
      </c>
      <c r="B906" s="1" t="s">
        <v>959</v>
      </c>
      <c r="C906">
        <v>7.7359999999999998</v>
      </c>
      <c r="D906">
        <v>7.7359999999999998</v>
      </c>
      <c r="E906">
        <v>7.7359999999999998</v>
      </c>
      <c r="F906">
        <v>7.7359999999999998</v>
      </c>
      <c r="G906" s="9">
        <v>-2.9999999999999997E-4</v>
      </c>
      <c r="H906" t="str">
        <f t="shared" si="57"/>
        <v>Jan</v>
      </c>
      <c r="I906" t="str">
        <f t="shared" si="58"/>
        <v>2016</v>
      </c>
      <c r="J906" t="str">
        <f t="shared" si="59"/>
        <v>07</v>
      </c>
    </row>
    <row r="907" spans="1:10" x14ac:dyDescent="0.2">
      <c r="A907" s="1">
        <f t="shared" si="56"/>
        <v>42375</v>
      </c>
      <c r="B907" s="1" t="s">
        <v>960</v>
      </c>
      <c r="C907">
        <v>7.7380000000000004</v>
      </c>
      <c r="D907">
        <v>7.7380000000000004</v>
      </c>
      <c r="E907">
        <v>7.7380000000000004</v>
      </c>
      <c r="F907">
        <v>7.7380000000000004</v>
      </c>
      <c r="G907" s="9">
        <v>-1E-4</v>
      </c>
      <c r="H907" t="str">
        <f t="shared" si="57"/>
        <v>Jan</v>
      </c>
      <c r="I907" t="str">
        <f t="shared" si="58"/>
        <v>2016</v>
      </c>
      <c r="J907" t="str">
        <f t="shared" si="59"/>
        <v>06</v>
      </c>
    </row>
    <row r="908" spans="1:10" x14ac:dyDescent="0.2">
      <c r="A908" s="1">
        <f t="shared" si="56"/>
        <v>42374</v>
      </c>
      <c r="B908" s="1" t="s">
        <v>961</v>
      </c>
      <c r="C908">
        <v>7.7389999999999999</v>
      </c>
      <c r="D908">
        <v>7.7389999999999999</v>
      </c>
      <c r="E908">
        <v>7.7389999999999999</v>
      </c>
      <c r="F908">
        <v>7.7389999999999999</v>
      </c>
      <c r="G908" s="9">
        <v>2.0999999999999999E-3</v>
      </c>
      <c r="H908" t="str">
        <f t="shared" si="57"/>
        <v>Jan</v>
      </c>
      <c r="I908" t="str">
        <f t="shared" si="58"/>
        <v>2016</v>
      </c>
      <c r="J908" t="str">
        <f t="shared" si="59"/>
        <v>05</v>
      </c>
    </row>
    <row r="909" spans="1:10" x14ac:dyDescent="0.2">
      <c r="A909" s="1">
        <f t="shared" si="56"/>
        <v>42373</v>
      </c>
      <c r="B909" s="1" t="s">
        <v>962</v>
      </c>
      <c r="C909">
        <v>7.7229999999999999</v>
      </c>
      <c r="D909">
        <v>7.7229999999999999</v>
      </c>
      <c r="E909">
        <v>7.7229999999999999</v>
      </c>
      <c r="F909">
        <v>7.7229999999999999</v>
      </c>
      <c r="G909" s="9">
        <v>-1.1999999999999999E-3</v>
      </c>
      <c r="H909" t="str">
        <f t="shared" si="57"/>
        <v>Jan</v>
      </c>
      <c r="I909" t="str">
        <f t="shared" si="58"/>
        <v>2016</v>
      </c>
      <c r="J909" t="str">
        <f t="shared" si="59"/>
        <v>04</v>
      </c>
    </row>
    <row r="910" spans="1:10" x14ac:dyDescent="0.2">
      <c r="A910" s="1">
        <f t="shared" si="56"/>
        <v>42370</v>
      </c>
      <c r="B910" s="1" t="s">
        <v>963</v>
      </c>
      <c r="C910">
        <v>7.7320000000000002</v>
      </c>
      <c r="D910">
        <v>7.7320000000000002</v>
      </c>
      <c r="E910">
        <v>7.7320000000000002</v>
      </c>
      <c r="F910">
        <v>7.7320000000000002</v>
      </c>
      <c r="G910" s="9">
        <v>-3.3999999999999998E-3</v>
      </c>
      <c r="H910" t="str">
        <f t="shared" si="57"/>
        <v>Jan</v>
      </c>
      <c r="I910" t="str">
        <f t="shared" si="58"/>
        <v>2016</v>
      </c>
      <c r="J910" t="str">
        <f t="shared" si="59"/>
        <v>01</v>
      </c>
    </row>
    <row r="911" spans="1:10" x14ac:dyDescent="0.2">
      <c r="A911" s="1">
        <f t="shared" si="56"/>
        <v>42369</v>
      </c>
      <c r="B911" s="1" t="s">
        <v>964</v>
      </c>
      <c r="C911">
        <v>7.758</v>
      </c>
      <c r="D911">
        <v>7.758</v>
      </c>
      <c r="E911">
        <v>7.758</v>
      </c>
      <c r="F911">
        <v>7.758</v>
      </c>
      <c r="G911" s="9">
        <v>1E-3</v>
      </c>
      <c r="H911" t="str">
        <f t="shared" si="57"/>
        <v>Dec</v>
      </c>
      <c r="I911" t="str">
        <f t="shared" si="58"/>
        <v>2015</v>
      </c>
      <c r="J911" t="str">
        <f t="shared" si="59"/>
        <v>31</v>
      </c>
    </row>
    <row r="912" spans="1:10" x14ac:dyDescent="0.2">
      <c r="A912" s="1">
        <f t="shared" si="56"/>
        <v>42368</v>
      </c>
      <c r="B912" s="1" t="s">
        <v>965</v>
      </c>
      <c r="C912">
        <v>7.75</v>
      </c>
      <c r="D912">
        <v>7.75</v>
      </c>
      <c r="E912">
        <v>7.75</v>
      </c>
      <c r="F912">
        <v>7.75</v>
      </c>
      <c r="G912" s="9">
        <v>-1E-3</v>
      </c>
      <c r="H912" t="str">
        <f t="shared" si="57"/>
        <v>Dec</v>
      </c>
      <c r="I912" t="str">
        <f t="shared" si="58"/>
        <v>2015</v>
      </c>
      <c r="J912" t="str">
        <f t="shared" si="59"/>
        <v>30</v>
      </c>
    </row>
    <row r="913" spans="1:10" x14ac:dyDescent="0.2">
      <c r="A913" s="1">
        <f t="shared" si="56"/>
        <v>42367</v>
      </c>
      <c r="B913" s="1" t="s">
        <v>966</v>
      </c>
      <c r="C913">
        <v>7.758</v>
      </c>
      <c r="D913">
        <v>7.758</v>
      </c>
      <c r="E913">
        <v>7.758</v>
      </c>
      <c r="F913">
        <v>7.758</v>
      </c>
      <c r="G913" s="9">
        <v>-4.0000000000000002E-4</v>
      </c>
      <c r="H913" t="str">
        <f t="shared" si="57"/>
        <v>Dec</v>
      </c>
      <c r="I913" t="str">
        <f t="shared" si="58"/>
        <v>2015</v>
      </c>
      <c r="J913" t="str">
        <f t="shared" si="59"/>
        <v>29</v>
      </c>
    </row>
    <row r="914" spans="1:10" x14ac:dyDescent="0.2">
      <c r="A914" s="1">
        <f t="shared" si="56"/>
        <v>42366</v>
      </c>
      <c r="B914" s="1" t="s">
        <v>967</v>
      </c>
      <c r="C914">
        <v>7.7610000000000001</v>
      </c>
      <c r="D914">
        <v>7.7610000000000001</v>
      </c>
      <c r="E914">
        <v>7.7610000000000001</v>
      </c>
      <c r="F914">
        <v>7.7610000000000001</v>
      </c>
      <c r="G914" s="9">
        <v>1.5E-3</v>
      </c>
      <c r="H914" t="str">
        <f t="shared" si="57"/>
        <v>Dec</v>
      </c>
      <c r="I914" t="str">
        <f t="shared" si="58"/>
        <v>2015</v>
      </c>
      <c r="J914" t="str">
        <f t="shared" si="59"/>
        <v>28</v>
      </c>
    </row>
    <row r="915" spans="1:10" x14ac:dyDescent="0.2">
      <c r="A915" s="1">
        <f t="shared" si="56"/>
        <v>42361</v>
      </c>
      <c r="B915" s="1" t="s">
        <v>968</v>
      </c>
      <c r="C915">
        <v>7.7489999999999997</v>
      </c>
      <c r="D915">
        <v>7.7489999999999997</v>
      </c>
      <c r="E915">
        <v>7.7489999999999997</v>
      </c>
      <c r="F915">
        <v>7.7489999999999997</v>
      </c>
      <c r="G915" s="9">
        <v>-1.4E-3</v>
      </c>
      <c r="H915" t="str">
        <f t="shared" si="57"/>
        <v>Dec</v>
      </c>
      <c r="I915" t="str">
        <f t="shared" si="58"/>
        <v>2015</v>
      </c>
      <c r="J915" t="str">
        <f t="shared" si="59"/>
        <v>23</v>
      </c>
    </row>
    <row r="916" spans="1:10" x14ac:dyDescent="0.2">
      <c r="A916" s="1">
        <f t="shared" si="56"/>
        <v>42360</v>
      </c>
      <c r="B916" s="1" t="s">
        <v>969</v>
      </c>
      <c r="C916">
        <v>7.76</v>
      </c>
      <c r="D916">
        <v>7.76</v>
      </c>
      <c r="E916">
        <v>7.76</v>
      </c>
      <c r="F916">
        <v>7.76</v>
      </c>
      <c r="G916" s="9">
        <v>-1.5E-3</v>
      </c>
      <c r="H916" t="str">
        <f t="shared" si="57"/>
        <v>Dec</v>
      </c>
      <c r="I916" t="str">
        <f t="shared" si="58"/>
        <v>2015</v>
      </c>
      <c r="J916" t="str">
        <f t="shared" si="59"/>
        <v>22</v>
      </c>
    </row>
    <row r="917" spans="1:10" x14ac:dyDescent="0.2">
      <c r="A917" s="1">
        <f t="shared" si="56"/>
        <v>42359</v>
      </c>
      <c r="B917" s="1" t="s">
        <v>970</v>
      </c>
      <c r="C917">
        <v>7.7720000000000002</v>
      </c>
      <c r="D917">
        <v>7.7720000000000002</v>
      </c>
      <c r="E917">
        <v>7.7720000000000002</v>
      </c>
      <c r="F917">
        <v>7.7720000000000002</v>
      </c>
      <c r="G917" s="9">
        <v>5.7000000000000002E-3</v>
      </c>
      <c r="H917" t="str">
        <f t="shared" si="57"/>
        <v>Dec</v>
      </c>
      <c r="I917" t="str">
        <f t="shared" si="58"/>
        <v>2015</v>
      </c>
      <c r="J917" t="str">
        <f t="shared" si="59"/>
        <v>21</v>
      </c>
    </row>
    <row r="918" spans="1:10" x14ac:dyDescent="0.2">
      <c r="A918" s="1">
        <f t="shared" si="56"/>
        <v>42356</v>
      </c>
      <c r="B918" s="1" t="s">
        <v>971</v>
      </c>
      <c r="C918">
        <v>7.7279999999999998</v>
      </c>
      <c r="D918">
        <v>7.7279999999999998</v>
      </c>
      <c r="E918">
        <v>7.7279999999999998</v>
      </c>
      <c r="F918">
        <v>7.7279999999999998</v>
      </c>
      <c r="G918" s="9">
        <v>2.3E-3</v>
      </c>
      <c r="H918" t="str">
        <f t="shared" si="57"/>
        <v>Dec</v>
      </c>
      <c r="I918" t="str">
        <f t="shared" si="58"/>
        <v>2015</v>
      </c>
      <c r="J918" t="str">
        <f t="shared" si="59"/>
        <v>18</v>
      </c>
    </row>
    <row r="919" spans="1:10" x14ac:dyDescent="0.2">
      <c r="A919" s="1">
        <f t="shared" si="56"/>
        <v>42355</v>
      </c>
      <c r="B919" s="1" t="s">
        <v>972</v>
      </c>
      <c r="C919">
        <v>7.71</v>
      </c>
      <c r="D919">
        <v>7.71</v>
      </c>
      <c r="E919">
        <v>7.71</v>
      </c>
      <c r="F919">
        <v>7.71</v>
      </c>
      <c r="G919" s="9">
        <v>-3.7000000000000002E-3</v>
      </c>
      <c r="H919" t="str">
        <f t="shared" si="57"/>
        <v>Dec</v>
      </c>
      <c r="I919" t="str">
        <f t="shared" si="58"/>
        <v>2015</v>
      </c>
      <c r="J919" t="str">
        <f t="shared" si="59"/>
        <v>17</v>
      </c>
    </row>
    <row r="920" spans="1:10" x14ac:dyDescent="0.2">
      <c r="A920" s="1">
        <f t="shared" si="56"/>
        <v>42354</v>
      </c>
      <c r="B920" s="1" t="s">
        <v>973</v>
      </c>
      <c r="C920">
        <v>7.7389999999999999</v>
      </c>
      <c r="D920">
        <v>7.7389999999999999</v>
      </c>
      <c r="E920">
        <v>7.7389999999999999</v>
      </c>
      <c r="F920">
        <v>7.7389999999999999</v>
      </c>
      <c r="G920" s="9">
        <v>-6.1999999999999998E-3</v>
      </c>
      <c r="H920" t="str">
        <f t="shared" si="57"/>
        <v>Dec</v>
      </c>
      <c r="I920" t="str">
        <f t="shared" si="58"/>
        <v>2015</v>
      </c>
      <c r="J920" t="str">
        <f t="shared" si="59"/>
        <v>16</v>
      </c>
    </row>
    <row r="921" spans="1:10" x14ac:dyDescent="0.2">
      <c r="A921" s="1">
        <f t="shared" si="56"/>
        <v>42353</v>
      </c>
      <c r="B921" s="1" t="s">
        <v>974</v>
      </c>
      <c r="C921">
        <v>7.7869999999999999</v>
      </c>
      <c r="D921">
        <v>7.7869999999999999</v>
      </c>
      <c r="E921">
        <v>7.7869999999999999</v>
      </c>
      <c r="F921">
        <v>7.7869999999999999</v>
      </c>
      <c r="G921" s="9">
        <v>-3.7000000000000002E-3</v>
      </c>
      <c r="H921" t="str">
        <f t="shared" si="57"/>
        <v>Dec</v>
      </c>
      <c r="I921" t="str">
        <f t="shared" si="58"/>
        <v>2015</v>
      </c>
      <c r="J921" t="str">
        <f t="shared" si="59"/>
        <v>15</v>
      </c>
    </row>
    <row r="922" spans="1:10" x14ac:dyDescent="0.2">
      <c r="A922" s="1">
        <f t="shared" si="56"/>
        <v>42352</v>
      </c>
      <c r="B922" s="1" t="s">
        <v>975</v>
      </c>
      <c r="C922">
        <v>7.8159999999999998</v>
      </c>
      <c r="D922">
        <v>7.8159999999999998</v>
      </c>
      <c r="E922">
        <v>7.8159999999999998</v>
      </c>
      <c r="F922">
        <v>7.8159999999999998</v>
      </c>
      <c r="G922" s="9">
        <v>5.4999999999999997E-3</v>
      </c>
      <c r="H922" t="str">
        <f t="shared" si="57"/>
        <v>Dec</v>
      </c>
      <c r="I922" t="str">
        <f t="shared" si="58"/>
        <v>2015</v>
      </c>
      <c r="J922" t="str">
        <f t="shared" si="59"/>
        <v>14</v>
      </c>
    </row>
    <row r="923" spans="1:10" x14ac:dyDescent="0.2">
      <c r="A923" s="1">
        <f t="shared" si="56"/>
        <v>42349</v>
      </c>
      <c r="B923" s="1" t="s">
        <v>976</v>
      </c>
      <c r="C923">
        <v>7.7729999999999997</v>
      </c>
      <c r="D923">
        <v>7.7729999999999997</v>
      </c>
      <c r="E923">
        <v>7.7729999999999997</v>
      </c>
      <c r="F923">
        <v>7.7729999999999997</v>
      </c>
      <c r="G923" s="9">
        <v>-8.9999999999999998E-4</v>
      </c>
      <c r="H923" t="str">
        <f t="shared" si="57"/>
        <v>Dec</v>
      </c>
      <c r="I923" t="str">
        <f t="shared" si="58"/>
        <v>2015</v>
      </c>
      <c r="J923" t="str">
        <f t="shared" si="59"/>
        <v>11</v>
      </c>
    </row>
    <row r="924" spans="1:10" x14ac:dyDescent="0.2">
      <c r="A924" s="1">
        <f t="shared" si="56"/>
        <v>42348</v>
      </c>
      <c r="B924" s="1" t="s">
        <v>977</v>
      </c>
      <c r="C924">
        <v>7.78</v>
      </c>
      <c r="D924">
        <v>7.78</v>
      </c>
      <c r="E924">
        <v>7.78</v>
      </c>
      <c r="F924">
        <v>7.78</v>
      </c>
      <c r="G924" s="9">
        <v>2.9999999999999997E-4</v>
      </c>
      <c r="H924" t="str">
        <f t="shared" si="57"/>
        <v>Dec</v>
      </c>
      <c r="I924" t="str">
        <f t="shared" si="58"/>
        <v>2015</v>
      </c>
      <c r="J924" t="str">
        <f t="shared" si="59"/>
        <v>10</v>
      </c>
    </row>
    <row r="925" spans="1:10" x14ac:dyDescent="0.2">
      <c r="A925" s="1">
        <f t="shared" si="56"/>
        <v>42347</v>
      </c>
      <c r="B925" s="1" t="s">
        <v>978</v>
      </c>
      <c r="C925">
        <v>7.7779999999999996</v>
      </c>
      <c r="D925">
        <v>7.7779999999999996</v>
      </c>
      <c r="E925">
        <v>7.7779999999999996</v>
      </c>
      <c r="F925">
        <v>7.7779999999999996</v>
      </c>
      <c r="G925" s="9">
        <v>-2.2000000000000001E-3</v>
      </c>
      <c r="H925" t="str">
        <f t="shared" si="57"/>
        <v>Dec</v>
      </c>
      <c r="I925" t="str">
        <f t="shared" si="58"/>
        <v>2015</v>
      </c>
      <c r="J925" t="str">
        <f t="shared" si="59"/>
        <v>09</v>
      </c>
    </row>
    <row r="926" spans="1:10" x14ac:dyDescent="0.2">
      <c r="A926" s="1">
        <f t="shared" si="56"/>
        <v>42346</v>
      </c>
      <c r="B926" s="1" t="s">
        <v>979</v>
      </c>
      <c r="C926">
        <v>7.7949999999999999</v>
      </c>
      <c r="D926">
        <v>7.7949999999999999</v>
      </c>
      <c r="E926">
        <v>7.7949999999999999</v>
      </c>
      <c r="F926">
        <v>7.7949999999999999</v>
      </c>
      <c r="G926" s="9">
        <v>5.1999999999999998E-3</v>
      </c>
      <c r="H926" t="str">
        <f t="shared" si="57"/>
        <v>Dec</v>
      </c>
      <c r="I926" t="str">
        <f t="shared" si="58"/>
        <v>2015</v>
      </c>
      <c r="J926" t="str">
        <f t="shared" si="59"/>
        <v>08</v>
      </c>
    </row>
    <row r="927" spans="1:10" x14ac:dyDescent="0.2">
      <c r="A927" s="1">
        <f t="shared" si="56"/>
        <v>42345</v>
      </c>
      <c r="B927" s="1" t="s">
        <v>980</v>
      </c>
      <c r="C927">
        <v>7.7549999999999999</v>
      </c>
      <c r="D927">
        <v>7.7549999999999999</v>
      </c>
      <c r="E927">
        <v>7.7549999999999999</v>
      </c>
      <c r="F927">
        <v>7.7549999999999999</v>
      </c>
      <c r="G927" s="9">
        <v>-5.0000000000000001E-4</v>
      </c>
      <c r="H927" t="str">
        <f t="shared" si="57"/>
        <v>Dec</v>
      </c>
      <c r="I927" t="str">
        <f t="shared" si="58"/>
        <v>2015</v>
      </c>
      <c r="J927" t="str">
        <f t="shared" si="59"/>
        <v>07</v>
      </c>
    </row>
    <row r="928" spans="1:10" x14ac:dyDescent="0.2">
      <c r="A928" s="1">
        <f t="shared" si="56"/>
        <v>42342</v>
      </c>
      <c r="B928" s="1" t="s">
        <v>981</v>
      </c>
      <c r="C928">
        <v>7.7590000000000003</v>
      </c>
      <c r="D928">
        <v>7.7590000000000003</v>
      </c>
      <c r="E928">
        <v>7.7590000000000003</v>
      </c>
      <c r="F928">
        <v>7.7590000000000003</v>
      </c>
      <c r="G928" s="9">
        <v>5.7999999999999996E-3</v>
      </c>
      <c r="H928" t="str">
        <f t="shared" si="57"/>
        <v>Dec</v>
      </c>
      <c r="I928" t="str">
        <f t="shared" si="58"/>
        <v>2015</v>
      </c>
      <c r="J928" t="str">
        <f t="shared" si="59"/>
        <v>04</v>
      </c>
    </row>
    <row r="929" spans="1:10" x14ac:dyDescent="0.2">
      <c r="A929" s="1">
        <f t="shared" si="56"/>
        <v>42341</v>
      </c>
      <c r="B929" s="1" t="s">
        <v>982</v>
      </c>
      <c r="C929">
        <v>7.7140000000000004</v>
      </c>
      <c r="D929">
        <v>7.7140000000000004</v>
      </c>
      <c r="E929">
        <v>7.7140000000000004</v>
      </c>
      <c r="F929">
        <v>7.7140000000000004</v>
      </c>
      <c r="G929" s="9">
        <v>-3.2000000000000002E-3</v>
      </c>
      <c r="H929" t="str">
        <f t="shared" si="57"/>
        <v>Dec</v>
      </c>
      <c r="I929" t="str">
        <f t="shared" si="58"/>
        <v>2015</v>
      </c>
      <c r="J929" t="str">
        <f t="shared" si="59"/>
        <v>03</v>
      </c>
    </row>
    <row r="930" spans="1:10" x14ac:dyDescent="0.2">
      <c r="A930" s="1">
        <f t="shared" si="56"/>
        <v>42340</v>
      </c>
      <c r="B930" s="1" t="s">
        <v>983</v>
      </c>
      <c r="C930">
        <v>7.7389999999999999</v>
      </c>
      <c r="D930">
        <v>7.7389999999999999</v>
      </c>
      <c r="E930">
        <v>7.7389999999999999</v>
      </c>
      <c r="F930">
        <v>7.7389999999999999</v>
      </c>
      <c r="G930" s="9">
        <v>2.5000000000000001E-3</v>
      </c>
      <c r="H930" t="str">
        <f t="shared" si="57"/>
        <v>Dec</v>
      </c>
      <c r="I930" t="str">
        <f t="shared" si="58"/>
        <v>2015</v>
      </c>
      <c r="J930" t="str">
        <f t="shared" si="59"/>
        <v>02</v>
      </c>
    </row>
    <row r="931" spans="1:10" x14ac:dyDescent="0.2">
      <c r="A931" s="1">
        <f t="shared" si="56"/>
        <v>42339</v>
      </c>
      <c r="B931" s="1" t="s">
        <v>984</v>
      </c>
      <c r="C931">
        <v>7.72</v>
      </c>
      <c r="D931">
        <v>7.72</v>
      </c>
      <c r="E931">
        <v>7.72</v>
      </c>
      <c r="F931">
        <v>7.72</v>
      </c>
      <c r="G931" s="9">
        <v>-8.5000000000000006E-3</v>
      </c>
      <c r="H931" t="str">
        <f t="shared" si="57"/>
        <v>Dec</v>
      </c>
      <c r="I931" t="str">
        <f t="shared" si="58"/>
        <v>2015</v>
      </c>
      <c r="J931" t="str">
        <f t="shared" si="59"/>
        <v>01</v>
      </c>
    </row>
    <row r="932" spans="1:10" x14ac:dyDescent="0.2">
      <c r="A932" s="1">
        <f t="shared" si="56"/>
        <v>42338</v>
      </c>
      <c r="B932" s="1" t="s">
        <v>985</v>
      </c>
      <c r="C932">
        <v>7.7859999999999996</v>
      </c>
      <c r="D932">
        <v>7.7859999999999996</v>
      </c>
      <c r="E932">
        <v>7.7859999999999996</v>
      </c>
      <c r="F932">
        <v>7.7859999999999996</v>
      </c>
      <c r="G932" s="9">
        <v>2.5999999999999999E-3</v>
      </c>
      <c r="H932" t="str">
        <f t="shared" si="57"/>
        <v>Nov</v>
      </c>
      <c r="I932" t="str">
        <f t="shared" si="58"/>
        <v>2015</v>
      </c>
      <c r="J932" t="str">
        <f t="shared" si="59"/>
        <v>30</v>
      </c>
    </row>
    <row r="933" spans="1:10" x14ac:dyDescent="0.2">
      <c r="A933" s="1">
        <f t="shared" si="56"/>
        <v>42335</v>
      </c>
      <c r="B933" s="1" t="s">
        <v>986</v>
      </c>
      <c r="C933">
        <v>7.766</v>
      </c>
      <c r="D933">
        <v>7.766</v>
      </c>
      <c r="E933">
        <v>7.766</v>
      </c>
      <c r="F933">
        <v>7.766</v>
      </c>
      <c r="G933" s="9">
        <v>6.0000000000000001E-3</v>
      </c>
      <c r="H933" t="str">
        <f t="shared" si="57"/>
        <v>Nov</v>
      </c>
      <c r="I933" t="str">
        <f t="shared" si="58"/>
        <v>2015</v>
      </c>
      <c r="J933" t="str">
        <f t="shared" si="59"/>
        <v>27</v>
      </c>
    </row>
    <row r="934" spans="1:10" x14ac:dyDescent="0.2">
      <c r="A934" s="1">
        <f t="shared" si="56"/>
        <v>42334</v>
      </c>
      <c r="B934" s="1" t="s">
        <v>987</v>
      </c>
      <c r="C934">
        <v>7.72</v>
      </c>
      <c r="D934">
        <v>7.72</v>
      </c>
      <c r="E934">
        <v>7.72</v>
      </c>
      <c r="F934">
        <v>7.72</v>
      </c>
      <c r="G934" s="9">
        <v>2.3E-3</v>
      </c>
      <c r="H934" t="str">
        <f t="shared" si="57"/>
        <v>Nov</v>
      </c>
      <c r="I934" t="str">
        <f t="shared" si="58"/>
        <v>2015</v>
      </c>
      <c r="J934" t="str">
        <f t="shared" si="59"/>
        <v>26</v>
      </c>
    </row>
    <row r="935" spans="1:10" x14ac:dyDescent="0.2">
      <c r="A935" s="1">
        <f t="shared" si="56"/>
        <v>42332</v>
      </c>
      <c r="B935" s="1" t="s">
        <v>988</v>
      </c>
      <c r="C935">
        <v>7.702</v>
      </c>
      <c r="D935">
        <v>7.702</v>
      </c>
      <c r="E935">
        <v>7.702</v>
      </c>
      <c r="F935">
        <v>7.702</v>
      </c>
      <c r="G935" s="9">
        <v>-2.3E-3</v>
      </c>
      <c r="H935" t="str">
        <f t="shared" si="57"/>
        <v>Nov</v>
      </c>
      <c r="I935" t="str">
        <f t="shared" si="58"/>
        <v>2015</v>
      </c>
      <c r="J935" t="str">
        <f t="shared" si="59"/>
        <v>24</v>
      </c>
    </row>
    <row r="936" spans="1:10" x14ac:dyDescent="0.2">
      <c r="A936" s="1">
        <f t="shared" si="56"/>
        <v>42331</v>
      </c>
      <c r="B936" s="1" t="s">
        <v>989</v>
      </c>
      <c r="C936">
        <v>7.72</v>
      </c>
      <c r="D936">
        <v>7.72</v>
      </c>
      <c r="E936">
        <v>7.72</v>
      </c>
      <c r="F936">
        <v>7.72</v>
      </c>
      <c r="G936" s="9">
        <v>3.0000000000000001E-3</v>
      </c>
      <c r="H936" t="str">
        <f t="shared" si="57"/>
        <v>Nov</v>
      </c>
      <c r="I936" t="str">
        <f t="shared" si="58"/>
        <v>2015</v>
      </c>
      <c r="J936" t="str">
        <f t="shared" si="59"/>
        <v>23</v>
      </c>
    </row>
    <row r="937" spans="1:10" x14ac:dyDescent="0.2">
      <c r="A937" s="1">
        <f t="shared" si="56"/>
        <v>42330</v>
      </c>
      <c r="B937" s="1" t="s">
        <v>990</v>
      </c>
      <c r="C937">
        <v>7.6970000000000001</v>
      </c>
      <c r="D937">
        <v>7.6970000000000001</v>
      </c>
      <c r="E937">
        <v>7.6970000000000001</v>
      </c>
      <c r="F937">
        <v>7.6970000000000001</v>
      </c>
      <c r="G937" s="9">
        <v>0</v>
      </c>
      <c r="H937" t="str">
        <f t="shared" si="57"/>
        <v>Nov</v>
      </c>
      <c r="I937" t="str">
        <f t="shared" si="58"/>
        <v>2015</v>
      </c>
      <c r="J937" t="str">
        <f t="shared" si="59"/>
        <v>22</v>
      </c>
    </row>
    <row r="938" spans="1:10" x14ac:dyDescent="0.2">
      <c r="A938" s="1">
        <f t="shared" si="56"/>
        <v>42328</v>
      </c>
      <c r="B938" s="1" t="s">
        <v>991</v>
      </c>
      <c r="C938">
        <v>7.6970000000000001</v>
      </c>
      <c r="D938">
        <v>7.6970000000000001</v>
      </c>
      <c r="E938">
        <v>7.6970000000000001</v>
      </c>
      <c r="F938">
        <v>7.6970000000000001</v>
      </c>
      <c r="G938" s="9">
        <v>3.0999999999999999E-3</v>
      </c>
      <c r="H938" t="str">
        <f t="shared" si="57"/>
        <v>Nov</v>
      </c>
      <c r="I938" t="str">
        <f t="shared" si="58"/>
        <v>2015</v>
      </c>
      <c r="J938" t="str">
        <f t="shared" si="59"/>
        <v>20</v>
      </c>
    </row>
    <row r="939" spans="1:10" x14ac:dyDescent="0.2">
      <c r="A939" s="1">
        <f t="shared" si="56"/>
        <v>42327</v>
      </c>
      <c r="B939" s="1" t="s">
        <v>992</v>
      </c>
      <c r="C939">
        <v>7.673</v>
      </c>
      <c r="D939">
        <v>7.673</v>
      </c>
      <c r="E939">
        <v>7.673</v>
      </c>
      <c r="F939">
        <v>7.673</v>
      </c>
      <c r="G939" s="9">
        <v>-1.1999999999999999E-3</v>
      </c>
      <c r="H939" t="str">
        <f t="shared" si="57"/>
        <v>Nov</v>
      </c>
      <c r="I939" t="str">
        <f t="shared" si="58"/>
        <v>2015</v>
      </c>
      <c r="J939" t="str">
        <f t="shared" si="59"/>
        <v>19</v>
      </c>
    </row>
    <row r="940" spans="1:10" x14ac:dyDescent="0.2">
      <c r="A940" s="1">
        <f t="shared" si="56"/>
        <v>42326</v>
      </c>
      <c r="B940" s="1" t="s">
        <v>993</v>
      </c>
      <c r="C940">
        <v>7.6820000000000004</v>
      </c>
      <c r="D940">
        <v>7.6820000000000004</v>
      </c>
      <c r="E940">
        <v>7.6820000000000004</v>
      </c>
      <c r="F940">
        <v>7.6820000000000004</v>
      </c>
      <c r="G940" s="9">
        <v>1.6000000000000001E-3</v>
      </c>
      <c r="H940" t="str">
        <f t="shared" si="57"/>
        <v>Nov</v>
      </c>
      <c r="I940" t="str">
        <f t="shared" si="58"/>
        <v>2015</v>
      </c>
      <c r="J940" t="str">
        <f t="shared" si="59"/>
        <v>18</v>
      </c>
    </row>
    <row r="941" spans="1:10" x14ac:dyDescent="0.2">
      <c r="A941" s="1">
        <f t="shared" si="56"/>
        <v>42325</v>
      </c>
      <c r="B941" s="1" t="s">
        <v>994</v>
      </c>
      <c r="C941">
        <v>7.67</v>
      </c>
      <c r="D941">
        <v>7.67</v>
      </c>
      <c r="E941">
        <v>7.67</v>
      </c>
      <c r="F941">
        <v>7.67</v>
      </c>
      <c r="G941" s="9">
        <v>2.0999999999999999E-3</v>
      </c>
      <c r="H941" t="str">
        <f t="shared" si="57"/>
        <v>Nov</v>
      </c>
      <c r="I941" t="str">
        <f t="shared" si="58"/>
        <v>2015</v>
      </c>
      <c r="J941" t="str">
        <f t="shared" si="59"/>
        <v>17</v>
      </c>
    </row>
    <row r="942" spans="1:10" x14ac:dyDescent="0.2">
      <c r="A942" s="1">
        <f t="shared" si="56"/>
        <v>42324</v>
      </c>
      <c r="B942" s="1" t="s">
        <v>995</v>
      </c>
      <c r="C942">
        <v>7.6539999999999999</v>
      </c>
      <c r="D942">
        <v>7.6539999999999999</v>
      </c>
      <c r="E942">
        <v>7.6539999999999999</v>
      </c>
      <c r="F942">
        <v>7.6539999999999999</v>
      </c>
      <c r="G942" s="9">
        <v>4.0000000000000002E-4</v>
      </c>
      <c r="H942" t="str">
        <f t="shared" si="57"/>
        <v>Nov</v>
      </c>
      <c r="I942" t="str">
        <f t="shared" si="58"/>
        <v>2015</v>
      </c>
      <c r="J942" t="str">
        <f t="shared" si="59"/>
        <v>16</v>
      </c>
    </row>
    <row r="943" spans="1:10" x14ac:dyDescent="0.2">
      <c r="A943" s="1">
        <f t="shared" si="56"/>
        <v>42321</v>
      </c>
      <c r="B943" s="1" t="s">
        <v>996</v>
      </c>
      <c r="C943">
        <v>7.6509999999999998</v>
      </c>
      <c r="D943">
        <v>7.6509999999999998</v>
      </c>
      <c r="E943">
        <v>7.6509999999999998</v>
      </c>
      <c r="F943">
        <v>7.6509999999999998</v>
      </c>
      <c r="G943" s="9">
        <v>-4.1999999999999997E-3</v>
      </c>
      <c r="H943" t="str">
        <f t="shared" si="57"/>
        <v>Nov</v>
      </c>
      <c r="I943" t="str">
        <f t="shared" si="58"/>
        <v>2015</v>
      </c>
      <c r="J943" t="str">
        <f t="shared" si="59"/>
        <v>13</v>
      </c>
    </row>
    <row r="944" spans="1:10" x14ac:dyDescent="0.2">
      <c r="A944" s="1">
        <f t="shared" si="56"/>
        <v>42318</v>
      </c>
      <c r="B944" s="1" t="s">
        <v>997</v>
      </c>
      <c r="C944">
        <v>7.6829999999999998</v>
      </c>
      <c r="D944">
        <v>7.6829999999999998</v>
      </c>
      <c r="E944">
        <v>7.6829999999999998</v>
      </c>
      <c r="F944">
        <v>7.6829999999999998</v>
      </c>
      <c r="G944" s="9">
        <v>-5.7000000000000002E-3</v>
      </c>
      <c r="H944" t="str">
        <f t="shared" si="57"/>
        <v>Nov</v>
      </c>
      <c r="I944" t="str">
        <f t="shared" si="58"/>
        <v>2015</v>
      </c>
      <c r="J944" t="str">
        <f t="shared" si="59"/>
        <v>10</v>
      </c>
    </row>
    <row r="945" spans="1:10" x14ac:dyDescent="0.2">
      <c r="A945" s="1">
        <f t="shared" si="56"/>
        <v>42317</v>
      </c>
      <c r="B945" s="1" t="s">
        <v>998</v>
      </c>
      <c r="C945">
        <v>7.7270000000000003</v>
      </c>
      <c r="D945">
        <v>7.7270000000000003</v>
      </c>
      <c r="E945">
        <v>7.7270000000000003</v>
      </c>
      <c r="F945">
        <v>7.7270000000000003</v>
      </c>
      <c r="G945" s="9">
        <v>5.3E-3</v>
      </c>
      <c r="H945" t="str">
        <f t="shared" si="57"/>
        <v>Nov</v>
      </c>
      <c r="I945" t="str">
        <f t="shared" si="58"/>
        <v>2015</v>
      </c>
      <c r="J945" t="str">
        <f t="shared" si="59"/>
        <v>09</v>
      </c>
    </row>
    <row r="946" spans="1:10" x14ac:dyDescent="0.2">
      <c r="A946" s="1">
        <f t="shared" si="56"/>
        <v>42314</v>
      </c>
      <c r="B946" s="1" t="s">
        <v>999</v>
      </c>
      <c r="C946">
        <v>7.6859999999999999</v>
      </c>
      <c r="D946">
        <v>7.6859999999999999</v>
      </c>
      <c r="E946">
        <v>7.6859999999999999</v>
      </c>
      <c r="F946">
        <v>7.6859999999999999</v>
      </c>
      <c r="G946" s="9">
        <v>8.0000000000000004E-4</v>
      </c>
      <c r="H946" t="str">
        <f t="shared" si="57"/>
        <v>Nov</v>
      </c>
      <c r="I946" t="str">
        <f t="shared" si="58"/>
        <v>2015</v>
      </c>
      <c r="J946" t="str">
        <f t="shared" si="59"/>
        <v>06</v>
      </c>
    </row>
    <row r="947" spans="1:10" x14ac:dyDescent="0.2">
      <c r="A947" s="1">
        <f t="shared" si="56"/>
        <v>42313</v>
      </c>
      <c r="B947" s="1" t="s">
        <v>1000</v>
      </c>
      <c r="C947">
        <v>7.68</v>
      </c>
      <c r="D947">
        <v>7.68</v>
      </c>
      <c r="E947">
        <v>7.68</v>
      </c>
      <c r="F947">
        <v>7.68</v>
      </c>
      <c r="G947" s="9">
        <v>3.5000000000000001E-3</v>
      </c>
      <c r="H947" t="str">
        <f t="shared" si="57"/>
        <v>Nov</v>
      </c>
      <c r="I947" t="str">
        <f t="shared" si="58"/>
        <v>2015</v>
      </c>
      <c r="J947" t="str">
        <f t="shared" si="59"/>
        <v>05</v>
      </c>
    </row>
    <row r="948" spans="1:10" x14ac:dyDescent="0.2">
      <c r="A948" s="1">
        <f t="shared" si="56"/>
        <v>42312</v>
      </c>
      <c r="B948" s="1" t="s">
        <v>1001</v>
      </c>
      <c r="C948">
        <v>7.6529999999999996</v>
      </c>
      <c r="D948">
        <v>7.6529999999999996</v>
      </c>
      <c r="E948">
        <v>7.6529999999999996</v>
      </c>
      <c r="F948">
        <v>7.6529999999999996</v>
      </c>
      <c r="G948" s="9">
        <v>8.0000000000000004E-4</v>
      </c>
      <c r="H948" t="str">
        <f t="shared" si="57"/>
        <v>Nov</v>
      </c>
      <c r="I948" t="str">
        <f t="shared" si="58"/>
        <v>2015</v>
      </c>
      <c r="J948" t="str">
        <f t="shared" si="59"/>
        <v>04</v>
      </c>
    </row>
    <row r="949" spans="1:10" x14ac:dyDescent="0.2">
      <c r="A949" s="1">
        <f t="shared" si="56"/>
        <v>42311</v>
      </c>
      <c r="B949" s="1" t="s">
        <v>1002</v>
      </c>
      <c r="C949">
        <v>7.6470000000000002</v>
      </c>
      <c r="D949">
        <v>7.6470000000000002</v>
      </c>
      <c r="E949">
        <v>7.6470000000000002</v>
      </c>
      <c r="F949">
        <v>7.6470000000000002</v>
      </c>
      <c r="G949" s="9">
        <v>2.3999999999999998E-3</v>
      </c>
      <c r="H949" t="str">
        <f t="shared" si="57"/>
        <v>Nov</v>
      </c>
      <c r="I949" t="str">
        <f t="shared" si="58"/>
        <v>2015</v>
      </c>
      <c r="J949" t="str">
        <f t="shared" si="59"/>
        <v>03</v>
      </c>
    </row>
    <row r="950" spans="1:10" x14ac:dyDescent="0.2">
      <c r="A950" s="1">
        <f t="shared" si="56"/>
        <v>42310</v>
      </c>
      <c r="B950" s="1" t="s">
        <v>1003</v>
      </c>
      <c r="C950">
        <v>7.6289999999999996</v>
      </c>
      <c r="D950">
        <v>7.6289999999999996</v>
      </c>
      <c r="E950">
        <v>7.6289999999999996</v>
      </c>
      <c r="F950">
        <v>7.6289999999999996</v>
      </c>
      <c r="G950" s="9">
        <v>-1.6000000000000001E-3</v>
      </c>
      <c r="H950" t="str">
        <f t="shared" si="57"/>
        <v>Nov</v>
      </c>
      <c r="I950" t="str">
        <f t="shared" si="58"/>
        <v>2015</v>
      </c>
      <c r="J950" t="str">
        <f t="shared" si="59"/>
        <v>02</v>
      </c>
    </row>
    <row r="951" spans="1:10" x14ac:dyDescent="0.2">
      <c r="A951" s="1">
        <f t="shared" si="56"/>
        <v>42307</v>
      </c>
      <c r="B951" s="1" t="s">
        <v>1004</v>
      </c>
      <c r="C951">
        <v>7.641</v>
      </c>
      <c r="D951">
        <v>7.641</v>
      </c>
      <c r="E951">
        <v>7.641</v>
      </c>
      <c r="F951">
        <v>7.641</v>
      </c>
      <c r="G951" s="9">
        <v>1.6000000000000001E-3</v>
      </c>
      <c r="H951" t="str">
        <f t="shared" si="57"/>
        <v>Oct</v>
      </c>
      <c r="I951" t="str">
        <f t="shared" si="58"/>
        <v>2015</v>
      </c>
      <c r="J951" t="str">
        <f t="shared" si="59"/>
        <v>30</v>
      </c>
    </row>
    <row r="952" spans="1:10" x14ac:dyDescent="0.2">
      <c r="A952" s="1">
        <f t="shared" si="56"/>
        <v>42306</v>
      </c>
      <c r="B952" s="1" t="s">
        <v>1005</v>
      </c>
      <c r="C952">
        <v>7.6289999999999996</v>
      </c>
      <c r="D952">
        <v>7.6289999999999996</v>
      </c>
      <c r="E952">
        <v>7.6289999999999996</v>
      </c>
      <c r="F952">
        <v>7.6289999999999996</v>
      </c>
      <c r="G952" s="9">
        <v>4.5999999999999999E-3</v>
      </c>
      <c r="H952" t="str">
        <f t="shared" si="57"/>
        <v>Oct</v>
      </c>
      <c r="I952" t="str">
        <f t="shared" si="58"/>
        <v>2015</v>
      </c>
      <c r="J952" t="str">
        <f t="shared" si="59"/>
        <v>29</v>
      </c>
    </row>
    <row r="953" spans="1:10" x14ac:dyDescent="0.2">
      <c r="A953" s="1">
        <f t="shared" si="56"/>
        <v>42305</v>
      </c>
      <c r="B953" s="1" t="s">
        <v>1006</v>
      </c>
      <c r="C953">
        <v>7.5940000000000003</v>
      </c>
      <c r="D953">
        <v>7.5940000000000003</v>
      </c>
      <c r="E953">
        <v>7.5940000000000003</v>
      </c>
      <c r="F953">
        <v>7.5940000000000003</v>
      </c>
      <c r="G953" s="9">
        <v>-1.2999999999999999E-3</v>
      </c>
      <c r="H953" t="str">
        <f t="shared" si="57"/>
        <v>Oct</v>
      </c>
      <c r="I953" t="str">
        <f t="shared" si="58"/>
        <v>2015</v>
      </c>
      <c r="J953" t="str">
        <f t="shared" si="59"/>
        <v>28</v>
      </c>
    </row>
    <row r="954" spans="1:10" x14ac:dyDescent="0.2">
      <c r="A954" s="1">
        <f t="shared" si="56"/>
        <v>42304</v>
      </c>
      <c r="B954" s="1" t="s">
        <v>1007</v>
      </c>
      <c r="C954">
        <v>7.6040000000000001</v>
      </c>
      <c r="D954">
        <v>7.6040000000000001</v>
      </c>
      <c r="E954">
        <v>7.6040000000000001</v>
      </c>
      <c r="F954">
        <v>7.6040000000000001</v>
      </c>
      <c r="G954" s="9">
        <v>-8.9999999999999998E-4</v>
      </c>
      <c r="H954" t="str">
        <f t="shared" si="57"/>
        <v>Oct</v>
      </c>
      <c r="I954" t="str">
        <f t="shared" si="58"/>
        <v>2015</v>
      </c>
      <c r="J954" t="str">
        <f t="shared" si="59"/>
        <v>27</v>
      </c>
    </row>
    <row r="955" spans="1:10" x14ac:dyDescent="0.2">
      <c r="A955" s="1">
        <f t="shared" si="56"/>
        <v>42303</v>
      </c>
      <c r="B955" s="1" t="s">
        <v>1008</v>
      </c>
      <c r="C955">
        <v>7.6109999999999998</v>
      </c>
      <c r="D955">
        <v>7.6109999999999998</v>
      </c>
      <c r="E955">
        <v>7.6109999999999998</v>
      </c>
      <c r="F955">
        <v>7.6109999999999998</v>
      </c>
      <c r="G955" s="9">
        <v>3.3E-3</v>
      </c>
      <c r="H955" t="str">
        <f t="shared" si="57"/>
        <v>Oct</v>
      </c>
      <c r="I955" t="str">
        <f t="shared" si="58"/>
        <v>2015</v>
      </c>
      <c r="J955" t="str">
        <f t="shared" si="59"/>
        <v>26</v>
      </c>
    </row>
    <row r="956" spans="1:10" x14ac:dyDescent="0.2">
      <c r="A956" s="1">
        <f t="shared" si="56"/>
        <v>42300</v>
      </c>
      <c r="B956" s="1" t="s">
        <v>1009</v>
      </c>
      <c r="C956">
        <v>7.5860000000000003</v>
      </c>
      <c r="D956">
        <v>7.5860000000000003</v>
      </c>
      <c r="E956">
        <v>7.5860000000000003</v>
      </c>
      <c r="F956">
        <v>7.5860000000000003</v>
      </c>
      <c r="G956" s="9">
        <v>0</v>
      </c>
      <c r="H956" t="str">
        <f t="shared" si="57"/>
        <v>Oct</v>
      </c>
      <c r="I956" t="str">
        <f t="shared" si="58"/>
        <v>2015</v>
      </c>
      <c r="J956" t="str">
        <f t="shared" si="59"/>
        <v>23</v>
      </c>
    </row>
    <row r="957" spans="1:10" x14ac:dyDescent="0.2">
      <c r="A957" s="1">
        <f t="shared" si="56"/>
        <v>42298</v>
      </c>
      <c r="B957" s="1" t="s">
        <v>1010</v>
      </c>
      <c r="C957">
        <v>7.5860000000000003</v>
      </c>
      <c r="D957">
        <v>7.5860000000000003</v>
      </c>
      <c r="E957">
        <v>7.5860000000000003</v>
      </c>
      <c r="F957">
        <v>7.5860000000000003</v>
      </c>
      <c r="G957" s="9">
        <v>8.9999999999999998E-4</v>
      </c>
      <c r="H957" t="str">
        <f t="shared" si="57"/>
        <v>Oct</v>
      </c>
      <c r="I957" t="str">
        <f t="shared" si="58"/>
        <v>2015</v>
      </c>
      <c r="J957" t="str">
        <f t="shared" si="59"/>
        <v>21</v>
      </c>
    </row>
    <row r="958" spans="1:10" x14ac:dyDescent="0.2">
      <c r="A958" s="1">
        <f t="shared" si="56"/>
        <v>42297</v>
      </c>
      <c r="B958" s="1" t="s">
        <v>1011</v>
      </c>
      <c r="C958">
        <v>7.5789999999999997</v>
      </c>
      <c r="D958">
        <v>7.5789999999999997</v>
      </c>
      <c r="E958">
        <v>7.5789999999999997</v>
      </c>
      <c r="F958">
        <v>7.5789999999999997</v>
      </c>
      <c r="G958" s="9">
        <v>8.0000000000000004E-4</v>
      </c>
      <c r="H958" t="str">
        <f t="shared" si="57"/>
        <v>Oct</v>
      </c>
      <c r="I958" t="str">
        <f t="shared" si="58"/>
        <v>2015</v>
      </c>
      <c r="J958" t="str">
        <f t="shared" si="59"/>
        <v>20</v>
      </c>
    </row>
    <row r="959" spans="1:10" x14ac:dyDescent="0.2">
      <c r="A959" s="1">
        <f t="shared" si="56"/>
        <v>42296</v>
      </c>
      <c r="B959" s="1" t="s">
        <v>1012</v>
      </c>
      <c r="C959">
        <v>7.5730000000000004</v>
      </c>
      <c r="D959">
        <v>7.5730000000000004</v>
      </c>
      <c r="E959">
        <v>7.5730000000000004</v>
      </c>
      <c r="F959">
        <v>7.5730000000000004</v>
      </c>
      <c r="G959" s="9">
        <v>1.1000000000000001E-3</v>
      </c>
      <c r="H959" t="str">
        <f t="shared" si="57"/>
        <v>Oct</v>
      </c>
      <c r="I959" t="str">
        <f t="shared" si="58"/>
        <v>2015</v>
      </c>
      <c r="J959" t="str">
        <f t="shared" si="59"/>
        <v>19</v>
      </c>
    </row>
    <row r="960" spans="1:10" x14ac:dyDescent="0.2">
      <c r="A960" s="1">
        <f t="shared" si="56"/>
        <v>42295</v>
      </c>
      <c r="B960" s="1" t="s">
        <v>1013</v>
      </c>
      <c r="C960">
        <v>7.5650000000000004</v>
      </c>
      <c r="D960">
        <v>7.5650000000000004</v>
      </c>
      <c r="E960">
        <v>7.5650000000000004</v>
      </c>
      <c r="F960">
        <v>7.5650000000000004</v>
      </c>
      <c r="G960" s="9">
        <v>0</v>
      </c>
      <c r="H960" t="str">
        <f t="shared" si="57"/>
        <v>Oct</v>
      </c>
      <c r="I960" t="str">
        <f t="shared" si="58"/>
        <v>2015</v>
      </c>
      <c r="J960" t="str">
        <f t="shared" si="59"/>
        <v>18</v>
      </c>
    </row>
    <row r="961" spans="1:10" x14ac:dyDescent="0.2">
      <c r="A961" s="1">
        <f t="shared" si="56"/>
        <v>42293</v>
      </c>
      <c r="B961" s="1" t="s">
        <v>1014</v>
      </c>
      <c r="C961">
        <v>7.5650000000000004</v>
      </c>
      <c r="D961">
        <v>7.5650000000000004</v>
      </c>
      <c r="E961">
        <v>7.5650000000000004</v>
      </c>
      <c r="F961">
        <v>7.5650000000000004</v>
      </c>
      <c r="G961" s="9">
        <v>2.0999999999999999E-3</v>
      </c>
      <c r="H961" t="str">
        <f t="shared" si="57"/>
        <v>Oct</v>
      </c>
      <c r="I961" t="str">
        <f t="shared" si="58"/>
        <v>2015</v>
      </c>
      <c r="J961" t="str">
        <f t="shared" si="59"/>
        <v>16</v>
      </c>
    </row>
    <row r="962" spans="1:10" x14ac:dyDescent="0.2">
      <c r="A962" s="1">
        <f t="shared" si="56"/>
        <v>42292</v>
      </c>
      <c r="B962" s="1" t="s">
        <v>1015</v>
      </c>
      <c r="C962">
        <v>7.5490000000000004</v>
      </c>
      <c r="D962">
        <v>7.5490000000000004</v>
      </c>
      <c r="E962">
        <v>7.5490000000000004</v>
      </c>
      <c r="F962">
        <v>7.5490000000000004</v>
      </c>
      <c r="G962" s="9">
        <v>-6.9999999999999999E-4</v>
      </c>
      <c r="H962" t="str">
        <f t="shared" si="57"/>
        <v>Oct</v>
      </c>
      <c r="I962" t="str">
        <f t="shared" si="58"/>
        <v>2015</v>
      </c>
      <c r="J962" t="str">
        <f t="shared" si="59"/>
        <v>15</v>
      </c>
    </row>
    <row r="963" spans="1:10" x14ac:dyDescent="0.2">
      <c r="A963" s="1">
        <f t="shared" ref="A963:A1026" si="60">DATE(I963,MONTH(1&amp;H963),J963)</f>
        <v>42291</v>
      </c>
      <c r="B963" s="1" t="s">
        <v>1016</v>
      </c>
      <c r="C963">
        <v>7.5540000000000003</v>
      </c>
      <c r="D963">
        <v>7.5540000000000003</v>
      </c>
      <c r="E963">
        <v>7.5540000000000003</v>
      </c>
      <c r="F963">
        <v>7.5540000000000003</v>
      </c>
      <c r="G963" s="9">
        <v>-8.9999999999999998E-4</v>
      </c>
      <c r="H963" t="str">
        <f t="shared" ref="H963:H1026" si="61">LEFT(B963,3)</f>
        <v>Oct</v>
      </c>
      <c r="I963" t="str">
        <f t="shared" ref="I963:I1026" si="62">RIGHT(B963,4)</f>
        <v>2015</v>
      </c>
      <c r="J963" t="str">
        <f t="shared" ref="J963:J1026" si="63">MID(B963,5,2)</f>
        <v>14</v>
      </c>
    </row>
    <row r="964" spans="1:10" x14ac:dyDescent="0.2">
      <c r="A964" s="1">
        <f t="shared" si="60"/>
        <v>42290</v>
      </c>
      <c r="B964" s="1" t="s">
        <v>1017</v>
      </c>
      <c r="C964">
        <v>7.5609999999999999</v>
      </c>
      <c r="D964">
        <v>7.5609999999999999</v>
      </c>
      <c r="E964">
        <v>7.5609999999999999</v>
      </c>
      <c r="F964">
        <v>7.5609999999999999</v>
      </c>
      <c r="G964" s="9">
        <v>-2.5000000000000001E-3</v>
      </c>
      <c r="H964" t="str">
        <f t="shared" si="61"/>
        <v>Oct</v>
      </c>
      <c r="I964" t="str">
        <f t="shared" si="62"/>
        <v>2015</v>
      </c>
      <c r="J964" t="str">
        <f t="shared" si="63"/>
        <v>13</v>
      </c>
    </row>
    <row r="965" spans="1:10" x14ac:dyDescent="0.2">
      <c r="A965" s="1">
        <f t="shared" si="60"/>
        <v>42289</v>
      </c>
      <c r="B965" s="1" t="s">
        <v>1018</v>
      </c>
      <c r="C965">
        <v>7.58</v>
      </c>
      <c r="D965">
        <v>7.58</v>
      </c>
      <c r="E965">
        <v>7.58</v>
      </c>
      <c r="F965">
        <v>7.58</v>
      </c>
      <c r="G965" s="9">
        <v>4.5999999999999999E-3</v>
      </c>
      <c r="H965" t="str">
        <f t="shared" si="61"/>
        <v>Oct</v>
      </c>
      <c r="I965" t="str">
        <f t="shared" si="62"/>
        <v>2015</v>
      </c>
      <c r="J965" t="str">
        <f t="shared" si="63"/>
        <v>12</v>
      </c>
    </row>
    <row r="966" spans="1:10" x14ac:dyDescent="0.2">
      <c r="A966" s="1">
        <f t="shared" si="60"/>
        <v>42286</v>
      </c>
      <c r="B966" s="1" t="s">
        <v>1019</v>
      </c>
      <c r="C966">
        <v>7.5449999999999999</v>
      </c>
      <c r="D966">
        <v>7.5449999999999999</v>
      </c>
      <c r="E966">
        <v>7.5449999999999999</v>
      </c>
      <c r="F966">
        <v>7.5449999999999999</v>
      </c>
      <c r="G966" s="9">
        <v>1.1999999999999999E-3</v>
      </c>
      <c r="H966" t="str">
        <f t="shared" si="61"/>
        <v>Oct</v>
      </c>
      <c r="I966" t="str">
        <f t="shared" si="62"/>
        <v>2015</v>
      </c>
      <c r="J966" t="str">
        <f t="shared" si="63"/>
        <v>09</v>
      </c>
    </row>
    <row r="967" spans="1:10" x14ac:dyDescent="0.2">
      <c r="A967" s="1">
        <f t="shared" si="60"/>
        <v>42285</v>
      </c>
      <c r="B967" s="1" t="s">
        <v>1020</v>
      </c>
      <c r="C967">
        <v>7.5359999999999996</v>
      </c>
      <c r="D967">
        <v>7.5359999999999996</v>
      </c>
      <c r="E967">
        <v>7.5359999999999996</v>
      </c>
      <c r="F967">
        <v>7.5359999999999996</v>
      </c>
      <c r="G967" s="9">
        <v>-8.0000000000000004E-4</v>
      </c>
      <c r="H967" t="str">
        <f t="shared" si="61"/>
        <v>Oct</v>
      </c>
      <c r="I967" t="str">
        <f t="shared" si="62"/>
        <v>2015</v>
      </c>
      <c r="J967" t="str">
        <f t="shared" si="63"/>
        <v>08</v>
      </c>
    </row>
    <row r="968" spans="1:10" x14ac:dyDescent="0.2">
      <c r="A968" s="1">
        <f t="shared" si="60"/>
        <v>42284</v>
      </c>
      <c r="B968" s="1" t="s">
        <v>1021</v>
      </c>
      <c r="C968">
        <v>7.5419999999999998</v>
      </c>
      <c r="D968">
        <v>7.5419999999999998</v>
      </c>
      <c r="E968">
        <v>7.5419999999999998</v>
      </c>
      <c r="F968">
        <v>7.5419999999999998</v>
      </c>
      <c r="G968" s="9">
        <v>1.6999999999999999E-3</v>
      </c>
      <c r="H968" t="str">
        <f t="shared" si="61"/>
        <v>Oct</v>
      </c>
      <c r="I968" t="str">
        <f t="shared" si="62"/>
        <v>2015</v>
      </c>
      <c r="J968" t="str">
        <f t="shared" si="63"/>
        <v>07</v>
      </c>
    </row>
    <row r="969" spans="1:10" x14ac:dyDescent="0.2">
      <c r="A969" s="1">
        <f t="shared" si="60"/>
        <v>42283</v>
      </c>
      <c r="B969" s="1" t="s">
        <v>1022</v>
      </c>
      <c r="C969">
        <v>7.5289999999999999</v>
      </c>
      <c r="D969">
        <v>7.5289999999999999</v>
      </c>
      <c r="E969">
        <v>7.5289999999999999</v>
      </c>
      <c r="F969">
        <v>7.5289999999999999</v>
      </c>
      <c r="G969" s="9">
        <v>2E-3</v>
      </c>
      <c r="H969" t="str">
        <f t="shared" si="61"/>
        <v>Oct</v>
      </c>
      <c r="I969" t="str">
        <f t="shared" si="62"/>
        <v>2015</v>
      </c>
      <c r="J969" t="str">
        <f t="shared" si="63"/>
        <v>06</v>
      </c>
    </row>
    <row r="970" spans="1:10" x14ac:dyDescent="0.2">
      <c r="A970" s="1">
        <f t="shared" si="60"/>
        <v>42282</v>
      </c>
      <c r="B970" s="1" t="s">
        <v>1023</v>
      </c>
      <c r="C970">
        <v>7.5140000000000002</v>
      </c>
      <c r="D970">
        <v>7.5140000000000002</v>
      </c>
      <c r="E970">
        <v>7.5140000000000002</v>
      </c>
      <c r="F970">
        <v>7.5140000000000002</v>
      </c>
      <c r="G970" s="9">
        <v>-6.4999999999999997E-3</v>
      </c>
      <c r="H970" t="str">
        <f t="shared" si="61"/>
        <v>Oct</v>
      </c>
      <c r="I970" t="str">
        <f t="shared" si="62"/>
        <v>2015</v>
      </c>
      <c r="J970" t="str">
        <f t="shared" si="63"/>
        <v>05</v>
      </c>
    </row>
    <row r="971" spans="1:10" x14ac:dyDescent="0.2">
      <c r="A971" s="1">
        <f t="shared" si="60"/>
        <v>42280</v>
      </c>
      <c r="B971" s="1" t="s">
        <v>1024</v>
      </c>
      <c r="C971">
        <v>7.5629999999999997</v>
      </c>
      <c r="D971">
        <v>7.5629999999999997</v>
      </c>
      <c r="E971">
        <v>7.5629999999999997</v>
      </c>
      <c r="F971">
        <v>7.5629999999999997</v>
      </c>
      <c r="G971" s="9">
        <v>0</v>
      </c>
      <c r="H971" t="str">
        <f t="shared" si="61"/>
        <v>Oct</v>
      </c>
      <c r="I971" t="str">
        <f t="shared" si="62"/>
        <v>2015</v>
      </c>
      <c r="J971" t="str">
        <f t="shared" si="63"/>
        <v>03</v>
      </c>
    </row>
    <row r="972" spans="1:10" x14ac:dyDescent="0.2">
      <c r="A972" s="1">
        <f t="shared" si="60"/>
        <v>42278</v>
      </c>
      <c r="B972" s="1" t="s">
        <v>1025</v>
      </c>
      <c r="C972">
        <v>7.5629999999999997</v>
      </c>
      <c r="D972">
        <v>7.5629999999999997</v>
      </c>
      <c r="E972">
        <v>7.5629999999999997</v>
      </c>
      <c r="F972">
        <v>7.5629999999999997</v>
      </c>
      <c r="G972" s="9">
        <v>2.8999999999999998E-3</v>
      </c>
      <c r="H972" t="str">
        <f t="shared" si="61"/>
        <v>Oct</v>
      </c>
      <c r="I972" t="str">
        <f t="shared" si="62"/>
        <v>2015</v>
      </c>
      <c r="J972" t="str">
        <f t="shared" si="63"/>
        <v>01</v>
      </c>
    </row>
    <row r="973" spans="1:10" x14ac:dyDescent="0.2">
      <c r="A973" s="1">
        <f t="shared" si="60"/>
        <v>42277</v>
      </c>
      <c r="B973" s="1" t="s">
        <v>1026</v>
      </c>
      <c r="C973">
        <v>7.5410000000000004</v>
      </c>
      <c r="D973">
        <v>7.5410000000000004</v>
      </c>
      <c r="E973">
        <v>7.5410000000000004</v>
      </c>
      <c r="F973">
        <v>7.5410000000000004</v>
      </c>
      <c r="G973" s="9">
        <v>-9.1999999999999998E-3</v>
      </c>
      <c r="H973" t="str">
        <f t="shared" si="61"/>
        <v>Sep</v>
      </c>
      <c r="I973" t="str">
        <f t="shared" si="62"/>
        <v>2015</v>
      </c>
      <c r="J973" t="str">
        <f t="shared" si="63"/>
        <v>30</v>
      </c>
    </row>
    <row r="974" spans="1:10" x14ac:dyDescent="0.2">
      <c r="A974" s="1">
        <f t="shared" si="60"/>
        <v>42276</v>
      </c>
      <c r="B974" s="1" t="s">
        <v>1027</v>
      </c>
      <c r="C974">
        <v>7.6109999999999998</v>
      </c>
      <c r="D974">
        <v>7.6109999999999998</v>
      </c>
      <c r="E974">
        <v>7.6109999999999998</v>
      </c>
      <c r="F974">
        <v>7.6109999999999998</v>
      </c>
      <c r="G974" s="9">
        <v>-1.4999999999999999E-2</v>
      </c>
      <c r="H974" t="str">
        <f t="shared" si="61"/>
        <v>Sep</v>
      </c>
      <c r="I974" t="str">
        <f t="shared" si="62"/>
        <v>2015</v>
      </c>
      <c r="J974" t="str">
        <f t="shared" si="63"/>
        <v>29</v>
      </c>
    </row>
    <row r="975" spans="1:10" x14ac:dyDescent="0.2">
      <c r="A975" s="1">
        <f t="shared" si="60"/>
        <v>42275</v>
      </c>
      <c r="B975" s="1" t="s">
        <v>1028</v>
      </c>
      <c r="C975">
        <v>7.7270000000000003</v>
      </c>
      <c r="D975">
        <v>7.7270000000000003</v>
      </c>
      <c r="E975">
        <v>7.7270000000000003</v>
      </c>
      <c r="F975">
        <v>7.7270000000000003</v>
      </c>
      <c r="G975" s="9">
        <v>1.4E-3</v>
      </c>
      <c r="H975" t="str">
        <f t="shared" si="61"/>
        <v>Sep</v>
      </c>
      <c r="I975" t="str">
        <f t="shared" si="62"/>
        <v>2015</v>
      </c>
      <c r="J975" t="str">
        <f t="shared" si="63"/>
        <v>28</v>
      </c>
    </row>
    <row r="976" spans="1:10" x14ac:dyDescent="0.2">
      <c r="A976" s="1">
        <f t="shared" si="60"/>
        <v>42274</v>
      </c>
      <c r="B976" s="1" t="s">
        <v>1029</v>
      </c>
      <c r="C976">
        <v>7.7160000000000002</v>
      </c>
      <c r="D976">
        <v>7.7160000000000002</v>
      </c>
      <c r="E976">
        <v>7.7160000000000002</v>
      </c>
      <c r="F976">
        <v>7.7160000000000002</v>
      </c>
      <c r="G976" s="9">
        <v>0</v>
      </c>
      <c r="H976" t="str">
        <f t="shared" si="61"/>
        <v>Sep</v>
      </c>
      <c r="I976" t="str">
        <f t="shared" si="62"/>
        <v>2015</v>
      </c>
      <c r="J976" t="str">
        <f t="shared" si="63"/>
        <v>27</v>
      </c>
    </row>
    <row r="977" spans="1:10" x14ac:dyDescent="0.2">
      <c r="A977" s="1">
        <f t="shared" si="60"/>
        <v>42271</v>
      </c>
      <c r="B977" s="1" t="s">
        <v>1030</v>
      </c>
      <c r="C977">
        <v>7.7160000000000002</v>
      </c>
      <c r="D977">
        <v>7.7160000000000002</v>
      </c>
      <c r="E977">
        <v>7.7160000000000002</v>
      </c>
      <c r="F977">
        <v>7.7160000000000002</v>
      </c>
      <c r="G977" s="9">
        <v>0</v>
      </c>
      <c r="H977" t="str">
        <f t="shared" si="61"/>
        <v>Sep</v>
      </c>
      <c r="I977" t="str">
        <f t="shared" si="62"/>
        <v>2015</v>
      </c>
      <c r="J977" t="str">
        <f t="shared" si="63"/>
        <v>24</v>
      </c>
    </row>
    <row r="978" spans="1:10" x14ac:dyDescent="0.2">
      <c r="A978" s="1">
        <f t="shared" si="60"/>
        <v>42270</v>
      </c>
      <c r="B978" s="1" t="s">
        <v>1031</v>
      </c>
      <c r="C978">
        <v>7.7160000000000002</v>
      </c>
      <c r="D978">
        <v>7.7160000000000002</v>
      </c>
      <c r="E978">
        <v>7.7160000000000002</v>
      </c>
      <c r="F978">
        <v>7.7160000000000002</v>
      </c>
      <c r="G978" s="9">
        <v>0</v>
      </c>
      <c r="H978" t="str">
        <f t="shared" si="61"/>
        <v>Sep</v>
      </c>
      <c r="I978" t="str">
        <f t="shared" si="62"/>
        <v>2015</v>
      </c>
      <c r="J978" t="str">
        <f t="shared" si="63"/>
        <v>23</v>
      </c>
    </row>
    <row r="979" spans="1:10" x14ac:dyDescent="0.2">
      <c r="A979" s="1">
        <f t="shared" si="60"/>
        <v>42269</v>
      </c>
      <c r="B979" s="1" t="s">
        <v>1032</v>
      </c>
      <c r="C979">
        <v>7.7160000000000002</v>
      </c>
      <c r="D979">
        <v>7.7160000000000002</v>
      </c>
      <c r="E979">
        <v>7.7160000000000002</v>
      </c>
      <c r="F979">
        <v>7.7160000000000002</v>
      </c>
      <c r="G979" s="9">
        <v>1.6000000000000001E-3</v>
      </c>
      <c r="H979" t="str">
        <f t="shared" si="61"/>
        <v>Sep</v>
      </c>
      <c r="I979" t="str">
        <f t="shared" si="62"/>
        <v>2015</v>
      </c>
      <c r="J979" t="str">
        <f t="shared" si="63"/>
        <v>22</v>
      </c>
    </row>
    <row r="980" spans="1:10" x14ac:dyDescent="0.2">
      <c r="A980" s="1">
        <f t="shared" si="60"/>
        <v>42268</v>
      </c>
      <c r="B980" s="1" t="s">
        <v>1033</v>
      </c>
      <c r="C980">
        <v>7.7039999999999997</v>
      </c>
      <c r="D980">
        <v>7.7039999999999997</v>
      </c>
      <c r="E980">
        <v>7.7039999999999997</v>
      </c>
      <c r="F980">
        <v>7.7039999999999997</v>
      </c>
      <c r="G980" s="9">
        <v>8.0000000000000004E-4</v>
      </c>
      <c r="H980" t="str">
        <f t="shared" si="61"/>
        <v>Sep</v>
      </c>
      <c r="I980" t="str">
        <f t="shared" si="62"/>
        <v>2015</v>
      </c>
      <c r="J980" t="str">
        <f t="shared" si="63"/>
        <v>21</v>
      </c>
    </row>
    <row r="981" spans="1:10" x14ac:dyDescent="0.2">
      <c r="A981" s="1">
        <f t="shared" si="60"/>
        <v>42265</v>
      </c>
      <c r="B981" s="1" t="s">
        <v>1034</v>
      </c>
      <c r="C981">
        <v>7.6980000000000004</v>
      </c>
      <c r="D981">
        <v>7.6980000000000004</v>
      </c>
      <c r="E981">
        <v>7.6980000000000004</v>
      </c>
      <c r="F981">
        <v>7.6980000000000004</v>
      </c>
      <c r="G981" s="9">
        <v>-7.4999999999999997E-3</v>
      </c>
      <c r="H981" t="str">
        <f t="shared" si="61"/>
        <v>Sep</v>
      </c>
      <c r="I981" t="str">
        <f t="shared" si="62"/>
        <v>2015</v>
      </c>
      <c r="J981" t="str">
        <f t="shared" si="63"/>
        <v>18</v>
      </c>
    </row>
    <row r="982" spans="1:10" x14ac:dyDescent="0.2">
      <c r="A982" s="1">
        <f t="shared" si="60"/>
        <v>42263</v>
      </c>
      <c r="B982" s="1" t="s">
        <v>1035</v>
      </c>
      <c r="C982">
        <v>7.7560000000000002</v>
      </c>
      <c r="D982">
        <v>7.7560000000000002</v>
      </c>
      <c r="E982">
        <v>7.7560000000000002</v>
      </c>
      <c r="F982">
        <v>7.7560000000000002</v>
      </c>
      <c r="G982" s="9">
        <v>-4.0000000000000002E-4</v>
      </c>
      <c r="H982" t="str">
        <f t="shared" si="61"/>
        <v>Sep</v>
      </c>
      <c r="I982" t="str">
        <f t="shared" si="62"/>
        <v>2015</v>
      </c>
      <c r="J982" t="str">
        <f t="shared" si="63"/>
        <v>16</v>
      </c>
    </row>
    <row r="983" spans="1:10" x14ac:dyDescent="0.2">
      <c r="A983" s="1">
        <f t="shared" si="60"/>
        <v>42262</v>
      </c>
      <c r="B983" s="1" t="s">
        <v>1036</v>
      </c>
      <c r="C983">
        <v>7.7590000000000003</v>
      </c>
      <c r="D983">
        <v>7.7590000000000003</v>
      </c>
      <c r="E983">
        <v>7.7590000000000003</v>
      </c>
      <c r="F983">
        <v>7.7590000000000003</v>
      </c>
      <c r="G983" s="9">
        <v>5.0000000000000001E-4</v>
      </c>
      <c r="H983" t="str">
        <f t="shared" si="61"/>
        <v>Sep</v>
      </c>
      <c r="I983" t="str">
        <f t="shared" si="62"/>
        <v>2015</v>
      </c>
      <c r="J983" t="str">
        <f t="shared" si="63"/>
        <v>15</v>
      </c>
    </row>
    <row r="984" spans="1:10" x14ac:dyDescent="0.2">
      <c r="A984" s="1">
        <f t="shared" si="60"/>
        <v>42261</v>
      </c>
      <c r="B984" s="1" t="s">
        <v>1037</v>
      </c>
      <c r="C984">
        <v>7.7549999999999999</v>
      </c>
      <c r="D984">
        <v>7.7549999999999999</v>
      </c>
      <c r="E984">
        <v>7.7549999999999999</v>
      </c>
      <c r="F984">
        <v>7.7549999999999999</v>
      </c>
      <c r="G984" s="9">
        <v>-2.2000000000000001E-3</v>
      </c>
      <c r="H984" t="str">
        <f t="shared" si="61"/>
        <v>Sep</v>
      </c>
      <c r="I984" t="str">
        <f t="shared" si="62"/>
        <v>2015</v>
      </c>
      <c r="J984" t="str">
        <f t="shared" si="63"/>
        <v>14</v>
      </c>
    </row>
    <row r="985" spans="1:10" x14ac:dyDescent="0.2">
      <c r="A985" s="1">
        <f t="shared" si="60"/>
        <v>42258</v>
      </c>
      <c r="B985" s="1" t="s">
        <v>1038</v>
      </c>
      <c r="C985">
        <v>7.7720000000000002</v>
      </c>
      <c r="D985">
        <v>7.7720000000000002</v>
      </c>
      <c r="E985">
        <v>7.7720000000000002</v>
      </c>
      <c r="F985">
        <v>7.7720000000000002</v>
      </c>
      <c r="G985" s="9">
        <v>0</v>
      </c>
      <c r="H985" t="str">
        <f t="shared" si="61"/>
        <v>Sep</v>
      </c>
      <c r="I985" t="str">
        <f t="shared" si="62"/>
        <v>2015</v>
      </c>
      <c r="J985" t="str">
        <f t="shared" si="63"/>
        <v>11</v>
      </c>
    </row>
    <row r="986" spans="1:10" x14ac:dyDescent="0.2">
      <c r="A986" s="1">
        <f t="shared" si="60"/>
        <v>42257</v>
      </c>
      <c r="B986" s="1" t="s">
        <v>1039</v>
      </c>
      <c r="C986">
        <v>7.7720000000000002</v>
      </c>
      <c r="D986">
        <v>7.7720000000000002</v>
      </c>
      <c r="E986">
        <v>7.7720000000000002</v>
      </c>
      <c r="F986">
        <v>7.7720000000000002</v>
      </c>
      <c r="G986" s="9">
        <v>8.0000000000000004E-4</v>
      </c>
      <c r="H986" t="str">
        <f t="shared" si="61"/>
        <v>Sep</v>
      </c>
      <c r="I986" t="str">
        <f t="shared" si="62"/>
        <v>2015</v>
      </c>
      <c r="J986" t="str">
        <f t="shared" si="63"/>
        <v>10</v>
      </c>
    </row>
    <row r="987" spans="1:10" x14ac:dyDescent="0.2">
      <c r="A987" s="1">
        <f t="shared" si="60"/>
        <v>42256</v>
      </c>
      <c r="B987" s="1" t="s">
        <v>1040</v>
      </c>
      <c r="C987">
        <v>7.766</v>
      </c>
      <c r="D987">
        <v>7.766</v>
      </c>
      <c r="E987">
        <v>7.766</v>
      </c>
      <c r="F987">
        <v>7.766</v>
      </c>
      <c r="G987" s="9">
        <v>-8.0000000000000004E-4</v>
      </c>
      <c r="H987" t="str">
        <f t="shared" si="61"/>
        <v>Sep</v>
      </c>
      <c r="I987" t="str">
        <f t="shared" si="62"/>
        <v>2015</v>
      </c>
      <c r="J987" t="str">
        <f t="shared" si="63"/>
        <v>09</v>
      </c>
    </row>
    <row r="988" spans="1:10" x14ac:dyDescent="0.2">
      <c r="A988" s="1">
        <f t="shared" si="60"/>
        <v>42255</v>
      </c>
      <c r="B988" s="1" t="s">
        <v>1041</v>
      </c>
      <c r="C988">
        <v>7.7720000000000002</v>
      </c>
      <c r="D988">
        <v>7.7720000000000002</v>
      </c>
      <c r="E988">
        <v>7.7720000000000002</v>
      </c>
      <c r="F988">
        <v>7.7720000000000002</v>
      </c>
      <c r="G988" s="9">
        <v>-3.7000000000000002E-3</v>
      </c>
      <c r="H988" t="str">
        <f t="shared" si="61"/>
        <v>Sep</v>
      </c>
      <c r="I988" t="str">
        <f t="shared" si="62"/>
        <v>2015</v>
      </c>
      <c r="J988" t="str">
        <f t="shared" si="63"/>
        <v>08</v>
      </c>
    </row>
    <row r="989" spans="1:10" x14ac:dyDescent="0.2">
      <c r="A989" s="1">
        <f t="shared" si="60"/>
        <v>42254</v>
      </c>
      <c r="B989" s="1" t="s">
        <v>1042</v>
      </c>
      <c r="C989">
        <v>7.8010000000000002</v>
      </c>
      <c r="D989">
        <v>7.8010000000000002</v>
      </c>
      <c r="E989">
        <v>7.8010000000000002</v>
      </c>
      <c r="F989">
        <v>7.8010000000000002</v>
      </c>
      <c r="G989" s="9">
        <v>6.1000000000000004E-3</v>
      </c>
      <c r="H989" t="str">
        <f t="shared" si="61"/>
        <v>Sep</v>
      </c>
      <c r="I989" t="str">
        <f t="shared" si="62"/>
        <v>2015</v>
      </c>
      <c r="J989" t="str">
        <f t="shared" si="63"/>
        <v>07</v>
      </c>
    </row>
    <row r="990" spans="1:10" x14ac:dyDescent="0.2">
      <c r="A990" s="1">
        <f t="shared" si="60"/>
        <v>42251</v>
      </c>
      <c r="B990" s="1" t="s">
        <v>1043</v>
      </c>
      <c r="C990">
        <v>7.7539999999999996</v>
      </c>
      <c r="D990">
        <v>7.7539999999999996</v>
      </c>
      <c r="E990">
        <v>7.7539999999999996</v>
      </c>
      <c r="F990">
        <v>7.7539999999999996</v>
      </c>
      <c r="G990" s="9">
        <v>8.9999999999999998E-4</v>
      </c>
      <c r="H990" t="str">
        <f t="shared" si="61"/>
        <v>Sep</v>
      </c>
      <c r="I990" t="str">
        <f t="shared" si="62"/>
        <v>2015</v>
      </c>
      <c r="J990" t="str">
        <f t="shared" si="63"/>
        <v>04</v>
      </c>
    </row>
    <row r="991" spans="1:10" x14ac:dyDescent="0.2">
      <c r="A991" s="1">
        <f t="shared" si="60"/>
        <v>42250</v>
      </c>
      <c r="B991" s="1" t="s">
        <v>1044</v>
      </c>
      <c r="C991">
        <v>7.7469999999999999</v>
      </c>
      <c r="D991">
        <v>7.7469999999999999</v>
      </c>
      <c r="E991">
        <v>7.7469999999999999</v>
      </c>
      <c r="F991">
        <v>7.7469999999999999</v>
      </c>
      <c r="G991" s="9">
        <v>-5.0000000000000001E-4</v>
      </c>
      <c r="H991" t="str">
        <f t="shared" si="61"/>
        <v>Sep</v>
      </c>
      <c r="I991" t="str">
        <f t="shared" si="62"/>
        <v>2015</v>
      </c>
      <c r="J991" t="str">
        <f t="shared" si="63"/>
        <v>03</v>
      </c>
    </row>
    <row r="992" spans="1:10" x14ac:dyDescent="0.2">
      <c r="A992" s="1">
        <f t="shared" si="60"/>
        <v>42249</v>
      </c>
      <c r="B992" s="1" t="s">
        <v>1045</v>
      </c>
      <c r="C992">
        <v>7.7510000000000003</v>
      </c>
      <c r="D992">
        <v>7.7510000000000003</v>
      </c>
      <c r="E992">
        <v>7.7510000000000003</v>
      </c>
      <c r="F992">
        <v>7.7510000000000003</v>
      </c>
      <c r="G992" s="9">
        <v>0</v>
      </c>
      <c r="H992" t="str">
        <f t="shared" si="61"/>
        <v>Sep</v>
      </c>
      <c r="I992" t="str">
        <f t="shared" si="62"/>
        <v>2015</v>
      </c>
      <c r="J992" t="str">
        <f t="shared" si="63"/>
        <v>02</v>
      </c>
    </row>
    <row r="993" spans="1:10" x14ac:dyDescent="0.2">
      <c r="A993" s="1">
        <f t="shared" si="60"/>
        <v>42248</v>
      </c>
      <c r="B993" s="1" t="s">
        <v>1046</v>
      </c>
      <c r="C993">
        <v>7.7510000000000003</v>
      </c>
      <c r="D993">
        <v>7.7510000000000003</v>
      </c>
      <c r="E993">
        <v>7.7510000000000003</v>
      </c>
      <c r="F993">
        <v>7.7510000000000003</v>
      </c>
      <c r="G993" s="9">
        <v>-4.5999999999999999E-3</v>
      </c>
      <c r="H993" t="str">
        <f t="shared" si="61"/>
        <v>Sep</v>
      </c>
      <c r="I993" t="str">
        <f t="shared" si="62"/>
        <v>2015</v>
      </c>
      <c r="J993" t="str">
        <f t="shared" si="63"/>
        <v>01</v>
      </c>
    </row>
    <row r="994" spans="1:10" x14ac:dyDescent="0.2">
      <c r="A994" s="1">
        <f t="shared" si="60"/>
        <v>42247</v>
      </c>
      <c r="B994" s="1" t="s">
        <v>1047</v>
      </c>
      <c r="C994">
        <v>7.7869999999999999</v>
      </c>
      <c r="D994">
        <v>7.7869999999999999</v>
      </c>
      <c r="E994">
        <v>7.7869999999999999</v>
      </c>
      <c r="F994">
        <v>7.7869999999999999</v>
      </c>
      <c r="G994" s="9">
        <v>1.2999999999999999E-3</v>
      </c>
      <c r="H994" t="str">
        <f t="shared" si="61"/>
        <v>Aug</v>
      </c>
      <c r="I994" t="str">
        <f t="shared" si="62"/>
        <v>2015</v>
      </c>
      <c r="J994" t="str">
        <f t="shared" si="63"/>
        <v>31</v>
      </c>
    </row>
    <row r="995" spans="1:10" x14ac:dyDescent="0.2">
      <c r="A995" s="1">
        <f t="shared" si="60"/>
        <v>42244</v>
      </c>
      <c r="B995" s="1" t="s">
        <v>1048</v>
      </c>
      <c r="C995">
        <v>7.7770000000000001</v>
      </c>
      <c r="D995">
        <v>7.7770000000000001</v>
      </c>
      <c r="E995">
        <v>7.7770000000000001</v>
      </c>
      <c r="F995">
        <v>7.7770000000000001</v>
      </c>
      <c r="G995" s="9">
        <v>1E-3</v>
      </c>
      <c r="H995" t="str">
        <f t="shared" si="61"/>
        <v>Aug</v>
      </c>
      <c r="I995" t="str">
        <f t="shared" si="62"/>
        <v>2015</v>
      </c>
      <c r="J995" t="str">
        <f t="shared" si="63"/>
        <v>28</v>
      </c>
    </row>
    <row r="996" spans="1:10" x14ac:dyDescent="0.2">
      <c r="A996" s="1">
        <f t="shared" si="60"/>
        <v>42243</v>
      </c>
      <c r="B996" s="1" t="s">
        <v>1049</v>
      </c>
      <c r="C996">
        <v>7.7690000000000001</v>
      </c>
      <c r="D996">
        <v>7.7690000000000001</v>
      </c>
      <c r="E996">
        <v>7.7690000000000001</v>
      </c>
      <c r="F996">
        <v>7.7690000000000001</v>
      </c>
      <c r="G996" s="9">
        <v>-3.0999999999999999E-3</v>
      </c>
      <c r="H996" t="str">
        <f t="shared" si="61"/>
        <v>Aug</v>
      </c>
      <c r="I996" t="str">
        <f t="shared" si="62"/>
        <v>2015</v>
      </c>
      <c r="J996" t="str">
        <f t="shared" si="63"/>
        <v>27</v>
      </c>
    </row>
    <row r="997" spans="1:10" x14ac:dyDescent="0.2">
      <c r="A997" s="1">
        <f t="shared" si="60"/>
        <v>42242</v>
      </c>
      <c r="B997" s="1" t="s">
        <v>1050</v>
      </c>
      <c r="C997">
        <v>7.7930000000000001</v>
      </c>
      <c r="D997">
        <v>7.7930000000000001</v>
      </c>
      <c r="E997">
        <v>7.7930000000000001</v>
      </c>
      <c r="F997">
        <v>7.7930000000000001</v>
      </c>
      <c r="G997" s="9">
        <v>-2.7000000000000001E-3</v>
      </c>
      <c r="H997" t="str">
        <f t="shared" si="61"/>
        <v>Aug</v>
      </c>
      <c r="I997" t="str">
        <f t="shared" si="62"/>
        <v>2015</v>
      </c>
      <c r="J997" t="str">
        <f t="shared" si="63"/>
        <v>26</v>
      </c>
    </row>
    <row r="998" spans="1:10" x14ac:dyDescent="0.2">
      <c r="A998" s="1">
        <f t="shared" si="60"/>
        <v>42241</v>
      </c>
      <c r="B998" s="1" t="s">
        <v>1051</v>
      </c>
      <c r="C998">
        <v>7.8140000000000001</v>
      </c>
      <c r="D998">
        <v>7.8140000000000001</v>
      </c>
      <c r="E998">
        <v>7.8140000000000001</v>
      </c>
      <c r="F998">
        <v>7.8140000000000001</v>
      </c>
      <c r="G998" s="9">
        <v>-0.01</v>
      </c>
      <c r="H998" t="str">
        <f t="shared" si="61"/>
        <v>Aug</v>
      </c>
      <c r="I998" t="str">
        <f t="shared" si="62"/>
        <v>2015</v>
      </c>
      <c r="J998" t="str">
        <f t="shared" si="63"/>
        <v>25</v>
      </c>
    </row>
    <row r="999" spans="1:10" x14ac:dyDescent="0.2">
      <c r="A999" s="1">
        <f t="shared" si="60"/>
        <v>42240</v>
      </c>
      <c r="B999" s="1" t="s">
        <v>1052</v>
      </c>
      <c r="C999">
        <v>7.8929999999999998</v>
      </c>
      <c r="D999">
        <v>7.8929999999999998</v>
      </c>
      <c r="E999">
        <v>7.8929999999999998</v>
      </c>
      <c r="F999">
        <v>7.8929999999999998</v>
      </c>
      <c r="G999" s="9">
        <v>1.37E-2</v>
      </c>
      <c r="H999" t="str">
        <f t="shared" si="61"/>
        <v>Aug</v>
      </c>
      <c r="I999" t="str">
        <f t="shared" si="62"/>
        <v>2015</v>
      </c>
      <c r="J999" t="str">
        <f t="shared" si="63"/>
        <v>24</v>
      </c>
    </row>
    <row r="1000" spans="1:10" x14ac:dyDescent="0.2">
      <c r="A1000" s="1">
        <f t="shared" si="60"/>
        <v>42237</v>
      </c>
      <c r="B1000" s="1" t="s">
        <v>1053</v>
      </c>
      <c r="C1000">
        <v>7.7859999999999996</v>
      </c>
      <c r="D1000">
        <v>7.7859999999999996</v>
      </c>
      <c r="E1000">
        <v>7.7859999999999996</v>
      </c>
      <c r="F1000">
        <v>7.7859999999999996</v>
      </c>
      <c r="G1000" s="9">
        <v>4.8999999999999998E-3</v>
      </c>
      <c r="H1000" t="str">
        <f t="shared" si="61"/>
        <v>Aug</v>
      </c>
      <c r="I1000" t="str">
        <f t="shared" si="62"/>
        <v>2015</v>
      </c>
      <c r="J1000" t="str">
        <f t="shared" si="63"/>
        <v>21</v>
      </c>
    </row>
    <row r="1001" spans="1:10" x14ac:dyDescent="0.2">
      <c r="A1001" s="1">
        <f t="shared" si="60"/>
        <v>42236</v>
      </c>
      <c r="B1001" s="1" t="s">
        <v>1054</v>
      </c>
      <c r="C1001">
        <v>7.7480000000000002</v>
      </c>
      <c r="D1001">
        <v>7.7480000000000002</v>
      </c>
      <c r="E1001">
        <v>7.7480000000000002</v>
      </c>
      <c r="F1001">
        <v>7.7480000000000002</v>
      </c>
      <c r="G1001" s="9">
        <v>1E-3</v>
      </c>
      <c r="H1001" t="str">
        <f t="shared" si="61"/>
        <v>Aug</v>
      </c>
      <c r="I1001" t="str">
        <f t="shared" si="62"/>
        <v>2015</v>
      </c>
      <c r="J1001" t="str">
        <f t="shared" si="63"/>
        <v>20</v>
      </c>
    </row>
    <row r="1002" spans="1:10" x14ac:dyDescent="0.2">
      <c r="A1002" s="1">
        <f t="shared" si="60"/>
        <v>42235</v>
      </c>
      <c r="B1002" s="1" t="s">
        <v>1055</v>
      </c>
      <c r="C1002">
        <v>7.74</v>
      </c>
      <c r="D1002">
        <v>7.74</v>
      </c>
      <c r="E1002">
        <v>7.74</v>
      </c>
      <c r="F1002">
        <v>7.74</v>
      </c>
      <c r="G1002" s="9">
        <v>-5.9999999999999995E-4</v>
      </c>
      <c r="H1002" t="str">
        <f t="shared" si="61"/>
        <v>Aug</v>
      </c>
      <c r="I1002" t="str">
        <f t="shared" si="62"/>
        <v>2015</v>
      </c>
      <c r="J1002" t="str">
        <f t="shared" si="63"/>
        <v>19</v>
      </c>
    </row>
    <row r="1003" spans="1:10" x14ac:dyDescent="0.2">
      <c r="A1003" s="1">
        <f t="shared" si="60"/>
        <v>42233</v>
      </c>
      <c r="B1003" s="1" t="s">
        <v>1056</v>
      </c>
      <c r="C1003">
        <v>7.7450000000000001</v>
      </c>
      <c r="D1003">
        <v>7.7450000000000001</v>
      </c>
      <c r="E1003">
        <v>7.7450000000000001</v>
      </c>
      <c r="F1003">
        <v>7.7450000000000001</v>
      </c>
      <c r="G1003" s="9">
        <v>0</v>
      </c>
      <c r="H1003" t="str">
        <f t="shared" si="61"/>
        <v>Aug</v>
      </c>
      <c r="I1003" t="str">
        <f t="shared" si="62"/>
        <v>2015</v>
      </c>
      <c r="J1003" t="str">
        <f t="shared" si="63"/>
        <v>17</v>
      </c>
    </row>
    <row r="1004" spans="1:10" x14ac:dyDescent="0.2">
      <c r="A1004" s="1">
        <f t="shared" si="60"/>
        <v>42230</v>
      </c>
      <c r="B1004" s="1" t="s">
        <v>1057</v>
      </c>
      <c r="C1004">
        <v>7.7450000000000001</v>
      </c>
      <c r="D1004">
        <v>7.7450000000000001</v>
      </c>
      <c r="E1004">
        <v>7.7450000000000001</v>
      </c>
      <c r="F1004">
        <v>7.7450000000000001</v>
      </c>
      <c r="G1004" s="9">
        <v>1E-4</v>
      </c>
      <c r="H1004" t="str">
        <f t="shared" si="61"/>
        <v>Aug</v>
      </c>
      <c r="I1004" t="str">
        <f t="shared" si="62"/>
        <v>2015</v>
      </c>
      <c r="J1004" t="str">
        <f t="shared" si="63"/>
        <v>14</v>
      </c>
    </row>
    <row r="1005" spans="1:10" x14ac:dyDescent="0.2">
      <c r="A1005" s="1">
        <f t="shared" si="60"/>
        <v>42229</v>
      </c>
      <c r="B1005" s="1" t="s">
        <v>1058</v>
      </c>
      <c r="C1005">
        <v>7.7439999999999998</v>
      </c>
      <c r="D1005">
        <v>7.7439999999999998</v>
      </c>
      <c r="E1005">
        <v>7.7439999999999998</v>
      </c>
      <c r="F1005">
        <v>7.7439999999999998</v>
      </c>
      <c r="G1005" s="9">
        <v>-6.7000000000000002E-3</v>
      </c>
      <c r="H1005" t="str">
        <f t="shared" si="61"/>
        <v>Aug</v>
      </c>
      <c r="I1005" t="str">
        <f t="shared" si="62"/>
        <v>2015</v>
      </c>
      <c r="J1005" t="str">
        <f t="shared" si="63"/>
        <v>13</v>
      </c>
    </row>
    <row r="1006" spans="1:10" x14ac:dyDescent="0.2">
      <c r="A1006" s="1">
        <f t="shared" si="60"/>
        <v>42228</v>
      </c>
      <c r="B1006" s="1" t="s">
        <v>1059</v>
      </c>
      <c r="C1006">
        <v>7.7960000000000003</v>
      </c>
      <c r="D1006">
        <v>7.7960000000000003</v>
      </c>
      <c r="E1006">
        <v>7.7960000000000003</v>
      </c>
      <c r="F1006">
        <v>7.7960000000000003</v>
      </c>
      <c r="G1006" s="9">
        <v>0</v>
      </c>
      <c r="H1006" t="str">
        <f t="shared" si="61"/>
        <v>Aug</v>
      </c>
      <c r="I1006" t="str">
        <f t="shared" si="62"/>
        <v>2015</v>
      </c>
      <c r="J1006" t="str">
        <f t="shared" si="63"/>
        <v>12</v>
      </c>
    </row>
    <row r="1007" spans="1:10" x14ac:dyDescent="0.2">
      <c r="A1007" s="1">
        <f t="shared" si="60"/>
        <v>42227</v>
      </c>
      <c r="B1007" s="1" t="s">
        <v>1060</v>
      </c>
      <c r="C1007">
        <v>7.7960000000000003</v>
      </c>
      <c r="D1007">
        <v>7.7960000000000003</v>
      </c>
      <c r="E1007">
        <v>7.7960000000000003</v>
      </c>
      <c r="F1007">
        <v>7.7960000000000003</v>
      </c>
      <c r="G1007" s="9">
        <v>5.9999999999999995E-4</v>
      </c>
      <c r="H1007" t="str">
        <f t="shared" si="61"/>
        <v>Aug</v>
      </c>
      <c r="I1007" t="str">
        <f t="shared" si="62"/>
        <v>2015</v>
      </c>
      <c r="J1007" t="str">
        <f t="shared" si="63"/>
        <v>11</v>
      </c>
    </row>
    <row r="1008" spans="1:10" x14ac:dyDescent="0.2">
      <c r="A1008" s="1">
        <f t="shared" si="60"/>
        <v>42226</v>
      </c>
      <c r="B1008" s="1" t="s">
        <v>1061</v>
      </c>
      <c r="C1008">
        <v>7.7910000000000004</v>
      </c>
      <c r="D1008">
        <v>7.7910000000000004</v>
      </c>
      <c r="E1008">
        <v>7.7910000000000004</v>
      </c>
      <c r="F1008">
        <v>7.7910000000000004</v>
      </c>
      <c r="G1008" s="9">
        <v>-2.3E-3</v>
      </c>
      <c r="H1008" t="str">
        <f t="shared" si="61"/>
        <v>Aug</v>
      </c>
      <c r="I1008" t="str">
        <f t="shared" si="62"/>
        <v>2015</v>
      </c>
      <c r="J1008" t="str">
        <f t="shared" si="63"/>
        <v>10</v>
      </c>
    </row>
    <row r="1009" spans="1:10" x14ac:dyDescent="0.2">
      <c r="A1009" s="1">
        <f t="shared" si="60"/>
        <v>42223</v>
      </c>
      <c r="B1009" s="1" t="s">
        <v>1062</v>
      </c>
      <c r="C1009">
        <v>7.8090000000000002</v>
      </c>
      <c r="D1009">
        <v>7.8090000000000002</v>
      </c>
      <c r="E1009">
        <v>7.8090000000000002</v>
      </c>
      <c r="F1009">
        <v>7.8090000000000002</v>
      </c>
      <c r="G1009" s="9">
        <v>4.0000000000000002E-4</v>
      </c>
      <c r="H1009" t="str">
        <f t="shared" si="61"/>
        <v>Aug</v>
      </c>
      <c r="I1009" t="str">
        <f t="shared" si="62"/>
        <v>2015</v>
      </c>
      <c r="J1009" t="str">
        <f t="shared" si="63"/>
        <v>07</v>
      </c>
    </row>
    <row r="1010" spans="1:10" x14ac:dyDescent="0.2">
      <c r="A1010" s="1">
        <f t="shared" si="60"/>
        <v>42222</v>
      </c>
      <c r="B1010" s="1" t="s">
        <v>1063</v>
      </c>
      <c r="C1010">
        <v>7.806</v>
      </c>
      <c r="D1010">
        <v>7.806</v>
      </c>
      <c r="E1010">
        <v>7.806</v>
      </c>
      <c r="F1010">
        <v>7.806</v>
      </c>
      <c r="G1010" s="9">
        <v>-4.1999999999999997E-3</v>
      </c>
      <c r="H1010" t="str">
        <f t="shared" si="61"/>
        <v>Aug</v>
      </c>
      <c r="I1010" t="str">
        <f t="shared" si="62"/>
        <v>2015</v>
      </c>
      <c r="J1010" t="str">
        <f t="shared" si="63"/>
        <v>06</v>
      </c>
    </row>
    <row r="1011" spans="1:10" x14ac:dyDescent="0.2">
      <c r="A1011" s="1">
        <f t="shared" si="60"/>
        <v>42221</v>
      </c>
      <c r="B1011" s="1" t="s">
        <v>1064</v>
      </c>
      <c r="C1011">
        <v>7.8390000000000004</v>
      </c>
      <c r="D1011">
        <v>7.8390000000000004</v>
      </c>
      <c r="E1011">
        <v>7.8390000000000004</v>
      </c>
      <c r="F1011">
        <v>7.8390000000000004</v>
      </c>
      <c r="G1011" s="9">
        <v>-1E-4</v>
      </c>
      <c r="H1011" t="str">
        <f t="shared" si="61"/>
        <v>Aug</v>
      </c>
      <c r="I1011" t="str">
        <f t="shared" si="62"/>
        <v>2015</v>
      </c>
      <c r="J1011" t="str">
        <f t="shared" si="63"/>
        <v>05</v>
      </c>
    </row>
    <row r="1012" spans="1:10" x14ac:dyDescent="0.2">
      <c r="A1012" s="1">
        <f t="shared" si="60"/>
        <v>42220</v>
      </c>
      <c r="B1012" s="1" t="s">
        <v>1065</v>
      </c>
      <c r="C1012">
        <v>7.84</v>
      </c>
      <c r="D1012">
        <v>7.84</v>
      </c>
      <c r="E1012">
        <v>7.84</v>
      </c>
      <c r="F1012">
        <v>7.84</v>
      </c>
      <c r="G1012" s="9">
        <v>3.5000000000000001E-3</v>
      </c>
      <c r="H1012" t="str">
        <f t="shared" si="61"/>
        <v>Aug</v>
      </c>
      <c r="I1012" t="str">
        <f t="shared" si="62"/>
        <v>2015</v>
      </c>
      <c r="J1012" t="str">
        <f t="shared" si="63"/>
        <v>04</v>
      </c>
    </row>
    <row r="1013" spans="1:10" x14ac:dyDescent="0.2">
      <c r="A1013" s="1">
        <f t="shared" si="60"/>
        <v>42219</v>
      </c>
      <c r="B1013" s="1" t="s">
        <v>1066</v>
      </c>
      <c r="C1013">
        <v>7.8129999999999997</v>
      </c>
      <c r="D1013">
        <v>7.8129999999999997</v>
      </c>
      <c r="E1013">
        <v>7.8129999999999997</v>
      </c>
      <c r="F1013">
        <v>7.8129999999999997</v>
      </c>
      <c r="G1013" s="9">
        <v>5.9999999999999995E-4</v>
      </c>
      <c r="H1013" t="str">
        <f t="shared" si="61"/>
        <v>Aug</v>
      </c>
      <c r="I1013" t="str">
        <f t="shared" si="62"/>
        <v>2015</v>
      </c>
      <c r="J1013" t="str">
        <f t="shared" si="63"/>
        <v>03</v>
      </c>
    </row>
    <row r="1014" spans="1:10" x14ac:dyDescent="0.2">
      <c r="A1014" s="1">
        <f t="shared" si="60"/>
        <v>42216</v>
      </c>
      <c r="B1014" s="1" t="s">
        <v>1067</v>
      </c>
      <c r="C1014">
        <v>7.8079999999999998</v>
      </c>
      <c r="D1014">
        <v>7.8079999999999998</v>
      </c>
      <c r="E1014">
        <v>7.8079999999999998</v>
      </c>
      <c r="F1014">
        <v>7.8079999999999998</v>
      </c>
      <c r="G1014" s="9">
        <v>-2E-3</v>
      </c>
      <c r="H1014" t="str">
        <f t="shared" si="61"/>
        <v>Jul</v>
      </c>
      <c r="I1014" t="str">
        <f t="shared" si="62"/>
        <v>2015</v>
      </c>
      <c r="J1014" t="str">
        <f t="shared" si="63"/>
        <v>31</v>
      </c>
    </row>
    <row r="1015" spans="1:10" x14ac:dyDescent="0.2">
      <c r="A1015" s="1">
        <f t="shared" si="60"/>
        <v>42215</v>
      </c>
      <c r="B1015" s="1" t="s">
        <v>1068</v>
      </c>
      <c r="C1015">
        <v>7.8239999999999998</v>
      </c>
      <c r="D1015">
        <v>7.8239999999999998</v>
      </c>
      <c r="E1015">
        <v>7.8239999999999998</v>
      </c>
      <c r="F1015">
        <v>7.8239999999999998</v>
      </c>
      <c r="G1015" s="9">
        <v>1.5E-3</v>
      </c>
      <c r="H1015" t="str">
        <f t="shared" si="61"/>
        <v>Jul</v>
      </c>
      <c r="I1015" t="str">
        <f t="shared" si="62"/>
        <v>2015</v>
      </c>
      <c r="J1015" t="str">
        <f t="shared" si="63"/>
        <v>30</v>
      </c>
    </row>
    <row r="1016" spans="1:10" x14ac:dyDescent="0.2">
      <c r="A1016" s="1">
        <f t="shared" si="60"/>
        <v>42214</v>
      </c>
      <c r="B1016" s="1" t="s">
        <v>1069</v>
      </c>
      <c r="C1016">
        <v>7.8120000000000003</v>
      </c>
      <c r="D1016">
        <v>7.8120000000000003</v>
      </c>
      <c r="E1016">
        <v>7.8120000000000003</v>
      </c>
      <c r="F1016">
        <v>7.8120000000000003</v>
      </c>
      <c r="G1016" s="9">
        <v>8.0000000000000004E-4</v>
      </c>
      <c r="H1016" t="str">
        <f t="shared" si="61"/>
        <v>Jul</v>
      </c>
      <c r="I1016" t="str">
        <f t="shared" si="62"/>
        <v>2015</v>
      </c>
      <c r="J1016" t="str">
        <f t="shared" si="63"/>
        <v>29</v>
      </c>
    </row>
    <row r="1017" spans="1:10" x14ac:dyDescent="0.2">
      <c r="A1017" s="1">
        <f t="shared" si="60"/>
        <v>42213</v>
      </c>
      <c r="B1017" s="1" t="s">
        <v>1070</v>
      </c>
      <c r="C1017">
        <v>7.806</v>
      </c>
      <c r="D1017">
        <v>7.806</v>
      </c>
      <c r="E1017">
        <v>7.806</v>
      </c>
      <c r="F1017">
        <v>7.806</v>
      </c>
      <c r="G1017" s="9">
        <v>-3.2000000000000002E-3</v>
      </c>
      <c r="H1017" t="str">
        <f t="shared" si="61"/>
        <v>Jul</v>
      </c>
      <c r="I1017" t="str">
        <f t="shared" si="62"/>
        <v>2015</v>
      </c>
      <c r="J1017" t="str">
        <f t="shared" si="63"/>
        <v>28</v>
      </c>
    </row>
    <row r="1018" spans="1:10" x14ac:dyDescent="0.2">
      <c r="A1018" s="1">
        <f t="shared" si="60"/>
        <v>42212</v>
      </c>
      <c r="B1018" s="1" t="s">
        <v>1071</v>
      </c>
      <c r="C1018">
        <v>7.8310000000000004</v>
      </c>
      <c r="D1018">
        <v>7.8310000000000004</v>
      </c>
      <c r="E1018">
        <v>7.8310000000000004</v>
      </c>
      <c r="F1018">
        <v>7.8310000000000004</v>
      </c>
      <c r="G1018" s="9">
        <v>8.0000000000000004E-4</v>
      </c>
      <c r="H1018" t="str">
        <f t="shared" si="61"/>
        <v>Jul</v>
      </c>
      <c r="I1018" t="str">
        <f t="shared" si="62"/>
        <v>2015</v>
      </c>
      <c r="J1018" t="str">
        <f t="shared" si="63"/>
        <v>27</v>
      </c>
    </row>
    <row r="1019" spans="1:10" x14ac:dyDescent="0.2">
      <c r="A1019" s="1">
        <f t="shared" si="60"/>
        <v>42209</v>
      </c>
      <c r="B1019" s="1" t="s">
        <v>1072</v>
      </c>
      <c r="C1019">
        <v>7.8250000000000002</v>
      </c>
      <c r="D1019">
        <v>7.8250000000000002</v>
      </c>
      <c r="E1019">
        <v>7.8250000000000002</v>
      </c>
      <c r="F1019">
        <v>7.8250000000000002</v>
      </c>
      <c r="G1019" s="9">
        <v>2.5999999999999999E-3</v>
      </c>
      <c r="H1019" t="str">
        <f t="shared" si="61"/>
        <v>Jul</v>
      </c>
      <c r="I1019" t="str">
        <f t="shared" si="62"/>
        <v>2015</v>
      </c>
      <c r="J1019" t="str">
        <f t="shared" si="63"/>
        <v>24</v>
      </c>
    </row>
    <row r="1020" spans="1:10" x14ac:dyDescent="0.2">
      <c r="A1020" s="1">
        <f t="shared" si="60"/>
        <v>42208</v>
      </c>
      <c r="B1020" s="1" t="s">
        <v>1073</v>
      </c>
      <c r="C1020">
        <v>7.8049999999999997</v>
      </c>
      <c r="D1020">
        <v>7.8049999999999997</v>
      </c>
      <c r="E1020">
        <v>7.8049999999999997</v>
      </c>
      <c r="F1020">
        <v>7.8049999999999997</v>
      </c>
      <c r="G1020" s="9">
        <v>-2.8999999999999998E-3</v>
      </c>
      <c r="H1020" t="str">
        <f t="shared" si="61"/>
        <v>Jul</v>
      </c>
      <c r="I1020" t="str">
        <f t="shared" si="62"/>
        <v>2015</v>
      </c>
      <c r="J1020" t="str">
        <f t="shared" si="63"/>
        <v>23</v>
      </c>
    </row>
    <row r="1021" spans="1:10" x14ac:dyDescent="0.2">
      <c r="A1021" s="1">
        <f t="shared" si="60"/>
        <v>42207</v>
      </c>
      <c r="B1021" s="1" t="s">
        <v>1074</v>
      </c>
      <c r="C1021">
        <v>7.8280000000000003</v>
      </c>
      <c r="D1021">
        <v>7.8280000000000003</v>
      </c>
      <c r="E1021">
        <v>7.8280000000000003</v>
      </c>
      <c r="F1021">
        <v>7.8280000000000003</v>
      </c>
      <c r="G1021" s="9">
        <v>-1.1000000000000001E-3</v>
      </c>
      <c r="H1021" t="str">
        <f t="shared" si="61"/>
        <v>Jul</v>
      </c>
      <c r="I1021" t="str">
        <f t="shared" si="62"/>
        <v>2015</v>
      </c>
      <c r="J1021" t="str">
        <f t="shared" si="63"/>
        <v>22</v>
      </c>
    </row>
    <row r="1022" spans="1:10" x14ac:dyDescent="0.2">
      <c r="A1022" s="1">
        <f t="shared" si="60"/>
        <v>42206</v>
      </c>
      <c r="B1022" s="1" t="s">
        <v>1075</v>
      </c>
      <c r="C1022">
        <v>7.8369999999999997</v>
      </c>
      <c r="D1022">
        <v>7.8369999999999997</v>
      </c>
      <c r="E1022">
        <v>7.8369999999999997</v>
      </c>
      <c r="F1022">
        <v>7.8369999999999997</v>
      </c>
      <c r="G1022" s="9">
        <v>-8.0000000000000004E-4</v>
      </c>
      <c r="H1022" t="str">
        <f t="shared" si="61"/>
        <v>Jul</v>
      </c>
      <c r="I1022" t="str">
        <f t="shared" si="62"/>
        <v>2015</v>
      </c>
      <c r="J1022" t="str">
        <f t="shared" si="63"/>
        <v>21</v>
      </c>
    </row>
    <row r="1023" spans="1:10" x14ac:dyDescent="0.2">
      <c r="A1023" s="1">
        <f t="shared" si="60"/>
        <v>42205</v>
      </c>
      <c r="B1023" s="1" t="s">
        <v>1076</v>
      </c>
      <c r="C1023">
        <v>7.843</v>
      </c>
      <c r="D1023">
        <v>7.843</v>
      </c>
      <c r="E1023">
        <v>7.843</v>
      </c>
      <c r="F1023">
        <v>7.843</v>
      </c>
      <c r="G1023" s="9">
        <v>1.5E-3</v>
      </c>
      <c r="H1023" t="str">
        <f t="shared" si="61"/>
        <v>Jul</v>
      </c>
      <c r="I1023" t="str">
        <f t="shared" si="62"/>
        <v>2015</v>
      </c>
      <c r="J1023" t="str">
        <f t="shared" si="63"/>
        <v>20</v>
      </c>
    </row>
    <row r="1024" spans="1:10" x14ac:dyDescent="0.2">
      <c r="A1024" s="1">
        <f t="shared" si="60"/>
        <v>42203</v>
      </c>
      <c r="B1024" s="1" t="s">
        <v>1077</v>
      </c>
      <c r="C1024">
        <v>7.8310000000000004</v>
      </c>
      <c r="D1024">
        <v>7.8310000000000004</v>
      </c>
      <c r="E1024">
        <v>7.8310000000000004</v>
      </c>
      <c r="F1024">
        <v>7.8310000000000004</v>
      </c>
      <c r="G1024" s="9">
        <v>0</v>
      </c>
      <c r="H1024" t="str">
        <f t="shared" si="61"/>
        <v>Jul</v>
      </c>
      <c r="I1024" t="str">
        <f t="shared" si="62"/>
        <v>2015</v>
      </c>
      <c r="J1024" t="str">
        <f t="shared" si="63"/>
        <v>18</v>
      </c>
    </row>
    <row r="1025" spans="1:10" x14ac:dyDescent="0.2">
      <c r="A1025" s="1">
        <f t="shared" si="60"/>
        <v>42202</v>
      </c>
      <c r="B1025" s="1" t="s">
        <v>1078</v>
      </c>
      <c r="C1025">
        <v>7.8310000000000004</v>
      </c>
      <c r="D1025">
        <v>7.8310000000000004</v>
      </c>
      <c r="E1025">
        <v>7.8310000000000004</v>
      </c>
      <c r="F1025">
        <v>7.8310000000000004</v>
      </c>
      <c r="G1025" s="9">
        <v>-1.5E-3</v>
      </c>
      <c r="H1025" t="str">
        <f t="shared" si="61"/>
        <v>Jul</v>
      </c>
      <c r="I1025" t="str">
        <f t="shared" si="62"/>
        <v>2015</v>
      </c>
      <c r="J1025" t="str">
        <f t="shared" si="63"/>
        <v>17</v>
      </c>
    </row>
    <row r="1026" spans="1:10" x14ac:dyDescent="0.2">
      <c r="A1026" s="1">
        <f t="shared" si="60"/>
        <v>42201</v>
      </c>
      <c r="B1026" s="1" t="s">
        <v>1079</v>
      </c>
      <c r="C1026">
        <v>7.843</v>
      </c>
      <c r="D1026">
        <v>7.843</v>
      </c>
      <c r="E1026">
        <v>7.843</v>
      </c>
      <c r="F1026">
        <v>7.843</v>
      </c>
      <c r="G1026" s="9">
        <v>4.0000000000000002E-4</v>
      </c>
      <c r="H1026" t="str">
        <f t="shared" si="61"/>
        <v>Jul</v>
      </c>
      <c r="I1026" t="str">
        <f t="shared" si="62"/>
        <v>2015</v>
      </c>
      <c r="J1026" t="str">
        <f t="shared" si="63"/>
        <v>16</v>
      </c>
    </row>
    <row r="1027" spans="1:10" x14ac:dyDescent="0.2">
      <c r="A1027" s="1">
        <f t="shared" ref="A1027:A1090" si="64">DATE(I1027,MONTH(1&amp;H1027),J1027)</f>
        <v>42200</v>
      </c>
      <c r="B1027" s="1" t="s">
        <v>1080</v>
      </c>
      <c r="C1027">
        <v>7.84</v>
      </c>
      <c r="D1027">
        <v>7.84</v>
      </c>
      <c r="E1027">
        <v>7.84</v>
      </c>
      <c r="F1027">
        <v>7.84</v>
      </c>
      <c r="G1027" s="9">
        <v>1.6999999999999999E-3</v>
      </c>
      <c r="H1027" t="str">
        <f t="shared" ref="H1027:H1090" si="65">LEFT(B1027,3)</f>
        <v>Jul</v>
      </c>
      <c r="I1027" t="str">
        <f t="shared" ref="I1027:I1090" si="66">RIGHT(B1027,4)</f>
        <v>2015</v>
      </c>
      <c r="J1027" t="str">
        <f t="shared" ref="J1027:J1090" si="67">MID(B1027,5,2)</f>
        <v>15</v>
      </c>
    </row>
    <row r="1028" spans="1:10" x14ac:dyDescent="0.2">
      <c r="A1028" s="1">
        <f t="shared" si="64"/>
        <v>42199</v>
      </c>
      <c r="B1028" s="1" t="s">
        <v>1081</v>
      </c>
      <c r="C1028">
        <v>7.827</v>
      </c>
      <c r="D1028">
        <v>7.827</v>
      </c>
      <c r="E1028">
        <v>7.827</v>
      </c>
      <c r="F1028">
        <v>7.827</v>
      </c>
      <c r="G1028" s="9">
        <v>-5.5999999999999999E-3</v>
      </c>
      <c r="H1028" t="str">
        <f t="shared" si="65"/>
        <v>Jul</v>
      </c>
      <c r="I1028" t="str">
        <f t="shared" si="66"/>
        <v>2015</v>
      </c>
      <c r="J1028" t="str">
        <f t="shared" si="67"/>
        <v>14</v>
      </c>
    </row>
    <row r="1029" spans="1:10" x14ac:dyDescent="0.2">
      <c r="A1029" s="1">
        <f t="shared" si="64"/>
        <v>42198</v>
      </c>
      <c r="B1029" s="1" t="s">
        <v>1082</v>
      </c>
      <c r="C1029">
        <v>7.8710000000000004</v>
      </c>
      <c r="D1029">
        <v>7.8710000000000004</v>
      </c>
      <c r="E1029">
        <v>7.8710000000000004</v>
      </c>
      <c r="F1029">
        <v>7.8710000000000004</v>
      </c>
      <c r="G1029" s="9">
        <v>8.3000000000000001E-3</v>
      </c>
      <c r="H1029" t="str">
        <f t="shared" si="65"/>
        <v>Jul</v>
      </c>
      <c r="I1029" t="str">
        <f t="shared" si="66"/>
        <v>2015</v>
      </c>
      <c r="J1029" t="str">
        <f t="shared" si="67"/>
        <v>13</v>
      </c>
    </row>
    <row r="1030" spans="1:10" x14ac:dyDescent="0.2">
      <c r="A1030" s="1">
        <f t="shared" si="64"/>
        <v>42195</v>
      </c>
      <c r="B1030" s="1" t="s">
        <v>1083</v>
      </c>
      <c r="C1030">
        <v>7.806</v>
      </c>
      <c r="D1030">
        <v>7.806</v>
      </c>
      <c r="E1030">
        <v>7.806</v>
      </c>
      <c r="F1030">
        <v>7.806</v>
      </c>
      <c r="G1030" s="9">
        <v>1.8E-3</v>
      </c>
      <c r="H1030" t="str">
        <f t="shared" si="65"/>
        <v>Jul</v>
      </c>
      <c r="I1030" t="str">
        <f t="shared" si="66"/>
        <v>2015</v>
      </c>
      <c r="J1030" t="str">
        <f t="shared" si="67"/>
        <v>10</v>
      </c>
    </row>
    <row r="1031" spans="1:10" x14ac:dyDescent="0.2">
      <c r="A1031" s="1">
        <f t="shared" si="64"/>
        <v>42194</v>
      </c>
      <c r="B1031" s="1" t="s">
        <v>1084</v>
      </c>
      <c r="C1031">
        <v>7.7919999999999998</v>
      </c>
      <c r="D1031">
        <v>7.7919999999999998</v>
      </c>
      <c r="E1031">
        <v>7.7919999999999998</v>
      </c>
      <c r="F1031">
        <v>7.7919999999999998</v>
      </c>
      <c r="G1031" s="9">
        <v>1.4E-3</v>
      </c>
      <c r="H1031" t="str">
        <f t="shared" si="65"/>
        <v>Jul</v>
      </c>
      <c r="I1031" t="str">
        <f t="shared" si="66"/>
        <v>2015</v>
      </c>
      <c r="J1031" t="str">
        <f t="shared" si="67"/>
        <v>09</v>
      </c>
    </row>
    <row r="1032" spans="1:10" x14ac:dyDescent="0.2">
      <c r="A1032" s="1">
        <f t="shared" si="64"/>
        <v>42193</v>
      </c>
      <c r="B1032" s="1" t="s">
        <v>1085</v>
      </c>
      <c r="C1032">
        <v>7.7809999999999997</v>
      </c>
      <c r="D1032">
        <v>7.7809999999999997</v>
      </c>
      <c r="E1032">
        <v>7.7809999999999997</v>
      </c>
      <c r="F1032">
        <v>7.7809999999999997</v>
      </c>
      <c r="G1032" s="9">
        <v>-4.0000000000000002E-4</v>
      </c>
      <c r="H1032" t="str">
        <f t="shared" si="65"/>
        <v>Jul</v>
      </c>
      <c r="I1032" t="str">
        <f t="shared" si="66"/>
        <v>2015</v>
      </c>
      <c r="J1032" t="str">
        <f t="shared" si="67"/>
        <v>08</v>
      </c>
    </row>
    <row r="1033" spans="1:10" x14ac:dyDescent="0.2">
      <c r="A1033" s="1">
        <f t="shared" si="64"/>
        <v>42192</v>
      </c>
      <c r="B1033" s="1" t="s">
        <v>1086</v>
      </c>
      <c r="C1033">
        <v>7.7839999999999998</v>
      </c>
      <c r="D1033">
        <v>7.7839999999999998</v>
      </c>
      <c r="E1033">
        <v>7.7839999999999998</v>
      </c>
      <c r="F1033">
        <v>7.7839999999999998</v>
      </c>
      <c r="G1033" s="9">
        <v>4.0000000000000001E-3</v>
      </c>
      <c r="H1033" t="str">
        <f t="shared" si="65"/>
        <v>Jul</v>
      </c>
      <c r="I1033" t="str">
        <f t="shared" si="66"/>
        <v>2015</v>
      </c>
      <c r="J1033" t="str">
        <f t="shared" si="67"/>
        <v>07</v>
      </c>
    </row>
    <row r="1034" spans="1:10" x14ac:dyDescent="0.2">
      <c r="A1034" s="1">
        <f t="shared" si="64"/>
        <v>42191</v>
      </c>
      <c r="B1034" s="1" t="s">
        <v>1087</v>
      </c>
      <c r="C1034">
        <v>7.7530000000000001</v>
      </c>
      <c r="D1034">
        <v>7.7530000000000001</v>
      </c>
      <c r="E1034">
        <v>7.7530000000000001</v>
      </c>
      <c r="F1034">
        <v>7.7530000000000001</v>
      </c>
      <c r="G1034" s="9">
        <v>-6.3E-3</v>
      </c>
      <c r="H1034" t="str">
        <f t="shared" si="65"/>
        <v>Jul</v>
      </c>
      <c r="I1034" t="str">
        <f t="shared" si="66"/>
        <v>2015</v>
      </c>
      <c r="J1034" t="str">
        <f t="shared" si="67"/>
        <v>06</v>
      </c>
    </row>
    <row r="1035" spans="1:10" x14ac:dyDescent="0.2">
      <c r="A1035" s="1">
        <f t="shared" si="64"/>
        <v>42188</v>
      </c>
      <c r="B1035" s="1" t="s">
        <v>1088</v>
      </c>
      <c r="C1035">
        <v>7.8019999999999996</v>
      </c>
      <c r="D1035">
        <v>7.8019999999999996</v>
      </c>
      <c r="E1035">
        <v>7.8019999999999996</v>
      </c>
      <c r="F1035">
        <v>7.8019999999999996</v>
      </c>
      <c r="G1035" s="9">
        <v>-1.2999999999999999E-3</v>
      </c>
      <c r="H1035" t="str">
        <f t="shared" si="65"/>
        <v>Jul</v>
      </c>
      <c r="I1035" t="str">
        <f t="shared" si="66"/>
        <v>2015</v>
      </c>
      <c r="J1035" t="str">
        <f t="shared" si="67"/>
        <v>03</v>
      </c>
    </row>
    <row r="1036" spans="1:10" x14ac:dyDescent="0.2">
      <c r="A1036" s="1">
        <f t="shared" si="64"/>
        <v>42187</v>
      </c>
      <c r="B1036" s="1" t="s">
        <v>1089</v>
      </c>
      <c r="C1036">
        <v>7.8120000000000003</v>
      </c>
      <c r="D1036">
        <v>7.8120000000000003</v>
      </c>
      <c r="E1036">
        <v>7.8120000000000003</v>
      </c>
      <c r="F1036">
        <v>7.8120000000000003</v>
      </c>
      <c r="G1036" s="9">
        <v>-8.0000000000000004E-4</v>
      </c>
      <c r="H1036" t="str">
        <f t="shared" si="65"/>
        <v>Jul</v>
      </c>
      <c r="I1036" t="str">
        <f t="shared" si="66"/>
        <v>2015</v>
      </c>
      <c r="J1036" t="str">
        <f t="shared" si="67"/>
        <v>02</v>
      </c>
    </row>
    <row r="1037" spans="1:10" x14ac:dyDescent="0.2">
      <c r="A1037" s="1">
        <f t="shared" si="64"/>
        <v>42186</v>
      </c>
      <c r="B1037" s="1" t="s">
        <v>1090</v>
      </c>
      <c r="C1037">
        <v>7.8179999999999996</v>
      </c>
      <c r="D1037">
        <v>7.8179999999999996</v>
      </c>
      <c r="E1037">
        <v>7.8179999999999996</v>
      </c>
      <c r="F1037">
        <v>7.8179999999999996</v>
      </c>
      <c r="G1037" s="9">
        <v>-5.3E-3</v>
      </c>
      <c r="H1037" t="str">
        <f t="shared" si="65"/>
        <v>Jul</v>
      </c>
      <c r="I1037" t="str">
        <f t="shared" si="66"/>
        <v>2015</v>
      </c>
      <c r="J1037" t="str">
        <f t="shared" si="67"/>
        <v>01</v>
      </c>
    </row>
    <row r="1038" spans="1:10" x14ac:dyDescent="0.2">
      <c r="A1038" s="1">
        <f t="shared" si="64"/>
        <v>42185</v>
      </c>
      <c r="B1038" s="1" t="s">
        <v>1091</v>
      </c>
      <c r="C1038">
        <v>7.86</v>
      </c>
      <c r="D1038">
        <v>7.86</v>
      </c>
      <c r="E1038">
        <v>7.86</v>
      </c>
      <c r="F1038">
        <v>7.86</v>
      </c>
      <c r="G1038" s="9">
        <v>-3.8999999999999998E-3</v>
      </c>
      <c r="H1038" t="str">
        <f t="shared" si="65"/>
        <v>Jun</v>
      </c>
      <c r="I1038" t="str">
        <f t="shared" si="66"/>
        <v>2015</v>
      </c>
      <c r="J1038" t="str">
        <f t="shared" si="67"/>
        <v>30</v>
      </c>
    </row>
    <row r="1039" spans="1:10" x14ac:dyDescent="0.2">
      <c r="A1039" s="1">
        <f t="shared" si="64"/>
        <v>42184</v>
      </c>
      <c r="B1039" s="1" t="s">
        <v>1092</v>
      </c>
      <c r="C1039">
        <v>7.891</v>
      </c>
      <c r="D1039">
        <v>7.891</v>
      </c>
      <c r="E1039">
        <v>7.891</v>
      </c>
      <c r="F1039">
        <v>7.891</v>
      </c>
      <c r="G1039" s="9">
        <v>4.5999999999999999E-3</v>
      </c>
      <c r="H1039" t="str">
        <f t="shared" si="65"/>
        <v>Jun</v>
      </c>
      <c r="I1039" t="str">
        <f t="shared" si="66"/>
        <v>2015</v>
      </c>
      <c r="J1039" t="str">
        <f t="shared" si="67"/>
        <v>29</v>
      </c>
    </row>
    <row r="1040" spans="1:10" x14ac:dyDescent="0.2">
      <c r="A1040" s="1">
        <f t="shared" si="64"/>
        <v>42181</v>
      </c>
      <c r="B1040" s="1" t="s">
        <v>1093</v>
      </c>
      <c r="C1040">
        <v>7.8550000000000004</v>
      </c>
      <c r="D1040">
        <v>7.8550000000000004</v>
      </c>
      <c r="E1040">
        <v>7.8550000000000004</v>
      </c>
      <c r="F1040">
        <v>7.8550000000000004</v>
      </c>
      <c r="G1040" s="9">
        <v>4.0000000000000001E-3</v>
      </c>
      <c r="H1040" t="str">
        <f t="shared" si="65"/>
        <v>Jun</v>
      </c>
      <c r="I1040" t="str">
        <f t="shared" si="66"/>
        <v>2015</v>
      </c>
      <c r="J1040" t="str">
        <f t="shared" si="67"/>
        <v>26</v>
      </c>
    </row>
    <row r="1041" spans="1:10" x14ac:dyDescent="0.2">
      <c r="A1041" s="1">
        <f t="shared" si="64"/>
        <v>42180</v>
      </c>
      <c r="B1041" s="1" t="s">
        <v>1094</v>
      </c>
      <c r="C1041">
        <v>7.8239999999999998</v>
      </c>
      <c r="D1041">
        <v>7.8239999999999998</v>
      </c>
      <c r="E1041">
        <v>7.8239999999999998</v>
      </c>
      <c r="F1041">
        <v>7.8239999999999998</v>
      </c>
      <c r="G1041" s="9">
        <v>2.8999999999999998E-3</v>
      </c>
      <c r="H1041" t="str">
        <f t="shared" si="65"/>
        <v>Jun</v>
      </c>
      <c r="I1041" t="str">
        <f t="shared" si="66"/>
        <v>2015</v>
      </c>
      <c r="J1041" t="str">
        <f t="shared" si="67"/>
        <v>25</v>
      </c>
    </row>
    <row r="1042" spans="1:10" x14ac:dyDescent="0.2">
      <c r="A1042" s="1">
        <f t="shared" si="64"/>
        <v>42179</v>
      </c>
      <c r="B1042" s="1" t="s">
        <v>1095</v>
      </c>
      <c r="C1042">
        <v>7.8010000000000002</v>
      </c>
      <c r="D1042">
        <v>7.8010000000000002</v>
      </c>
      <c r="E1042">
        <v>7.8010000000000002</v>
      </c>
      <c r="F1042">
        <v>7.8010000000000002</v>
      </c>
      <c r="G1042" s="9">
        <v>7.1000000000000004E-3</v>
      </c>
      <c r="H1042" t="str">
        <f t="shared" si="65"/>
        <v>Jun</v>
      </c>
      <c r="I1042" t="str">
        <f t="shared" si="66"/>
        <v>2015</v>
      </c>
      <c r="J1042" t="str">
        <f t="shared" si="67"/>
        <v>24</v>
      </c>
    </row>
    <row r="1043" spans="1:10" x14ac:dyDescent="0.2">
      <c r="A1043" s="1">
        <f t="shared" si="64"/>
        <v>42178</v>
      </c>
      <c r="B1043" s="1" t="s">
        <v>1096</v>
      </c>
      <c r="C1043">
        <v>7.7460000000000004</v>
      </c>
      <c r="D1043">
        <v>7.7460000000000004</v>
      </c>
      <c r="E1043">
        <v>7.7460000000000004</v>
      </c>
      <c r="F1043">
        <v>7.7460000000000004</v>
      </c>
      <c r="G1043" s="9">
        <v>1.4E-3</v>
      </c>
      <c r="H1043" t="str">
        <f t="shared" si="65"/>
        <v>Jun</v>
      </c>
      <c r="I1043" t="str">
        <f t="shared" si="66"/>
        <v>2015</v>
      </c>
      <c r="J1043" t="str">
        <f t="shared" si="67"/>
        <v>23</v>
      </c>
    </row>
    <row r="1044" spans="1:10" x14ac:dyDescent="0.2">
      <c r="A1044" s="1">
        <f t="shared" si="64"/>
        <v>42177</v>
      </c>
      <c r="B1044" s="1" t="s">
        <v>1097</v>
      </c>
      <c r="C1044">
        <v>7.7350000000000003</v>
      </c>
      <c r="D1044">
        <v>7.7350000000000003</v>
      </c>
      <c r="E1044">
        <v>7.7350000000000003</v>
      </c>
      <c r="F1044">
        <v>7.7350000000000003</v>
      </c>
      <c r="G1044" s="9">
        <v>3.2000000000000002E-3</v>
      </c>
      <c r="H1044" t="str">
        <f t="shared" si="65"/>
        <v>Jun</v>
      </c>
      <c r="I1044" t="str">
        <f t="shared" si="66"/>
        <v>2015</v>
      </c>
      <c r="J1044" t="str">
        <f t="shared" si="67"/>
        <v>22</v>
      </c>
    </row>
    <row r="1045" spans="1:10" x14ac:dyDescent="0.2">
      <c r="A1045" s="1">
        <f t="shared" si="64"/>
        <v>42174</v>
      </c>
      <c r="B1045" s="1" t="s">
        <v>1098</v>
      </c>
      <c r="C1045">
        <v>7.71</v>
      </c>
      <c r="D1045">
        <v>7.71</v>
      </c>
      <c r="E1045">
        <v>7.71</v>
      </c>
      <c r="F1045">
        <v>7.71</v>
      </c>
      <c r="G1045" s="9">
        <v>-6.6E-3</v>
      </c>
      <c r="H1045" t="str">
        <f t="shared" si="65"/>
        <v>Jun</v>
      </c>
      <c r="I1045" t="str">
        <f t="shared" si="66"/>
        <v>2015</v>
      </c>
      <c r="J1045" t="str">
        <f t="shared" si="67"/>
        <v>19</v>
      </c>
    </row>
    <row r="1046" spans="1:10" x14ac:dyDescent="0.2">
      <c r="A1046" s="1">
        <f t="shared" si="64"/>
        <v>42173</v>
      </c>
      <c r="B1046" s="1" t="s">
        <v>1099</v>
      </c>
      <c r="C1046">
        <v>7.7610000000000001</v>
      </c>
      <c r="D1046">
        <v>7.7610000000000001</v>
      </c>
      <c r="E1046">
        <v>7.7610000000000001</v>
      </c>
      <c r="F1046">
        <v>7.7610000000000001</v>
      </c>
      <c r="G1046" s="9">
        <v>-1.15E-2</v>
      </c>
      <c r="H1046" t="str">
        <f t="shared" si="65"/>
        <v>Jun</v>
      </c>
      <c r="I1046" t="str">
        <f t="shared" si="66"/>
        <v>2015</v>
      </c>
      <c r="J1046" t="str">
        <f t="shared" si="67"/>
        <v>18</v>
      </c>
    </row>
    <row r="1047" spans="1:10" x14ac:dyDescent="0.2">
      <c r="A1047" s="1">
        <f t="shared" si="64"/>
        <v>42172</v>
      </c>
      <c r="B1047" s="1" t="s">
        <v>1100</v>
      </c>
      <c r="C1047">
        <v>7.851</v>
      </c>
      <c r="D1047">
        <v>7.851</v>
      </c>
      <c r="E1047">
        <v>7.851</v>
      </c>
      <c r="F1047">
        <v>7.851</v>
      </c>
      <c r="G1047" s="9">
        <v>-4.3E-3</v>
      </c>
      <c r="H1047" t="str">
        <f t="shared" si="65"/>
        <v>Jun</v>
      </c>
      <c r="I1047" t="str">
        <f t="shared" si="66"/>
        <v>2015</v>
      </c>
      <c r="J1047" t="str">
        <f t="shared" si="67"/>
        <v>17</v>
      </c>
    </row>
    <row r="1048" spans="1:10" x14ac:dyDescent="0.2">
      <c r="A1048" s="1">
        <f t="shared" si="64"/>
        <v>42171</v>
      </c>
      <c r="B1048" s="1" t="s">
        <v>1101</v>
      </c>
      <c r="C1048">
        <v>7.8849999999999998</v>
      </c>
      <c r="D1048">
        <v>7.8849999999999998</v>
      </c>
      <c r="E1048">
        <v>7.8849999999999998</v>
      </c>
      <c r="F1048">
        <v>7.8849999999999998</v>
      </c>
      <c r="G1048" s="9">
        <v>2.3E-3</v>
      </c>
      <c r="H1048" t="str">
        <f t="shared" si="65"/>
        <v>Jun</v>
      </c>
      <c r="I1048" t="str">
        <f t="shared" si="66"/>
        <v>2015</v>
      </c>
      <c r="J1048" t="str">
        <f t="shared" si="67"/>
        <v>16</v>
      </c>
    </row>
    <row r="1049" spans="1:10" x14ac:dyDescent="0.2">
      <c r="A1049" s="1">
        <f t="shared" si="64"/>
        <v>42170</v>
      </c>
      <c r="B1049" s="1" t="s">
        <v>1102</v>
      </c>
      <c r="C1049">
        <v>7.867</v>
      </c>
      <c r="D1049">
        <v>7.867</v>
      </c>
      <c r="E1049">
        <v>7.867</v>
      </c>
      <c r="F1049">
        <v>7.867</v>
      </c>
      <c r="G1049" s="9">
        <v>-3.0000000000000001E-3</v>
      </c>
      <c r="H1049" t="str">
        <f t="shared" si="65"/>
        <v>Jun</v>
      </c>
      <c r="I1049" t="str">
        <f t="shared" si="66"/>
        <v>2015</v>
      </c>
      <c r="J1049" t="str">
        <f t="shared" si="67"/>
        <v>15</v>
      </c>
    </row>
    <row r="1050" spans="1:10" x14ac:dyDescent="0.2">
      <c r="A1050" s="1">
        <f t="shared" si="64"/>
        <v>42167</v>
      </c>
      <c r="B1050" s="1" t="s">
        <v>1103</v>
      </c>
      <c r="C1050">
        <v>7.891</v>
      </c>
      <c r="D1050">
        <v>7.891</v>
      </c>
      <c r="E1050">
        <v>7.891</v>
      </c>
      <c r="F1050">
        <v>7.891</v>
      </c>
      <c r="G1050" s="9">
        <v>1.6999999999999999E-3</v>
      </c>
      <c r="H1050" t="str">
        <f t="shared" si="65"/>
        <v>Jun</v>
      </c>
      <c r="I1050" t="str">
        <f t="shared" si="66"/>
        <v>2015</v>
      </c>
      <c r="J1050" t="str">
        <f t="shared" si="67"/>
        <v>12</v>
      </c>
    </row>
    <row r="1051" spans="1:10" x14ac:dyDescent="0.2">
      <c r="A1051" s="1">
        <f t="shared" si="64"/>
        <v>42166</v>
      </c>
      <c r="B1051" s="1" t="s">
        <v>1104</v>
      </c>
      <c r="C1051">
        <v>7.8780000000000001</v>
      </c>
      <c r="D1051">
        <v>7.8780000000000001</v>
      </c>
      <c r="E1051">
        <v>7.8780000000000001</v>
      </c>
      <c r="F1051">
        <v>7.8780000000000001</v>
      </c>
      <c r="G1051" s="9">
        <v>6.6E-3</v>
      </c>
      <c r="H1051" t="str">
        <f t="shared" si="65"/>
        <v>Jun</v>
      </c>
      <c r="I1051" t="str">
        <f t="shared" si="66"/>
        <v>2015</v>
      </c>
      <c r="J1051" t="str">
        <f t="shared" si="67"/>
        <v>11</v>
      </c>
    </row>
    <row r="1052" spans="1:10" x14ac:dyDescent="0.2">
      <c r="A1052" s="1">
        <f t="shared" si="64"/>
        <v>42165</v>
      </c>
      <c r="B1052" s="1" t="s">
        <v>1105</v>
      </c>
      <c r="C1052">
        <v>7.8259999999999996</v>
      </c>
      <c r="D1052">
        <v>7.8259999999999996</v>
      </c>
      <c r="E1052">
        <v>7.8259999999999996</v>
      </c>
      <c r="F1052">
        <v>7.8259999999999996</v>
      </c>
      <c r="G1052" s="9">
        <v>4.7999999999999996E-3</v>
      </c>
      <c r="H1052" t="str">
        <f t="shared" si="65"/>
        <v>Jun</v>
      </c>
      <c r="I1052" t="str">
        <f t="shared" si="66"/>
        <v>2015</v>
      </c>
      <c r="J1052" t="str">
        <f t="shared" si="67"/>
        <v>10</v>
      </c>
    </row>
    <row r="1053" spans="1:10" x14ac:dyDescent="0.2">
      <c r="A1053" s="1">
        <f t="shared" si="64"/>
        <v>42164</v>
      </c>
      <c r="B1053" s="1" t="s">
        <v>1106</v>
      </c>
      <c r="C1053">
        <v>7.7889999999999997</v>
      </c>
      <c r="D1053">
        <v>7.7889999999999997</v>
      </c>
      <c r="E1053">
        <v>7.7889999999999997</v>
      </c>
      <c r="F1053">
        <v>7.7889999999999997</v>
      </c>
      <c r="G1053" s="9">
        <v>-1.5E-3</v>
      </c>
      <c r="H1053" t="str">
        <f t="shared" si="65"/>
        <v>Jun</v>
      </c>
      <c r="I1053" t="str">
        <f t="shared" si="66"/>
        <v>2015</v>
      </c>
      <c r="J1053" t="str">
        <f t="shared" si="67"/>
        <v>09</v>
      </c>
    </row>
    <row r="1054" spans="1:10" x14ac:dyDescent="0.2">
      <c r="A1054" s="1">
        <f t="shared" si="64"/>
        <v>42163</v>
      </c>
      <c r="B1054" s="1" t="s">
        <v>1107</v>
      </c>
      <c r="C1054">
        <v>7.8010000000000002</v>
      </c>
      <c r="D1054">
        <v>7.8010000000000002</v>
      </c>
      <c r="E1054">
        <v>7.8010000000000002</v>
      </c>
      <c r="F1054">
        <v>7.8010000000000002</v>
      </c>
      <c r="G1054" s="9">
        <v>-2.2800000000000001E-2</v>
      </c>
      <c r="H1054" t="str">
        <f t="shared" si="65"/>
        <v>Jun</v>
      </c>
      <c r="I1054" t="str">
        <f t="shared" si="66"/>
        <v>2015</v>
      </c>
      <c r="J1054" t="str">
        <f t="shared" si="67"/>
        <v>08</v>
      </c>
    </row>
    <row r="1055" spans="1:10" x14ac:dyDescent="0.2">
      <c r="A1055" s="1">
        <f t="shared" si="64"/>
        <v>42162</v>
      </c>
      <c r="B1055" s="1" t="s">
        <v>1108</v>
      </c>
      <c r="C1055">
        <v>7.9829999999999997</v>
      </c>
      <c r="D1055">
        <v>7.9829999999999997</v>
      </c>
      <c r="E1055">
        <v>7.9829999999999997</v>
      </c>
      <c r="F1055">
        <v>7.9829999999999997</v>
      </c>
      <c r="G1055" s="9">
        <v>0</v>
      </c>
      <c r="H1055" t="str">
        <f t="shared" si="65"/>
        <v>Jun</v>
      </c>
      <c r="I1055" t="str">
        <f t="shared" si="66"/>
        <v>2015</v>
      </c>
      <c r="J1055" t="str">
        <f t="shared" si="67"/>
        <v>07</v>
      </c>
    </row>
    <row r="1056" spans="1:10" x14ac:dyDescent="0.2">
      <c r="A1056" s="1">
        <f t="shared" si="64"/>
        <v>42160</v>
      </c>
      <c r="B1056" s="1" t="s">
        <v>1109</v>
      </c>
      <c r="C1056">
        <v>7.9829999999999997</v>
      </c>
      <c r="D1056">
        <v>7.9829999999999997</v>
      </c>
      <c r="E1056">
        <v>7.9829999999999997</v>
      </c>
      <c r="F1056">
        <v>7.9829999999999997</v>
      </c>
      <c r="G1056" s="9">
        <v>-3.5000000000000001E-3</v>
      </c>
      <c r="H1056" t="str">
        <f t="shared" si="65"/>
        <v>Jun</v>
      </c>
      <c r="I1056" t="str">
        <f t="shared" si="66"/>
        <v>2015</v>
      </c>
      <c r="J1056" t="str">
        <f t="shared" si="67"/>
        <v>05</v>
      </c>
    </row>
    <row r="1057" spans="1:10" x14ac:dyDescent="0.2">
      <c r="A1057" s="1">
        <f t="shared" si="64"/>
        <v>42159</v>
      </c>
      <c r="B1057" s="1" t="s">
        <v>1110</v>
      </c>
      <c r="C1057">
        <v>8.0109999999999992</v>
      </c>
      <c r="D1057">
        <v>8.0109999999999992</v>
      </c>
      <c r="E1057">
        <v>8.0109999999999992</v>
      </c>
      <c r="F1057">
        <v>8.0109999999999992</v>
      </c>
      <c r="G1057" s="9">
        <v>6.8999999999999999E-3</v>
      </c>
      <c r="H1057" t="str">
        <f t="shared" si="65"/>
        <v>Jun</v>
      </c>
      <c r="I1057" t="str">
        <f t="shared" si="66"/>
        <v>2015</v>
      </c>
      <c r="J1057" t="str">
        <f t="shared" si="67"/>
        <v>04</v>
      </c>
    </row>
    <row r="1058" spans="1:10" x14ac:dyDescent="0.2">
      <c r="A1058" s="1">
        <f t="shared" si="64"/>
        <v>42158</v>
      </c>
      <c r="B1058" s="1" t="s">
        <v>1111</v>
      </c>
      <c r="C1058">
        <v>7.9560000000000004</v>
      </c>
      <c r="D1058">
        <v>7.9560000000000004</v>
      </c>
      <c r="E1058">
        <v>7.9560000000000004</v>
      </c>
      <c r="F1058">
        <v>7.9560000000000004</v>
      </c>
      <c r="G1058" s="9">
        <v>2.8999999999999998E-3</v>
      </c>
      <c r="H1058" t="str">
        <f t="shared" si="65"/>
        <v>Jun</v>
      </c>
      <c r="I1058" t="str">
        <f t="shared" si="66"/>
        <v>2015</v>
      </c>
      <c r="J1058" t="str">
        <f t="shared" si="67"/>
        <v>03</v>
      </c>
    </row>
    <row r="1059" spans="1:10" x14ac:dyDescent="0.2">
      <c r="A1059" s="1">
        <f t="shared" si="64"/>
        <v>42157</v>
      </c>
      <c r="B1059" s="1" t="s">
        <v>1112</v>
      </c>
      <c r="C1059">
        <v>7.9329999999999998</v>
      </c>
      <c r="D1059">
        <v>7.9329999999999998</v>
      </c>
      <c r="E1059">
        <v>7.9329999999999998</v>
      </c>
      <c r="F1059">
        <v>7.9329999999999998</v>
      </c>
      <c r="G1059" s="9">
        <v>1.4200000000000001E-2</v>
      </c>
      <c r="H1059" t="str">
        <f t="shared" si="65"/>
        <v>Jun</v>
      </c>
      <c r="I1059" t="str">
        <f t="shared" si="66"/>
        <v>2015</v>
      </c>
      <c r="J1059" t="str">
        <f t="shared" si="67"/>
        <v>02</v>
      </c>
    </row>
    <row r="1060" spans="1:10" x14ac:dyDescent="0.2">
      <c r="A1060" s="1">
        <f t="shared" si="64"/>
        <v>42156</v>
      </c>
      <c r="B1060" s="1" t="s">
        <v>1113</v>
      </c>
      <c r="C1060">
        <v>7.8220000000000001</v>
      </c>
      <c r="D1060">
        <v>7.8220000000000001</v>
      </c>
      <c r="E1060">
        <v>7.8220000000000001</v>
      </c>
      <c r="F1060">
        <v>7.8220000000000001</v>
      </c>
      <c r="G1060" s="9">
        <v>8.0000000000000004E-4</v>
      </c>
      <c r="H1060" t="str">
        <f t="shared" si="65"/>
        <v>Jun</v>
      </c>
      <c r="I1060" t="str">
        <f t="shared" si="66"/>
        <v>2015</v>
      </c>
      <c r="J1060" t="str">
        <f t="shared" si="67"/>
        <v>01</v>
      </c>
    </row>
    <row r="1061" spans="1:10" x14ac:dyDescent="0.2">
      <c r="A1061" s="1">
        <f t="shared" si="64"/>
        <v>42154</v>
      </c>
      <c r="B1061" s="1" t="s">
        <v>1114</v>
      </c>
      <c r="C1061">
        <v>7.8159999999999998</v>
      </c>
      <c r="D1061">
        <v>7.8159999999999998</v>
      </c>
      <c r="E1061">
        <v>7.8159999999999998</v>
      </c>
      <c r="F1061">
        <v>7.8159999999999998</v>
      </c>
      <c r="G1061" s="9">
        <v>0</v>
      </c>
      <c r="H1061" t="str">
        <f t="shared" si="65"/>
        <v>May</v>
      </c>
      <c r="I1061" t="str">
        <f t="shared" si="66"/>
        <v>2015</v>
      </c>
      <c r="J1061" t="str">
        <f t="shared" si="67"/>
        <v>30</v>
      </c>
    </row>
    <row r="1062" spans="1:10" x14ac:dyDescent="0.2">
      <c r="A1062" s="1">
        <f t="shared" si="64"/>
        <v>42153</v>
      </c>
      <c r="B1062" s="1" t="s">
        <v>1115</v>
      </c>
      <c r="C1062">
        <v>7.8159999999999998</v>
      </c>
      <c r="D1062">
        <v>7.8159999999999998</v>
      </c>
      <c r="E1062">
        <v>7.8159999999999998</v>
      </c>
      <c r="F1062">
        <v>7.8159999999999998</v>
      </c>
      <c r="G1062" s="9">
        <v>-5.1000000000000004E-3</v>
      </c>
      <c r="H1062" t="str">
        <f t="shared" si="65"/>
        <v>May</v>
      </c>
      <c r="I1062" t="str">
        <f t="shared" si="66"/>
        <v>2015</v>
      </c>
      <c r="J1062" t="str">
        <f t="shared" si="67"/>
        <v>29</v>
      </c>
    </row>
    <row r="1063" spans="1:10" x14ac:dyDescent="0.2">
      <c r="A1063" s="1">
        <f t="shared" si="64"/>
        <v>42152</v>
      </c>
      <c r="B1063" s="1" t="s">
        <v>1116</v>
      </c>
      <c r="C1063">
        <v>7.8559999999999999</v>
      </c>
      <c r="D1063">
        <v>7.8559999999999999</v>
      </c>
      <c r="E1063">
        <v>7.8559999999999999</v>
      </c>
      <c r="F1063">
        <v>7.8559999999999999</v>
      </c>
      <c r="G1063" s="9">
        <v>-1.5E-3</v>
      </c>
      <c r="H1063" t="str">
        <f t="shared" si="65"/>
        <v>May</v>
      </c>
      <c r="I1063" t="str">
        <f t="shared" si="66"/>
        <v>2015</v>
      </c>
      <c r="J1063" t="str">
        <f t="shared" si="67"/>
        <v>28</v>
      </c>
    </row>
    <row r="1064" spans="1:10" x14ac:dyDescent="0.2">
      <c r="A1064" s="1">
        <f t="shared" si="64"/>
        <v>42151</v>
      </c>
      <c r="B1064" s="1" t="s">
        <v>1117</v>
      </c>
      <c r="C1064">
        <v>7.8680000000000003</v>
      </c>
      <c r="D1064">
        <v>7.8680000000000003</v>
      </c>
      <c r="E1064">
        <v>7.8680000000000003</v>
      </c>
      <c r="F1064">
        <v>7.8680000000000003</v>
      </c>
      <c r="G1064" s="9">
        <v>-3.0000000000000001E-3</v>
      </c>
      <c r="H1064" t="str">
        <f t="shared" si="65"/>
        <v>May</v>
      </c>
      <c r="I1064" t="str">
        <f t="shared" si="66"/>
        <v>2015</v>
      </c>
      <c r="J1064" t="str">
        <f t="shared" si="67"/>
        <v>27</v>
      </c>
    </row>
    <row r="1065" spans="1:10" x14ac:dyDescent="0.2">
      <c r="A1065" s="1">
        <f t="shared" si="64"/>
        <v>42150</v>
      </c>
      <c r="B1065" s="1" t="s">
        <v>1118</v>
      </c>
      <c r="C1065">
        <v>7.8920000000000003</v>
      </c>
      <c r="D1065">
        <v>7.8920000000000003</v>
      </c>
      <c r="E1065">
        <v>7.8920000000000003</v>
      </c>
      <c r="F1065">
        <v>7.8920000000000003</v>
      </c>
      <c r="G1065" s="9">
        <v>3.3999999999999998E-3</v>
      </c>
      <c r="H1065" t="str">
        <f t="shared" si="65"/>
        <v>May</v>
      </c>
      <c r="I1065" t="str">
        <f t="shared" si="66"/>
        <v>2015</v>
      </c>
      <c r="J1065" t="str">
        <f t="shared" si="67"/>
        <v>26</v>
      </c>
    </row>
    <row r="1066" spans="1:10" x14ac:dyDescent="0.2">
      <c r="A1066" s="1">
        <f t="shared" si="64"/>
        <v>42149</v>
      </c>
      <c r="B1066" s="1" t="s">
        <v>1119</v>
      </c>
      <c r="C1066">
        <v>7.8650000000000002</v>
      </c>
      <c r="D1066">
        <v>7.8650000000000002</v>
      </c>
      <c r="E1066">
        <v>7.8650000000000002</v>
      </c>
      <c r="F1066">
        <v>7.8650000000000002</v>
      </c>
      <c r="G1066" s="9">
        <v>8.0000000000000004E-4</v>
      </c>
      <c r="H1066" t="str">
        <f t="shared" si="65"/>
        <v>May</v>
      </c>
      <c r="I1066" t="str">
        <f t="shared" si="66"/>
        <v>2015</v>
      </c>
      <c r="J1066" t="str">
        <f t="shared" si="67"/>
        <v>25</v>
      </c>
    </row>
    <row r="1067" spans="1:10" x14ac:dyDescent="0.2">
      <c r="A1067" s="1">
        <f t="shared" si="64"/>
        <v>42146</v>
      </c>
      <c r="B1067" s="1" t="s">
        <v>1120</v>
      </c>
      <c r="C1067">
        <v>7.859</v>
      </c>
      <c r="D1067">
        <v>7.859</v>
      </c>
      <c r="E1067">
        <v>7.859</v>
      </c>
      <c r="F1067">
        <v>7.859</v>
      </c>
      <c r="G1067" s="9">
        <v>-2.2000000000000001E-3</v>
      </c>
      <c r="H1067" t="str">
        <f t="shared" si="65"/>
        <v>May</v>
      </c>
      <c r="I1067" t="str">
        <f t="shared" si="66"/>
        <v>2015</v>
      </c>
      <c r="J1067" t="str">
        <f t="shared" si="67"/>
        <v>22</v>
      </c>
    </row>
    <row r="1068" spans="1:10" x14ac:dyDescent="0.2">
      <c r="A1068" s="1">
        <f t="shared" si="64"/>
        <v>42145</v>
      </c>
      <c r="B1068" s="1" t="s">
        <v>1121</v>
      </c>
      <c r="C1068">
        <v>7.8760000000000003</v>
      </c>
      <c r="D1068">
        <v>7.8760000000000003</v>
      </c>
      <c r="E1068">
        <v>7.8760000000000003</v>
      </c>
      <c r="F1068">
        <v>7.8760000000000003</v>
      </c>
      <c r="G1068" s="9">
        <v>2.3E-3</v>
      </c>
      <c r="H1068" t="str">
        <f t="shared" si="65"/>
        <v>May</v>
      </c>
      <c r="I1068" t="str">
        <f t="shared" si="66"/>
        <v>2015</v>
      </c>
      <c r="J1068" t="str">
        <f t="shared" si="67"/>
        <v>21</v>
      </c>
    </row>
    <row r="1069" spans="1:10" x14ac:dyDescent="0.2">
      <c r="A1069" s="1">
        <f t="shared" si="64"/>
        <v>42144</v>
      </c>
      <c r="B1069" s="1" t="s">
        <v>1122</v>
      </c>
      <c r="C1069">
        <v>7.8579999999999997</v>
      </c>
      <c r="D1069">
        <v>7.8579999999999997</v>
      </c>
      <c r="E1069">
        <v>7.8579999999999997</v>
      </c>
      <c r="F1069">
        <v>7.8579999999999997</v>
      </c>
      <c r="G1069" s="9">
        <v>-5.9999999999999995E-4</v>
      </c>
      <c r="H1069" t="str">
        <f t="shared" si="65"/>
        <v>May</v>
      </c>
      <c r="I1069" t="str">
        <f t="shared" si="66"/>
        <v>2015</v>
      </c>
      <c r="J1069" t="str">
        <f t="shared" si="67"/>
        <v>20</v>
      </c>
    </row>
    <row r="1070" spans="1:10" x14ac:dyDescent="0.2">
      <c r="A1070" s="1">
        <f t="shared" si="64"/>
        <v>42143</v>
      </c>
      <c r="B1070" s="1" t="s">
        <v>1123</v>
      </c>
      <c r="C1070">
        <v>7.8630000000000004</v>
      </c>
      <c r="D1070">
        <v>7.8630000000000004</v>
      </c>
      <c r="E1070">
        <v>7.8630000000000004</v>
      </c>
      <c r="F1070">
        <v>7.8630000000000004</v>
      </c>
      <c r="G1070" s="9">
        <v>-4.7999999999999996E-3</v>
      </c>
      <c r="H1070" t="str">
        <f t="shared" si="65"/>
        <v>May</v>
      </c>
      <c r="I1070" t="str">
        <f t="shared" si="66"/>
        <v>2015</v>
      </c>
      <c r="J1070" t="str">
        <f t="shared" si="67"/>
        <v>19</v>
      </c>
    </row>
    <row r="1071" spans="1:10" x14ac:dyDescent="0.2">
      <c r="A1071" s="1">
        <f t="shared" si="64"/>
        <v>42142</v>
      </c>
      <c r="B1071" s="1" t="s">
        <v>1124</v>
      </c>
      <c r="C1071">
        <v>7.9009999999999998</v>
      </c>
      <c r="D1071">
        <v>7.9009999999999998</v>
      </c>
      <c r="E1071">
        <v>7.9009999999999998</v>
      </c>
      <c r="F1071">
        <v>7.9009999999999998</v>
      </c>
      <c r="G1071" s="9">
        <v>-5.4999999999999997E-3</v>
      </c>
      <c r="H1071" t="str">
        <f t="shared" si="65"/>
        <v>May</v>
      </c>
      <c r="I1071" t="str">
        <f t="shared" si="66"/>
        <v>2015</v>
      </c>
      <c r="J1071" t="str">
        <f t="shared" si="67"/>
        <v>18</v>
      </c>
    </row>
    <row r="1072" spans="1:10" x14ac:dyDescent="0.2">
      <c r="A1072" s="1">
        <f t="shared" si="64"/>
        <v>42139</v>
      </c>
      <c r="B1072" s="1" t="s">
        <v>1125</v>
      </c>
      <c r="C1072">
        <v>7.9450000000000003</v>
      </c>
      <c r="D1072">
        <v>7.9450000000000003</v>
      </c>
      <c r="E1072">
        <v>7.9450000000000003</v>
      </c>
      <c r="F1072">
        <v>7.9450000000000003</v>
      </c>
      <c r="G1072" s="9">
        <v>8.9999999999999998E-4</v>
      </c>
      <c r="H1072" t="str">
        <f t="shared" si="65"/>
        <v>May</v>
      </c>
      <c r="I1072" t="str">
        <f t="shared" si="66"/>
        <v>2015</v>
      </c>
      <c r="J1072" t="str">
        <f t="shared" si="67"/>
        <v>15</v>
      </c>
    </row>
    <row r="1073" spans="1:10" x14ac:dyDescent="0.2">
      <c r="A1073" s="1">
        <f t="shared" si="64"/>
        <v>42138</v>
      </c>
      <c r="B1073" s="1" t="s">
        <v>1126</v>
      </c>
      <c r="C1073">
        <v>7.9379999999999997</v>
      </c>
      <c r="D1073">
        <v>7.9379999999999997</v>
      </c>
      <c r="E1073">
        <v>7.9379999999999997</v>
      </c>
      <c r="F1073">
        <v>7.9379999999999997</v>
      </c>
      <c r="G1073" s="9">
        <v>-2.3999999999999998E-3</v>
      </c>
      <c r="H1073" t="str">
        <f t="shared" si="65"/>
        <v>May</v>
      </c>
      <c r="I1073" t="str">
        <f t="shared" si="66"/>
        <v>2015</v>
      </c>
      <c r="J1073" t="str">
        <f t="shared" si="67"/>
        <v>14</v>
      </c>
    </row>
    <row r="1074" spans="1:10" x14ac:dyDescent="0.2">
      <c r="A1074" s="1">
        <f t="shared" si="64"/>
        <v>42137</v>
      </c>
      <c r="B1074" s="1" t="s">
        <v>1127</v>
      </c>
      <c r="C1074">
        <v>7.9569999999999999</v>
      </c>
      <c r="D1074">
        <v>7.9569999999999999</v>
      </c>
      <c r="E1074">
        <v>7.9569999999999999</v>
      </c>
      <c r="F1074">
        <v>7.9569999999999999</v>
      </c>
      <c r="G1074" s="9">
        <v>8.9999999999999998E-4</v>
      </c>
      <c r="H1074" t="str">
        <f t="shared" si="65"/>
        <v>May</v>
      </c>
      <c r="I1074" t="str">
        <f t="shared" si="66"/>
        <v>2015</v>
      </c>
      <c r="J1074" t="str">
        <f t="shared" si="67"/>
        <v>13</v>
      </c>
    </row>
    <row r="1075" spans="1:10" x14ac:dyDescent="0.2">
      <c r="A1075" s="1">
        <f t="shared" si="64"/>
        <v>42136</v>
      </c>
      <c r="B1075" s="1" t="s">
        <v>1128</v>
      </c>
      <c r="C1075">
        <v>7.95</v>
      </c>
      <c r="D1075">
        <v>7.95</v>
      </c>
      <c r="E1075">
        <v>7.95</v>
      </c>
      <c r="F1075">
        <v>7.95</v>
      </c>
      <c r="G1075" s="9">
        <v>7.7000000000000002E-3</v>
      </c>
      <c r="H1075" t="str">
        <f t="shared" si="65"/>
        <v>May</v>
      </c>
      <c r="I1075" t="str">
        <f t="shared" si="66"/>
        <v>2015</v>
      </c>
      <c r="J1075" t="str">
        <f t="shared" si="67"/>
        <v>12</v>
      </c>
    </row>
    <row r="1076" spans="1:10" x14ac:dyDescent="0.2">
      <c r="A1076" s="1">
        <f t="shared" si="64"/>
        <v>42135</v>
      </c>
      <c r="B1076" s="1" t="s">
        <v>1129</v>
      </c>
      <c r="C1076">
        <v>7.8890000000000002</v>
      </c>
      <c r="D1076">
        <v>7.8890000000000002</v>
      </c>
      <c r="E1076">
        <v>7.8890000000000002</v>
      </c>
      <c r="F1076">
        <v>7.8890000000000002</v>
      </c>
      <c r="G1076" s="9">
        <v>-1.15E-2</v>
      </c>
      <c r="H1076" t="str">
        <f t="shared" si="65"/>
        <v>May</v>
      </c>
      <c r="I1076" t="str">
        <f t="shared" si="66"/>
        <v>2015</v>
      </c>
      <c r="J1076" t="str">
        <f t="shared" si="67"/>
        <v>11</v>
      </c>
    </row>
    <row r="1077" spans="1:10" x14ac:dyDescent="0.2">
      <c r="A1077" s="1">
        <f t="shared" si="64"/>
        <v>42132</v>
      </c>
      <c r="B1077" s="1" t="s">
        <v>1130</v>
      </c>
      <c r="C1077">
        <v>7.9809999999999999</v>
      </c>
      <c r="D1077">
        <v>7.9809999999999999</v>
      </c>
      <c r="E1077">
        <v>7.9809999999999999</v>
      </c>
      <c r="F1077">
        <v>7.9809999999999999</v>
      </c>
      <c r="G1077" s="9">
        <v>-1.8E-3</v>
      </c>
      <c r="H1077" t="str">
        <f t="shared" si="65"/>
        <v>May</v>
      </c>
      <c r="I1077" t="str">
        <f t="shared" si="66"/>
        <v>2015</v>
      </c>
      <c r="J1077" t="str">
        <f t="shared" si="67"/>
        <v>08</v>
      </c>
    </row>
    <row r="1078" spans="1:10" x14ac:dyDescent="0.2">
      <c r="A1078" s="1">
        <f t="shared" si="64"/>
        <v>42131</v>
      </c>
      <c r="B1078" s="1" t="s">
        <v>1131</v>
      </c>
      <c r="C1078">
        <v>7.9950000000000001</v>
      </c>
      <c r="D1078">
        <v>7.9950000000000001</v>
      </c>
      <c r="E1078">
        <v>7.9950000000000001</v>
      </c>
      <c r="F1078">
        <v>7.9950000000000001</v>
      </c>
      <c r="G1078" s="9">
        <v>1.32E-2</v>
      </c>
      <c r="H1078" t="str">
        <f t="shared" si="65"/>
        <v>May</v>
      </c>
      <c r="I1078" t="str">
        <f t="shared" si="66"/>
        <v>2015</v>
      </c>
      <c r="J1078" t="str">
        <f t="shared" si="67"/>
        <v>07</v>
      </c>
    </row>
    <row r="1079" spans="1:10" x14ac:dyDescent="0.2">
      <c r="A1079" s="1">
        <f t="shared" si="64"/>
        <v>42130</v>
      </c>
      <c r="B1079" s="1" t="s">
        <v>1132</v>
      </c>
      <c r="C1079">
        <v>7.891</v>
      </c>
      <c r="D1079">
        <v>7.891</v>
      </c>
      <c r="E1079">
        <v>7.891</v>
      </c>
      <c r="F1079">
        <v>7.891</v>
      </c>
      <c r="G1079" s="9">
        <v>5.0000000000000001E-3</v>
      </c>
      <c r="H1079" t="str">
        <f t="shared" si="65"/>
        <v>May</v>
      </c>
      <c r="I1079" t="str">
        <f t="shared" si="66"/>
        <v>2015</v>
      </c>
      <c r="J1079" t="str">
        <f t="shared" si="67"/>
        <v>06</v>
      </c>
    </row>
    <row r="1080" spans="1:10" x14ac:dyDescent="0.2">
      <c r="A1080" s="1">
        <f t="shared" si="64"/>
        <v>42129</v>
      </c>
      <c r="B1080" s="1" t="s">
        <v>1133</v>
      </c>
      <c r="C1080">
        <v>7.8520000000000003</v>
      </c>
      <c r="D1080">
        <v>7.8520000000000003</v>
      </c>
      <c r="E1080">
        <v>7.8520000000000003</v>
      </c>
      <c r="F1080">
        <v>7.8520000000000003</v>
      </c>
      <c r="G1080" s="9">
        <v>-1E-3</v>
      </c>
      <c r="H1080" t="str">
        <f t="shared" si="65"/>
        <v>May</v>
      </c>
      <c r="I1080" t="str">
        <f t="shared" si="66"/>
        <v>2015</v>
      </c>
      <c r="J1080" t="str">
        <f t="shared" si="67"/>
        <v>05</v>
      </c>
    </row>
    <row r="1081" spans="1:10" x14ac:dyDescent="0.2">
      <c r="A1081" s="1">
        <f t="shared" si="64"/>
        <v>42124</v>
      </c>
      <c r="B1081" s="1" t="s">
        <v>1134</v>
      </c>
      <c r="C1081">
        <v>7.86</v>
      </c>
      <c r="D1081">
        <v>7.86</v>
      </c>
      <c r="E1081">
        <v>7.86</v>
      </c>
      <c r="F1081">
        <v>7.86</v>
      </c>
      <c r="G1081" s="9">
        <v>6.1000000000000004E-3</v>
      </c>
      <c r="H1081" t="str">
        <f t="shared" si="65"/>
        <v>Apr</v>
      </c>
      <c r="I1081" t="str">
        <f t="shared" si="66"/>
        <v>2015</v>
      </c>
      <c r="J1081" t="str">
        <f t="shared" si="67"/>
        <v>30</v>
      </c>
    </row>
    <row r="1082" spans="1:10" x14ac:dyDescent="0.2">
      <c r="A1082" s="1">
        <f t="shared" si="64"/>
        <v>42123</v>
      </c>
      <c r="B1082" s="1" t="s">
        <v>1135</v>
      </c>
      <c r="C1082">
        <v>7.8120000000000003</v>
      </c>
      <c r="D1082">
        <v>7.8120000000000003</v>
      </c>
      <c r="E1082">
        <v>7.8120000000000003</v>
      </c>
      <c r="F1082">
        <v>7.8120000000000003</v>
      </c>
      <c r="G1082" s="9">
        <v>5.8999999999999999E-3</v>
      </c>
      <c r="H1082" t="str">
        <f t="shared" si="65"/>
        <v>Apr</v>
      </c>
      <c r="I1082" t="str">
        <f t="shared" si="66"/>
        <v>2015</v>
      </c>
      <c r="J1082" t="str">
        <f t="shared" si="67"/>
        <v>29</v>
      </c>
    </row>
    <row r="1083" spans="1:10" x14ac:dyDescent="0.2">
      <c r="A1083" s="1">
        <f t="shared" si="64"/>
        <v>42122</v>
      </c>
      <c r="B1083" s="1" t="s">
        <v>1136</v>
      </c>
      <c r="C1083">
        <v>7.766</v>
      </c>
      <c r="D1083">
        <v>7.766</v>
      </c>
      <c r="E1083">
        <v>7.766</v>
      </c>
      <c r="F1083">
        <v>7.766</v>
      </c>
      <c r="G1083" s="9">
        <v>-1.6999999999999999E-3</v>
      </c>
      <c r="H1083" t="str">
        <f t="shared" si="65"/>
        <v>Apr</v>
      </c>
      <c r="I1083" t="str">
        <f t="shared" si="66"/>
        <v>2015</v>
      </c>
      <c r="J1083" t="str">
        <f t="shared" si="67"/>
        <v>28</v>
      </c>
    </row>
    <row r="1084" spans="1:10" x14ac:dyDescent="0.2">
      <c r="A1084" s="1">
        <f t="shared" si="64"/>
        <v>42121</v>
      </c>
      <c r="B1084" s="1" t="s">
        <v>1137</v>
      </c>
      <c r="C1084">
        <v>7.7789999999999999</v>
      </c>
      <c r="D1084">
        <v>7.7789999999999999</v>
      </c>
      <c r="E1084">
        <v>7.7789999999999999</v>
      </c>
      <c r="F1084">
        <v>7.7789999999999999</v>
      </c>
      <c r="G1084" s="9">
        <v>-1.1999999999999999E-3</v>
      </c>
      <c r="H1084" t="str">
        <f t="shared" si="65"/>
        <v>Apr</v>
      </c>
      <c r="I1084" t="str">
        <f t="shared" si="66"/>
        <v>2015</v>
      </c>
      <c r="J1084" t="str">
        <f t="shared" si="67"/>
        <v>27</v>
      </c>
    </row>
    <row r="1085" spans="1:10" x14ac:dyDescent="0.2">
      <c r="A1085" s="1">
        <f t="shared" si="64"/>
        <v>42118</v>
      </c>
      <c r="B1085" s="1" t="s">
        <v>1138</v>
      </c>
      <c r="C1085">
        <v>7.7880000000000003</v>
      </c>
      <c r="D1085">
        <v>7.7880000000000003</v>
      </c>
      <c r="E1085">
        <v>7.7880000000000003</v>
      </c>
      <c r="F1085">
        <v>7.7880000000000003</v>
      </c>
      <c r="G1085" s="9">
        <v>3.7000000000000002E-3</v>
      </c>
      <c r="H1085" t="str">
        <f t="shared" si="65"/>
        <v>Apr</v>
      </c>
      <c r="I1085" t="str">
        <f t="shared" si="66"/>
        <v>2015</v>
      </c>
      <c r="J1085" t="str">
        <f t="shared" si="67"/>
        <v>24</v>
      </c>
    </row>
    <row r="1086" spans="1:10" x14ac:dyDescent="0.2">
      <c r="A1086" s="1">
        <f t="shared" si="64"/>
        <v>42117</v>
      </c>
      <c r="B1086" s="1" t="s">
        <v>1139</v>
      </c>
      <c r="C1086">
        <v>7.7590000000000003</v>
      </c>
      <c r="D1086">
        <v>7.7590000000000003</v>
      </c>
      <c r="E1086">
        <v>7.7590000000000003</v>
      </c>
      <c r="F1086">
        <v>7.7590000000000003</v>
      </c>
      <c r="G1086" s="9">
        <v>8.0000000000000004E-4</v>
      </c>
      <c r="H1086" t="str">
        <f t="shared" si="65"/>
        <v>Apr</v>
      </c>
      <c r="I1086" t="str">
        <f t="shared" si="66"/>
        <v>2015</v>
      </c>
      <c r="J1086" t="str">
        <f t="shared" si="67"/>
        <v>23</v>
      </c>
    </row>
    <row r="1087" spans="1:10" x14ac:dyDescent="0.2">
      <c r="A1087" s="1">
        <f t="shared" si="64"/>
        <v>42116</v>
      </c>
      <c r="B1087" s="1" t="s">
        <v>1140</v>
      </c>
      <c r="C1087">
        <v>7.7530000000000001</v>
      </c>
      <c r="D1087">
        <v>7.7530000000000001</v>
      </c>
      <c r="E1087">
        <v>7.7530000000000001</v>
      </c>
      <c r="F1087">
        <v>7.7530000000000001</v>
      </c>
      <c r="G1087" s="9">
        <v>-3.3E-3</v>
      </c>
      <c r="H1087" t="str">
        <f t="shared" si="65"/>
        <v>Apr</v>
      </c>
      <c r="I1087" t="str">
        <f t="shared" si="66"/>
        <v>2015</v>
      </c>
      <c r="J1087" t="str">
        <f t="shared" si="67"/>
        <v>22</v>
      </c>
    </row>
    <row r="1088" spans="1:10" x14ac:dyDescent="0.2">
      <c r="A1088" s="1">
        <f t="shared" si="64"/>
        <v>42115</v>
      </c>
      <c r="B1088" s="1" t="s">
        <v>1141</v>
      </c>
      <c r="C1088">
        <v>7.7789999999999999</v>
      </c>
      <c r="D1088">
        <v>7.7789999999999999</v>
      </c>
      <c r="E1088">
        <v>7.7789999999999999</v>
      </c>
      <c r="F1088">
        <v>7.7789999999999999</v>
      </c>
      <c r="G1088" s="9">
        <v>-2.0999999999999999E-3</v>
      </c>
      <c r="H1088" t="str">
        <f t="shared" si="65"/>
        <v>Apr</v>
      </c>
      <c r="I1088" t="str">
        <f t="shared" si="66"/>
        <v>2015</v>
      </c>
      <c r="J1088" t="str">
        <f t="shared" si="67"/>
        <v>21</v>
      </c>
    </row>
    <row r="1089" spans="1:10" x14ac:dyDescent="0.2">
      <c r="A1089" s="1">
        <f t="shared" si="64"/>
        <v>42114</v>
      </c>
      <c r="B1089" s="1" t="s">
        <v>1142</v>
      </c>
      <c r="C1089">
        <v>7.7949999999999999</v>
      </c>
      <c r="D1089">
        <v>7.7949999999999999</v>
      </c>
      <c r="E1089">
        <v>7.7949999999999999</v>
      </c>
      <c r="F1089">
        <v>7.7949999999999999</v>
      </c>
      <c r="G1089" s="9">
        <v>4.0000000000000002E-4</v>
      </c>
      <c r="H1089" t="str">
        <f t="shared" si="65"/>
        <v>Apr</v>
      </c>
      <c r="I1089" t="str">
        <f t="shared" si="66"/>
        <v>2015</v>
      </c>
      <c r="J1089" t="str">
        <f t="shared" si="67"/>
        <v>20</v>
      </c>
    </row>
    <row r="1090" spans="1:10" x14ac:dyDescent="0.2">
      <c r="A1090" s="1">
        <f t="shared" si="64"/>
        <v>42111</v>
      </c>
      <c r="B1090" s="1" t="s">
        <v>1143</v>
      </c>
      <c r="C1090">
        <v>7.7919999999999998</v>
      </c>
      <c r="D1090">
        <v>7.7919999999999998</v>
      </c>
      <c r="E1090">
        <v>7.7919999999999998</v>
      </c>
      <c r="F1090">
        <v>7.7919999999999998</v>
      </c>
      <c r="G1090" s="9">
        <v>-1E-3</v>
      </c>
      <c r="H1090" t="str">
        <f t="shared" si="65"/>
        <v>Apr</v>
      </c>
      <c r="I1090" t="str">
        <f t="shared" si="66"/>
        <v>2015</v>
      </c>
      <c r="J1090" t="str">
        <f t="shared" si="67"/>
        <v>17</v>
      </c>
    </row>
    <row r="1091" spans="1:10" x14ac:dyDescent="0.2">
      <c r="A1091" s="1">
        <f t="shared" ref="A1091:A1154" si="68">DATE(I1091,MONTH(1&amp;H1091),J1091)</f>
        <v>42110</v>
      </c>
      <c r="B1091" s="1" t="s">
        <v>1144</v>
      </c>
      <c r="C1091">
        <v>7.8</v>
      </c>
      <c r="D1091">
        <v>7.8</v>
      </c>
      <c r="E1091">
        <v>7.8</v>
      </c>
      <c r="F1091">
        <v>7.8</v>
      </c>
      <c r="G1091" s="9">
        <v>2.0999999999999999E-3</v>
      </c>
      <c r="H1091" t="str">
        <f t="shared" ref="H1091:H1154" si="69">LEFT(B1091,3)</f>
        <v>Apr</v>
      </c>
      <c r="I1091" t="str">
        <f t="shared" ref="I1091:I1154" si="70">RIGHT(B1091,4)</f>
        <v>2015</v>
      </c>
      <c r="J1091" t="str">
        <f t="shared" ref="J1091:J1154" si="71">MID(B1091,5,2)</f>
        <v>16</v>
      </c>
    </row>
    <row r="1092" spans="1:10" x14ac:dyDescent="0.2">
      <c r="A1092" s="1">
        <f t="shared" si="68"/>
        <v>42109</v>
      </c>
      <c r="B1092" s="1" t="s">
        <v>1145</v>
      </c>
      <c r="C1092">
        <v>7.7839999999999998</v>
      </c>
      <c r="D1092">
        <v>7.7839999999999998</v>
      </c>
      <c r="E1092">
        <v>7.7839999999999998</v>
      </c>
      <c r="F1092">
        <v>7.7839999999999998</v>
      </c>
      <c r="G1092" s="9">
        <v>-1.9E-3</v>
      </c>
      <c r="H1092" t="str">
        <f t="shared" si="69"/>
        <v>Apr</v>
      </c>
      <c r="I1092" t="str">
        <f t="shared" si="70"/>
        <v>2015</v>
      </c>
      <c r="J1092" t="str">
        <f t="shared" si="71"/>
        <v>15</v>
      </c>
    </row>
    <row r="1093" spans="1:10" x14ac:dyDescent="0.2">
      <c r="A1093" s="1">
        <f t="shared" si="68"/>
        <v>42107</v>
      </c>
      <c r="B1093" s="1" t="s">
        <v>1146</v>
      </c>
      <c r="C1093">
        <v>7.7990000000000004</v>
      </c>
      <c r="D1093">
        <v>7.7990000000000004</v>
      </c>
      <c r="E1093">
        <v>7.7990000000000004</v>
      </c>
      <c r="F1093">
        <v>7.7990000000000004</v>
      </c>
      <c r="G1093" s="9">
        <v>-2.9999999999999997E-4</v>
      </c>
      <c r="H1093" t="str">
        <f t="shared" si="69"/>
        <v>Apr</v>
      </c>
      <c r="I1093" t="str">
        <f t="shared" si="70"/>
        <v>2015</v>
      </c>
      <c r="J1093" t="str">
        <f t="shared" si="71"/>
        <v>13</v>
      </c>
    </row>
    <row r="1094" spans="1:10" x14ac:dyDescent="0.2">
      <c r="A1094" s="1">
        <f t="shared" si="68"/>
        <v>42104</v>
      </c>
      <c r="B1094" s="1" t="s">
        <v>1147</v>
      </c>
      <c r="C1094">
        <v>7.8010000000000002</v>
      </c>
      <c r="D1094">
        <v>7.8010000000000002</v>
      </c>
      <c r="E1094">
        <v>7.8010000000000002</v>
      </c>
      <c r="F1094">
        <v>7.8010000000000002</v>
      </c>
      <c r="G1094" s="9">
        <v>3.2000000000000002E-3</v>
      </c>
      <c r="H1094" t="str">
        <f t="shared" si="69"/>
        <v>Apr</v>
      </c>
      <c r="I1094" t="str">
        <f t="shared" si="70"/>
        <v>2015</v>
      </c>
      <c r="J1094" t="str">
        <f t="shared" si="71"/>
        <v>10</v>
      </c>
    </row>
    <row r="1095" spans="1:10" x14ac:dyDescent="0.2">
      <c r="A1095" s="1">
        <f t="shared" si="68"/>
        <v>42103</v>
      </c>
      <c r="B1095" s="1" t="s">
        <v>1148</v>
      </c>
      <c r="C1095">
        <v>7.7759999999999998</v>
      </c>
      <c r="D1095">
        <v>7.7759999999999998</v>
      </c>
      <c r="E1095">
        <v>7.7759999999999998</v>
      </c>
      <c r="F1095">
        <v>7.7759999999999998</v>
      </c>
      <c r="G1095" s="9">
        <v>-1.5E-3</v>
      </c>
      <c r="H1095" t="str">
        <f t="shared" si="69"/>
        <v>Apr</v>
      </c>
      <c r="I1095" t="str">
        <f t="shared" si="70"/>
        <v>2015</v>
      </c>
      <c r="J1095" t="str">
        <f t="shared" si="71"/>
        <v>09</v>
      </c>
    </row>
    <row r="1096" spans="1:10" x14ac:dyDescent="0.2">
      <c r="A1096" s="1">
        <f t="shared" si="68"/>
        <v>42102</v>
      </c>
      <c r="B1096" s="1" t="s">
        <v>1149</v>
      </c>
      <c r="C1096">
        <v>7.7880000000000003</v>
      </c>
      <c r="D1096">
        <v>7.7880000000000003</v>
      </c>
      <c r="E1096">
        <v>7.7880000000000003</v>
      </c>
      <c r="F1096">
        <v>7.7880000000000003</v>
      </c>
      <c r="G1096" s="9">
        <v>-1E-4</v>
      </c>
      <c r="H1096" t="str">
        <f t="shared" si="69"/>
        <v>Apr</v>
      </c>
      <c r="I1096" t="str">
        <f t="shared" si="70"/>
        <v>2015</v>
      </c>
      <c r="J1096" t="str">
        <f t="shared" si="71"/>
        <v>08</v>
      </c>
    </row>
    <row r="1097" spans="1:10" x14ac:dyDescent="0.2">
      <c r="A1097" s="1">
        <f t="shared" si="68"/>
        <v>42101</v>
      </c>
      <c r="B1097" s="1" t="s">
        <v>1150</v>
      </c>
      <c r="C1097">
        <v>7.7889999999999997</v>
      </c>
      <c r="D1097">
        <v>7.7889999999999997</v>
      </c>
      <c r="E1097">
        <v>7.7889999999999997</v>
      </c>
      <c r="F1097">
        <v>7.7889999999999997</v>
      </c>
      <c r="G1097" s="9">
        <v>8.5000000000000006E-3</v>
      </c>
      <c r="H1097" t="str">
        <f t="shared" si="69"/>
        <v>Apr</v>
      </c>
      <c r="I1097" t="str">
        <f t="shared" si="70"/>
        <v>2015</v>
      </c>
      <c r="J1097" t="str">
        <f t="shared" si="71"/>
        <v>07</v>
      </c>
    </row>
    <row r="1098" spans="1:10" x14ac:dyDescent="0.2">
      <c r="A1098" s="1">
        <f t="shared" si="68"/>
        <v>42100</v>
      </c>
      <c r="B1098" s="1" t="s">
        <v>1151</v>
      </c>
      <c r="C1098">
        <v>7.7229999999999999</v>
      </c>
      <c r="D1098">
        <v>7.7229999999999999</v>
      </c>
      <c r="E1098">
        <v>7.7229999999999999</v>
      </c>
      <c r="F1098">
        <v>7.7229999999999999</v>
      </c>
      <c r="G1098" s="9">
        <v>-1.6999999999999999E-3</v>
      </c>
      <c r="H1098" t="str">
        <f t="shared" si="69"/>
        <v>Apr</v>
      </c>
      <c r="I1098" t="str">
        <f t="shared" si="70"/>
        <v>2015</v>
      </c>
      <c r="J1098" t="str">
        <f t="shared" si="71"/>
        <v>06</v>
      </c>
    </row>
    <row r="1099" spans="1:10" x14ac:dyDescent="0.2">
      <c r="A1099" s="1">
        <f t="shared" si="68"/>
        <v>42094</v>
      </c>
      <c r="B1099" s="1" t="s">
        <v>1152</v>
      </c>
      <c r="C1099">
        <v>7.7359999999999998</v>
      </c>
      <c r="D1099">
        <v>7.7359999999999998</v>
      </c>
      <c r="E1099">
        <v>7.7359999999999998</v>
      </c>
      <c r="F1099">
        <v>7.7359999999999998</v>
      </c>
      <c r="G1099" s="9">
        <v>-3.3E-3</v>
      </c>
      <c r="H1099" t="str">
        <f t="shared" si="69"/>
        <v>Mar</v>
      </c>
      <c r="I1099" t="str">
        <f t="shared" si="70"/>
        <v>2015</v>
      </c>
      <c r="J1099" t="str">
        <f t="shared" si="71"/>
        <v>31</v>
      </c>
    </row>
    <row r="1100" spans="1:10" x14ac:dyDescent="0.2">
      <c r="A1100" s="1">
        <f t="shared" si="68"/>
        <v>42093</v>
      </c>
      <c r="B1100" s="1" t="s">
        <v>1153</v>
      </c>
      <c r="C1100">
        <v>7.7619999999999996</v>
      </c>
      <c r="D1100">
        <v>7.7619999999999996</v>
      </c>
      <c r="E1100">
        <v>7.7619999999999996</v>
      </c>
      <c r="F1100">
        <v>7.7619999999999996</v>
      </c>
      <c r="G1100" s="9">
        <v>-1.9E-3</v>
      </c>
      <c r="H1100" t="str">
        <f t="shared" si="69"/>
        <v>Mar</v>
      </c>
      <c r="I1100" t="str">
        <f t="shared" si="70"/>
        <v>2015</v>
      </c>
      <c r="J1100" t="str">
        <f t="shared" si="71"/>
        <v>30</v>
      </c>
    </row>
    <row r="1101" spans="1:10" x14ac:dyDescent="0.2">
      <c r="A1101" s="1">
        <f t="shared" si="68"/>
        <v>42090</v>
      </c>
      <c r="B1101" s="1" t="s">
        <v>1154</v>
      </c>
      <c r="C1101">
        <v>7.7770000000000001</v>
      </c>
      <c r="D1101">
        <v>7.7770000000000001</v>
      </c>
      <c r="E1101">
        <v>7.7770000000000001</v>
      </c>
      <c r="F1101">
        <v>7.7770000000000001</v>
      </c>
      <c r="G1101" s="9">
        <v>-2.7000000000000001E-3</v>
      </c>
      <c r="H1101" t="str">
        <f t="shared" si="69"/>
        <v>Mar</v>
      </c>
      <c r="I1101" t="str">
        <f t="shared" si="70"/>
        <v>2015</v>
      </c>
      <c r="J1101" t="str">
        <f t="shared" si="71"/>
        <v>27</v>
      </c>
    </row>
    <row r="1102" spans="1:10" x14ac:dyDescent="0.2">
      <c r="A1102" s="1">
        <f t="shared" si="68"/>
        <v>42089</v>
      </c>
      <c r="B1102" s="1" t="s">
        <v>1155</v>
      </c>
      <c r="C1102">
        <v>7.798</v>
      </c>
      <c r="D1102">
        <v>7.798</v>
      </c>
      <c r="E1102">
        <v>7.798</v>
      </c>
      <c r="F1102">
        <v>7.798</v>
      </c>
      <c r="G1102" s="9">
        <v>3.5999999999999999E-3</v>
      </c>
      <c r="H1102" t="str">
        <f t="shared" si="69"/>
        <v>Mar</v>
      </c>
      <c r="I1102" t="str">
        <f t="shared" si="70"/>
        <v>2015</v>
      </c>
      <c r="J1102" t="str">
        <f t="shared" si="71"/>
        <v>26</v>
      </c>
    </row>
    <row r="1103" spans="1:10" x14ac:dyDescent="0.2">
      <c r="A1103" s="1">
        <f t="shared" si="68"/>
        <v>42088</v>
      </c>
      <c r="B1103" s="1" t="s">
        <v>1156</v>
      </c>
      <c r="C1103">
        <v>7.77</v>
      </c>
      <c r="D1103">
        <v>7.77</v>
      </c>
      <c r="E1103">
        <v>7.77</v>
      </c>
      <c r="F1103">
        <v>7.77</v>
      </c>
      <c r="G1103" s="9">
        <v>2.5999999999999999E-3</v>
      </c>
      <c r="H1103" t="str">
        <f t="shared" si="69"/>
        <v>Mar</v>
      </c>
      <c r="I1103" t="str">
        <f t="shared" si="70"/>
        <v>2015</v>
      </c>
      <c r="J1103" t="str">
        <f t="shared" si="71"/>
        <v>25</v>
      </c>
    </row>
    <row r="1104" spans="1:10" x14ac:dyDescent="0.2">
      <c r="A1104" s="1">
        <f t="shared" si="68"/>
        <v>42087</v>
      </c>
      <c r="B1104" s="1" t="s">
        <v>1157</v>
      </c>
      <c r="C1104">
        <v>7.75</v>
      </c>
      <c r="D1104">
        <v>7.75</v>
      </c>
      <c r="E1104">
        <v>7.75</v>
      </c>
      <c r="F1104">
        <v>7.75</v>
      </c>
      <c r="G1104" s="9">
        <v>-4.0000000000000002E-4</v>
      </c>
      <c r="H1104" t="str">
        <f t="shared" si="69"/>
        <v>Mar</v>
      </c>
      <c r="I1104" t="str">
        <f t="shared" si="70"/>
        <v>2015</v>
      </c>
      <c r="J1104" t="str">
        <f t="shared" si="71"/>
        <v>24</v>
      </c>
    </row>
    <row r="1105" spans="1:10" x14ac:dyDescent="0.2">
      <c r="A1105" s="1">
        <f t="shared" si="68"/>
        <v>42086</v>
      </c>
      <c r="B1105" s="1" t="s">
        <v>1158</v>
      </c>
      <c r="C1105">
        <v>7.7530000000000001</v>
      </c>
      <c r="D1105">
        <v>7.7530000000000001</v>
      </c>
      <c r="E1105">
        <v>7.7530000000000001</v>
      </c>
      <c r="F1105">
        <v>7.7530000000000001</v>
      </c>
      <c r="G1105" s="9">
        <v>8.0000000000000004E-4</v>
      </c>
      <c r="H1105" t="str">
        <f t="shared" si="69"/>
        <v>Mar</v>
      </c>
      <c r="I1105" t="str">
        <f t="shared" si="70"/>
        <v>2015</v>
      </c>
      <c r="J1105" t="str">
        <f t="shared" si="71"/>
        <v>23</v>
      </c>
    </row>
    <row r="1106" spans="1:10" x14ac:dyDescent="0.2">
      <c r="A1106" s="1">
        <f t="shared" si="68"/>
        <v>42083</v>
      </c>
      <c r="B1106" s="1" t="s">
        <v>1159</v>
      </c>
      <c r="C1106">
        <v>7.7469999999999999</v>
      </c>
      <c r="D1106">
        <v>7.7469999999999999</v>
      </c>
      <c r="E1106">
        <v>7.7469999999999999</v>
      </c>
      <c r="F1106">
        <v>7.7469999999999999</v>
      </c>
      <c r="G1106" s="9">
        <v>-1.1999999999999999E-3</v>
      </c>
      <c r="H1106" t="str">
        <f t="shared" si="69"/>
        <v>Mar</v>
      </c>
      <c r="I1106" t="str">
        <f t="shared" si="70"/>
        <v>2015</v>
      </c>
      <c r="J1106" t="str">
        <f t="shared" si="71"/>
        <v>20</v>
      </c>
    </row>
    <row r="1107" spans="1:10" x14ac:dyDescent="0.2">
      <c r="A1107" s="1">
        <f t="shared" si="68"/>
        <v>42082</v>
      </c>
      <c r="B1107" s="1" t="s">
        <v>1160</v>
      </c>
      <c r="C1107">
        <v>7.7560000000000002</v>
      </c>
      <c r="D1107">
        <v>7.7560000000000002</v>
      </c>
      <c r="E1107">
        <v>7.7560000000000002</v>
      </c>
      <c r="F1107">
        <v>7.7560000000000002</v>
      </c>
      <c r="G1107" s="9">
        <v>-4.8999999999999998E-3</v>
      </c>
      <c r="H1107" t="str">
        <f t="shared" si="69"/>
        <v>Mar</v>
      </c>
      <c r="I1107" t="str">
        <f t="shared" si="70"/>
        <v>2015</v>
      </c>
      <c r="J1107" t="str">
        <f t="shared" si="71"/>
        <v>19</v>
      </c>
    </row>
    <row r="1108" spans="1:10" x14ac:dyDescent="0.2">
      <c r="A1108" s="1">
        <f t="shared" si="68"/>
        <v>42081</v>
      </c>
      <c r="B1108" s="1" t="s">
        <v>1161</v>
      </c>
      <c r="C1108">
        <v>7.7939999999999996</v>
      </c>
      <c r="D1108">
        <v>7.7939999999999996</v>
      </c>
      <c r="E1108">
        <v>7.7939999999999996</v>
      </c>
      <c r="F1108">
        <v>7.7939999999999996</v>
      </c>
      <c r="G1108" s="9">
        <v>1.1999999999999999E-3</v>
      </c>
      <c r="H1108" t="str">
        <f t="shared" si="69"/>
        <v>Mar</v>
      </c>
      <c r="I1108" t="str">
        <f t="shared" si="70"/>
        <v>2015</v>
      </c>
      <c r="J1108" t="str">
        <f t="shared" si="71"/>
        <v>18</v>
      </c>
    </row>
    <row r="1109" spans="1:10" x14ac:dyDescent="0.2">
      <c r="A1109" s="1">
        <f t="shared" si="68"/>
        <v>42080</v>
      </c>
      <c r="B1109" s="1" t="s">
        <v>1162</v>
      </c>
      <c r="C1109">
        <v>7.7850000000000001</v>
      </c>
      <c r="D1109">
        <v>7.7850000000000001</v>
      </c>
      <c r="E1109">
        <v>7.7850000000000001</v>
      </c>
      <c r="F1109">
        <v>7.7850000000000001</v>
      </c>
      <c r="G1109" s="9">
        <v>-2.7000000000000001E-3</v>
      </c>
      <c r="H1109" t="str">
        <f t="shared" si="69"/>
        <v>Mar</v>
      </c>
      <c r="I1109" t="str">
        <f t="shared" si="70"/>
        <v>2015</v>
      </c>
      <c r="J1109" t="str">
        <f t="shared" si="71"/>
        <v>17</v>
      </c>
    </row>
    <row r="1110" spans="1:10" x14ac:dyDescent="0.2">
      <c r="A1110" s="1">
        <f t="shared" si="68"/>
        <v>42079</v>
      </c>
      <c r="B1110" s="1" t="s">
        <v>1163</v>
      </c>
      <c r="C1110">
        <v>7.806</v>
      </c>
      <c r="D1110">
        <v>7.806</v>
      </c>
      <c r="E1110">
        <v>7.806</v>
      </c>
      <c r="F1110">
        <v>7.806</v>
      </c>
      <c r="G1110" s="9">
        <v>8.9999999999999998E-4</v>
      </c>
      <c r="H1110" t="str">
        <f t="shared" si="69"/>
        <v>Mar</v>
      </c>
      <c r="I1110" t="str">
        <f t="shared" si="70"/>
        <v>2015</v>
      </c>
      <c r="J1110" t="str">
        <f t="shared" si="71"/>
        <v>16</v>
      </c>
    </row>
    <row r="1111" spans="1:10" x14ac:dyDescent="0.2">
      <c r="A1111" s="1">
        <f t="shared" si="68"/>
        <v>42076</v>
      </c>
      <c r="B1111" s="1" t="s">
        <v>1164</v>
      </c>
      <c r="C1111">
        <v>7.7990000000000004</v>
      </c>
      <c r="D1111">
        <v>7.7990000000000004</v>
      </c>
      <c r="E1111">
        <v>7.7990000000000004</v>
      </c>
      <c r="F1111">
        <v>7.7990000000000004</v>
      </c>
      <c r="G1111" s="9">
        <v>0.01</v>
      </c>
      <c r="H1111" t="str">
        <f t="shared" si="69"/>
        <v>Mar</v>
      </c>
      <c r="I1111" t="str">
        <f t="shared" si="70"/>
        <v>2015</v>
      </c>
      <c r="J1111" t="str">
        <f t="shared" si="71"/>
        <v>13</v>
      </c>
    </row>
    <row r="1112" spans="1:10" x14ac:dyDescent="0.2">
      <c r="A1112" s="1">
        <f t="shared" si="68"/>
        <v>42075</v>
      </c>
      <c r="B1112" s="1" t="s">
        <v>1165</v>
      </c>
      <c r="C1112">
        <v>7.7220000000000004</v>
      </c>
      <c r="D1112">
        <v>7.7220000000000004</v>
      </c>
      <c r="E1112">
        <v>7.7220000000000004</v>
      </c>
      <c r="F1112">
        <v>7.7220000000000004</v>
      </c>
      <c r="G1112" s="9">
        <v>-5.0000000000000001E-3</v>
      </c>
      <c r="H1112" t="str">
        <f t="shared" si="69"/>
        <v>Mar</v>
      </c>
      <c r="I1112" t="str">
        <f t="shared" si="70"/>
        <v>2015</v>
      </c>
      <c r="J1112" t="str">
        <f t="shared" si="71"/>
        <v>12</v>
      </c>
    </row>
    <row r="1113" spans="1:10" x14ac:dyDescent="0.2">
      <c r="A1113" s="1">
        <f t="shared" si="68"/>
        <v>42074</v>
      </c>
      <c r="B1113" s="1" t="s">
        <v>1166</v>
      </c>
      <c r="C1113">
        <v>7.7610000000000001</v>
      </c>
      <c r="D1113">
        <v>7.7610000000000001</v>
      </c>
      <c r="E1113">
        <v>7.7610000000000001</v>
      </c>
      <c r="F1113">
        <v>7.7610000000000001</v>
      </c>
      <c r="G1113" s="9">
        <v>1.4E-3</v>
      </c>
      <c r="H1113" t="str">
        <f t="shared" si="69"/>
        <v>Mar</v>
      </c>
      <c r="I1113" t="str">
        <f t="shared" si="70"/>
        <v>2015</v>
      </c>
      <c r="J1113" t="str">
        <f t="shared" si="71"/>
        <v>11</v>
      </c>
    </row>
    <row r="1114" spans="1:10" x14ac:dyDescent="0.2">
      <c r="A1114" s="1">
        <f t="shared" si="68"/>
        <v>42073</v>
      </c>
      <c r="B1114" s="1" t="s">
        <v>1167</v>
      </c>
      <c r="C1114">
        <v>7.75</v>
      </c>
      <c r="D1114">
        <v>7.75</v>
      </c>
      <c r="E1114">
        <v>7.75</v>
      </c>
      <c r="F1114">
        <v>7.75</v>
      </c>
      <c r="G1114" s="9">
        <v>1.4E-3</v>
      </c>
      <c r="H1114" t="str">
        <f t="shared" si="69"/>
        <v>Mar</v>
      </c>
      <c r="I1114" t="str">
        <f t="shared" si="70"/>
        <v>2015</v>
      </c>
      <c r="J1114" t="str">
        <f t="shared" si="71"/>
        <v>10</v>
      </c>
    </row>
    <row r="1115" spans="1:10" x14ac:dyDescent="0.2">
      <c r="A1115" s="1">
        <f t="shared" si="68"/>
        <v>42072</v>
      </c>
      <c r="B1115" s="1" t="s">
        <v>1168</v>
      </c>
      <c r="C1115">
        <v>7.7389999999999999</v>
      </c>
      <c r="D1115">
        <v>7.7389999999999999</v>
      </c>
      <c r="E1115">
        <v>7.7389999999999999</v>
      </c>
      <c r="F1115">
        <v>7.7389999999999999</v>
      </c>
      <c r="G1115" s="9">
        <v>4.0000000000000001E-3</v>
      </c>
      <c r="H1115" t="str">
        <f t="shared" si="69"/>
        <v>Mar</v>
      </c>
      <c r="I1115" t="str">
        <f t="shared" si="70"/>
        <v>2015</v>
      </c>
      <c r="J1115" t="str">
        <f t="shared" si="71"/>
        <v>09</v>
      </c>
    </row>
    <row r="1116" spans="1:10" x14ac:dyDescent="0.2">
      <c r="A1116" s="1">
        <f t="shared" si="68"/>
        <v>42068</v>
      </c>
      <c r="B1116" s="1" t="s">
        <v>1169</v>
      </c>
      <c r="C1116">
        <v>7.7080000000000002</v>
      </c>
      <c r="D1116">
        <v>7.7080000000000002</v>
      </c>
      <c r="E1116">
        <v>7.7080000000000002</v>
      </c>
      <c r="F1116">
        <v>7.7080000000000002</v>
      </c>
      <c r="G1116" s="9">
        <v>3.0000000000000001E-3</v>
      </c>
      <c r="H1116" t="str">
        <f t="shared" si="69"/>
        <v>Mar</v>
      </c>
      <c r="I1116" t="str">
        <f t="shared" si="70"/>
        <v>2015</v>
      </c>
      <c r="J1116" t="str">
        <f t="shared" si="71"/>
        <v>05</v>
      </c>
    </row>
    <row r="1117" spans="1:10" x14ac:dyDescent="0.2">
      <c r="A1117" s="1">
        <f t="shared" si="68"/>
        <v>42067</v>
      </c>
      <c r="B1117" s="1" t="s">
        <v>1170</v>
      </c>
      <c r="C1117">
        <v>7.6849999999999996</v>
      </c>
      <c r="D1117">
        <v>7.6849999999999996</v>
      </c>
      <c r="E1117">
        <v>7.6849999999999996</v>
      </c>
      <c r="F1117">
        <v>7.6849999999999996</v>
      </c>
      <c r="G1117" s="9">
        <v>-9.1999999999999998E-3</v>
      </c>
      <c r="H1117" t="str">
        <f t="shared" si="69"/>
        <v>Mar</v>
      </c>
      <c r="I1117" t="str">
        <f t="shared" si="70"/>
        <v>2015</v>
      </c>
      <c r="J1117" t="str">
        <f t="shared" si="71"/>
        <v>04</v>
      </c>
    </row>
    <row r="1118" spans="1:10" x14ac:dyDescent="0.2">
      <c r="A1118" s="1">
        <f t="shared" si="68"/>
        <v>42066</v>
      </c>
      <c r="B1118" s="1" t="s">
        <v>1171</v>
      </c>
      <c r="C1118">
        <v>7.7560000000000002</v>
      </c>
      <c r="D1118">
        <v>7.7560000000000002</v>
      </c>
      <c r="E1118">
        <v>7.7560000000000002</v>
      </c>
      <c r="F1118">
        <v>7.7560000000000002</v>
      </c>
      <c r="G1118" s="9">
        <v>1.2999999999999999E-3</v>
      </c>
      <c r="H1118" t="str">
        <f t="shared" si="69"/>
        <v>Mar</v>
      </c>
      <c r="I1118" t="str">
        <f t="shared" si="70"/>
        <v>2015</v>
      </c>
      <c r="J1118" t="str">
        <f t="shared" si="71"/>
        <v>03</v>
      </c>
    </row>
    <row r="1119" spans="1:10" x14ac:dyDescent="0.2">
      <c r="A1119" s="1">
        <f t="shared" si="68"/>
        <v>42065</v>
      </c>
      <c r="B1119" s="1" t="s">
        <v>1172</v>
      </c>
      <c r="C1119">
        <v>7.7460000000000004</v>
      </c>
      <c r="D1119">
        <v>7.7460000000000004</v>
      </c>
      <c r="E1119">
        <v>7.7460000000000004</v>
      </c>
      <c r="F1119">
        <v>7.7460000000000004</v>
      </c>
      <c r="G1119" s="9">
        <v>2.3E-3</v>
      </c>
      <c r="H1119" t="str">
        <f t="shared" si="69"/>
        <v>Mar</v>
      </c>
      <c r="I1119" t="str">
        <f t="shared" si="70"/>
        <v>2015</v>
      </c>
      <c r="J1119" t="str">
        <f t="shared" si="71"/>
        <v>02</v>
      </c>
    </row>
    <row r="1120" spans="1:10" x14ac:dyDescent="0.2">
      <c r="A1120" s="1">
        <f t="shared" si="68"/>
        <v>42062</v>
      </c>
      <c r="B1120" s="1" t="s">
        <v>1173</v>
      </c>
      <c r="C1120">
        <v>7.7279999999999998</v>
      </c>
      <c r="D1120">
        <v>7.7279999999999998</v>
      </c>
      <c r="E1120">
        <v>7.7279999999999998</v>
      </c>
      <c r="F1120">
        <v>7.7279999999999998</v>
      </c>
      <c r="G1120" s="9">
        <v>-1.6000000000000001E-3</v>
      </c>
      <c r="H1120" t="str">
        <f t="shared" si="69"/>
        <v>Feb</v>
      </c>
      <c r="I1120" t="str">
        <f t="shared" si="70"/>
        <v>2015</v>
      </c>
      <c r="J1120" t="str">
        <f t="shared" si="71"/>
        <v>27</v>
      </c>
    </row>
    <row r="1121" spans="1:10" x14ac:dyDescent="0.2">
      <c r="A1121" s="1">
        <f t="shared" si="68"/>
        <v>42061</v>
      </c>
      <c r="B1121" s="1" t="s">
        <v>1174</v>
      </c>
      <c r="C1121">
        <v>7.74</v>
      </c>
      <c r="D1121">
        <v>7.74</v>
      </c>
      <c r="E1121">
        <v>7.74</v>
      </c>
      <c r="F1121">
        <v>7.74</v>
      </c>
      <c r="G1121" s="9">
        <v>4.4000000000000003E-3</v>
      </c>
      <c r="H1121" t="str">
        <f t="shared" si="69"/>
        <v>Feb</v>
      </c>
      <c r="I1121" t="str">
        <f t="shared" si="70"/>
        <v>2015</v>
      </c>
      <c r="J1121" t="str">
        <f t="shared" si="71"/>
        <v>26</v>
      </c>
    </row>
    <row r="1122" spans="1:10" x14ac:dyDescent="0.2">
      <c r="A1122" s="1">
        <f t="shared" si="68"/>
        <v>42060</v>
      </c>
      <c r="B1122" s="1" t="s">
        <v>1175</v>
      </c>
      <c r="C1122">
        <v>7.7060000000000004</v>
      </c>
      <c r="D1122">
        <v>7.7060000000000004</v>
      </c>
      <c r="E1122">
        <v>7.7060000000000004</v>
      </c>
      <c r="F1122">
        <v>7.7060000000000004</v>
      </c>
      <c r="G1122" s="9">
        <v>-1.6000000000000001E-3</v>
      </c>
      <c r="H1122" t="str">
        <f t="shared" si="69"/>
        <v>Feb</v>
      </c>
      <c r="I1122" t="str">
        <f t="shared" si="70"/>
        <v>2015</v>
      </c>
      <c r="J1122" t="str">
        <f t="shared" si="71"/>
        <v>25</v>
      </c>
    </row>
    <row r="1123" spans="1:10" x14ac:dyDescent="0.2">
      <c r="A1123" s="1">
        <f t="shared" si="68"/>
        <v>42059</v>
      </c>
      <c r="B1123" s="1" t="s">
        <v>1176</v>
      </c>
      <c r="C1123">
        <v>7.718</v>
      </c>
      <c r="D1123">
        <v>7.718</v>
      </c>
      <c r="E1123">
        <v>7.718</v>
      </c>
      <c r="F1123">
        <v>7.718</v>
      </c>
      <c r="G1123" s="9">
        <v>1.6999999999999999E-3</v>
      </c>
      <c r="H1123" t="str">
        <f t="shared" si="69"/>
        <v>Feb</v>
      </c>
      <c r="I1123" t="str">
        <f t="shared" si="70"/>
        <v>2015</v>
      </c>
      <c r="J1123" t="str">
        <f t="shared" si="71"/>
        <v>24</v>
      </c>
    </row>
    <row r="1124" spans="1:10" x14ac:dyDescent="0.2">
      <c r="A1124" s="1">
        <f t="shared" si="68"/>
        <v>42058</v>
      </c>
      <c r="B1124" s="1" t="s">
        <v>1177</v>
      </c>
      <c r="C1124">
        <v>7.7050000000000001</v>
      </c>
      <c r="D1124">
        <v>7.7050000000000001</v>
      </c>
      <c r="E1124">
        <v>7.7050000000000001</v>
      </c>
      <c r="F1124">
        <v>7.7050000000000001</v>
      </c>
      <c r="G1124" s="9">
        <v>1.2999999999999999E-3</v>
      </c>
      <c r="H1124" t="str">
        <f t="shared" si="69"/>
        <v>Feb</v>
      </c>
      <c r="I1124" t="str">
        <f t="shared" si="70"/>
        <v>2015</v>
      </c>
      <c r="J1124" t="str">
        <f t="shared" si="71"/>
        <v>23</v>
      </c>
    </row>
    <row r="1125" spans="1:10" x14ac:dyDescent="0.2">
      <c r="A1125" s="1">
        <f t="shared" si="68"/>
        <v>42055</v>
      </c>
      <c r="B1125" s="1" t="s">
        <v>1178</v>
      </c>
      <c r="C1125">
        <v>7.6950000000000003</v>
      </c>
      <c r="D1125">
        <v>7.6950000000000003</v>
      </c>
      <c r="E1125">
        <v>7.6950000000000003</v>
      </c>
      <c r="F1125">
        <v>7.6950000000000003</v>
      </c>
      <c r="G1125" s="9">
        <v>-1.9E-3</v>
      </c>
      <c r="H1125" t="str">
        <f t="shared" si="69"/>
        <v>Feb</v>
      </c>
      <c r="I1125" t="str">
        <f t="shared" si="70"/>
        <v>2015</v>
      </c>
      <c r="J1125" t="str">
        <f t="shared" si="71"/>
        <v>20</v>
      </c>
    </row>
    <row r="1126" spans="1:10" x14ac:dyDescent="0.2">
      <c r="A1126" s="1">
        <f t="shared" si="68"/>
        <v>42054</v>
      </c>
      <c r="B1126" s="1" t="s">
        <v>1179</v>
      </c>
      <c r="C1126">
        <v>7.71</v>
      </c>
      <c r="D1126">
        <v>7.71</v>
      </c>
      <c r="E1126">
        <v>7.71</v>
      </c>
      <c r="F1126">
        <v>7.71</v>
      </c>
      <c r="G1126" s="9">
        <v>0</v>
      </c>
      <c r="H1126" t="str">
        <f t="shared" si="69"/>
        <v>Feb</v>
      </c>
      <c r="I1126" t="str">
        <f t="shared" si="70"/>
        <v>2015</v>
      </c>
      <c r="J1126" t="str">
        <f t="shared" si="71"/>
        <v>19</v>
      </c>
    </row>
    <row r="1127" spans="1:10" x14ac:dyDescent="0.2">
      <c r="A1127" s="1">
        <f t="shared" si="68"/>
        <v>42053</v>
      </c>
      <c r="B1127" s="1" t="s">
        <v>1180</v>
      </c>
      <c r="C1127">
        <v>7.71</v>
      </c>
      <c r="D1127">
        <v>7.71</v>
      </c>
      <c r="E1127">
        <v>7.71</v>
      </c>
      <c r="F1127">
        <v>7.71</v>
      </c>
      <c r="G1127" s="9">
        <v>1E-4</v>
      </c>
      <c r="H1127" t="str">
        <f t="shared" si="69"/>
        <v>Feb</v>
      </c>
      <c r="I1127" t="str">
        <f t="shared" si="70"/>
        <v>2015</v>
      </c>
      <c r="J1127" t="str">
        <f t="shared" si="71"/>
        <v>18</v>
      </c>
    </row>
    <row r="1128" spans="1:10" x14ac:dyDescent="0.2">
      <c r="A1128" s="1">
        <f t="shared" si="68"/>
        <v>42051</v>
      </c>
      <c r="B1128" s="1" t="s">
        <v>1181</v>
      </c>
      <c r="C1128">
        <v>7.7089999999999996</v>
      </c>
      <c r="D1128">
        <v>7.7089999999999996</v>
      </c>
      <c r="E1128">
        <v>7.7089999999999996</v>
      </c>
      <c r="F1128">
        <v>7.7089999999999996</v>
      </c>
      <c r="G1128" s="9">
        <v>1.6000000000000001E-3</v>
      </c>
      <c r="H1128" t="str">
        <f t="shared" si="69"/>
        <v>Feb</v>
      </c>
      <c r="I1128" t="str">
        <f t="shared" si="70"/>
        <v>2015</v>
      </c>
      <c r="J1128" t="str">
        <f t="shared" si="71"/>
        <v>16</v>
      </c>
    </row>
    <row r="1129" spans="1:10" x14ac:dyDescent="0.2">
      <c r="A1129" s="1">
        <f t="shared" si="68"/>
        <v>42048</v>
      </c>
      <c r="B1129" s="1" t="s">
        <v>1182</v>
      </c>
      <c r="C1129">
        <v>7.6970000000000001</v>
      </c>
      <c r="D1129">
        <v>7.6970000000000001</v>
      </c>
      <c r="E1129">
        <v>7.6970000000000001</v>
      </c>
      <c r="F1129">
        <v>7.6970000000000001</v>
      </c>
      <c r="G1129" s="9">
        <v>-5.8999999999999999E-3</v>
      </c>
      <c r="H1129" t="str">
        <f t="shared" si="69"/>
        <v>Feb</v>
      </c>
      <c r="I1129" t="str">
        <f t="shared" si="70"/>
        <v>2015</v>
      </c>
      <c r="J1129" t="str">
        <f t="shared" si="71"/>
        <v>13</v>
      </c>
    </row>
    <row r="1130" spans="1:10" x14ac:dyDescent="0.2">
      <c r="A1130" s="1">
        <f t="shared" si="68"/>
        <v>42047</v>
      </c>
      <c r="B1130" s="1" t="s">
        <v>1183</v>
      </c>
      <c r="C1130">
        <v>7.7430000000000003</v>
      </c>
      <c r="D1130">
        <v>7.7430000000000003</v>
      </c>
      <c r="E1130">
        <v>7.7430000000000003</v>
      </c>
      <c r="F1130">
        <v>7.7430000000000003</v>
      </c>
      <c r="G1130" s="9">
        <v>1.2999999999999999E-3</v>
      </c>
      <c r="H1130" t="str">
        <f t="shared" si="69"/>
        <v>Feb</v>
      </c>
      <c r="I1130" t="str">
        <f t="shared" si="70"/>
        <v>2015</v>
      </c>
      <c r="J1130" t="str">
        <f t="shared" si="71"/>
        <v>12</v>
      </c>
    </row>
    <row r="1131" spans="1:10" x14ac:dyDescent="0.2">
      <c r="A1131" s="1">
        <f t="shared" si="68"/>
        <v>42046</v>
      </c>
      <c r="B1131" s="1" t="s">
        <v>1184</v>
      </c>
      <c r="C1131">
        <v>7.7329999999999997</v>
      </c>
      <c r="D1131">
        <v>7.7329999999999997</v>
      </c>
      <c r="E1131">
        <v>7.7329999999999997</v>
      </c>
      <c r="F1131">
        <v>7.7329999999999997</v>
      </c>
      <c r="G1131" s="9">
        <v>5.0000000000000001E-4</v>
      </c>
      <c r="H1131" t="str">
        <f t="shared" si="69"/>
        <v>Feb</v>
      </c>
      <c r="I1131" t="str">
        <f t="shared" si="70"/>
        <v>2015</v>
      </c>
      <c r="J1131" t="str">
        <f t="shared" si="71"/>
        <v>11</v>
      </c>
    </row>
    <row r="1132" spans="1:10" x14ac:dyDescent="0.2">
      <c r="A1132" s="1">
        <f t="shared" si="68"/>
        <v>42045</v>
      </c>
      <c r="B1132" s="1" t="s">
        <v>1185</v>
      </c>
      <c r="C1132">
        <v>7.7290000000000001</v>
      </c>
      <c r="D1132">
        <v>7.7290000000000001</v>
      </c>
      <c r="E1132">
        <v>7.7290000000000001</v>
      </c>
      <c r="F1132">
        <v>7.7290000000000001</v>
      </c>
      <c r="G1132" s="9">
        <v>4.0000000000000002E-4</v>
      </c>
      <c r="H1132" t="str">
        <f t="shared" si="69"/>
        <v>Feb</v>
      </c>
      <c r="I1132" t="str">
        <f t="shared" si="70"/>
        <v>2015</v>
      </c>
      <c r="J1132" t="str">
        <f t="shared" si="71"/>
        <v>10</v>
      </c>
    </row>
    <row r="1133" spans="1:10" x14ac:dyDescent="0.2">
      <c r="A1133" s="1">
        <f t="shared" si="68"/>
        <v>42044</v>
      </c>
      <c r="B1133" s="1" t="s">
        <v>1186</v>
      </c>
      <c r="C1133">
        <v>7.726</v>
      </c>
      <c r="D1133">
        <v>7.726</v>
      </c>
      <c r="E1133">
        <v>7.726</v>
      </c>
      <c r="F1133">
        <v>7.726</v>
      </c>
      <c r="G1133" s="9">
        <v>3.0999999999999999E-3</v>
      </c>
      <c r="H1133" t="str">
        <f t="shared" si="69"/>
        <v>Feb</v>
      </c>
      <c r="I1133" t="str">
        <f t="shared" si="70"/>
        <v>2015</v>
      </c>
      <c r="J1133" t="str">
        <f t="shared" si="71"/>
        <v>09</v>
      </c>
    </row>
    <row r="1134" spans="1:10" x14ac:dyDescent="0.2">
      <c r="A1134" s="1">
        <f t="shared" si="68"/>
        <v>42041</v>
      </c>
      <c r="B1134" s="1" t="s">
        <v>1187</v>
      </c>
      <c r="C1134">
        <v>7.702</v>
      </c>
      <c r="D1134">
        <v>7.702</v>
      </c>
      <c r="E1134">
        <v>7.702</v>
      </c>
      <c r="F1134">
        <v>7.702</v>
      </c>
      <c r="G1134" s="9">
        <v>0</v>
      </c>
      <c r="H1134" t="str">
        <f t="shared" si="69"/>
        <v>Feb</v>
      </c>
      <c r="I1134" t="str">
        <f t="shared" si="70"/>
        <v>2015</v>
      </c>
      <c r="J1134" t="str">
        <f t="shared" si="71"/>
        <v>06</v>
      </c>
    </row>
    <row r="1135" spans="1:10" x14ac:dyDescent="0.2">
      <c r="A1135" s="1">
        <f t="shared" si="68"/>
        <v>42040</v>
      </c>
      <c r="B1135" s="1" t="s">
        <v>1188</v>
      </c>
      <c r="C1135">
        <v>7.702</v>
      </c>
      <c r="D1135">
        <v>7.702</v>
      </c>
      <c r="E1135">
        <v>7.702</v>
      </c>
      <c r="F1135">
        <v>7.702</v>
      </c>
      <c r="G1135" s="9">
        <v>-2.3E-3</v>
      </c>
      <c r="H1135" t="str">
        <f t="shared" si="69"/>
        <v>Feb</v>
      </c>
      <c r="I1135" t="str">
        <f t="shared" si="70"/>
        <v>2015</v>
      </c>
      <c r="J1135" t="str">
        <f t="shared" si="71"/>
        <v>05</v>
      </c>
    </row>
    <row r="1136" spans="1:10" x14ac:dyDescent="0.2">
      <c r="A1136" s="1">
        <f t="shared" si="68"/>
        <v>42039</v>
      </c>
      <c r="B1136" s="1" t="s">
        <v>1189</v>
      </c>
      <c r="C1136">
        <v>7.72</v>
      </c>
      <c r="D1136">
        <v>7.72</v>
      </c>
      <c r="E1136">
        <v>7.72</v>
      </c>
      <c r="F1136">
        <v>7.72</v>
      </c>
      <c r="G1136" s="9">
        <v>-8.0000000000000004E-4</v>
      </c>
      <c r="H1136" t="str">
        <f t="shared" si="69"/>
        <v>Feb</v>
      </c>
      <c r="I1136" t="str">
        <f t="shared" si="70"/>
        <v>2015</v>
      </c>
      <c r="J1136" t="str">
        <f t="shared" si="71"/>
        <v>04</v>
      </c>
    </row>
    <row r="1137" spans="1:10" x14ac:dyDescent="0.2">
      <c r="A1137" s="1">
        <f t="shared" si="68"/>
        <v>42038</v>
      </c>
      <c r="B1137" s="1" t="s">
        <v>1190</v>
      </c>
      <c r="C1137">
        <v>7.726</v>
      </c>
      <c r="D1137">
        <v>7.726</v>
      </c>
      <c r="E1137">
        <v>7.726</v>
      </c>
      <c r="F1137">
        <v>7.726</v>
      </c>
      <c r="G1137" s="9">
        <v>9.7000000000000003E-3</v>
      </c>
      <c r="H1137" t="str">
        <f t="shared" si="69"/>
        <v>Feb</v>
      </c>
      <c r="I1137" t="str">
        <f t="shared" si="70"/>
        <v>2015</v>
      </c>
      <c r="J1137" t="str">
        <f t="shared" si="71"/>
        <v>03</v>
      </c>
    </row>
    <row r="1138" spans="1:10" x14ac:dyDescent="0.2">
      <c r="A1138" s="1">
        <f t="shared" si="68"/>
        <v>42037</v>
      </c>
      <c r="B1138" s="1" t="s">
        <v>1191</v>
      </c>
      <c r="C1138">
        <v>7.6520000000000001</v>
      </c>
      <c r="D1138">
        <v>7.6520000000000001</v>
      </c>
      <c r="E1138">
        <v>7.6520000000000001</v>
      </c>
      <c r="F1138">
        <v>7.6520000000000001</v>
      </c>
      <c r="G1138" s="9">
        <v>-5.3E-3</v>
      </c>
      <c r="H1138" t="str">
        <f t="shared" si="69"/>
        <v>Feb</v>
      </c>
      <c r="I1138" t="str">
        <f t="shared" si="70"/>
        <v>2015</v>
      </c>
      <c r="J1138" t="str">
        <f t="shared" si="71"/>
        <v>02</v>
      </c>
    </row>
    <row r="1139" spans="1:10" x14ac:dyDescent="0.2">
      <c r="A1139" s="1">
        <f t="shared" si="68"/>
        <v>42036</v>
      </c>
      <c r="B1139" s="1" t="s">
        <v>1192</v>
      </c>
      <c r="C1139">
        <v>7.6929999999999996</v>
      </c>
      <c r="D1139">
        <v>7.6929999999999996</v>
      </c>
      <c r="E1139">
        <v>7.6929999999999996</v>
      </c>
      <c r="F1139">
        <v>7.6929999999999996</v>
      </c>
      <c r="G1139" s="9">
        <v>0</v>
      </c>
      <c r="H1139" t="str">
        <f t="shared" si="69"/>
        <v>Feb</v>
      </c>
      <c r="I1139" t="str">
        <f t="shared" si="70"/>
        <v>2015</v>
      </c>
      <c r="J1139" t="str">
        <f t="shared" si="71"/>
        <v>01</v>
      </c>
    </row>
    <row r="1140" spans="1:10" x14ac:dyDescent="0.2">
      <c r="A1140" s="1">
        <f t="shared" si="68"/>
        <v>42034</v>
      </c>
      <c r="B1140" s="1" t="s">
        <v>1193</v>
      </c>
      <c r="C1140">
        <v>7.6929999999999996</v>
      </c>
      <c r="D1140">
        <v>7.6929999999999996</v>
      </c>
      <c r="E1140">
        <v>7.6929999999999996</v>
      </c>
      <c r="F1140">
        <v>7.6929999999999996</v>
      </c>
      <c r="G1140" s="9">
        <v>-2.5000000000000001E-3</v>
      </c>
      <c r="H1140" t="str">
        <f t="shared" si="69"/>
        <v>Jan</v>
      </c>
      <c r="I1140" t="str">
        <f t="shared" si="70"/>
        <v>2015</v>
      </c>
      <c r="J1140" t="str">
        <f t="shared" si="71"/>
        <v>30</v>
      </c>
    </row>
    <row r="1141" spans="1:10" x14ac:dyDescent="0.2">
      <c r="A1141" s="1">
        <f t="shared" si="68"/>
        <v>42033</v>
      </c>
      <c r="B1141" s="1" t="s">
        <v>1194</v>
      </c>
      <c r="C1141">
        <v>7.7119999999999997</v>
      </c>
      <c r="D1141">
        <v>7.7119999999999997</v>
      </c>
      <c r="E1141">
        <v>7.7119999999999997</v>
      </c>
      <c r="F1141">
        <v>7.7119999999999997</v>
      </c>
      <c r="G1141" s="9">
        <v>5.9999999999999995E-4</v>
      </c>
      <c r="H1141" t="str">
        <f t="shared" si="69"/>
        <v>Jan</v>
      </c>
      <c r="I1141" t="str">
        <f t="shared" si="70"/>
        <v>2015</v>
      </c>
      <c r="J1141" t="str">
        <f t="shared" si="71"/>
        <v>29</v>
      </c>
    </row>
    <row r="1142" spans="1:10" x14ac:dyDescent="0.2">
      <c r="A1142" s="1">
        <f t="shared" si="68"/>
        <v>42032</v>
      </c>
      <c r="B1142" s="1" t="s">
        <v>1195</v>
      </c>
      <c r="C1142">
        <v>7.7069999999999999</v>
      </c>
      <c r="D1142">
        <v>7.7069999999999999</v>
      </c>
      <c r="E1142">
        <v>7.7069999999999999</v>
      </c>
      <c r="F1142">
        <v>7.7069999999999999</v>
      </c>
      <c r="G1142" s="9">
        <v>2.9999999999999997E-4</v>
      </c>
      <c r="H1142" t="str">
        <f t="shared" si="69"/>
        <v>Jan</v>
      </c>
      <c r="I1142" t="str">
        <f t="shared" si="70"/>
        <v>2015</v>
      </c>
      <c r="J1142" t="str">
        <f t="shared" si="71"/>
        <v>28</v>
      </c>
    </row>
    <row r="1143" spans="1:10" x14ac:dyDescent="0.2">
      <c r="A1143" s="1">
        <f t="shared" si="68"/>
        <v>42031</v>
      </c>
      <c r="B1143" s="1" t="s">
        <v>1196</v>
      </c>
      <c r="C1143">
        <v>7.7050000000000001</v>
      </c>
      <c r="D1143">
        <v>7.7050000000000001</v>
      </c>
      <c r="E1143">
        <v>7.7050000000000001</v>
      </c>
      <c r="F1143">
        <v>7.7050000000000001</v>
      </c>
      <c r="G1143" s="9">
        <v>0</v>
      </c>
      <c r="H1143" t="str">
        <f t="shared" si="69"/>
        <v>Jan</v>
      </c>
      <c r="I1143" t="str">
        <f t="shared" si="70"/>
        <v>2015</v>
      </c>
      <c r="J1143" t="str">
        <f t="shared" si="71"/>
        <v>27</v>
      </c>
    </row>
    <row r="1144" spans="1:10" x14ac:dyDescent="0.2">
      <c r="A1144" s="1">
        <f t="shared" si="68"/>
        <v>42027</v>
      </c>
      <c r="B1144" s="1" t="s">
        <v>1197</v>
      </c>
      <c r="C1144">
        <v>7.7050000000000001</v>
      </c>
      <c r="D1144">
        <v>7.7050000000000001</v>
      </c>
      <c r="E1144">
        <v>7.7050000000000001</v>
      </c>
      <c r="F1144">
        <v>7.7050000000000001</v>
      </c>
      <c r="G1144" s="9">
        <v>-1E-3</v>
      </c>
      <c r="H1144" t="str">
        <f t="shared" si="69"/>
        <v>Jan</v>
      </c>
      <c r="I1144" t="str">
        <f t="shared" si="70"/>
        <v>2015</v>
      </c>
      <c r="J1144" t="str">
        <f t="shared" si="71"/>
        <v>23</v>
      </c>
    </row>
    <row r="1145" spans="1:10" x14ac:dyDescent="0.2">
      <c r="A1145" s="1">
        <f t="shared" si="68"/>
        <v>42026</v>
      </c>
      <c r="B1145" s="1" t="s">
        <v>1198</v>
      </c>
      <c r="C1145">
        <v>7.7130000000000001</v>
      </c>
      <c r="D1145">
        <v>7.7130000000000001</v>
      </c>
      <c r="E1145">
        <v>7.7130000000000001</v>
      </c>
      <c r="F1145">
        <v>7.7130000000000001</v>
      </c>
      <c r="G1145" s="9">
        <v>2.8999999999999998E-3</v>
      </c>
      <c r="H1145" t="str">
        <f t="shared" si="69"/>
        <v>Jan</v>
      </c>
      <c r="I1145" t="str">
        <f t="shared" si="70"/>
        <v>2015</v>
      </c>
      <c r="J1145" t="str">
        <f t="shared" si="71"/>
        <v>22</v>
      </c>
    </row>
    <row r="1146" spans="1:10" x14ac:dyDescent="0.2">
      <c r="A1146" s="1">
        <f t="shared" si="68"/>
        <v>42025</v>
      </c>
      <c r="B1146" s="1" t="s">
        <v>1199</v>
      </c>
      <c r="C1146">
        <v>7.6909999999999998</v>
      </c>
      <c r="D1146">
        <v>7.6909999999999998</v>
      </c>
      <c r="E1146">
        <v>7.6909999999999998</v>
      </c>
      <c r="F1146">
        <v>7.6909999999999998</v>
      </c>
      <c r="G1146" s="9">
        <v>-4.4000000000000003E-3</v>
      </c>
      <c r="H1146" t="str">
        <f t="shared" si="69"/>
        <v>Jan</v>
      </c>
      <c r="I1146" t="str">
        <f t="shared" si="70"/>
        <v>2015</v>
      </c>
      <c r="J1146" t="str">
        <f t="shared" si="71"/>
        <v>21</v>
      </c>
    </row>
    <row r="1147" spans="1:10" x14ac:dyDescent="0.2">
      <c r="A1147" s="1">
        <f t="shared" si="68"/>
        <v>42024</v>
      </c>
      <c r="B1147" s="1" t="s">
        <v>1200</v>
      </c>
      <c r="C1147">
        <v>7.7249999999999996</v>
      </c>
      <c r="D1147">
        <v>7.7249999999999996</v>
      </c>
      <c r="E1147">
        <v>7.7249999999999996</v>
      </c>
      <c r="F1147">
        <v>7.7249999999999996</v>
      </c>
      <c r="G1147" s="9">
        <v>-1E-4</v>
      </c>
      <c r="H1147" t="str">
        <f t="shared" si="69"/>
        <v>Jan</v>
      </c>
      <c r="I1147" t="str">
        <f t="shared" si="70"/>
        <v>2015</v>
      </c>
      <c r="J1147" t="str">
        <f t="shared" si="71"/>
        <v>20</v>
      </c>
    </row>
    <row r="1148" spans="1:10" x14ac:dyDescent="0.2">
      <c r="A1148" s="1">
        <f t="shared" si="68"/>
        <v>42023</v>
      </c>
      <c r="B1148" s="1" t="s">
        <v>1201</v>
      </c>
      <c r="C1148">
        <v>7.726</v>
      </c>
      <c r="D1148">
        <v>7.726</v>
      </c>
      <c r="E1148">
        <v>7.726</v>
      </c>
      <c r="F1148">
        <v>7.726</v>
      </c>
      <c r="G1148" s="9">
        <v>2.5999999999999999E-3</v>
      </c>
      <c r="H1148" t="str">
        <f t="shared" si="69"/>
        <v>Jan</v>
      </c>
      <c r="I1148" t="str">
        <f t="shared" si="70"/>
        <v>2015</v>
      </c>
      <c r="J1148" t="str">
        <f t="shared" si="71"/>
        <v>19</v>
      </c>
    </row>
    <row r="1149" spans="1:10" x14ac:dyDescent="0.2">
      <c r="A1149" s="1">
        <f t="shared" si="68"/>
        <v>42020</v>
      </c>
      <c r="B1149" s="1" t="s">
        <v>1202</v>
      </c>
      <c r="C1149">
        <v>7.7060000000000004</v>
      </c>
      <c r="D1149">
        <v>7.7060000000000004</v>
      </c>
      <c r="E1149">
        <v>7.7060000000000004</v>
      </c>
      <c r="F1149">
        <v>7.7060000000000004</v>
      </c>
      <c r="G1149" s="9">
        <v>1.2999999999999999E-3</v>
      </c>
      <c r="H1149" t="str">
        <f t="shared" si="69"/>
        <v>Jan</v>
      </c>
      <c r="I1149" t="str">
        <f t="shared" si="70"/>
        <v>2015</v>
      </c>
      <c r="J1149" t="str">
        <f t="shared" si="71"/>
        <v>16</v>
      </c>
    </row>
    <row r="1150" spans="1:10" x14ac:dyDescent="0.2">
      <c r="A1150" s="1">
        <f t="shared" si="68"/>
        <v>42019</v>
      </c>
      <c r="B1150" s="1" t="s">
        <v>1203</v>
      </c>
      <c r="C1150">
        <v>7.6959999999999997</v>
      </c>
      <c r="D1150">
        <v>7.6959999999999997</v>
      </c>
      <c r="E1150">
        <v>7.6959999999999997</v>
      </c>
      <c r="F1150">
        <v>7.6959999999999997</v>
      </c>
      <c r="G1150" s="9">
        <v>-1.0200000000000001E-2</v>
      </c>
      <c r="H1150" t="str">
        <f t="shared" si="69"/>
        <v>Jan</v>
      </c>
      <c r="I1150" t="str">
        <f t="shared" si="70"/>
        <v>2015</v>
      </c>
      <c r="J1150" t="str">
        <f t="shared" si="71"/>
        <v>15</v>
      </c>
    </row>
    <row r="1151" spans="1:10" x14ac:dyDescent="0.2">
      <c r="A1151" s="1">
        <f t="shared" si="68"/>
        <v>42018</v>
      </c>
      <c r="B1151" s="1" t="s">
        <v>1204</v>
      </c>
      <c r="C1151">
        <v>7.7750000000000004</v>
      </c>
      <c r="D1151">
        <v>7.7750000000000004</v>
      </c>
      <c r="E1151">
        <v>7.7750000000000004</v>
      </c>
      <c r="F1151">
        <v>7.7750000000000004</v>
      </c>
      <c r="G1151" s="9">
        <v>5.0000000000000001E-4</v>
      </c>
      <c r="H1151" t="str">
        <f t="shared" si="69"/>
        <v>Jan</v>
      </c>
      <c r="I1151" t="str">
        <f t="shared" si="70"/>
        <v>2015</v>
      </c>
      <c r="J1151" t="str">
        <f t="shared" si="71"/>
        <v>14</v>
      </c>
    </row>
    <row r="1152" spans="1:10" x14ac:dyDescent="0.2">
      <c r="A1152" s="1">
        <f t="shared" si="68"/>
        <v>42017</v>
      </c>
      <c r="B1152" s="1" t="s">
        <v>1205</v>
      </c>
      <c r="C1152">
        <v>7.7709999999999999</v>
      </c>
      <c r="D1152">
        <v>7.7709999999999999</v>
      </c>
      <c r="E1152">
        <v>7.7709999999999999</v>
      </c>
      <c r="F1152">
        <v>7.7709999999999999</v>
      </c>
      <c r="G1152" s="9">
        <v>-5.0000000000000001E-3</v>
      </c>
      <c r="H1152" t="str">
        <f t="shared" si="69"/>
        <v>Jan</v>
      </c>
      <c r="I1152" t="str">
        <f t="shared" si="70"/>
        <v>2015</v>
      </c>
      <c r="J1152" t="str">
        <f t="shared" si="71"/>
        <v>13</v>
      </c>
    </row>
    <row r="1153" spans="1:10" x14ac:dyDescent="0.2">
      <c r="A1153" s="1">
        <f t="shared" si="68"/>
        <v>42016</v>
      </c>
      <c r="B1153" s="1" t="s">
        <v>1206</v>
      </c>
      <c r="C1153">
        <v>7.81</v>
      </c>
      <c r="D1153">
        <v>7.81</v>
      </c>
      <c r="E1153">
        <v>7.81</v>
      </c>
      <c r="F1153">
        <v>7.81</v>
      </c>
      <c r="G1153" s="9">
        <v>-4.5999999999999999E-3</v>
      </c>
      <c r="H1153" t="str">
        <f t="shared" si="69"/>
        <v>Jan</v>
      </c>
      <c r="I1153" t="str">
        <f t="shared" si="70"/>
        <v>2015</v>
      </c>
      <c r="J1153" t="str">
        <f t="shared" si="71"/>
        <v>12</v>
      </c>
    </row>
    <row r="1154" spans="1:10" x14ac:dyDescent="0.2">
      <c r="A1154" s="1">
        <f t="shared" si="68"/>
        <v>42013</v>
      </c>
      <c r="B1154" s="1" t="s">
        <v>1207</v>
      </c>
      <c r="C1154">
        <v>7.8460000000000001</v>
      </c>
      <c r="D1154">
        <v>7.8460000000000001</v>
      </c>
      <c r="E1154">
        <v>7.8460000000000001</v>
      </c>
      <c r="F1154">
        <v>7.8460000000000001</v>
      </c>
      <c r="G1154" s="9">
        <v>-2.3999999999999998E-3</v>
      </c>
      <c r="H1154" t="str">
        <f t="shared" si="69"/>
        <v>Jan</v>
      </c>
      <c r="I1154" t="str">
        <f t="shared" si="70"/>
        <v>2015</v>
      </c>
      <c r="J1154" t="str">
        <f t="shared" si="71"/>
        <v>09</v>
      </c>
    </row>
    <row r="1155" spans="1:10" x14ac:dyDescent="0.2">
      <c r="A1155" s="1">
        <f t="shared" ref="A1155:A1218" si="72">DATE(I1155,MONTH(1&amp;H1155),J1155)</f>
        <v>42012</v>
      </c>
      <c r="B1155" s="1" t="s">
        <v>1208</v>
      </c>
      <c r="C1155">
        <v>7.8650000000000002</v>
      </c>
      <c r="D1155">
        <v>7.8650000000000002</v>
      </c>
      <c r="E1155">
        <v>7.8650000000000002</v>
      </c>
      <c r="F1155">
        <v>7.8650000000000002</v>
      </c>
      <c r="G1155" s="9">
        <v>8.0000000000000004E-4</v>
      </c>
      <c r="H1155" t="str">
        <f t="shared" ref="H1155:H1218" si="73">LEFT(B1155,3)</f>
        <v>Jan</v>
      </c>
      <c r="I1155" t="str">
        <f t="shared" ref="I1155:I1218" si="74">RIGHT(B1155,4)</f>
        <v>2015</v>
      </c>
      <c r="J1155" t="str">
        <f t="shared" ref="J1155:J1218" si="75">MID(B1155,5,2)</f>
        <v>08</v>
      </c>
    </row>
    <row r="1156" spans="1:10" x14ac:dyDescent="0.2">
      <c r="A1156" s="1">
        <f t="shared" si="72"/>
        <v>42011</v>
      </c>
      <c r="B1156" s="1" t="s">
        <v>1209</v>
      </c>
      <c r="C1156">
        <v>7.859</v>
      </c>
      <c r="D1156">
        <v>7.859</v>
      </c>
      <c r="E1156">
        <v>7.859</v>
      </c>
      <c r="F1156">
        <v>7.859</v>
      </c>
      <c r="G1156" s="9">
        <v>-5.4000000000000003E-3</v>
      </c>
      <c r="H1156" t="str">
        <f t="shared" si="73"/>
        <v>Jan</v>
      </c>
      <c r="I1156" t="str">
        <f t="shared" si="74"/>
        <v>2015</v>
      </c>
      <c r="J1156" t="str">
        <f t="shared" si="75"/>
        <v>07</v>
      </c>
    </row>
    <row r="1157" spans="1:10" x14ac:dyDescent="0.2">
      <c r="A1157" s="1">
        <f t="shared" si="72"/>
        <v>42010</v>
      </c>
      <c r="B1157" s="1" t="s">
        <v>1210</v>
      </c>
      <c r="C1157">
        <v>7.9020000000000001</v>
      </c>
      <c r="D1157">
        <v>7.9020000000000001</v>
      </c>
      <c r="E1157">
        <v>7.9020000000000001</v>
      </c>
      <c r="F1157">
        <v>7.9020000000000001</v>
      </c>
      <c r="G1157" s="9">
        <v>1.2999999999999999E-3</v>
      </c>
      <c r="H1157" t="str">
        <f t="shared" si="73"/>
        <v>Jan</v>
      </c>
      <c r="I1157" t="str">
        <f t="shared" si="74"/>
        <v>2015</v>
      </c>
      <c r="J1157" t="str">
        <f t="shared" si="75"/>
        <v>06</v>
      </c>
    </row>
    <row r="1158" spans="1:10" x14ac:dyDescent="0.2">
      <c r="A1158" s="1">
        <f t="shared" si="72"/>
        <v>42009</v>
      </c>
      <c r="B1158" s="1" t="s">
        <v>1211</v>
      </c>
      <c r="C1158">
        <v>7.8920000000000003</v>
      </c>
      <c r="D1158">
        <v>7.8920000000000003</v>
      </c>
      <c r="E1158">
        <v>7.8920000000000003</v>
      </c>
      <c r="F1158">
        <v>7.8920000000000003</v>
      </c>
      <c r="G1158" s="9">
        <v>2.3E-3</v>
      </c>
      <c r="H1158" t="str">
        <f t="shared" si="73"/>
        <v>Jan</v>
      </c>
      <c r="I1158" t="str">
        <f t="shared" si="74"/>
        <v>2015</v>
      </c>
      <c r="J1158" t="str">
        <f t="shared" si="75"/>
        <v>05</v>
      </c>
    </row>
    <row r="1159" spans="1:10" x14ac:dyDescent="0.2">
      <c r="A1159" s="1">
        <f t="shared" si="72"/>
        <v>42006</v>
      </c>
      <c r="B1159" s="1" t="s">
        <v>1212</v>
      </c>
      <c r="C1159">
        <v>7.8739999999999997</v>
      </c>
      <c r="D1159">
        <v>7.8739999999999997</v>
      </c>
      <c r="E1159">
        <v>7.8739999999999997</v>
      </c>
      <c r="F1159">
        <v>7.8739999999999997</v>
      </c>
      <c r="G1159" s="9">
        <v>-1.1000000000000001E-3</v>
      </c>
      <c r="H1159" t="str">
        <f t="shared" si="73"/>
        <v>Jan</v>
      </c>
      <c r="I1159" t="str">
        <f t="shared" si="74"/>
        <v>2015</v>
      </c>
      <c r="J1159" t="str">
        <f t="shared" si="75"/>
        <v>02</v>
      </c>
    </row>
    <row r="1160" spans="1:10" x14ac:dyDescent="0.2">
      <c r="A1160" s="1">
        <f t="shared" si="72"/>
        <v>42005</v>
      </c>
      <c r="B1160" s="1" t="s">
        <v>1213</v>
      </c>
      <c r="C1160">
        <v>7.883</v>
      </c>
      <c r="D1160">
        <v>7.883</v>
      </c>
      <c r="E1160">
        <v>7.883</v>
      </c>
      <c r="F1160">
        <v>7.883</v>
      </c>
      <c r="G1160" s="9">
        <v>3.3E-3</v>
      </c>
      <c r="H1160" t="str">
        <f t="shared" si="73"/>
        <v>Jan</v>
      </c>
      <c r="I1160" t="str">
        <f t="shared" si="74"/>
        <v>2015</v>
      </c>
      <c r="J1160" t="str">
        <f t="shared" si="75"/>
        <v>01</v>
      </c>
    </row>
    <row r="1161" spans="1:10" x14ac:dyDescent="0.2">
      <c r="A1161" s="1">
        <f t="shared" si="72"/>
        <v>42004</v>
      </c>
      <c r="B1161" s="1" t="s">
        <v>1214</v>
      </c>
      <c r="C1161">
        <v>7.8570000000000002</v>
      </c>
      <c r="D1161">
        <v>7.8570000000000002</v>
      </c>
      <c r="E1161">
        <v>7.8570000000000002</v>
      </c>
      <c r="F1161">
        <v>7.8570000000000002</v>
      </c>
      <c r="G1161" s="9">
        <v>-2E-3</v>
      </c>
      <c r="H1161" t="str">
        <f t="shared" si="73"/>
        <v>Dec</v>
      </c>
      <c r="I1161" t="str">
        <f t="shared" si="74"/>
        <v>2014</v>
      </c>
      <c r="J1161" t="str">
        <f t="shared" si="75"/>
        <v>31</v>
      </c>
    </row>
    <row r="1162" spans="1:10" x14ac:dyDescent="0.2">
      <c r="A1162" s="1">
        <f t="shared" si="72"/>
        <v>42003</v>
      </c>
      <c r="B1162" s="1" t="s">
        <v>1215</v>
      </c>
      <c r="C1162">
        <v>7.8730000000000002</v>
      </c>
      <c r="D1162">
        <v>7.8730000000000002</v>
      </c>
      <c r="E1162">
        <v>7.8730000000000002</v>
      </c>
      <c r="F1162">
        <v>7.8730000000000002</v>
      </c>
      <c r="G1162" s="9">
        <v>-7.1000000000000004E-3</v>
      </c>
      <c r="H1162" t="str">
        <f t="shared" si="73"/>
        <v>Dec</v>
      </c>
      <c r="I1162" t="str">
        <f t="shared" si="74"/>
        <v>2014</v>
      </c>
      <c r="J1162" t="str">
        <f t="shared" si="75"/>
        <v>30</v>
      </c>
    </row>
    <row r="1163" spans="1:10" x14ac:dyDescent="0.2">
      <c r="A1163" s="1">
        <f t="shared" si="72"/>
        <v>42002</v>
      </c>
      <c r="B1163" s="1" t="s">
        <v>1216</v>
      </c>
      <c r="C1163">
        <v>7.9290000000000003</v>
      </c>
      <c r="D1163">
        <v>7.9290000000000003</v>
      </c>
      <c r="E1163">
        <v>7.9290000000000003</v>
      </c>
      <c r="F1163">
        <v>7.9290000000000003</v>
      </c>
      <c r="G1163" s="9">
        <v>-6.4999999999999997E-3</v>
      </c>
      <c r="H1163" t="str">
        <f t="shared" si="73"/>
        <v>Dec</v>
      </c>
      <c r="I1163" t="str">
        <f t="shared" si="74"/>
        <v>2014</v>
      </c>
      <c r="J1163" t="str">
        <f t="shared" si="75"/>
        <v>29</v>
      </c>
    </row>
    <row r="1164" spans="1:10" x14ac:dyDescent="0.2">
      <c r="A1164" s="1">
        <f t="shared" si="72"/>
        <v>42001</v>
      </c>
      <c r="B1164" s="1" t="s">
        <v>1217</v>
      </c>
      <c r="C1164">
        <v>7.9809999999999999</v>
      </c>
      <c r="D1164">
        <v>7.9809999999999999</v>
      </c>
      <c r="E1164">
        <v>7.9809999999999999</v>
      </c>
      <c r="F1164">
        <v>7.9809999999999999</v>
      </c>
      <c r="G1164" s="9">
        <v>0</v>
      </c>
      <c r="H1164" t="str">
        <f t="shared" si="73"/>
        <v>Dec</v>
      </c>
      <c r="I1164" t="str">
        <f t="shared" si="74"/>
        <v>2014</v>
      </c>
      <c r="J1164" t="str">
        <f t="shared" si="75"/>
        <v>28</v>
      </c>
    </row>
    <row r="1165" spans="1:10" x14ac:dyDescent="0.2">
      <c r="A1165" s="1">
        <f t="shared" si="72"/>
        <v>41999</v>
      </c>
      <c r="B1165" s="1" t="s">
        <v>1218</v>
      </c>
      <c r="C1165">
        <v>7.9809999999999999</v>
      </c>
      <c r="D1165">
        <v>7.9809999999999999</v>
      </c>
      <c r="E1165">
        <v>7.9809999999999999</v>
      </c>
      <c r="F1165">
        <v>7.9809999999999999</v>
      </c>
      <c r="G1165" s="9">
        <v>2.3999999999999998E-3</v>
      </c>
      <c r="H1165" t="str">
        <f t="shared" si="73"/>
        <v>Dec</v>
      </c>
      <c r="I1165" t="str">
        <f t="shared" si="74"/>
        <v>2014</v>
      </c>
      <c r="J1165" t="str">
        <f t="shared" si="75"/>
        <v>26</v>
      </c>
    </row>
    <row r="1166" spans="1:10" x14ac:dyDescent="0.2">
      <c r="A1166" s="1">
        <f t="shared" si="72"/>
        <v>41997</v>
      </c>
      <c r="B1166" s="1" t="s">
        <v>1219</v>
      </c>
      <c r="C1166">
        <v>7.9619999999999997</v>
      </c>
      <c r="D1166">
        <v>7.9619999999999997</v>
      </c>
      <c r="E1166">
        <v>7.9619999999999997</v>
      </c>
      <c r="F1166">
        <v>7.9619999999999997</v>
      </c>
      <c r="G1166" s="9">
        <v>5.0000000000000001E-3</v>
      </c>
      <c r="H1166" t="str">
        <f t="shared" si="73"/>
        <v>Dec</v>
      </c>
      <c r="I1166" t="str">
        <f t="shared" si="74"/>
        <v>2014</v>
      </c>
      <c r="J1166" t="str">
        <f t="shared" si="75"/>
        <v>24</v>
      </c>
    </row>
    <row r="1167" spans="1:10" x14ac:dyDescent="0.2">
      <c r="A1167" s="1">
        <f t="shared" si="72"/>
        <v>41996</v>
      </c>
      <c r="B1167" s="1" t="s">
        <v>1220</v>
      </c>
      <c r="C1167">
        <v>7.9219999999999997</v>
      </c>
      <c r="D1167">
        <v>7.9219999999999997</v>
      </c>
      <c r="E1167">
        <v>7.9219999999999997</v>
      </c>
      <c r="F1167">
        <v>7.9219999999999997</v>
      </c>
      <c r="G1167" s="9">
        <v>-4.4000000000000003E-3</v>
      </c>
      <c r="H1167" t="str">
        <f t="shared" si="73"/>
        <v>Dec</v>
      </c>
      <c r="I1167" t="str">
        <f t="shared" si="74"/>
        <v>2014</v>
      </c>
      <c r="J1167" t="str">
        <f t="shared" si="75"/>
        <v>23</v>
      </c>
    </row>
    <row r="1168" spans="1:10" x14ac:dyDescent="0.2">
      <c r="A1168" s="1">
        <f t="shared" si="72"/>
        <v>41995</v>
      </c>
      <c r="B1168" s="1" t="s">
        <v>1221</v>
      </c>
      <c r="C1168">
        <v>7.9569999999999999</v>
      </c>
      <c r="D1168">
        <v>7.9569999999999999</v>
      </c>
      <c r="E1168">
        <v>7.9569999999999999</v>
      </c>
      <c r="F1168">
        <v>7.9569999999999999</v>
      </c>
      <c r="G1168" s="9">
        <v>-5.9999999999999995E-4</v>
      </c>
      <c r="H1168" t="str">
        <f t="shared" si="73"/>
        <v>Dec</v>
      </c>
      <c r="I1168" t="str">
        <f t="shared" si="74"/>
        <v>2014</v>
      </c>
      <c r="J1168" t="str">
        <f t="shared" si="75"/>
        <v>22</v>
      </c>
    </row>
    <row r="1169" spans="1:10" x14ac:dyDescent="0.2">
      <c r="A1169" s="1">
        <f t="shared" si="72"/>
        <v>41992</v>
      </c>
      <c r="B1169" s="1" t="s">
        <v>1222</v>
      </c>
      <c r="C1169">
        <v>7.9619999999999997</v>
      </c>
      <c r="D1169">
        <v>7.9619999999999997</v>
      </c>
      <c r="E1169">
        <v>7.9619999999999997</v>
      </c>
      <c r="F1169">
        <v>7.9619999999999997</v>
      </c>
      <c r="G1169" s="9">
        <v>3.8999999999999998E-3</v>
      </c>
      <c r="H1169" t="str">
        <f t="shared" si="73"/>
        <v>Dec</v>
      </c>
      <c r="I1169" t="str">
        <f t="shared" si="74"/>
        <v>2014</v>
      </c>
      <c r="J1169" t="str">
        <f t="shared" si="75"/>
        <v>19</v>
      </c>
    </row>
    <row r="1170" spans="1:10" x14ac:dyDescent="0.2">
      <c r="A1170" s="1">
        <f t="shared" si="72"/>
        <v>41991</v>
      </c>
      <c r="B1170" s="1" t="s">
        <v>1223</v>
      </c>
      <c r="C1170">
        <v>7.931</v>
      </c>
      <c r="D1170">
        <v>7.931</v>
      </c>
      <c r="E1170">
        <v>7.931</v>
      </c>
      <c r="F1170">
        <v>7.931</v>
      </c>
      <c r="G1170" s="9">
        <v>-5.1000000000000004E-3</v>
      </c>
      <c r="H1170" t="str">
        <f t="shared" si="73"/>
        <v>Dec</v>
      </c>
      <c r="I1170" t="str">
        <f t="shared" si="74"/>
        <v>2014</v>
      </c>
      <c r="J1170" t="str">
        <f t="shared" si="75"/>
        <v>18</v>
      </c>
    </row>
    <row r="1171" spans="1:10" x14ac:dyDescent="0.2">
      <c r="A1171" s="1">
        <f t="shared" si="72"/>
        <v>41990</v>
      </c>
      <c r="B1171" s="1" t="s">
        <v>1224</v>
      </c>
      <c r="C1171">
        <v>7.9720000000000004</v>
      </c>
      <c r="D1171">
        <v>7.9720000000000004</v>
      </c>
      <c r="E1171">
        <v>7.9720000000000004</v>
      </c>
      <c r="F1171">
        <v>7.9720000000000004</v>
      </c>
      <c r="G1171" s="9">
        <v>-2.0999999999999999E-3</v>
      </c>
      <c r="H1171" t="str">
        <f t="shared" si="73"/>
        <v>Dec</v>
      </c>
      <c r="I1171" t="str">
        <f t="shared" si="74"/>
        <v>2014</v>
      </c>
      <c r="J1171" t="str">
        <f t="shared" si="75"/>
        <v>17</v>
      </c>
    </row>
    <row r="1172" spans="1:10" x14ac:dyDescent="0.2">
      <c r="A1172" s="1">
        <f t="shared" si="72"/>
        <v>41989</v>
      </c>
      <c r="B1172" s="1" t="s">
        <v>1225</v>
      </c>
      <c r="C1172">
        <v>7.9889999999999999</v>
      </c>
      <c r="D1172">
        <v>7.9889999999999999</v>
      </c>
      <c r="E1172">
        <v>7.9889999999999999</v>
      </c>
      <c r="F1172">
        <v>7.9889999999999999</v>
      </c>
      <c r="G1172" s="9">
        <v>1.9699999999999999E-2</v>
      </c>
      <c r="H1172" t="str">
        <f t="shared" si="73"/>
        <v>Dec</v>
      </c>
      <c r="I1172" t="str">
        <f t="shared" si="74"/>
        <v>2014</v>
      </c>
      <c r="J1172" t="str">
        <f t="shared" si="75"/>
        <v>16</v>
      </c>
    </row>
    <row r="1173" spans="1:10" x14ac:dyDescent="0.2">
      <c r="A1173" s="1">
        <f t="shared" si="72"/>
        <v>41988</v>
      </c>
      <c r="B1173" s="1" t="s">
        <v>1226</v>
      </c>
      <c r="C1173">
        <v>7.835</v>
      </c>
      <c r="D1173">
        <v>7.835</v>
      </c>
      <c r="E1173">
        <v>7.835</v>
      </c>
      <c r="F1173">
        <v>7.835</v>
      </c>
      <c r="G1173" s="9">
        <v>5.0000000000000001E-4</v>
      </c>
      <c r="H1173" t="str">
        <f t="shared" si="73"/>
        <v>Dec</v>
      </c>
      <c r="I1173" t="str">
        <f t="shared" si="74"/>
        <v>2014</v>
      </c>
      <c r="J1173" t="str">
        <f t="shared" si="75"/>
        <v>15</v>
      </c>
    </row>
    <row r="1174" spans="1:10" x14ac:dyDescent="0.2">
      <c r="A1174" s="1">
        <f t="shared" si="72"/>
        <v>41987</v>
      </c>
      <c r="B1174" s="1" t="s">
        <v>1227</v>
      </c>
      <c r="C1174">
        <v>7.8310000000000004</v>
      </c>
      <c r="D1174">
        <v>7.8310000000000004</v>
      </c>
      <c r="E1174">
        <v>7.8310000000000004</v>
      </c>
      <c r="F1174">
        <v>7.8310000000000004</v>
      </c>
      <c r="G1174" s="9">
        <v>0</v>
      </c>
      <c r="H1174" t="str">
        <f t="shared" si="73"/>
        <v>Dec</v>
      </c>
      <c r="I1174" t="str">
        <f t="shared" si="74"/>
        <v>2014</v>
      </c>
      <c r="J1174" t="str">
        <f t="shared" si="75"/>
        <v>14</v>
      </c>
    </row>
    <row r="1175" spans="1:10" x14ac:dyDescent="0.2">
      <c r="A1175" s="1">
        <f t="shared" si="72"/>
        <v>41985</v>
      </c>
      <c r="B1175" s="1" t="s">
        <v>1228</v>
      </c>
      <c r="C1175">
        <v>7.8310000000000004</v>
      </c>
      <c r="D1175">
        <v>7.8310000000000004</v>
      </c>
      <c r="E1175">
        <v>7.8310000000000004</v>
      </c>
      <c r="F1175">
        <v>7.8310000000000004</v>
      </c>
      <c r="G1175" s="9">
        <v>-4.4000000000000003E-3</v>
      </c>
      <c r="H1175" t="str">
        <f t="shared" si="73"/>
        <v>Dec</v>
      </c>
      <c r="I1175" t="str">
        <f t="shared" si="74"/>
        <v>2014</v>
      </c>
      <c r="J1175" t="str">
        <f t="shared" si="75"/>
        <v>12</v>
      </c>
    </row>
    <row r="1176" spans="1:10" x14ac:dyDescent="0.2">
      <c r="A1176" s="1">
        <f t="shared" si="72"/>
        <v>41984</v>
      </c>
      <c r="B1176" s="1" t="s">
        <v>1229</v>
      </c>
      <c r="C1176">
        <v>7.8659999999999997</v>
      </c>
      <c r="D1176">
        <v>7.8659999999999997</v>
      </c>
      <c r="E1176">
        <v>7.8659999999999997</v>
      </c>
      <c r="F1176">
        <v>7.8659999999999997</v>
      </c>
      <c r="G1176" s="9">
        <v>-5.3E-3</v>
      </c>
      <c r="H1176" t="str">
        <f t="shared" si="73"/>
        <v>Dec</v>
      </c>
      <c r="I1176" t="str">
        <f t="shared" si="74"/>
        <v>2014</v>
      </c>
      <c r="J1176" t="str">
        <f t="shared" si="75"/>
        <v>11</v>
      </c>
    </row>
    <row r="1177" spans="1:10" x14ac:dyDescent="0.2">
      <c r="A1177" s="1">
        <f t="shared" si="72"/>
        <v>41983</v>
      </c>
      <c r="B1177" s="1" t="s">
        <v>1230</v>
      </c>
      <c r="C1177">
        <v>7.9080000000000004</v>
      </c>
      <c r="D1177">
        <v>7.9080000000000004</v>
      </c>
      <c r="E1177">
        <v>7.9080000000000004</v>
      </c>
      <c r="F1177">
        <v>7.9080000000000004</v>
      </c>
      <c r="G1177" s="9">
        <v>8.0000000000000004E-4</v>
      </c>
      <c r="H1177" t="str">
        <f t="shared" si="73"/>
        <v>Dec</v>
      </c>
      <c r="I1177" t="str">
        <f t="shared" si="74"/>
        <v>2014</v>
      </c>
      <c r="J1177" t="str">
        <f t="shared" si="75"/>
        <v>10</v>
      </c>
    </row>
    <row r="1178" spans="1:10" x14ac:dyDescent="0.2">
      <c r="A1178" s="1">
        <f t="shared" si="72"/>
        <v>41982</v>
      </c>
      <c r="B1178" s="1" t="s">
        <v>1231</v>
      </c>
      <c r="C1178">
        <v>7.9020000000000001</v>
      </c>
      <c r="D1178">
        <v>7.9020000000000001</v>
      </c>
      <c r="E1178">
        <v>7.9020000000000001</v>
      </c>
      <c r="F1178">
        <v>7.9020000000000001</v>
      </c>
      <c r="G1178" s="9">
        <v>-2.3E-3</v>
      </c>
      <c r="H1178" t="str">
        <f t="shared" si="73"/>
        <v>Dec</v>
      </c>
      <c r="I1178" t="str">
        <f t="shared" si="74"/>
        <v>2014</v>
      </c>
      <c r="J1178" t="str">
        <f t="shared" si="75"/>
        <v>09</v>
      </c>
    </row>
    <row r="1179" spans="1:10" x14ac:dyDescent="0.2">
      <c r="A1179" s="1">
        <f t="shared" si="72"/>
        <v>41981</v>
      </c>
      <c r="B1179" s="1" t="s">
        <v>1232</v>
      </c>
      <c r="C1179">
        <v>7.92</v>
      </c>
      <c r="D1179">
        <v>7.92</v>
      </c>
      <c r="E1179">
        <v>7.92</v>
      </c>
      <c r="F1179">
        <v>7.92</v>
      </c>
      <c r="G1179" s="9">
        <v>-2.3999999999999998E-3</v>
      </c>
      <c r="H1179" t="str">
        <f t="shared" si="73"/>
        <v>Dec</v>
      </c>
      <c r="I1179" t="str">
        <f t="shared" si="74"/>
        <v>2014</v>
      </c>
      <c r="J1179" t="str">
        <f t="shared" si="75"/>
        <v>08</v>
      </c>
    </row>
    <row r="1180" spans="1:10" x14ac:dyDescent="0.2">
      <c r="A1180" s="1">
        <f t="shared" si="72"/>
        <v>41978</v>
      </c>
      <c r="B1180" s="1" t="s">
        <v>1233</v>
      </c>
      <c r="C1180">
        <v>7.9390000000000001</v>
      </c>
      <c r="D1180">
        <v>7.9390000000000001</v>
      </c>
      <c r="E1180">
        <v>7.9390000000000001</v>
      </c>
      <c r="F1180">
        <v>7.9390000000000001</v>
      </c>
      <c r="G1180" s="9">
        <v>-3.8E-3</v>
      </c>
      <c r="H1180" t="str">
        <f t="shared" si="73"/>
        <v>Dec</v>
      </c>
      <c r="I1180" t="str">
        <f t="shared" si="74"/>
        <v>2014</v>
      </c>
      <c r="J1180" t="str">
        <f t="shared" si="75"/>
        <v>05</v>
      </c>
    </row>
    <row r="1181" spans="1:10" x14ac:dyDescent="0.2">
      <c r="A1181" s="1">
        <f t="shared" si="72"/>
        <v>41977</v>
      </c>
      <c r="B1181" s="1" t="s">
        <v>1234</v>
      </c>
      <c r="C1181">
        <v>7.9690000000000003</v>
      </c>
      <c r="D1181">
        <v>7.9690000000000003</v>
      </c>
      <c r="E1181">
        <v>7.9690000000000003</v>
      </c>
      <c r="F1181">
        <v>7.9690000000000003</v>
      </c>
      <c r="G1181" s="9">
        <v>-5.0000000000000001E-4</v>
      </c>
      <c r="H1181" t="str">
        <f t="shared" si="73"/>
        <v>Dec</v>
      </c>
      <c r="I1181" t="str">
        <f t="shared" si="74"/>
        <v>2014</v>
      </c>
      <c r="J1181" t="str">
        <f t="shared" si="75"/>
        <v>04</v>
      </c>
    </row>
    <row r="1182" spans="1:10" x14ac:dyDescent="0.2">
      <c r="A1182" s="1">
        <f t="shared" si="72"/>
        <v>41976</v>
      </c>
      <c r="B1182" s="1" t="s">
        <v>1235</v>
      </c>
      <c r="C1182">
        <v>7.9729999999999999</v>
      </c>
      <c r="D1182">
        <v>7.9729999999999999</v>
      </c>
      <c r="E1182">
        <v>7.9729999999999999</v>
      </c>
      <c r="F1182">
        <v>7.9729999999999999</v>
      </c>
      <c r="G1182" s="9">
        <v>5.0000000000000001E-4</v>
      </c>
      <c r="H1182" t="str">
        <f t="shared" si="73"/>
        <v>Dec</v>
      </c>
      <c r="I1182" t="str">
        <f t="shared" si="74"/>
        <v>2014</v>
      </c>
      <c r="J1182" t="str">
        <f t="shared" si="75"/>
        <v>03</v>
      </c>
    </row>
    <row r="1183" spans="1:10" x14ac:dyDescent="0.2">
      <c r="A1183" s="1">
        <f t="shared" si="72"/>
        <v>41975</v>
      </c>
      <c r="B1183" s="1" t="s">
        <v>1236</v>
      </c>
      <c r="C1183">
        <v>7.9690000000000003</v>
      </c>
      <c r="D1183">
        <v>7.9690000000000003</v>
      </c>
      <c r="E1183">
        <v>7.9690000000000003</v>
      </c>
      <c r="F1183">
        <v>7.9690000000000003</v>
      </c>
      <c r="G1183" s="9">
        <v>-1.14E-2</v>
      </c>
      <c r="H1183" t="str">
        <f t="shared" si="73"/>
        <v>Dec</v>
      </c>
      <c r="I1183" t="str">
        <f t="shared" si="74"/>
        <v>2014</v>
      </c>
      <c r="J1183" t="str">
        <f t="shared" si="75"/>
        <v>02</v>
      </c>
    </row>
    <row r="1184" spans="1:10" x14ac:dyDescent="0.2">
      <c r="A1184" s="1">
        <f t="shared" si="72"/>
        <v>41974</v>
      </c>
      <c r="B1184" s="1" t="s">
        <v>1237</v>
      </c>
      <c r="C1184">
        <v>8.0609999999999999</v>
      </c>
      <c r="D1184">
        <v>8.0609999999999999</v>
      </c>
      <c r="E1184">
        <v>8.0609999999999999</v>
      </c>
      <c r="F1184">
        <v>8.0609999999999999</v>
      </c>
      <c r="G1184" s="9">
        <v>-3.2000000000000002E-3</v>
      </c>
      <c r="H1184" t="str">
        <f t="shared" si="73"/>
        <v>Dec</v>
      </c>
      <c r="I1184" t="str">
        <f t="shared" si="74"/>
        <v>2014</v>
      </c>
      <c r="J1184" t="str">
        <f t="shared" si="75"/>
        <v>01</v>
      </c>
    </row>
    <row r="1185" spans="1:10" x14ac:dyDescent="0.2">
      <c r="A1185" s="1">
        <f t="shared" si="72"/>
        <v>41973</v>
      </c>
      <c r="B1185" s="1" t="s">
        <v>1238</v>
      </c>
      <c r="C1185">
        <v>8.0869999999999997</v>
      </c>
      <c r="D1185">
        <v>8.0869999999999997</v>
      </c>
      <c r="E1185">
        <v>8.0869999999999997</v>
      </c>
      <c r="F1185">
        <v>8.0869999999999997</v>
      </c>
      <c r="G1185" s="9">
        <v>0</v>
      </c>
      <c r="H1185" t="str">
        <f t="shared" si="73"/>
        <v>Nov</v>
      </c>
      <c r="I1185" t="str">
        <f t="shared" si="74"/>
        <v>2014</v>
      </c>
      <c r="J1185" t="str">
        <f t="shared" si="75"/>
        <v>30</v>
      </c>
    </row>
    <row r="1186" spans="1:10" x14ac:dyDescent="0.2">
      <c r="A1186" s="1">
        <f t="shared" si="72"/>
        <v>41971</v>
      </c>
      <c r="B1186" s="1" t="s">
        <v>1239</v>
      </c>
      <c r="C1186">
        <v>8.0869999999999997</v>
      </c>
      <c r="D1186">
        <v>8.0869999999999997</v>
      </c>
      <c r="E1186">
        <v>8.0869999999999997</v>
      </c>
      <c r="F1186">
        <v>8.0869999999999997</v>
      </c>
      <c r="G1186" s="9">
        <v>-7.1999999999999998E-3</v>
      </c>
      <c r="H1186" t="str">
        <f t="shared" si="73"/>
        <v>Nov</v>
      </c>
      <c r="I1186" t="str">
        <f t="shared" si="74"/>
        <v>2014</v>
      </c>
      <c r="J1186" t="str">
        <f t="shared" si="75"/>
        <v>28</v>
      </c>
    </row>
    <row r="1187" spans="1:10" x14ac:dyDescent="0.2">
      <c r="A1187" s="1">
        <f t="shared" si="72"/>
        <v>41970</v>
      </c>
      <c r="B1187" s="1" t="s">
        <v>1240</v>
      </c>
      <c r="C1187">
        <v>8.1460000000000008</v>
      </c>
      <c r="D1187">
        <v>8.1460000000000008</v>
      </c>
      <c r="E1187">
        <v>8.1460000000000008</v>
      </c>
      <c r="F1187">
        <v>8.1460000000000008</v>
      </c>
      <c r="G1187" s="9">
        <v>2.0000000000000001E-4</v>
      </c>
      <c r="H1187" t="str">
        <f t="shared" si="73"/>
        <v>Nov</v>
      </c>
      <c r="I1187" t="str">
        <f t="shared" si="74"/>
        <v>2014</v>
      </c>
      <c r="J1187" t="str">
        <f t="shared" si="75"/>
        <v>27</v>
      </c>
    </row>
    <row r="1188" spans="1:10" x14ac:dyDescent="0.2">
      <c r="A1188" s="1">
        <f t="shared" si="72"/>
        <v>41969</v>
      </c>
      <c r="B1188" s="1" t="s">
        <v>1241</v>
      </c>
      <c r="C1188">
        <v>8.1440000000000001</v>
      </c>
      <c r="D1188">
        <v>8.1440000000000001</v>
      </c>
      <c r="E1188">
        <v>8.1440000000000001</v>
      </c>
      <c r="F1188">
        <v>8.1440000000000001</v>
      </c>
      <c r="G1188" s="9">
        <v>-1.8E-3</v>
      </c>
      <c r="H1188" t="str">
        <f t="shared" si="73"/>
        <v>Nov</v>
      </c>
      <c r="I1188" t="str">
        <f t="shared" si="74"/>
        <v>2014</v>
      </c>
      <c r="J1188" t="str">
        <f t="shared" si="75"/>
        <v>26</v>
      </c>
    </row>
    <row r="1189" spans="1:10" x14ac:dyDescent="0.2">
      <c r="A1189" s="1">
        <f t="shared" si="72"/>
        <v>41968</v>
      </c>
      <c r="B1189" s="1" t="s">
        <v>1242</v>
      </c>
      <c r="C1189">
        <v>8.1590000000000007</v>
      </c>
      <c r="D1189">
        <v>8.1590000000000007</v>
      </c>
      <c r="E1189">
        <v>8.1590000000000007</v>
      </c>
      <c r="F1189">
        <v>8.1590000000000007</v>
      </c>
      <c r="G1189" s="9">
        <v>-5.9999999999999995E-4</v>
      </c>
      <c r="H1189" t="str">
        <f t="shared" si="73"/>
        <v>Nov</v>
      </c>
      <c r="I1189" t="str">
        <f t="shared" si="74"/>
        <v>2014</v>
      </c>
      <c r="J1189" t="str">
        <f t="shared" si="75"/>
        <v>25</v>
      </c>
    </row>
    <row r="1190" spans="1:10" x14ac:dyDescent="0.2">
      <c r="A1190" s="1">
        <f t="shared" si="72"/>
        <v>41967</v>
      </c>
      <c r="B1190" s="1" t="s">
        <v>1243</v>
      </c>
      <c r="C1190">
        <v>8.1639999999999997</v>
      </c>
      <c r="D1190">
        <v>8.1639999999999997</v>
      </c>
      <c r="E1190">
        <v>8.1639999999999997</v>
      </c>
      <c r="F1190">
        <v>8.1639999999999997</v>
      </c>
      <c r="G1190" s="9">
        <v>-8.9999999999999998E-4</v>
      </c>
      <c r="H1190" t="str">
        <f t="shared" si="73"/>
        <v>Nov</v>
      </c>
      <c r="I1190" t="str">
        <f t="shared" si="74"/>
        <v>2014</v>
      </c>
      <c r="J1190" t="str">
        <f t="shared" si="75"/>
        <v>24</v>
      </c>
    </row>
    <row r="1191" spans="1:10" x14ac:dyDescent="0.2">
      <c r="A1191" s="1">
        <f t="shared" si="72"/>
        <v>41964</v>
      </c>
      <c r="B1191" s="1" t="s">
        <v>1244</v>
      </c>
      <c r="C1191">
        <v>8.1709999999999994</v>
      </c>
      <c r="D1191">
        <v>8.1709999999999994</v>
      </c>
      <c r="E1191">
        <v>8.1709999999999994</v>
      </c>
      <c r="F1191">
        <v>8.1709999999999994</v>
      </c>
      <c r="G1191" s="9">
        <v>1.8E-3</v>
      </c>
      <c r="H1191" t="str">
        <f t="shared" si="73"/>
        <v>Nov</v>
      </c>
      <c r="I1191" t="str">
        <f t="shared" si="74"/>
        <v>2014</v>
      </c>
      <c r="J1191" t="str">
        <f t="shared" si="75"/>
        <v>21</v>
      </c>
    </row>
    <row r="1192" spans="1:10" x14ac:dyDescent="0.2">
      <c r="A1192" s="1">
        <f t="shared" si="72"/>
        <v>41963</v>
      </c>
      <c r="B1192" s="1" t="s">
        <v>1245</v>
      </c>
      <c r="C1192">
        <v>8.1560000000000006</v>
      </c>
      <c r="D1192">
        <v>8.1560000000000006</v>
      </c>
      <c r="E1192">
        <v>8.1560000000000006</v>
      </c>
      <c r="F1192">
        <v>8.1560000000000006</v>
      </c>
      <c r="G1192" s="9">
        <v>-1E-3</v>
      </c>
      <c r="H1192" t="str">
        <f t="shared" si="73"/>
        <v>Nov</v>
      </c>
      <c r="I1192" t="str">
        <f t="shared" si="74"/>
        <v>2014</v>
      </c>
      <c r="J1192" t="str">
        <f t="shared" si="75"/>
        <v>20</v>
      </c>
    </row>
    <row r="1193" spans="1:10" x14ac:dyDescent="0.2">
      <c r="A1193" s="1">
        <f t="shared" si="72"/>
        <v>41962</v>
      </c>
      <c r="B1193" s="1" t="s">
        <v>1246</v>
      </c>
      <c r="C1193">
        <v>8.1639999999999997</v>
      </c>
      <c r="D1193">
        <v>8.1639999999999997</v>
      </c>
      <c r="E1193">
        <v>8.1639999999999997</v>
      </c>
      <c r="F1193">
        <v>8.1639999999999997</v>
      </c>
      <c r="G1193" s="9">
        <v>1.1000000000000001E-3</v>
      </c>
      <c r="H1193" t="str">
        <f t="shared" si="73"/>
        <v>Nov</v>
      </c>
      <c r="I1193" t="str">
        <f t="shared" si="74"/>
        <v>2014</v>
      </c>
      <c r="J1193" t="str">
        <f t="shared" si="75"/>
        <v>19</v>
      </c>
    </row>
    <row r="1194" spans="1:10" x14ac:dyDescent="0.2">
      <c r="A1194" s="1">
        <f t="shared" si="72"/>
        <v>41961</v>
      </c>
      <c r="B1194" s="1" t="s">
        <v>1247</v>
      </c>
      <c r="C1194">
        <v>8.1549999999999994</v>
      </c>
      <c r="D1194">
        <v>8.1549999999999994</v>
      </c>
      <c r="E1194">
        <v>8.1549999999999994</v>
      </c>
      <c r="F1194">
        <v>8.1549999999999994</v>
      </c>
      <c r="G1194" s="9">
        <v>-3.5000000000000001E-3</v>
      </c>
      <c r="H1194" t="str">
        <f t="shared" si="73"/>
        <v>Nov</v>
      </c>
      <c r="I1194" t="str">
        <f t="shared" si="74"/>
        <v>2014</v>
      </c>
      <c r="J1194" t="str">
        <f t="shared" si="75"/>
        <v>18</v>
      </c>
    </row>
    <row r="1195" spans="1:10" x14ac:dyDescent="0.2">
      <c r="A1195" s="1">
        <f t="shared" si="72"/>
        <v>41960</v>
      </c>
      <c r="B1195" s="1" t="s">
        <v>1248</v>
      </c>
      <c r="C1195">
        <v>8.1839999999999993</v>
      </c>
      <c r="D1195">
        <v>8.1839999999999993</v>
      </c>
      <c r="E1195">
        <v>8.1839999999999993</v>
      </c>
      <c r="F1195">
        <v>8.1839999999999993</v>
      </c>
      <c r="G1195" s="9">
        <v>-4.4999999999999997E-3</v>
      </c>
      <c r="H1195" t="str">
        <f t="shared" si="73"/>
        <v>Nov</v>
      </c>
      <c r="I1195" t="str">
        <f t="shared" si="74"/>
        <v>2014</v>
      </c>
      <c r="J1195" t="str">
        <f t="shared" si="75"/>
        <v>17</v>
      </c>
    </row>
    <row r="1196" spans="1:10" x14ac:dyDescent="0.2">
      <c r="A1196" s="1">
        <f t="shared" si="72"/>
        <v>41959</v>
      </c>
      <c r="B1196" s="1" t="s">
        <v>1249</v>
      </c>
      <c r="C1196">
        <v>8.2210000000000001</v>
      </c>
      <c r="D1196">
        <v>8.2210000000000001</v>
      </c>
      <c r="E1196">
        <v>8.2210000000000001</v>
      </c>
      <c r="F1196">
        <v>8.2210000000000001</v>
      </c>
      <c r="G1196" s="9">
        <v>0</v>
      </c>
      <c r="H1196" t="str">
        <f t="shared" si="73"/>
        <v>Nov</v>
      </c>
      <c r="I1196" t="str">
        <f t="shared" si="74"/>
        <v>2014</v>
      </c>
      <c r="J1196" t="str">
        <f t="shared" si="75"/>
        <v>16</v>
      </c>
    </row>
    <row r="1197" spans="1:10" x14ac:dyDescent="0.2">
      <c r="A1197" s="1">
        <f t="shared" si="72"/>
        <v>41957</v>
      </c>
      <c r="B1197" s="1" t="s">
        <v>1250</v>
      </c>
      <c r="C1197">
        <v>8.2210000000000001</v>
      </c>
      <c r="D1197">
        <v>8.2210000000000001</v>
      </c>
      <c r="E1197">
        <v>8.2210000000000001</v>
      </c>
      <c r="F1197">
        <v>8.2210000000000001</v>
      </c>
      <c r="G1197" s="9">
        <v>-5.9999999999999995E-4</v>
      </c>
      <c r="H1197" t="str">
        <f t="shared" si="73"/>
        <v>Nov</v>
      </c>
      <c r="I1197" t="str">
        <f t="shared" si="74"/>
        <v>2014</v>
      </c>
      <c r="J1197" t="str">
        <f t="shared" si="75"/>
        <v>14</v>
      </c>
    </row>
    <row r="1198" spans="1:10" x14ac:dyDescent="0.2">
      <c r="A1198" s="1">
        <f t="shared" si="72"/>
        <v>41956</v>
      </c>
      <c r="B1198" s="1" t="s">
        <v>1251</v>
      </c>
      <c r="C1198">
        <v>8.2260000000000009</v>
      </c>
      <c r="D1198">
        <v>8.2260000000000009</v>
      </c>
      <c r="E1198">
        <v>8.2260000000000009</v>
      </c>
      <c r="F1198">
        <v>8.2260000000000009</v>
      </c>
      <c r="G1198" s="9">
        <v>8.5000000000000006E-3</v>
      </c>
      <c r="H1198" t="str">
        <f t="shared" si="73"/>
        <v>Nov</v>
      </c>
      <c r="I1198" t="str">
        <f t="shared" si="74"/>
        <v>2014</v>
      </c>
      <c r="J1198" t="str">
        <f t="shared" si="75"/>
        <v>13</v>
      </c>
    </row>
    <row r="1199" spans="1:10" x14ac:dyDescent="0.2">
      <c r="A1199" s="1">
        <f t="shared" si="72"/>
        <v>41955</v>
      </c>
      <c r="B1199" s="1" t="s">
        <v>1252</v>
      </c>
      <c r="C1199">
        <v>8.157</v>
      </c>
      <c r="D1199">
        <v>8.157</v>
      </c>
      <c r="E1199">
        <v>8.157</v>
      </c>
      <c r="F1199">
        <v>8.157</v>
      </c>
      <c r="G1199" s="9">
        <v>-3.8E-3</v>
      </c>
      <c r="H1199" t="str">
        <f t="shared" si="73"/>
        <v>Nov</v>
      </c>
      <c r="I1199" t="str">
        <f t="shared" si="74"/>
        <v>2014</v>
      </c>
      <c r="J1199" t="str">
        <f t="shared" si="75"/>
        <v>12</v>
      </c>
    </row>
    <row r="1200" spans="1:10" x14ac:dyDescent="0.2">
      <c r="A1200" s="1">
        <f t="shared" si="72"/>
        <v>41954</v>
      </c>
      <c r="B1200" s="1" t="s">
        <v>1253</v>
      </c>
      <c r="C1200">
        <v>8.1880000000000006</v>
      </c>
      <c r="D1200">
        <v>8.1880000000000006</v>
      </c>
      <c r="E1200">
        <v>8.1880000000000006</v>
      </c>
      <c r="F1200">
        <v>8.1880000000000006</v>
      </c>
      <c r="G1200" s="9">
        <v>1.1999999999999999E-3</v>
      </c>
      <c r="H1200" t="str">
        <f t="shared" si="73"/>
        <v>Nov</v>
      </c>
      <c r="I1200" t="str">
        <f t="shared" si="74"/>
        <v>2014</v>
      </c>
      <c r="J1200" t="str">
        <f t="shared" si="75"/>
        <v>11</v>
      </c>
    </row>
    <row r="1201" spans="1:10" x14ac:dyDescent="0.2">
      <c r="A1201" s="1">
        <f t="shared" si="72"/>
        <v>41953</v>
      </c>
      <c r="B1201" s="1" t="s">
        <v>1254</v>
      </c>
      <c r="C1201">
        <v>8.1780000000000008</v>
      </c>
      <c r="D1201">
        <v>8.1780000000000008</v>
      </c>
      <c r="E1201">
        <v>8.1780000000000008</v>
      </c>
      <c r="F1201">
        <v>8.1780000000000008</v>
      </c>
      <c r="G1201" s="9">
        <v>-4.0000000000000001E-3</v>
      </c>
      <c r="H1201" t="str">
        <f t="shared" si="73"/>
        <v>Nov</v>
      </c>
      <c r="I1201" t="str">
        <f t="shared" si="74"/>
        <v>2014</v>
      </c>
      <c r="J1201" t="str">
        <f t="shared" si="75"/>
        <v>10</v>
      </c>
    </row>
    <row r="1202" spans="1:10" x14ac:dyDescent="0.2">
      <c r="A1202" s="1">
        <f t="shared" si="72"/>
        <v>41950</v>
      </c>
      <c r="B1202" s="1" t="s">
        <v>1255</v>
      </c>
      <c r="C1202">
        <v>8.2110000000000003</v>
      </c>
      <c r="D1202">
        <v>8.2110000000000003</v>
      </c>
      <c r="E1202">
        <v>8.2110000000000003</v>
      </c>
      <c r="F1202">
        <v>8.2110000000000003</v>
      </c>
      <c r="G1202" s="9">
        <v>2.2000000000000001E-3</v>
      </c>
      <c r="H1202" t="str">
        <f t="shared" si="73"/>
        <v>Nov</v>
      </c>
      <c r="I1202" t="str">
        <f t="shared" si="74"/>
        <v>2014</v>
      </c>
      <c r="J1202" t="str">
        <f t="shared" si="75"/>
        <v>07</v>
      </c>
    </row>
    <row r="1203" spans="1:10" x14ac:dyDescent="0.2">
      <c r="A1203" s="1">
        <f t="shared" si="72"/>
        <v>41948</v>
      </c>
      <c r="B1203" s="1" t="s">
        <v>1256</v>
      </c>
      <c r="C1203">
        <v>8.1929999999999996</v>
      </c>
      <c r="D1203">
        <v>8.1929999999999996</v>
      </c>
      <c r="E1203">
        <v>8.1929999999999996</v>
      </c>
      <c r="F1203">
        <v>8.1929999999999996</v>
      </c>
      <c r="G1203" s="9">
        <v>-8.3999999999999995E-3</v>
      </c>
      <c r="H1203" t="str">
        <f t="shared" si="73"/>
        <v>Nov</v>
      </c>
      <c r="I1203" t="str">
        <f t="shared" si="74"/>
        <v>2014</v>
      </c>
      <c r="J1203" t="str">
        <f t="shared" si="75"/>
        <v>05</v>
      </c>
    </row>
    <row r="1204" spans="1:10" x14ac:dyDescent="0.2">
      <c r="A1204" s="1">
        <f t="shared" si="72"/>
        <v>41946</v>
      </c>
      <c r="B1204" s="1" t="s">
        <v>1257</v>
      </c>
      <c r="C1204">
        <v>8.2620000000000005</v>
      </c>
      <c r="D1204">
        <v>8.2620000000000005</v>
      </c>
      <c r="E1204">
        <v>8.2620000000000005</v>
      </c>
      <c r="F1204">
        <v>8.2620000000000005</v>
      </c>
      <c r="G1204" s="9">
        <v>-1.8E-3</v>
      </c>
      <c r="H1204" t="str">
        <f t="shared" si="73"/>
        <v>Nov</v>
      </c>
      <c r="I1204" t="str">
        <f t="shared" si="74"/>
        <v>2014</v>
      </c>
      <c r="J1204" t="str">
        <f t="shared" si="75"/>
        <v>03</v>
      </c>
    </row>
    <row r="1205" spans="1:10" x14ac:dyDescent="0.2">
      <c r="A1205" s="1">
        <f t="shared" si="72"/>
        <v>41943</v>
      </c>
      <c r="B1205" s="1" t="s">
        <v>1258</v>
      </c>
      <c r="C1205">
        <v>8.2769999999999992</v>
      </c>
      <c r="D1205">
        <v>8.2769999999999992</v>
      </c>
      <c r="E1205">
        <v>8.2769999999999992</v>
      </c>
      <c r="F1205">
        <v>8.2769999999999992</v>
      </c>
      <c r="G1205" s="9">
        <v>-1.2999999999999999E-3</v>
      </c>
      <c r="H1205" t="str">
        <f t="shared" si="73"/>
        <v>Oct</v>
      </c>
      <c r="I1205" t="str">
        <f t="shared" si="74"/>
        <v>2014</v>
      </c>
      <c r="J1205" t="str">
        <f t="shared" si="75"/>
        <v>31</v>
      </c>
    </row>
    <row r="1206" spans="1:10" x14ac:dyDescent="0.2">
      <c r="A1206" s="1">
        <f t="shared" si="72"/>
        <v>41942</v>
      </c>
      <c r="B1206" s="1" t="s">
        <v>1259</v>
      </c>
      <c r="C1206">
        <v>8.2880000000000003</v>
      </c>
      <c r="D1206">
        <v>8.2880000000000003</v>
      </c>
      <c r="E1206">
        <v>8.2880000000000003</v>
      </c>
      <c r="F1206">
        <v>8.2880000000000003</v>
      </c>
      <c r="G1206" s="9">
        <v>-3.7000000000000002E-3</v>
      </c>
      <c r="H1206" t="str">
        <f t="shared" si="73"/>
        <v>Oct</v>
      </c>
      <c r="I1206" t="str">
        <f t="shared" si="74"/>
        <v>2014</v>
      </c>
      <c r="J1206" t="str">
        <f t="shared" si="75"/>
        <v>30</v>
      </c>
    </row>
    <row r="1207" spans="1:10" x14ac:dyDescent="0.2">
      <c r="A1207" s="1">
        <f t="shared" si="72"/>
        <v>41941</v>
      </c>
      <c r="B1207" s="1" t="s">
        <v>1260</v>
      </c>
      <c r="C1207">
        <v>8.3190000000000008</v>
      </c>
      <c r="D1207">
        <v>8.3190000000000008</v>
      </c>
      <c r="E1207">
        <v>8.3190000000000008</v>
      </c>
      <c r="F1207">
        <v>8.3190000000000008</v>
      </c>
      <c r="G1207" s="9">
        <v>-5.9999999999999995E-4</v>
      </c>
      <c r="H1207" t="str">
        <f t="shared" si="73"/>
        <v>Oct</v>
      </c>
      <c r="I1207" t="str">
        <f t="shared" si="74"/>
        <v>2014</v>
      </c>
      <c r="J1207" t="str">
        <f t="shared" si="75"/>
        <v>29</v>
      </c>
    </row>
    <row r="1208" spans="1:10" x14ac:dyDescent="0.2">
      <c r="A1208" s="1">
        <f t="shared" si="72"/>
        <v>41940</v>
      </c>
      <c r="B1208" s="1" t="s">
        <v>1261</v>
      </c>
      <c r="C1208">
        <v>8.3239999999999998</v>
      </c>
      <c r="D1208">
        <v>8.3239999999999998</v>
      </c>
      <c r="E1208">
        <v>8.3239999999999998</v>
      </c>
      <c r="F1208">
        <v>8.3239999999999998</v>
      </c>
      <c r="G1208" s="9">
        <v>5.9999999999999995E-4</v>
      </c>
      <c r="H1208" t="str">
        <f t="shared" si="73"/>
        <v>Oct</v>
      </c>
      <c r="I1208" t="str">
        <f t="shared" si="74"/>
        <v>2014</v>
      </c>
      <c r="J1208" t="str">
        <f t="shared" si="75"/>
        <v>28</v>
      </c>
    </row>
    <row r="1209" spans="1:10" x14ac:dyDescent="0.2">
      <c r="A1209" s="1">
        <f t="shared" si="72"/>
        <v>41939</v>
      </c>
      <c r="B1209" s="1" t="s">
        <v>1262</v>
      </c>
      <c r="C1209">
        <v>8.3190000000000008</v>
      </c>
      <c r="D1209">
        <v>8.3190000000000008</v>
      </c>
      <c r="E1209">
        <v>8.3190000000000008</v>
      </c>
      <c r="F1209">
        <v>8.3190000000000008</v>
      </c>
      <c r="G1209" s="9">
        <v>-4.7999999999999996E-3</v>
      </c>
      <c r="H1209" t="str">
        <f t="shared" si="73"/>
        <v>Oct</v>
      </c>
      <c r="I1209" t="str">
        <f t="shared" si="74"/>
        <v>2014</v>
      </c>
      <c r="J1209" t="str">
        <f t="shared" si="75"/>
        <v>27</v>
      </c>
    </row>
    <row r="1210" spans="1:10" x14ac:dyDescent="0.2">
      <c r="A1210" s="1">
        <f t="shared" si="72"/>
        <v>41934</v>
      </c>
      <c r="B1210" s="1" t="s">
        <v>1263</v>
      </c>
      <c r="C1210">
        <v>8.359</v>
      </c>
      <c r="D1210">
        <v>8.359</v>
      </c>
      <c r="E1210">
        <v>8.359</v>
      </c>
      <c r="F1210">
        <v>8.359</v>
      </c>
      <c r="G1210" s="9">
        <v>-1.6000000000000001E-3</v>
      </c>
      <c r="H1210" t="str">
        <f t="shared" si="73"/>
        <v>Oct</v>
      </c>
      <c r="I1210" t="str">
        <f t="shared" si="74"/>
        <v>2014</v>
      </c>
      <c r="J1210" t="str">
        <f t="shared" si="75"/>
        <v>22</v>
      </c>
    </row>
    <row r="1211" spans="1:10" x14ac:dyDescent="0.2">
      <c r="A1211" s="1">
        <f t="shared" si="72"/>
        <v>41933</v>
      </c>
      <c r="B1211" s="1" t="s">
        <v>1264</v>
      </c>
      <c r="C1211">
        <v>8.3719999999999999</v>
      </c>
      <c r="D1211">
        <v>8.3719999999999999</v>
      </c>
      <c r="E1211">
        <v>8.3719999999999999</v>
      </c>
      <c r="F1211">
        <v>8.3719999999999999</v>
      </c>
      <c r="G1211" s="9">
        <v>1.4E-3</v>
      </c>
      <c r="H1211" t="str">
        <f t="shared" si="73"/>
        <v>Oct</v>
      </c>
      <c r="I1211" t="str">
        <f t="shared" si="74"/>
        <v>2014</v>
      </c>
      <c r="J1211" t="str">
        <f t="shared" si="75"/>
        <v>21</v>
      </c>
    </row>
    <row r="1212" spans="1:10" x14ac:dyDescent="0.2">
      <c r="A1212" s="1">
        <f t="shared" si="72"/>
        <v>41932</v>
      </c>
      <c r="B1212" s="1" t="s">
        <v>1265</v>
      </c>
      <c r="C1212">
        <v>8.36</v>
      </c>
      <c r="D1212">
        <v>8.36</v>
      </c>
      <c r="E1212">
        <v>8.36</v>
      </c>
      <c r="F1212">
        <v>8.36</v>
      </c>
      <c r="G1212" s="9">
        <v>-3.7000000000000002E-3</v>
      </c>
      <c r="H1212" t="str">
        <f t="shared" si="73"/>
        <v>Oct</v>
      </c>
      <c r="I1212" t="str">
        <f t="shared" si="74"/>
        <v>2014</v>
      </c>
      <c r="J1212" t="str">
        <f t="shared" si="75"/>
        <v>20</v>
      </c>
    </row>
    <row r="1213" spans="1:10" x14ac:dyDescent="0.2">
      <c r="A1213" s="1">
        <f t="shared" si="72"/>
        <v>41929</v>
      </c>
      <c r="B1213" s="1" t="s">
        <v>1266</v>
      </c>
      <c r="C1213">
        <v>8.391</v>
      </c>
      <c r="D1213">
        <v>8.391</v>
      </c>
      <c r="E1213">
        <v>8.391</v>
      </c>
      <c r="F1213">
        <v>8.391</v>
      </c>
      <c r="G1213" s="9">
        <v>2.5000000000000001E-3</v>
      </c>
      <c r="H1213" t="str">
        <f t="shared" si="73"/>
        <v>Oct</v>
      </c>
      <c r="I1213" t="str">
        <f t="shared" si="74"/>
        <v>2014</v>
      </c>
      <c r="J1213" t="str">
        <f t="shared" si="75"/>
        <v>17</v>
      </c>
    </row>
    <row r="1214" spans="1:10" x14ac:dyDescent="0.2">
      <c r="A1214" s="1">
        <f t="shared" si="72"/>
        <v>41928</v>
      </c>
      <c r="B1214" s="1" t="s">
        <v>1267</v>
      </c>
      <c r="C1214">
        <v>8.3699999999999992</v>
      </c>
      <c r="D1214">
        <v>8.3699999999999992</v>
      </c>
      <c r="E1214">
        <v>8.3699999999999992</v>
      </c>
      <c r="F1214">
        <v>8.3699999999999992</v>
      </c>
      <c r="G1214" s="9">
        <v>-3.3E-3</v>
      </c>
      <c r="H1214" t="str">
        <f t="shared" si="73"/>
        <v>Oct</v>
      </c>
      <c r="I1214" t="str">
        <f t="shared" si="74"/>
        <v>2014</v>
      </c>
      <c r="J1214" t="str">
        <f t="shared" si="75"/>
        <v>16</v>
      </c>
    </row>
    <row r="1215" spans="1:10" x14ac:dyDescent="0.2">
      <c r="A1215" s="1">
        <f t="shared" si="72"/>
        <v>41927</v>
      </c>
      <c r="B1215" s="1" t="s">
        <v>1268</v>
      </c>
      <c r="C1215">
        <v>8.3979999999999997</v>
      </c>
      <c r="D1215">
        <v>8.3979999999999997</v>
      </c>
      <c r="E1215">
        <v>8.3979999999999997</v>
      </c>
      <c r="F1215">
        <v>8.3979999999999997</v>
      </c>
      <c r="G1215" s="9">
        <v>0</v>
      </c>
      <c r="H1215" t="str">
        <f t="shared" si="73"/>
        <v>Oct</v>
      </c>
      <c r="I1215" t="str">
        <f t="shared" si="74"/>
        <v>2014</v>
      </c>
      <c r="J1215" t="str">
        <f t="shared" si="75"/>
        <v>15</v>
      </c>
    </row>
    <row r="1216" spans="1:10" x14ac:dyDescent="0.2">
      <c r="A1216" s="1">
        <f t="shared" si="72"/>
        <v>41926</v>
      </c>
      <c r="B1216" s="1" t="s">
        <v>1269</v>
      </c>
      <c r="C1216">
        <v>8.3979999999999997</v>
      </c>
      <c r="D1216">
        <v>8.3979999999999997</v>
      </c>
      <c r="E1216">
        <v>8.3979999999999997</v>
      </c>
      <c r="F1216">
        <v>8.3979999999999997</v>
      </c>
      <c r="G1216" s="9">
        <v>-2.5999999999999999E-3</v>
      </c>
      <c r="H1216" t="str">
        <f t="shared" si="73"/>
        <v>Oct</v>
      </c>
      <c r="I1216" t="str">
        <f t="shared" si="74"/>
        <v>2014</v>
      </c>
      <c r="J1216" t="str">
        <f t="shared" si="75"/>
        <v>14</v>
      </c>
    </row>
    <row r="1217" spans="1:10" x14ac:dyDescent="0.2">
      <c r="A1217" s="1">
        <f t="shared" si="72"/>
        <v>41925</v>
      </c>
      <c r="B1217" s="1" t="s">
        <v>1270</v>
      </c>
      <c r="C1217">
        <v>8.42</v>
      </c>
      <c r="D1217">
        <v>8.42</v>
      </c>
      <c r="E1217">
        <v>8.42</v>
      </c>
      <c r="F1217">
        <v>8.42</v>
      </c>
      <c r="G1217" s="9">
        <v>-4.1000000000000003E-3</v>
      </c>
      <c r="H1217" t="str">
        <f t="shared" si="73"/>
        <v>Oct</v>
      </c>
      <c r="I1217" t="str">
        <f t="shared" si="74"/>
        <v>2014</v>
      </c>
      <c r="J1217" t="str">
        <f t="shared" si="75"/>
        <v>13</v>
      </c>
    </row>
    <row r="1218" spans="1:10" x14ac:dyDescent="0.2">
      <c r="A1218" s="1">
        <f t="shared" si="72"/>
        <v>41922</v>
      </c>
      <c r="B1218" s="1" t="s">
        <v>1271</v>
      </c>
      <c r="C1218">
        <v>8.4550000000000001</v>
      </c>
      <c r="D1218">
        <v>8.4550000000000001</v>
      </c>
      <c r="E1218">
        <v>8.4550000000000001</v>
      </c>
      <c r="F1218">
        <v>8.4550000000000001</v>
      </c>
      <c r="G1218" s="9">
        <v>-1.5E-3</v>
      </c>
      <c r="H1218" t="str">
        <f t="shared" si="73"/>
        <v>Oct</v>
      </c>
      <c r="I1218" t="str">
        <f t="shared" si="74"/>
        <v>2014</v>
      </c>
      <c r="J1218" t="str">
        <f t="shared" si="75"/>
        <v>10</v>
      </c>
    </row>
    <row r="1219" spans="1:10" x14ac:dyDescent="0.2">
      <c r="A1219" s="1">
        <f t="shared" ref="A1219:A1282" si="76">DATE(I1219,MONTH(1&amp;H1219),J1219)</f>
        <v>41921</v>
      </c>
      <c r="B1219" s="1" t="s">
        <v>1272</v>
      </c>
      <c r="C1219">
        <v>8.468</v>
      </c>
      <c r="D1219">
        <v>8.468</v>
      </c>
      <c r="E1219">
        <v>8.468</v>
      </c>
      <c r="F1219">
        <v>8.468</v>
      </c>
      <c r="G1219" s="9">
        <v>7.1000000000000004E-3</v>
      </c>
      <c r="H1219" t="str">
        <f t="shared" ref="H1219:H1282" si="77">LEFT(B1219,3)</f>
        <v>Oct</v>
      </c>
      <c r="I1219" t="str">
        <f t="shared" ref="I1219:I1282" si="78">RIGHT(B1219,4)</f>
        <v>2014</v>
      </c>
      <c r="J1219" t="str">
        <f t="shared" ref="J1219:J1282" si="79">MID(B1219,5,2)</f>
        <v>09</v>
      </c>
    </row>
    <row r="1220" spans="1:10" x14ac:dyDescent="0.2">
      <c r="A1220" s="1">
        <f t="shared" si="76"/>
        <v>41920</v>
      </c>
      <c r="B1220" s="1" t="s">
        <v>1273</v>
      </c>
      <c r="C1220">
        <v>8.4079999999999995</v>
      </c>
      <c r="D1220">
        <v>8.4079999999999995</v>
      </c>
      <c r="E1220">
        <v>8.4079999999999995</v>
      </c>
      <c r="F1220">
        <v>8.4079999999999995</v>
      </c>
      <c r="G1220" s="9">
        <v>-5.3E-3</v>
      </c>
      <c r="H1220" t="str">
        <f t="shared" si="77"/>
        <v>Oct</v>
      </c>
      <c r="I1220" t="str">
        <f t="shared" si="78"/>
        <v>2014</v>
      </c>
      <c r="J1220" t="str">
        <f t="shared" si="79"/>
        <v>08</v>
      </c>
    </row>
    <row r="1221" spans="1:10" x14ac:dyDescent="0.2">
      <c r="A1221" s="1">
        <f t="shared" si="76"/>
        <v>41919</v>
      </c>
      <c r="B1221" s="1" t="s">
        <v>1274</v>
      </c>
      <c r="C1221">
        <v>8.4529999999999994</v>
      </c>
      <c r="D1221">
        <v>8.4529999999999994</v>
      </c>
      <c r="E1221">
        <v>8.4529999999999994</v>
      </c>
      <c r="F1221">
        <v>8.4529999999999994</v>
      </c>
      <c r="G1221" s="9">
        <v>-3.3E-3</v>
      </c>
      <c r="H1221" t="str">
        <f t="shared" si="77"/>
        <v>Oct</v>
      </c>
      <c r="I1221" t="str">
        <f t="shared" si="78"/>
        <v>2014</v>
      </c>
      <c r="J1221" t="str">
        <f t="shared" si="79"/>
        <v>07</v>
      </c>
    </row>
    <row r="1222" spans="1:10" x14ac:dyDescent="0.2">
      <c r="A1222" s="1">
        <f t="shared" si="76"/>
        <v>41913</v>
      </c>
      <c r="B1222" s="1" t="s">
        <v>1275</v>
      </c>
      <c r="C1222">
        <v>8.4809999999999999</v>
      </c>
      <c r="D1222">
        <v>8.4809999999999999</v>
      </c>
      <c r="E1222">
        <v>8.4809999999999999</v>
      </c>
      <c r="F1222">
        <v>8.4809999999999999</v>
      </c>
      <c r="G1222" s="9">
        <v>-4.1000000000000003E-3</v>
      </c>
      <c r="H1222" t="str">
        <f t="shared" si="77"/>
        <v>Oct</v>
      </c>
      <c r="I1222" t="str">
        <f t="shared" si="78"/>
        <v>2014</v>
      </c>
      <c r="J1222" t="str">
        <f t="shared" si="79"/>
        <v>01</v>
      </c>
    </row>
    <row r="1223" spans="1:10" x14ac:dyDescent="0.2">
      <c r="A1223" s="1">
        <f t="shared" si="76"/>
        <v>41912</v>
      </c>
      <c r="B1223" s="1" t="s">
        <v>1276</v>
      </c>
      <c r="C1223">
        <v>8.516</v>
      </c>
      <c r="D1223">
        <v>8.516</v>
      </c>
      <c r="E1223">
        <v>8.516</v>
      </c>
      <c r="F1223">
        <v>8.516</v>
      </c>
      <c r="G1223" s="9">
        <v>2.8999999999999998E-3</v>
      </c>
      <c r="H1223" t="str">
        <f t="shared" si="77"/>
        <v>Sep</v>
      </c>
      <c r="I1223" t="str">
        <f t="shared" si="78"/>
        <v>2014</v>
      </c>
      <c r="J1223" t="str">
        <f t="shared" si="79"/>
        <v>30</v>
      </c>
    </row>
    <row r="1224" spans="1:10" x14ac:dyDescent="0.2">
      <c r="A1224" s="1">
        <f t="shared" si="76"/>
        <v>41911</v>
      </c>
      <c r="B1224" s="1" t="s">
        <v>1277</v>
      </c>
      <c r="C1224">
        <v>8.4909999999999997</v>
      </c>
      <c r="D1224">
        <v>8.4909999999999997</v>
      </c>
      <c r="E1224">
        <v>8.4909999999999997</v>
      </c>
      <c r="F1224">
        <v>8.4909999999999997</v>
      </c>
      <c r="G1224" s="9">
        <v>5.7000000000000002E-3</v>
      </c>
      <c r="H1224" t="str">
        <f t="shared" si="77"/>
        <v>Sep</v>
      </c>
      <c r="I1224" t="str">
        <f t="shared" si="78"/>
        <v>2014</v>
      </c>
      <c r="J1224" t="str">
        <f t="shared" si="79"/>
        <v>29</v>
      </c>
    </row>
    <row r="1225" spans="1:10" x14ac:dyDescent="0.2">
      <c r="A1225" s="1">
        <f t="shared" si="76"/>
        <v>41909</v>
      </c>
      <c r="B1225" s="1" t="s">
        <v>1278</v>
      </c>
      <c r="C1225">
        <v>8.4429999999999996</v>
      </c>
      <c r="D1225">
        <v>8.4429999999999996</v>
      </c>
      <c r="E1225">
        <v>8.4429999999999996</v>
      </c>
      <c r="F1225">
        <v>8.4429999999999996</v>
      </c>
      <c r="G1225" s="9">
        <v>0</v>
      </c>
      <c r="H1225" t="str">
        <f t="shared" si="77"/>
        <v>Sep</v>
      </c>
      <c r="I1225" t="str">
        <f t="shared" si="78"/>
        <v>2014</v>
      </c>
      <c r="J1225" t="str">
        <f t="shared" si="79"/>
        <v>27</v>
      </c>
    </row>
    <row r="1226" spans="1:10" x14ac:dyDescent="0.2">
      <c r="A1226" s="1">
        <f t="shared" si="76"/>
        <v>41908</v>
      </c>
      <c r="B1226" s="1" t="s">
        <v>1279</v>
      </c>
      <c r="C1226">
        <v>8.4429999999999996</v>
      </c>
      <c r="D1226">
        <v>8.4429999999999996</v>
      </c>
      <c r="E1226">
        <v>8.4429999999999996</v>
      </c>
      <c r="F1226">
        <v>8.4429999999999996</v>
      </c>
      <c r="G1226" s="9">
        <v>-4.8999999999999998E-3</v>
      </c>
      <c r="H1226" t="str">
        <f t="shared" si="77"/>
        <v>Sep</v>
      </c>
      <c r="I1226" t="str">
        <f t="shared" si="78"/>
        <v>2014</v>
      </c>
      <c r="J1226" t="str">
        <f t="shared" si="79"/>
        <v>26</v>
      </c>
    </row>
    <row r="1227" spans="1:10" x14ac:dyDescent="0.2">
      <c r="A1227" s="1">
        <f t="shared" si="76"/>
        <v>41907</v>
      </c>
      <c r="B1227" s="1" t="s">
        <v>1280</v>
      </c>
      <c r="C1227">
        <v>8.4849999999999994</v>
      </c>
      <c r="D1227">
        <v>8.4849999999999994</v>
      </c>
      <c r="E1227">
        <v>8.4849999999999994</v>
      </c>
      <c r="F1227">
        <v>8.4849999999999994</v>
      </c>
      <c r="G1227" s="9">
        <v>4.0000000000000002E-4</v>
      </c>
      <c r="H1227" t="str">
        <f t="shared" si="77"/>
        <v>Sep</v>
      </c>
      <c r="I1227" t="str">
        <f t="shared" si="78"/>
        <v>2014</v>
      </c>
      <c r="J1227" t="str">
        <f t="shared" si="79"/>
        <v>25</v>
      </c>
    </row>
    <row r="1228" spans="1:10" x14ac:dyDescent="0.2">
      <c r="A1228" s="1">
        <f t="shared" si="76"/>
        <v>41906</v>
      </c>
      <c r="B1228" s="1" t="s">
        <v>1281</v>
      </c>
      <c r="C1228">
        <v>8.4819999999999993</v>
      </c>
      <c r="D1228">
        <v>8.4819999999999993</v>
      </c>
      <c r="E1228">
        <v>8.4819999999999993</v>
      </c>
      <c r="F1228">
        <v>8.4819999999999993</v>
      </c>
      <c r="G1228" s="9">
        <v>2E-3</v>
      </c>
      <c r="H1228" t="str">
        <f t="shared" si="77"/>
        <v>Sep</v>
      </c>
      <c r="I1228" t="str">
        <f t="shared" si="78"/>
        <v>2014</v>
      </c>
      <c r="J1228" t="str">
        <f t="shared" si="79"/>
        <v>24</v>
      </c>
    </row>
    <row r="1229" spans="1:10" x14ac:dyDescent="0.2">
      <c r="A1229" s="1">
        <f t="shared" si="76"/>
        <v>41905</v>
      </c>
      <c r="B1229" s="1" t="s">
        <v>1282</v>
      </c>
      <c r="C1229">
        <v>8.4649999999999999</v>
      </c>
      <c r="D1229">
        <v>8.4649999999999999</v>
      </c>
      <c r="E1229">
        <v>8.4649999999999999</v>
      </c>
      <c r="F1229">
        <v>8.4649999999999999</v>
      </c>
      <c r="G1229" s="9">
        <v>3.3E-3</v>
      </c>
      <c r="H1229" t="str">
        <f t="shared" si="77"/>
        <v>Sep</v>
      </c>
      <c r="I1229" t="str">
        <f t="shared" si="78"/>
        <v>2014</v>
      </c>
      <c r="J1229" t="str">
        <f t="shared" si="79"/>
        <v>23</v>
      </c>
    </row>
    <row r="1230" spans="1:10" x14ac:dyDescent="0.2">
      <c r="A1230" s="1">
        <f t="shared" si="76"/>
        <v>41904</v>
      </c>
      <c r="B1230" s="1" t="s">
        <v>1283</v>
      </c>
      <c r="C1230">
        <v>8.4369999999999994</v>
      </c>
      <c r="D1230">
        <v>8.4369999999999994</v>
      </c>
      <c r="E1230">
        <v>8.4369999999999994</v>
      </c>
      <c r="F1230">
        <v>8.4369999999999994</v>
      </c>
      <c r="G1230" s="9">
        <v>-2.5000000000000001E-3</v>
      </c>
      <c r="H1230" t="str">
        <f t="shared" si="77"/>
        <v>Sep</v>
      </c>
      <c r="I1230" t="str">
        <f t="shared" si="78"/>
        <v>2014</v>
      </c>
      <c r="J1230" t="str">
        <f t="shared" si="79"/>
        <v>22</v>
      </c>
    </row>
    <row r="1231" spans="1:10" x14ac:dyDescent="0.2">
      <c r="A1231" s="1">
        <f t="shared" si="76"/>
        <v>41901</v>
      </c>
      <c r="B1231" s="1" t="s">
        <v>1284</v>
      </c>
      <c r="C1231">
        <v>8.4580000000000002</v>
      </c>
      <c r="D1231">
        <v>8.4580000000000002</v>
      </c>
      <c r="E1231">
        <v>8.4580000000000002</v>
      </c>
      <c r="F1231">
        <v>8.4580000000000002</v>
      </c>
      <c r="G1231" s="9">
        <v>5.9999999999999995E-4</v>
      </c>
      <c r="H1231" t="str">
        <f t="shared" si="77"/>
        <v>Sep</v>
      </c>
      <c r="I1231" t="str">
        <f t="shared" si="78"/>
        <v>2014</v>
      </c>
      <c r="J1231" t="str">
        <f t="shared" si="79"/>
        <v>19</v>
      </c>
    </row>
    <row r="1232" spans="1:10" x14ac:dyDescent="0.2">
      <c r="A1232" s="1">
        <f t="shared" si="76"/>
        <v>41900</v>
      </c>
      <c r="B1232" s="1" t="s">
        <v>1285</v>
      </c>
      <c r="C1232">
        <v>8.4529999999999994</v>
      </c>
      <c r="D1232">
        <v>8.4529999999999994</v>
      </c>
      <c r="E1232">
        <v>8.4529999999999994</v>
      </c>
      <c r="F1232">
        <v>8.4529999999999994</v>
      </c>
      <c r="G1232" s="9">
        <v>-5.3E-3</v>
      </c>
      <c r="H1232" t="str">
        <f t="shared" si="77"/>
        <v>Sep</v>
      </c>
      <c r="I1232" t="str">
        <f t="shared" si="78"/>
        <v>2014</v>
      </c>
      <c r="J1232" t="str">
        <f t="shared" si="79"/>
        <v>18</v>
      </c>
    </row>
    <row r="1233" spans="1:10" x14ac:dyDescent="0.2">
      <c r="A1233" s="1">
        <f t="shared" si="76"/>
        <v>41899</v>
      </c>
      <c r="B1233" s="1" t="s">
        <v>1286</v>
      </c>
      <c r="C1233">
        <v>8.4979999999999993</v>
      </c>
      <c r="D1233">
        <v>8.4979999999999993</v>
      </c>
      <c r="E1233">
        <v>8.4979999999999993</v>
      </c>
      <c r="F1233">
        <v>8.4979999999999993</v>
      </c>
      <c r="G1233" s="9">
        <v>-1E-4</v>
      </c>
      <c r="H1233" t="str">
        <f t="shared" si="77"/>
        <v>Sep</v>
      </c>
      <c r="I1233" t="str">
        <f t="shared" si="78"/>
        <v>2014</v>
      </c>
      <c r="J1233" t="str">
        <f t="shared" si="79"/>
        <v>17</v>
      </c>
    </row>
    <row r="1234" spans="1:10" x14ac:dyDescent="0.2">
      <c r="A1234" s="1">
        <f t="shared" si="76"/>
        <v>41898</v>
      </c>
      <c r="B1234" s="1" t="s">
        <v>1287</v>
      </c>
      <c r="C1234">
        <v>8.4990000000000006</v>
      </c>
      <c r="D1234">
        <v>8.4990000000000006</v>
      </c>
      <c r="E1234">
        <v>8.4990000000000006</v>
      </c>
      <c r="F1234">
        <v>8.4990000000000006</v>
      </c>
      <c r="G1234" s="9">
        <v>-4.0000000000000002E-4</v>
      </c>
      <c r="H1234" t="str">
        <f t="shared" si="77"/>
        <v>Sep</v>
      </c>
      <c r="I1234" t="str">
        <f t="shared" si="78"/>
        <v>2014</v>
      </c>
      <c r="J1234" t="str">
        <f t="shared" si="79"/>
        <v>16</v>
      </c>
    </row>
    <row r="1235" spans="1:10" x14ac:dyDescent="0.2">
      <c r="A1235" s="1">
        <f t="shared" si="76"/>
        <v>41897</v>
      </c>
      <c r="B1235" s="1" t="s">
        <v>1288</v>
      </c>
      <c r="C1235">
        <v>8.5020000000000007</v>
      </c>
      <c r="D1235">
        <v>8.5020000000000007</v>
      </c>
      <c r="E1235">
        <v>8.5020000000000007</v>
      </c>
      <c r="F1235">
        <v>8.5020000000000007</v>
      </c>
      <c r="G1235" s="9">
        <v>-4.0000000000000002E-4</v>
      </c>
      <c r="H1235" t="str">
        <f t="shared" si="77"/>
        <v>Sep</v>
      </c>
      <c r="I1235" t="str">
        <f t="shared" si="78"/>
        <v>2014</v>
      </c>
      <c r="J1235" t="str">
        <f t="shared" si="79"/>
        <v>15</v>
      </c>
    </row>
    <row r="1236" spans="1:10" x14ac:dyDescent="0.2">
      <c r="A1236" s="1">
        <f t="shared" si="76"/>
        <v>41895</v>
      </c>
      <c r="B1236" s="1" t="s">
        <v>1289</v>
      </c>
      <c r="C1236">
        <v>8.5050000000000008</v>
      </c>
      <c r="D1236">
        <v>8.5050000000000008</v>
      </c>
      <c r="E1236">
        <v>8.5050000000000008</v>
      </c>
      <c r="F1236">
        <v>8.5050000000000008</v>
      </c>
      <c r="G1236" s="9">
        <v>0</v>
      </c>
      <c r="H1236" t="str">
        <f t="shared" si="77"/>
        <v>Sep</v>
      </c>
      <c r="I1236" t="str">
        <f t="shared" si="78"/>
        <v>2014</v>
      </c>
      <c r="J1236" t="str">
        <f t="shared" si="79"/>
        <v>13</v>
      </c>
    </row>
    <row r="1237" spans="1:10" x14ac:dyDescent="0.2">
      <c r="A1237" s="1">
        <f t="shared" si="76"/>
        <v>41894</v>
      </c>
      <c r="B1237" s="1" t="s">
        <v>1290</v>
      </c>
      <c r="C1237">
        <v>8.5050000000000008</v>
      </c>
      <c r="D1237">
        <v>8.5050000000000008</v>
      </c>
      <c r="E1237">
        <v>8.5050000000000008</v>
      </c>
      <c r="F1237">
        <v>8.5050000000000008</v>
      </c>
      <c r="G1237" s="9">
        <v>-4.0000000000000002E-4</v>
      </c>
      <c r="H1237" t="str">
        <f t="shared" si="77"/>
        <v>Sep</v>
      </c>
      <c r="I1237" t="str">
        <f t="shared" si="78"/>
        <v>2014</v>
      </c>
      <c r="J1237" t="str">
        <f t="shared" si="79"/>
        <v>12</v>
      </c>
    </row>
    <row r="1238" spans="1:10" x14ac:dyDescent="0.2">
      <c r="A1238" s="1">
        <f t="shared" si="76"/>
        <v>41893</v>
      </c>
      <c r="B1238" s="1" t="s">
        <v>1291</v>
      </c>
      <c r="C1238">
        <v>8.5079999999999991</v>
      </c>
      <c r="D1238">
        <v>8.5079999999999991</v>
      </c>
      <c r="E1238">
        <v>8.5079999999999991</v>
      </c>
      <c r="F1238">
        <v>8.5079999999999991</v>
      </c>
      <c r="G1238" s="9">
        <v>-4.1000000000000003E-3</v>
      </c>
      <c r="H1238" t="str">
        <f t="shared" si="77"/>
        <v>Sep</v>
      </c>
      <c r="I1238" t="str">
        <f t="shared" si="78"/>
        <v>2014</v>
      </c>
      <c r="J1238" t="str">
        <f t="shared" si="79"/>
        <v>11</v>
      </c>
    </row>
    <row r="1239" spans="1:10" x14ac:dyDescent="0.2">
      <c r="A1239" s="1">
        <f t="shared" si="76"/>
        <v>41892</v>
      </c>
      <c r="B1239" s="1" t="s">
        <v>1292</v>
      </c>
      <c r="C1239">
        <v>8.5429999999999993</v>
      </c>
      <c r="D1239">
        <v>8.5429999999999993</v>
      </c>
      <c r="E1239">
        <v>8.5429999999999993</v>
      </c>
      <c r="F1239">
        <v>8.5429999999999993</v>
      </c>
      <c r="G1239" s="9">
        <v>2.5000000000000001E-3</v>
      </c>
      <c r="H1239" t="str">
        <f t="shared" si="77"/>
        <v>Sep</v>
      </c>
      <c r="I1239" t="str">
        <f t="shared" si="78"/>
        <v>2014</v>
      </c>
      <c r="J1239" t="str">
        <f t="shared" si="79"/>
        <v>10</v>
      </c>
    </row>
    <row r="1240" spans="1:10" x14ac:dyDescent="0.2">
      <c r="A1240" s="1">
        <f t="shared" si="76"/>
        <v>41891</v>
      </c>
      <c r="B1240" s="1" t="s">
        <v>1293</v>
      </c>
      <c r="C1240">
        <v>8.5220000000000002</v>
      </c>
      <c r="D1240">
        <v>8.5220000000000002</v>
      </c>
      <c r="E1240">
        <v>8.5220000000000002</v>
      </c>
      <c r="F1240">
        <v>8.5220000000000002</v>
      </c>
      <c r="G1240" s="9">
        <v>2.3999999999999998E-3</v>
      </c>
      <c r="H1240" t="str">
        <f t="shared" si="77"/>
        <v>Sep</v>
      </c>
      <c r="I1240" t="str">
        <f t="shared" si="78"/>
        <v>2014</v>
      </c>
      <c r="J1240" t="str">
        <f t="shared" si="79"/>
        <v>09</v>
      </c>
    </row>
    <row r="1241" spans="1:10" x14ac:dyDescent="0.2">
      <c r="A1241" s="1">
        <f t="shared" si="76"/>
        <v>41890</v>
      </c>
      <c r="B1241" s="1" t="s">
        <v>1294</v>
      </c>
      <c r="C1241">
        <v>8.5020000000000007</v>
      </c>
      <c r="D1241">
        <v>8.5020000000000007</v>
      </c>
      <c r="E1241">
        <v>8.5020000000000007</v>
      </c>
      <c r="F1241">
        <v>8.5020000000000007</v>
      </c>
      <c r="G1241" s="9">
        <v>-2.5999999999999999E-3</v>
      </c>
      <c r="H1241" t="str">
        <f t="shared" si="77"/>
        <v>Sep</v>
      </c>
      <c r="I1241" t="str">
        <f t="shared" si="78"/>
        <v>2014</v>
      </c>
      <c r="J1241" t="str">
        <f t="shared" si="79"/>
        <v>08</v>
      </c>
    </row>
    <row r="1242" spans="1:10" x14ac:dyDescent="0.2">
      <c r="A1242" s="1">
        <f t="shared" si="76"/>
        <v>41887</v>
      </c>
      <c r="B1242" s="1" t="s">
        <v>1295</v>
      </c>
      <c r="C1242">
        <v>8.5239999999999991</v>
      </c>
      <c r="D1242">
        <v>8.5239999999999991</v>
      </c>
      <c r="E1242">
        <v>8.5239999999999991</v>
      </c>
      <c r="F1242">
        <v>8.5239999999999991</v>
      </c>
      <c r="G1242" s="9">
        <v>0</v>
      </c>
      <c r="H1242" t="str">
        <f t="shared" si="77"/>
        <v>Sep</v>
      </c>
      <c r="I1242" t="str">
        <f t="shared" si="78"/>
        <v>2014</v>
      </c>
      <c r="J1242" t="str">
        <f t="shared" si="79"/>
        <v>05</v>
      </c>
    </row>
    <row r="1243" spans="1:10" x14ac:dyDescent="0.2">
      <c r="A1243" s="1">
        <f t="shared" si="76"/>
        <v>41886</v>
      </c>
      <c r="B1243" s="1" t="s">
        <v>1296</v>
      </c>
      <c r="C1243">
        <v>8.5239999999999991</v>
      </c>
      <c r="D1243">
        <v>8.5239999999999991</v>
      </c>
      <c r="E1243">
        <v>8.5239999999999991</v>
      </c>
      <c r="F1243">
        <v>8.5239999999999991</v>
      </c>
      <c r="G1243" s="9">
        <v>4.0000000000000002E-4</v>
      </c>
      <c r="H1243" t="str">
        <f t="shared" si="77"/>
        <v>Sep</v>
      </c>
      <c r="I1243" t="str">
        <f t="shared" si="78"/>
        <v>2014</v>
      </c>
      <c r="J1243" t="str">
        <f t="shared" si="79"/>
        <v>04</v>
      </c>
    </row>
    <row r="1244" spans="1:10" x14ac:dyDescent="0.2">
      <c r="A1244" s="1">
        <f t="shared" si="76"/>
        <v>41885</v>
      </c>
      <c r="B1244" s="1" t="s">
        <v>1297</v>
      </c>
      <c r="C1244">
        <v>8.5210000000000008</v>
      </c>
      <c r="D1244">
        <v>8.5210000000000008</v>
      </c>
      <c r="E1244">
        <v>8.5210000000000008</v>
      </c>
      <c r="F1244">
        <v>8.5210000000000008</v>
      </c>
      <c r="G1244" s="9">
        <v>2.0000000000000001E-4</v>
      </c>
      <c r="H1244" t="str">
        <f t="shared" si="77"/>
        <v>Sep</v>
      </c>
      <c r="I1244" t="str">
        <f t="shared" si="78"/>
        <v>2014</v>
      </c>
      <c r="J1244" t="str">
        <f t="shared" si="79"/>
        <v>03</v>
      </c>
    </row>
    <row r="1245" spans="1:10" x14ac:dyDescent="0.2">
      <c r="A1245" s="1">
        <f t="shared" si="76"/>
        <v>41884</v>
      </c>
      <c r="B1245" s="1" t="s">
        <v>1298</v>
      </c>
      <c r="C1245">
        <v>8.5190000000000001</v>
      </c>
      <c r="D1245">
        <v>8.5190000000000001</v>
      </c>
      <c r="E1245">
        <v>8.5190000000000001</v>
      </c>
      <c r="F1245">
        <v>8.5190000000000001</v>
      </c>
      <c r="G1245" s="9">
        <v>-3.5999999999999999E-3</v>
      </c>
      <c r="H1245" t="str">
        <f t="shared" si="77"/>
        <v>Sep</v>
      </c>
      <c r="I1245" t="str">
        <f t="shared" si="78"/>
        <v>2014</v>
      </c>
      <c r="J1245" t="str">
        <f t="shared" si="79"/>
        <v>02</v>
      </c>
    </row>
    <row r="1246" spans="1:10" x14ac:dyDescent="0.2">
      <c r="A1246" s="1">
        <f t="shared" si="76"/>
        <v>41883</v>
      </c>
      <c r="B1246" s="1" t="s">
        <v>1299</v>
      </c>
      <c r="C1246">
        <v>8.5500000000000007</v>
      </c>
      <c r="D1246">
        <v>8.5500000000000007</v>
      </c>
      <c r="E1246">
        <v>8.5500000000000007</v>
      </c>
      <c r="F1246">
        <v>8.5500000000000007</v>
      </c>
      <c r="G1246" s="9">
        <v>-1.8E-3</v>
      </c>
      <c r="H1246" t="str">
        <f t="shared" si="77"/>
        <v>Sep</v>
      </c>
      <c r="I1246" t="str">
        <f t="shared" si="78"/>
        <v>2014</v>
      </c>
      <c r="J1246" t="str">
        <f t="shared" si="79"/>
        <v>01</v>
      </c>
    </row>
    <row r="1247" spans="1:10" x14ac:dyDescent="0.2">
      <c r="A1247" s="1">
        <f t="shared" si="76"/>
        <v>41882</v>
      </c>
      <c r="B1247" s="1" t="s">
        <v>1300</v>
      </c>
      <c r="C1247">
        <v>8.5649999999999995</v>
      </c>
      <c r="D1247">
        <v>8.5649999999999995</v>
      </c>
      <c r="E1247">
        <v>8.5649999999999995</v>
      </c>
      <c r="F1247">
        <v>8.5649999999999995</v>
      </c>
      <c r="G1247" s="9">
        <v>0</v>
      </c>
      <c r="H1247" t="str">
        <f t="shared" si="77"/>
        <v>Aug</v>
      </c>
      <c r="I1247" t="str">
        <f t="shared" si="78"/>
        <v>2014</v>
      </c>
      <c r="J1247" t="str">
        <f t="shared" si="79"/>
        <v>31</v>
      </c>
    </row>
    <row r="1248" spans="1:10" x14ac:dyDescent="0.2">
      <c r="A1248" s="1">
        <f t="shared" si="76"/>
        <v>41879</v>
      </c>
      <c r="B1248" s="1" t="s">
        <v>1301</v>
      </c>
      <c r="C1248">
        <v>8.5649999999999995</v>
      </c>
      <c r="D1248">
        <v>8.5649999999999995</v>
      </c>
      <c r="E1248">
        <v>8.5649999999999995</v>
      </c>
      <c r="F1248">
        <v>8.5649999999999995</v>
      </c>
      <c r="G1248" s="9">
        <v>1.2999999999999999E-3</v>
      </c>
      <c r="H1248" t="str">
        <f t="shared" si="77"/>
        <v>Aug</v>
      </c>
      <c r="I1248" t="str">
        <f t="shared" si="78"/>
        <v>2014</v>
      </c>
      <c r="J1248" t="str">
        <f t="shared" si="79"/>
        <v>28</v>
      </c>
    </row>
    <row r="1249" spans="1:10" x14ac:dyDescent="0.2">
      <c r="A1249" s="1">
        <f t="shared" si="76"/>
        <v>41878</v>
      </c>
      <c r="B1249" s="1" t="s">
        <v>1302</v>
      </c>
      <c r="C1249">
        <v>8.5540000000000003</v>
      </c>
      <c r="D1249">
        <v>8.5540000000000003</v>
      </c>
      <c r="E1249">
        <v>8.5540000000000003</v>
      </c>
      <c r="F1249">
        <v>8.5540000000000003</v>
      </c>
      <c r="G1249" s="9">
        <v>-6.9999999999999999E-4</v>
      </c>
      <c r="H1249" t="str">
        <f t="shared" si="77"/>
        <v>Aug</v>
      </c>
      <c r="I1249" t="str">
        <f t="shared" si="78"/>
        <v>2014</v>
      </c>
      <c r="J1249" t="str">
        <f t="shared" si="79"/>
        <v>27</v>
      </c>
    </row>
    <row r="1250" spans="1:10" x14ac:dyDescent="0.2">
      <c r="A1250" s="1">
        <f t="shared" si="76"/>
        <v>41877</v>
      </c>
      <c r="B1250" s="1" t="s">
        <v>1303</v>
      </c>
      <c r="C1250">
        <v>8.56</v>
      </c>
      <c r="D1250">
        <v>8.56</v>
      </c>
      <c r="E1250">
        <v>8.56</v>
      </c>
      <c r="F1250">
        <v>8.56</v>
      </c>
      <c r="G1250" s="9">
        <v>1E-4</v>
      </c>
      <c r="H1250" t="str">
        <f t="shared" si="77"/>
        <v>Aug</v>
      </c>
      <c r="I1250" t="str">
        <f t="shared" si="78"/>
        <v>2014</v>
      </c>
      <c r="J1250" t="str">
        <f t="shared" si="79"/>
        <v>26</v>
      </c>
    </row>
    <row r="1251" spans="1:10" x14ac:dyDescent="0.2">
      <c r="A1251" s="1">
        <f t="shared" si="76"/>
        <v>41876</v>
      </c>
      <c r="B1251" s="1" t="s">
        <v>1304</v>
      </c>
      <c r="C1251">
        <v>8.5589999999999993</v>
      </c>
      <c r="D1251">
        <v>8.5589999999999993</v>
      </c>
      <c r="E1251">
        <v>8.5589999999999993</v>
      </c>
      <c r="F1251">
        <v>8.5589999999999993</v>
      </c>
      <c r="G1251" s="9">
        <v>5.0000000000000001E-3</v>
      </c>
      <c r="H1251" t="str">
        <f t="shared" si="77"/>
        <v>Aug</v>
      </c>
      <c r="I1251" t="str">
        <f t="shared" si="78"/>
        <v>2014</v>
      </c>
      <c r="J1251" t="str">
        <f t="shared" si="79"/>
        <v>25</v>
      </c>
    </row>
    <row r="1252" spans="1:10" x14ac:dyDescent="0.2">
      <c r="A1252" s="1">
        <f t="shared" si="76"/>
        <v>41873</v>
      </c>
      <c r="B1252" s="1" t="s">
        <v>1305</v>
      </c>
      <c r="C1252">
        <v>8.516</v>
      </c>
      <c r="D1252">
        <v>8.516</v>
      </c>
      <c r="E1252">
        <v>8.516</v>
      </c>
      <c r="F1252">
        <v>8.516</v>
      </c>
      <c r="G1252" s="9">
        <v>5.0000000000000001E-4</v>
      </c>
      <c r="H1252" t="str">
        <f t="shared" si="77"/>
        <v>Aug</v>
      </c>
      <c r="I1252" t="str">
        <f t="shared" si="78"/>
        <v>2014</v>
      </c>
      <c r="J1252" t="str">
        <f t="shared" si="79"/>
        <v>22</v>
      </c>
    </row>
    <row r="1253" spans="1:10" x14ac:dyDescent="0.2">
      <c r="A1253" s="1">
        <f t="shared" si="76"/>
        <v>41872</v>
      </c>
      <c r="B1253" s="1" t="s">
        <v>1306</v>
      </c>
      <c r="C1253">
        <v>8.5120000000000005</v>
      </c>
      <c r="D1253">
        <v>8.5120000000000005</v>
      </c>
      <c r="E1253">
        <v>8.5120000000000005</v>
      </c>
      <c r="F1253">
        <v>8.5120000000000005</v>
      </c>
      <c r="G1253" s="9">
        <v>3.3999999999999998E-3</v>
      </c>
      <c r="H1253" t="str">
        <f t="shared" si="77"/>
        <v>Aug</v>
      </c>
      <c r="I1253" t="str">
        <f t="shared" si="78"/>
        <v>2014</v>
      </c>
      <c r="J1253" t="str">
        <f t="shared" si="79"/>
        <v>21</v>
      </c>
    </row>
    <row r="1254" spans="1:10" x14ac:dyDescent="0.2">
      <c r="A1254" s="1">
        <f t="shared" si="76"/>
        <v>41871</v>
      </c>
      <c r="B1254" s="1" t="s">
        <v>1307</v>
      </c>
      <c r="C1254">
        <v>8.4830000000000005</v>
      </c>
      <c r="D1254">
        <v>8.4830000000000005</v>
      </c>
      <c r="E1254">
        <v>8.4830000000000005</v>
      </c>
      <c r="F1254">
        <v>8.4830000000000005</v>
      </c>
      <c r="G1254" s="9">
        <v>-6.1000000000000004E-3</v>
      </c>
      <c r="H1254" t="str">
        <f t="shared" si="77"/>
        <v>Aug</v>
      </c>
      <c r="I1254" t="str">
        <f t="shared" si="78"/>
        <v>2014</v>
      </c>
      <c r="J1254" t="str">
        <f t="shared" si="79"/>
        <v>20</v>
      </c>
    </row>
    <row r="1255" spans="1:10" x14ac:dyDescent="0.2">
      <c r="A1255" s="1">
        <f t="shared" si="76"/>
        <v>41870</v>
      </c>
      <c r="B1255" s="1" t="s">
        <v>1308</v>
      </c>
      <c r="C1255">
        <v>8.5350000000000001</v>
      </c>
      <c r="D1255">
        <v>8.5350000000000001</v>
      </c>
      <c r="E1255">
        <v>8.5350000000000001</v>
      </c>
      <c r="F1255">
        <v>8.5350000000000001</v>
      </c>
      <c r="G1255" s="9">
        <v>-2.0799999999999999E-2</v>
      </c>
      <c r="H1255" t="str">
        <f t="shared" si="77"/>
        <v>Aug</v>
      </c>
      <c r="I1255" t="str">
        <f t="shared" si="78"/>
        <v>2014</v>
      </c>
      <c r="J1255" t="str">
        <f t="shared" si="79"/>
        <v>19</v>
      </c>
    </row>
    <row r="1256" spans="1:10" x14ac:dyDescent="0.2">
      <c r="A1256" s="1">
        <f t="shared" si="76"/>
        <v>41865</v>
      </c>
      <c r="B1256" s="1" t="s">
        <v>1309</v>
      </c>
      <c r="C1256">
        <v>8.7159999999999993</v>
      </c>
      <c r="D1256">
        <v>8.7159999999999993</v>
      </c>
      <c r="E1256">
        <v>8.7159999999999993</v>
      </c>
      <c r="F1256">
        <v>8.7159999999999993</v>
      </c>
      <c r="G1256" s="9">
        <v>-5.7999999999999996E-3</v>
      </c>
      <c r="H1256" t="str">
        <f t="shared" si="77"/>
        <v>Aug</v>
      </c>
      <c r="I1256" t="str">
        <f t="shared" si="78"/>
        <v>2014</v>
      </c>
      <c r="J1256" t="str">
        <f t="shared" si="79"/>
        <v>14</v>
      </c>
    </row>
    <row r="1257" spans="1:10" x14ac:dyDescent="0.2">
      <c r="A1257" s="1">
        <f t="shared" si="76"/>
        <v>41864</v>
      </c>
      <c r="B1257" s="1" t="s">
        <v>1310</v>
      </c>
      <c r="C1257">
        <v>8.7669999999999995</v>
      </c>
      <c r="D1257">
        <v>8.7669999999999995</v>
      </c>
      <c r="E1257">
        <v>8.7669999999999995</v>
      </c>
      <c r="F1257">
        <v>8.7669999999999995</v>
      </c>
      <c r="G1257" s="9">
        <v>-8.8000000000000005E-3</v>
      </c>
      <c r="H1257" t="str">
        <f t="shared" si="77"/>
        <v>Aug</v>
      </c>
      <c r="I1257" t="str">
        <f t="shared" si="78"/>
        <v>2014</v>
      </c>
      <c r="J1257" t="str">
        <f t="shared" si="79"/>
        <v>13</v>
      </c>
    </row>
    <row r="1258" spans="1:10" x14ac:dyDescent="0.2">
      <c r="A1258" s="1">
        <f t="shared" si="76"/>
        <v>41863</v>
      </c>
      <c r="B1258" s="1" t="s">
        <v>1311</v>
      </c>
      <c r="C1258">
        <v>8.8450000000000006</v>
      </c>
      <c r="D1258">
        <v>8.8450000000000006</v>
      </c>
      <c r="E1258">
        <v>8.8450000000000006</v>
      </c>
      <c r="F1258">
        <v>8.8450000000000006</v>
      </c>
      <c r="G1258" s="9">
        <v>3.2000000000000002E-3</v>
      </c>
      <c r="H1258" t="str">
        <f t="shared" si="77"/>
        <v>Aug</v>
      </c>
      <c r="I1258" t="str">
        <f t="shared" si="78"/>
        <v>2014</v>
      </c>
      <c r="J1258" t="str">
        <f t="shared" si="79"/>
        <v>12</v>
      </c>
    </row>
    <row r="1259" spans="1:10" x14ac:dyDescent="0.2">
      <c r="A1259" s="1">
        <f t="shared" si="76"/>
        <v>41862</v>
      </c>
      <c r="B1259" s="1" t="s">
        <v>1312</v>
      </c>
      <c r="C1259">
        <v>8.8170000000000002</v>
      </c>
      <c r="D1259">
        <v>8.8170000000000002</v>
      </c>
      <c r="E1259">
        <v>8.8170000000000002</v>
      </c>
      <c r="F1259">
        <v>8.8170000000000002</v>
      </c>
      <c r="G1259" s="9">
        <v>-4.3E-3</v>
      </c>
      <c r="H1259" t="str">
        <f t="shared" si="77"/>
        <v>Aug</v>
      </c>
      <c r="I1259" t="str">
        <f t="shared" si="78"/>
        <v>2014</v>
      </c>
      <c r="J1259" t="str">
        <f t="shared" si="79"/>
        <v>11</v>
      </c>
    </row>
    <row r="1260" spans="1:10" x14ac:dyDescent="0.2">
      <c r="A1260" s="1">
        <f t="shared" si="76"/>
        <v>41861</v>
      </c>
      <c r="B1260" s="1" t="s">
        <v>1313</v>
      </c>
      <c r="C1260">
        <v>8.8550000000000004</v>
      </c>
      <c r="D1260">
        <v>8.8550000000000004</v>
      </c>
      <c r="E1260">
        <v>8.8550000000000004</v>
      </c>
      <c r="F1260">
        <v>8.8550000000000004</v>
      </c>
      <c r="G1260" s="9">
        <v>0</v>
      </c>
      <c r="H1260" t="str">
        <f t="shared" si="77"/>
        <v>Aug</v>
      </c>
      <c r="I1260" t="str">
        <f t="shared" si="78"/>
        <v>2014</v>
      </c>
      <c r="J1260" t="str">
        <f t="shared" si="79"/>
        <v>10</v>
      </c>
    </row>
    <row r="1261" spans="1:10" x14ac:dyDescent="0.2">
      <c r="A1261" s="1">
        <f t="shared" si="76"/>
        <v>41859</v>
      </c>
      <c r="B1261" s="1" t="s">
        <v>1314</v>
      </c>
      <c r="C1261">
        <v>8.8550000000000004</v>
      </c>
      <c r="D1261">
        <v>8.8550000000000004</v>
      </c>
      <c r="E1261">
        <v>8.8550000000000004</v>
      </c>
      <c r="F1261">
        <v>8.8550000000000004</v>
      </c>
      <c r="G1261" s="9">
        <v>-2.0000000000000001E-4</v>
      </c>
      <c r="H1261" t="str">
        <f t="shared" si="77"/>
        <v>Aug</v>
      </c>
      <c r="I1261" t="str">
        <f t="shared" si="78"/>
        <v>2014</v>
      </c>
      <c r="J1261" t="str">
        <f t="shared" si="79"/>
        <v>08</v>
      </c>
    </row>
    <row r="1262" spans="1:10" x14ac:dyDescent="0.2">
      <c r="A1262" s="1">
        <f t="shared" si="76"/>
        <v>41858</v>
      </c>
      <c r="B1262" s="1" t="s">
        <v>1315</v>
      </c>
      <c r="C1262">
        <v>8.8569999999999993</v>
      </c>
      <c r="D1262">
        <v>8.8569999999999993</v>
      </c>
      <c r="E1262">
        <v>8.8569999999999993</v>
      </c>
      <c r="F1262">
        <v>8.8569999999999993</v>
      </c>
      <c r="G1262" s="9">
        <v>-1.1999999999999999E-3</v>
      </c>
      <c r="H1262" t="str">
        <f t="shared" si="77"/>
        <v>Aug</v>
      </c>
      <c r="I1262" t="str">
        <f t="shared" si="78"/>
        <v>2014</v>
      </c>
      <c r="J1262" t="str">
        <f t="shared" si="79"/>
        <v>07</v>
      </c>
    </row>
    <row r="1263" spans="1:10" x14ac:dyDescent="0.2">
      <c r="A1263" s="1">
        <f t="shared" si="76"/>
        <v>41857</v>
      </c>
      <c r="B1263" s="1" t="s">
        <v>1316</v>
      </c>
      <c r="C1263">
        <v>8.8680000000000003</v>
      </c>
      <c r="D1263">
        <v>8.8680000000000003</v>
      </c>
      <c r="E1263">
        <v>8.8680000000000003</v>
      </c>
      <c r="F1263">
        <v>8.8680000000000003</v>
      </c>
      <c r="G1263" s="9">
        <v>3.8E-3</v>
      </c>
      <c r="H1263" t="str">
        <f t="shared" si="77"/>
        <v>Aug</v>
      </c>
      <c r="I1263" t="str">
        <f t="shared" si="78"/>
        <v>2014</v>
      </c>
      <c r="J1263" t="str">
        <f t="shared" si="79"/>
        <v>06</v>
      </c>
    </row>
    <row r="1264" spans="1:10" x14ac:dyDescent="0.2">
      <c r="A1264" s="1">
        <f t="shared" si="76"/>
        <v>41856</v>
      </c>
      <c r="B1264" s="1" t="s">
        <v>1317</v>
      </c>
      <c r="C1264">
        <v>8.8339999999999996</v>
      </c>
      <c r="D1264">
        <v>8.8339999999999996</v>
      </c>
      <c r="E1264">
        <v>8.8339999999999996</v>
      </c>
      <c r="F1264">
        <v>8.8339999999999996</v>
      </c>
      <c r="G1264" s="9">
        <v>1.03E-2</v>
      </c>
      <c r="H1264" t="str">
        <f t="shared" si="77"/>
        <v>Aug</v>
      </c>
      <c r="I1264" t="str">
        <f t="shared" si="78"/>
        <v>2014</v>
      </c>
      <c r="J1264" t="str">
        <f t="shared" si="79"/>
        <v>05</v>
      </c>
    </row>
    <row r="1265" spans="1:10" x14ac:dyDescent="0.2">
      <c r="A1265" s="1">
        <f t="shared" si="76"/>
        <v>41855</v>
      </c>
      <c r="B1265" s="1" t="s">
        <v>1318</v>
      </c>
      <c r="C1265">
        <v>8.7439999999999998</v>
      </c>
      <c r="D1265">
        <v>8.7439999999999998</v>
      </c>
      <c r="E1265">
        <v>8.7439999999999998</v>
      </c>
      <c r="F1265">
        <v>8.7439999999999998</v>
      </c>
      <c r="G1265" s="9">
        <v>-1.2999999999999999E-3</v>
      </c>
      <c r="H1265" t="str">
        <f t="shared" si="77"/>
        <v>Aug</v>
      </c>
      <c r="I1265" t="str">
        <f t="shared" si="78"/>
        <v>2014</v>
      </c>
      <c r="J1265" t="str">
        <f t="shared" si="79"/>
        <v>04</v>
      </c>
    </row>
    <row r="1266" spans="1:10" x14ac:dyDescent="0.2">
      <c r="A1266" s="1">
        <f t="shared" si="76"/>
        <v>41853</v>
      </c>
      <c r="B1266" s="1" t="s">
        <v>1319</v>
      </c>
      <c r="C1266">
        <v>8.7550000000000008</v>
      </c>
      <c r="D1266">
        <v>8.7550000000000008</v>
      </c>
      <c r="E1266">
        <v>8.7550000000000008</v>
      </c>
      <c r="F1266">
        <v>8.7550000000000008</v>
      </c>
      <c r="G1266" s="9">
        <v>0</v>
      </c>
      <c r="H1266" t="str">
        <f t="shared" si="77"/>
        <v>Aug</v>
      </c>
      <c r="I1266" t="str">
        <f t="shared" si="78"/>
        <v>2014</v>
      </c>
      <c r="J1266" t="str">
        <f t="shared" si="79"/>
        <v>02</v>
      </c>
    </row>
    <row r="1267" spans="1:10" x14ac:dyDescent="0.2">
      <c r="A1267" s="1">
        <f t="shared" si="76"/>
        <v>41852</v>
      </c>
      <c r="B1267" s="1" t="s">
        <v>1320</v>
      </c>
      <c r="C1267">
        <v>8.7550000000000008</v>
      </c>
      <c r="D1267">
        <v>8.7550000000000008</v>
      </c>
      <c r="E1267">
        <v>8.7550000000000008</v>
      </c>
      <c r="F1267">
        <v>8.7550000000000008</v>
      </c>
      <c r="G1267" s="9">
        <v>3.8E-3</v>
      </c>
      <c r="H1267" t="str">
        <f t="shared" si="77"/>
        <v>Aug</v>
      </c>
      <c r="I1267" t="str">
        <f t="shared" si="78"/>
        <v>2014</v>
      </c>
      <c r="J1267" t="str">
        <f t="shared" si="79"/>
        <v>01</v>
      </c>
    </row>
    <row r="1268" spans="1:10" x14ac:dyDescent="0.2">
      <c r="A1268" s="1">
        <f t="shared" si="76"/>
        <v>41851</v>
      </c>
      <c r="B1268" s="1" t="s">
        <v>1321</v>
      </c>
      <c r="C1268">
        <v>8.7219999999999995</v>
      </c>
      <c r="D1268">
        <v>8.7219999999999995</v>
      </c>
      <c r="E1268">
        <v>8.7219999999999995</v>
      </c>
      <c r="F1268">
        <v>8.7219999999999995</v>
      </c>
      <c r="G1268" s="9">
        <v>-5.0000000000000001E-4</v>
      </c>
      <c r="H1268" t="str">
        <f t="shared" si="77"/>
        <v>Jul</v>
      </c>
      <c r="I1268" t="str">
        <f t="shared" si="78"/>
        <v>2014</v>
      </c>
      <c r="J1268" t="str">
        <f t="shared" si="79"/>
        <v>31</v>
      </c>
    </row>
    <row r="1269" spans="1:10" x14ac:dyDescent="0.2">
      <c r="A1269" s="1">
        <f t="shared" si="76"/>
        <v>41850</v>
      </c>
      <c r="B1269" s="1" t="s">
        <v>1322</v>
      </c>
      <c r="C1269">
        <v>8.7260000000000009</v>
      </c>
      <c r="D1269">
        <v>8.7260000000000009</v>
      </c>
      <c r="E1269">
        <v>8.7260000000000009</v>
      </c>
      <c r="F1269">
        <v>8.7260000000000009</v>
      </c>
      <c r="G1269" s="9">
        <v>2.2000000000000001E-3</v>
      </c>
      <c r="H1269" t="str">
        <f t="shared" si="77"/>
        <v>Jul</v>
      </c>
      <c r="I1269" t="str">
        <f t="shared" si="78"/>
        <v>2014</v>
      </c>
      <c r="J1269" t="str">
        <f t="shared" si="79"/>
        <v>30</v>
      </c>
    </row>
    <row r="1270" spans="1:10" x14ac:dyDescent="0.2">
      <c r="A1270" s="1">
        <f t="shared" si="76"/>
        <v>41848</v>
      </c>
      <c r="B1270" s="1" t="s">
        <v>1323</v>
      </c>
      <c r="C1270">
        <v>8.7070000000000007</v>
      </c>
      <c r="D1270">
        <v>8.7070000000000007</v>
      </c>
      <c r="E1270">
        <v>8.7070000000000007</v>
      </c>
      <c r="F1270">
        <v>8.7070000000000007</v>
      </c>
      <c r="G1270" s="9">
        <v>4.1999999999999997E-3</v>
      </c>
      <c r="H1270" t="str">
        <f t="shared" si="77"/>
        <v>Jul</v>
      </c>
      <c r="I1270" t="str">
        <f t="shared" si="78"/>
        <v>2014</v>
      </c>
      <c r="J1270" t="str">
        <f t="shared" si="79"/>
        <v>28</v>
      </c>
    </row>
    <row r="1271" spans="1:10" x14ac:dyDescent="0.2">
      <c r="A1271" s="1">
        <f t="shared" si="76"/>
        <v>41847</v>
      </c>
      <c r="B1271" s="1" t="s">
        <v>1324</v>
      </c>
      <c r="C1271">
        <v>8.6709999999999994</v>
      </c>
      <c r="D1271">
        <v>8.6709999999999994</v>
      </c>
      <c r="E1271">
        <v>8.6709999999999994</v>
      </c>
      <c r="F1271">
        <v>8.6709999999999994</v>
      </c>
      <c r="G1271" s="9">
        <v>0</v>
      </c>
      <c r="H1271" t="str">
        <f t="shared" si="77"/>
        <v>Jul</v>
      </c>
      <c r="I1271" t="str">
        <f t="shared" si="78"/>
        <v>2014</v>
      </c>
      <c r="J1271" t="str">
        <f t="shared" si="79"/>
        <v>27</v>
      </c>
    </row>
    <row r="1272" spans="1:10" x14ac:dyDescent="0.2">
      <c r="A1272" s="1">
        <f t="shared" si="76"/>
        <v>41845</v>
      </c>
      <c r="B1272" s="1" t="s">
        <v>1325</v>
      </c>
      <c r="C1272">
        <v>8.6709999999999994</v>
      </c>
      <c r="D1272">
        <v>8.6709999999999994</v>
      </c>
      <c r="E1272">
        <v>8.6709999999999994</v>
      </c>
      <c r="F1272">
        <v>8.6709999999999994</v>
      </c>
      <c r="G1272" s="9">
        <v>2.7000000000000001E-3</v>
      </c>
      <c r="H1272" t="str">
        <f t="shared" si="77"/>
        <v>Jul</v>
      </c>
      <c r="I1272" t="str">
        <f t="shared" si="78"/>
        <v>2014</v>
      </c>
      <c r="J1272" t="str">
        <f t="shared" si="79"/>
        <v>25</v>
      </c>
    </row>
    <row r="1273" spans="1:10" x14ac:dyDescent="0.2">
      <c r="A1273" s="1">
        <f t="shared" si="76"/>
        <v>41844</v>
      </c>
      <c r="B1273" s="1" t="s">
        <v>1326</v>
      </c>
      <c r="C1273">
        <v>8.6479999999999997</v>
      </c>
      <c r="D1273">
        <v>8.6479999999999997</v>
      </c>
      <c r="E1273">
        <v>8.6479999999999997</v>
      </c>
      <c r="F1273">
        <v>8.6479999999999997</v>
      </c>
      <c r="G1273" s="9">
        <v>-1.8E-3</v>
      </c>
      <c r="H1273" t="str">
        <f t="shared" si="77"/>
        <v>Jul</v>
      </c>
      <c r="I1273" t="str">
        <f t="shared" si="78"/>
        <v>2014</v>
      </c>
      <c r="J1273" t="str">
        <f t="shared" si="79"/>
        <v>24</v>
      </c>
    </row>
    <row r="1274" spans="1:10" x14ac:dyDescent="0.2">
      <c r="A1274" s="1">
        <f t="shared" si="76"/>
        <v>41843</v>
      </c>
      <c r="B1274" s="1" t="s">
        <v>1327</v>
      </c>
      <c r="C1274">
        <v>8.6639999999999997</v>
      </c>
      <c r="D1274">
        <v>8.6639999999999997</v>
      </c>
      <c r="E1274">
        <v>8.6639999999999997</v>
      </c>
      <c r="F1274">
        <v>8.6639999999999997</v>
      </c>
      <c r="G1274" s="9">
        <v>-3.0000000000000001E-3</v>
      </c>
      <c r="H1274" t="str">
        <f t="shared" si="77"/>
        <v>Jul</v>
      </c>
      <c r="I1274" t="str">
        <f t="shared" si="78"/>
        <v>2014</v>
      </c>
      <c r="J1274" t="str">
        <f t="shared" si="79"/>
        <v>23</v>
      </c>
    </row>
    <row r="1275" spans="1:10" x14ac:dyDescent="0.2">
      <c r="A1275" s="1">
        <f t="shared" si="76"/>
        <v>41842</v>
      </c>
      <c r="B1275" s="1" t="s">
        <v>1328</v>
      </c>
      <c r="C1275">
        <v>8.69</v>
      </c>
      <c r="D1275">
        <v>8.69</v>
      </c>
      <c r="E1275">
        <v>8.69</v>
      </c>
      <c r="F1275">
        <v>8.69</v>
      </c>
      <c r="G1275" s="9">
        <v>-5.9999999999999995E-4</v>
      </c>
      <c r="H1275" t="str">
        <f t="shared" si="77"/>
        <v>Jul</v>
      </c>
      <c r="I1275" t="str">
        <f t="shared" si="78"/>
        <v>2014</v>
      </c>
      <c r="J1275" t="str">
        <f t="shared" si="79"/>
        <v>22</v>
      </c>
    </row>
    <row r="1276" spans="1:10" x14ac:dyDescent="0.2">
      <c r="A1276" s="1">
        <f t="shared" si="76"/>
        <v>41841</v>
      </c>
      <c r="B1276" s="1" t="s">
        <v>1329</v>
      </c>
      <c r="C1276">
        <v>8.6950000000000003</v>
      </c>
      <c r="D1276">
        <v>8.6950000000000003</v>
      </c>
      <c r="E1276">
        <v>8.6950000000000003</v>
      </c>
      <c r="F1276">
        <v>8.6950000000000003</v>
      </c>
      <c r="G1276" s="9">
        <v>-8.6999999999999994E-3</v>
      </c>
      <c r="H1276" t="str">
        <f t="shared" si="77"/>
        <v>Jul</v>
      </c>
      <c r="I1276" t="str">
        <f t="shared" si="78"/>
        <v>2014</v>
      </c>
      <c r="J1276" t="str">
        <f t="shared" si="79"/>
        <v>21</v>
      </c>
    </row>
    <row r="1277" spans="1:10" x14ac:dyDescent="0.2">
      <c r="A1277" s="1">
        <f t="shared" si="76"/>
        <v>41840</v>
      </c>
      <c r="B1277" s="1" t="s">
        <v>1330</v>
      </c>
      <c r="C1277">
        <v>8.7710000000000008</v>
      </c>
      <c r="D1277">
        <v>8.7710000000000008</v>
      </c>
      <c r="E1277">
        <v>8.7710000000000008</v>
      </c>
      <c r="F1277">
        <v>8.7710000000000008</v>
      </c>
      <c r="G1277" s="9">
        <v>0</v>
      </c>
      <c r="H1277" t="str">
        <f t="shared" si="77"/>
        <v>Jul</v>
      </c>
      <c r="I1277" t="str">
        <f t="shared" si="78"/>
        <v>2014</v>
      </c>
      <c r="J1277" t="str">
        <f t="shared" si="79"/>
        <v>20</v>
      </c>
    </row>
    <row r="1278" spans="1:10" x14ac:dyDescent="0.2">
      <c r="A1278" s="1">
        <f t="shared" si="76"/>
        <v>41838</v>
      </c>
      <c r="B1278" s="1" t="s">
        <v>1331</v>
      </c>
      <c r="C1278">
        <v>8.7710000000000008</v>
      </c>
      <c r="D1278">
        <v>8.7710000000000008</v>
      </c>
      <c r="E1278">
        <v>8.7710000000000008</v>
      </c>
      <c r="F1278">
        <v>8.7710000000000008</v>
      </c>
      <c r="G1278" s="9">
        <v>4.0000000000000001E-3</v>
      </c>
      <c r="H1278" t="str">
        <f t="shared" si="77"/>
        <v>Jul</v>
      </c>
      <c r="I1278" t="str">
        <f t="shared" si="78"/>
        <v>2014</v>
      </c>
      <c r="J1278" t="str">
        <f t="shared" si="79"/>
        <v>18</v>
      </c>
    </row>
    <row r="1279" spans="1:10" x14ac:dyDescent="0.2">
      <c r="A1279" s="1">
        <f t="shared" si="76"/>
        <v>41837</v>
      </c>
      <c r="B1279" s="1" t="s">
        <v>1332</v>
      </c>
      <c r="C1279">
        <v>8.7360000000000007</v>
      </c>
      <c r="D1279">
        <v>8.7360000000000007</v>
      </c>
      <c r="E1279">
        <v>8.7360000000000007</v>
      </c>
      <c r="F1279">
        <v>8.7360000000000007</v>
      </c>
      <c r="G1279" s="9">
        <v>1.2999999999999999E-3</v>
      </c>
      <c r="H1279" t="str">
        <f t="shared" si="77"/>
        <v>Jul</v>
      </c>
      <c r="I1279" t="str">
        <f t="shared" si="78"/>
        <v>2014</v>
      </c>
      <c r="J1279" t="str">
        <f t="shared" si="79"/>
        <v>17</v>
      </c>
    </row>
    <row r="1280" spans="1:10" x14ac:dyDescent="0.2">
      <c r="A1280" s="1">
        <f t="shared" si="76"/>
        <v>41836</v>
      </c>
      <c r="B1280" s="1" t="s">
        <v>1333</v>
      </c>
      <c r="C1280">
        <v>8.7249999999999996</v>
      </c>
      <c r="D1280">
        <v>8.7249999999999996</v>
      </c>
      <c r="E1280">
        <v>8.7249999999999996</v>
      </c>
      <c r="F1280">
        <v>8.7249999999999996</v>
      </c>
      <c r="G1280" s="9">
        <v>-1.4E-3</v>
      </c>
      <c r="H1280" t="str">
        <f t="shared" si="77"/>
        <v>Jul</v>
      </c>
      <c r="I1280" t="str">
        <f t="shared" si="78"/>
        <v>2014</v>
      </c>
      <c r="J1280" t="str">
        <f t="shared" si="79"/>
        <v>16</v>
      </c>
    </row>
    <row r="1281" spans="1:10" x14ac:dyDescent="0.2">
      <c r="A1281" s="1">
        <f t="shared" si="76"/>
        <v>41835</v>
      </c>
      <c r="B1281" s="1" t="s">
        <v>1334</v>
      </c>
      <c r="C1281">
        <v>8.7370000000000001</v>
      </c>
      <c r="D1281">
        <v>8.7370000000000001</v>
      </c>
      <c r="E1281">
        <v>8.7370000000000001</v>
      </c>
      <c r="F1281">
        <v>8.7370000000000001</v>
      </c>
      <c r="G1281" s="9">
        <v>-5.4000000000000003E-3</v>
      </c>
      <c r="H1281" t="str">
        <f t="shared" si="77"/>
        <v>Jul</v>
      </c>
      <c r="I1281" t="str">
        <f t="shared" si="78"/>
        <v>2014</v>
      </c>
      <c r="J1281" t="str">
        <f t="shared" si="79"/>
        <v>15</v>
      </c>
    </row>
    <row r="1282" spans="1:10" x14ac:dyDescent="0.2">
      <c r="A1282" s="1">
        <f t="shared" si="76"/>
        <v>41834</v>
      </c>
      <c r="B1282" s="1" t="s">
        <v>1335</v>
      </c>
      <c r="C1282">
        <v>8.7840000000000007</v>
      </c>
      <c r="D1282">
        <v>8.7840000000000007</v>
      </c>
      <c r="E1282">
        <v>8.7840000000000007</v>
      </c>
      <c r="F1282">
        <v>8.7840000000000007</v>
      </c>
      <c r="G1282" s="9">
        <v>1.5E-3</v>
      </c>
      <c r="H1282" t="str">
        <f t="shared" si="77"/>
        <v>Jul</v>
      </c>
      <c r="I1282" t="str">
        <f t="shared" si="78"/>
        <v>2014</v>
      </c>
      <c r="J1282" t="str">
        <f t="shared" si="79"/>
        <v>14</v>
      </c>
    </row>
    <row r="1283" spans="1:10" x14ac:dyDescent="0.2">
      <c r="A1283" s="1">
        <f t="shared" ref="A1283:A1334" si="80">DATE(I1283,MONTH(1&amp;H1283),J1283)</f>
        <v>41832</v>
      </c>
      <c r="B1283" s="1" t="s">
        <v>1336</v>
      </c>
      <c r="C1283">
        <v>8.7710000000000008</v>
      </c>
      <c r="D1283">
        <v>8.7710000000000008</v>
      </c>
      <c r="E1283">
        <v>8.7710000000000008</v>
      </c>
      <c r="F1283">
        <v>8.7710000000000008</v>
      </c>
      <c r="G1283" s="9">
        <v>0</v>
      </c>
      <c r="H1283" t="str">
        <f t="shared" ref="H1283:H1334" si="81">LEFT(B1283,3)</f>
        <v>Jul</v>
      </c>
      <c r="I1283" t="str">
        <f t="shared" ref="I1283:I1334" si="82">RIGHT(B1283,4)</f>
        <v>2014</v>
      </c>
      <c r="J1283" t="str">
        <f t="shared" ref="J1283:J1334" si="83">MID(B1283,5,2)</f>
        <v>12</v>
      </c>
    </row>
    <row r="1284" spans="1:10" x14ac:dyDescent="0.2">
      <c r="A1284" s="1">
        <f t="shared" si="80"/>
        <v>41831</v>
      </c>
      <c r="B1284" s="1" t="s">
        <v>1337</v>
      </c>
      <c r="C1284">
        <v>8.7710000000000008</v>
      </c>
      <c r="D1284">
        <v>8.7710000000000008</v>
      </c>
      <c r="E1284">
        <v>8.7710000000000008</v>
      </c>
      <c r="F1284">
        <v>8.7710000000000008</v>
      </c>
      <c r="G1284" s="9">
        <v>2.9999999999999997E-4</v>
      </c>
      <c r="H1284" t="str">
        <f t="shared" si="81"/>
        <v>Jul</v>
      </c>
      <c r="I1284" t="str">
        <f t="shared" si="82"/>
        <v>2014</v>
      </c>
      <c r="J1284" t="str">
        <f t="shared" si="83"/>
        <v>11</v>
      </c>
    </row>
    <row r="1285" spans="1:10" x14ac:dyDescent="0.2">
      <c r="A1285" s="1">
        <f t="shared" si="80"/>
        <v>41830</v>
      </c>
      <c r="B1285" s="1" t="s">
        <v>1338</v>
      </c>
      <c r="C1285">
        <v>8.7680000000000007</v>
      </c>
      <c r="D1285">
        <v>8.7680000000000007</v>
      </c>
      <c r="E1285">
        <v>8.7680000000000007</v>
      </c>
      <c r="F1285">
        <v>8.7680000000000007</v>
      </c>
      <c r="G1285" s="9">
        <v>4.4999999999999997E-3</v>
      </c>
      <c r="H1285" t="str">
        <f t="shared" si="81"/>
        <v>Jul</v>
      </c>
      <c r="I1285" t="str">
        <f t="shared" si="82"/>
        <v>2014</v>
      </c>
      <c r="J1285" t="str">
        <f t="shared" si="83"/>
        <v>10</v>
      </c>
    </row>
    <row r="1286" spans="1:10" x14ac:dyDescent="0.2">
      <c r="A1286" s="1">
        <f t="shared" si="80"/>
        <v>41829</v>
      </c>
      <c r="B1286" s="1" t="s">
        <v>1339</v>
      </c>
      <c r="C1286">
        <v>8.7289999999999992</v>
      </c>
      <c r="D1286">
        <v>8.7289999999999992</v>
      </c>
      <c r="E1286">
        <v>8.7289999999999992</v>
      </c>
      <c r="F1286">
        <v>8.7289999999999992</v>
      </c>
      <c r="G1286" s="9">
        <v>2.0000000000000001E-4</v>
      </c>
      <c r="H1286" t="str">
        <f t="shared" si="81"/>
        <v>Jul</v>
      </c>
      <c r="I1286" t="str">
        <f t="shared" si="82"/>
        <v>2014</v>
      </c>
      <c r="J1286" t="str">
        <f t="shared" si="83"/>
        <v>09</v>
      </c>
    </row>
    <row r="1287" spans="1:10" x14ac:dyDescent="0.2">
      <c r="A1287" s="1">
        <f t="shared" si="80"/>
        <v>41828</v>
      </c>
      <c r="B1287" s="1" t="s">
        <v>1340</v>
      </c>
      <c r="C1287">
        <v>8.7270000000000003</v>
      </c>
      <c r="D1287">
        <v>8.7270000000000003</v>
      </c>
      <c r="E1287">
        <v>8.7270000000000003</v>
      </c>
      <c r="F1287">
        <v>8.7270000000000003</v>
      </c>
      <c r="G1287" s="9">
        <v>3.5999999999999999E-3</v>
      </c>
      <c r="H1287" t="str">
        <f t="shared" si="81"/>
        <v>Jul</v>
      </c>
      <c r="I1287" t="str">
        <f t="shared" si="82"/>
        <v>2014</v>
      </c>
      <c r="J1287" t="str">
        <f t="shared" si="83"/>
        <v>08</v>
      </c>
    </row>
    <row r="1288" spans="1:10" x14ac:dyDescent="0.2">
      <c r="A1288" s="1">
        <f t="shared" si="80"/>
        <v>41827</v>
      </c>
      <c r="B1288" s="1" t="s">
        <v>1341</v>
      </c>
      <c r="C1288">
        <v>8.6959999999999997</v>
      </c>
      <c r="D1288">
        <v>8.6959999999999997</v>
      </c>
      <c r="E1288">
        <v>8.6959999999999997</v>
      </c>
      <c r="F1288">
        <v>8.6959999999999997</v>
      </c>
      <c r="G1288" s="9">
        <v>3.8E-3</v>
      </c>
      <c r="H1288" t="str">
        <f t="shared" si="81"/>
        <v>Jul</v>
      </c>
      <c r="I1288" t="str">
        <f t="shared" si="82"/>
        <v>2014</v>
      </c>
      <c r="J1288" t="str">
        <f t="shared" si="83"/>
        <v>07</v>
      </c>
    </row>
    <row r="1289" spans="1:10" x14ac:dyDescent="0.2">
      <c r="A1289" s="1">
        <f t="shared" si="80"/>
        <v>41824</v>
      </c>
      <c r="B1289" s="1" t="s">
        <v>1342</v>
      </c>
      <c r="C1289">
        <v>8.6630000000000003</v>
      </c>
      <c r="D1289">
        <v>8.6630000000000003</v>
      </c>
      <c r="E1289">
        <v>8.6630000000000003</v>
      </c>
      <c r="F1289">
        <v>8.6630000000000003</v>
      </c>
      <c r="G1289" s="9">
        <v>2.9999999999999997E-4</v>
      </c>
      <c r="H1289" t="str">
        <f t="shared" si="81"/>
        <v>Jul</v>
      </c>
      <c r="I1289" t="str">
        <f t="shared" si="82"/>
        <v>2014</v>
      </c>
      <c r="J1289" t="str">
        <f t="shared" si="83"/>
        <v>04</v>
      </c>
    </row>
    <row r="1290" spans="1:10" x14ac:dyDescent="0.2">
      <c r="A1290" s="1">
        <f t="shared" si="80"/>
        <v>41823</v>
      </c>
      <c r="B1290" s="1" t="s">
        <v>1343</v>
      </c>
      <c r="C1290">
        <v>8.66</v>
      </c>
      <c r="D1290">
        <v>8.66</v>
      </c>
      <c r="E1290">
        <v>8.66</v>
      </c>
      <c r="F1290">
        <v>8.66</v>
      </c>
      <c r="G1290" s="9">
        <v>0</v>
      </c>
      <c r="H1290" t="str">
        <f t="shared" si="81"/>
        <v>Jul</v>
      </c>
      <c r="I1290" t="str">
        <f t="shared" si="82"/>
        <v>2014</v>
      </c>
      <c r="J1290" t="str">
        <f t="shared" si="83"/>
        <v>03</v>
      </c>
    </row>
    <row r="1291" spans="1:10" x14ac:dyDescent="0.2">
      <c r="A1291" s="1">
        <f t="shared" si="80"/>
        <v>41822</v>
      </c>
      <c r="B1291" s="1" t="s">
        <v>1344</v>
      </c>
      <c r="C1291">
        <v>8.66</v>
      </c>
      <c r="D1291">
        <v>8.66</v>
      </c>
      <c r="E1291">
        <v>8.66</v>
      </c>
      <c r="F1291">
        <v>8.66</v>
      </c>
      <c r="G1291" s="9">
        <v>-8.8000000000000005E-3</v>
      </c>
      <c r="H1291" t="str">
        <f t="shared" si="81"/>
        <v>Jul</v>
      </c>
      <c r="I1291" t="str">
        <f t="shared" si="82"/>
        <v>2014</v>
      </c>
      <c r="J1291" t="str">
        <f t="shared" si="83"/>
        <v>02</v>
      </c>
    </row>
    <row r="1292" spans="1:10" x14ac:dyDescent="0.2">
      <c r="A1292" s="1">
        <f t="shared" si="80"/>
        <v>41821</v>
      </c>
      <c r="B1292" s="1" t="s">
        <v>1345</v>
      </c>
      <c r="C1292">
        <v>8.7370000000000001</v>
      </c>
      <c r="D1292">
        <v>8.7370000000000001</v>
      </c>
      <c r="E1292">
        <v>8.7370000000000001</v>
      </c>
      <c r="F1292">
        <v>8.7370000000000001</v>
      </c>
      <c r="G1292" s="9">
        <v>-1.1000000000000001E-3</v>
      </c>
      <c r="H1292" t="str">
        <f t="shared" si="81"/>
        <v>Jul</v>
      </c>
      <c r="I1292" t="str">
        <f t="shared" si="82"/>
        <v>2014</v>
      </c>
      <c r="J1292" t="str">
        <f t="shared" si="83"/>
        <v>01</v>
      </c>
    </row>
    <row r="1293" spans="1:10" x14ac:dyDescent="0.2">
      <c r="A1293" s="1">
        <f t="shared" si="80"/>
        <v>41820</v>
      </c>
      <c r="B1293" s="1" t="s">
        <v>1346</v>
      </c>
      <c r="C1293">
        <v>8.7469999999999999</v>
      </c>
      <c r="D1293">
        <v>8.7469999999999999</v>
      </c>
      <c r="E1293">
        <v>8.7469999999999999</v>
      </c>
      <c r="F1293">
        <v>8.7469999999999999</v>
      </c>
      <c r="G1293" s="9">
        <v>-2.0000000000000001E-4</v>
      </c>
      <c r="H1293" t="str">
        <f t="shared" si="81"/>
        <v>Jun</v>
      </c>
      <c r="I1293" t="str">
        <f t="shared" si="82"/>
        <v>2014</v>
      </c>
      <c r="J1293" t="str">
        <f t="shared" si="83"/>
        <v>30</v>
      </c>
    </row>
    <row r="1294" spans="1:10" x14ac:dyDescent="0.2">
      <c r="A1294" s="1">
        <f t="shared" si="80"/>
        <v>41817</v>
      </c>
      <c r="B1294" s="1" t="s">
        <v>1347</v>
      </c>
      <c r="C1294">
        <v>8.7490000000000006</v>
      </c>
      <c r="D1294">
        <v>8.7490000000000006</v>
      </c>
      <c r="E1294">
        <v>8.7490000000000006</v>
      </c>
      <c r="F1294">
        <v>8.7490000000000006</v>
      </c>
      <c r="G1294" s="9">
        <v>1.6000000000000001E-3</v>
      </c>
      <c r="H1294" t="str">
        <f t="shared" si="81"/>
        <v>Jun</v>
      </c>
      <c r="I1294" t="str">
        <f t="shared" si="82"/>
        <v>2014</v>
      </c>
      <c r="J1294" t="str">
        <f t="shared" si="83"/>
        <v>27</v>
      </c>
    </row>
    <row r="1295" spans="1:10" x14ac:dyDescent="0.2">
      <c r="A1295" s="1">
        <f t="shared" si="80"/>
        <v>41816</v>
      </c>
      <c r="B1295" s="1" t="s">
        <v>1348</v>
      </c>
      <c r="C1295">
        <v>8.7349999999999994</v>
      </c>
      <c r="D1295">
        <v>8.7349999999999994</v>
      </c>
      <c r="E1295">
        <v>8.7349999999999994</v>
      </c>
      <c r="F1295">
        <v>8.7349999999999994</v>
      </c>
      <c r="G1295" s="9">
        <v>3.3E-3</v>
      </c>
      <c r="H1295" t="str">
        <f t="shared" si="81"/>
        <v>Jun</v>
      </c>
      <c r="I1295" t="str">
        <f t="shared" si="82"/>
        <v>2014</v>
      </c>
      <c r="J1295" t="str">
        <f t="shared" si="83"/>
        <v>26</v>
      </c>
    </row>
    <row r="1296" spans="1:10" x14ac:dyDescent="0.2">
      <c r="A1296" s="1">
        <f t="shared" si="80"/>
        <v>41815</v>
      </c>
      <c r="B1296" s="1" t="s">
        <v>1349</v>
      </c>
      <c r="C1296">
        <v>8.7059999999999995</v>
      </c>
      <c r="D1296">
        <v>8.7059999999999995</v>
      </c>
      <c r="E1296">
        <v>8.7059999999999995</v>
      </c>
      <c r="F1296">
        <v>8.7059999999999995</v>
      </c>
      <c r="G1296" s="9">
        <v>-1.2999999999999999E-3</v>
      </c>
      <c r="H1296" t="str">
        <f t="shared" si="81"/>
        <v>Jun</v>
      </c>
      <c r="I1296" t="str">
        <f t="shared" si="82"/>
        <v>2014</v>
      </c>
      <c r="J1296" t="str">
        <f t="shared" si="83"/>
        <v>25</v>
      </c>
    </row>
    <row r="1297" spans="1:10" x14ac:dyDescent="0.2">
      <c r="A1297" s="1">
        <f t="shared" si="80"/>
        <v>41814</v>
      </c>
      <c r="B1297" s="1" t="s">
        <v>1350</v>
      </c>
      <c r="C1297">
        <v>8.7170000000000005</v>
      </c>
      <c r="D1297">
        <v>8.7170000000000005</v>
      </c>
      <c r="E1297">
        <v>8.7170000000000005</v>
      </c>
      <c r="F1297">
        <v>8.7170000000000005</v>
      </c>
      <c r="G1297" s="9">
        <v>-6.7000000000000002E-3</v>
      </c>
      <c r="H1297" t="str">
        <f t="shared" si="81"/>
        <v>Jun</v>
      </c>
      <c r="I1297" t="str">
        <f t="shared" si="82"/>
        <v>2014</v>
      </c>
      <c r="J1297" t="str">
        <f t="shared" si="83"/>
        <v>24</v>
      </c>
    </row>
    <row r="1298" spans="1:10" x14ac:dyDescent="0.2">
      <c r="A1298" s="1">
        <f t="shared" si="80"/>
        <v>41813</v>
      </c>
      <c r="B1298" s="1" t="s">
        <v>1351</v>
      </c>
      <c r="C1298">
        <v>8.7759999999999998</v>
      </c>
      <c r="D1298">
        <v>8.7759999999999998</v>
      </c>
      <c r="E1298">
        <v>8.7759999999999998</v>
      </c>
      <c r="F1298">
        <v>8.7759999999999998</v>
      </c>
      <c r="G1298" s="9">
        <v>6.0000000000000001E-3</v>
      </c>
      <c r="H1298" t="str">
        <f t="shared" si="81"/>
        <v>Jun</v>
      </c>
      <c r="I1298" t="str">
        <f t="shared" si="82"/>
        <v>2014</v>
      </c>
      <c r="J1298" t="str">
        <f t="shared" si="83"/>
        <v>23</v>
      </c>
    </row>
    <row r="1299" spans="1:10" x14ac:dyDescent="0.2">
      <c r="A1299" s="1">
        <f t="shared" si="80"/>
        <v>41810</v>
      </c>
      <c r="B1299" s="1" t="s">
        <v>1352</v>
      </c>
      <c r="C1299">
        <v>8.7240000000000002</v>
      </c>
      <c r="D1299">
        <v>8.7240000000000002</v>
      </c>
      <c r="E1299">
        <v>8.7240000000000002</v>
      </c>
      <c r="F1299">
        <v>8.7240000000000002</v>
      </c>
      <c r="G1299" s="9">
        <v>3.8E-3</v>
      </c>
      <c r="H1299" t="str">
        <f t="shared" si="81"/>
        <v>Jun</v>
      </c>
      <c r="I1299" t="str">
        <f t="shared" si="82"/>
        <v>2014</v>
      </c>
      <c r="J1299" t="str">
        <f t="shared" si="83"/>
        <v>20</v>
      </c>
    </row>
    <row r="1300" spans="1:10" x14ac:dyDescent="0.2">
      <c r="A1300" s="1">
        <f t="shared" si="80"/>
        <v>41809</v>
      </c>
      <c r="B1300" s="1" t="s">
        <v>1353</v>
      </c>
      <c r="C1300">
        <v>8.6910000000000007</v>
      </c>
      <c r="D1300">
        <v>8.6910000000000007</v>
      </c>
      <c r="E1300">
        <v>8.6910000000000007</v>
      </c>
      <c r="F1300">
        <v>8.6910000000000007</v>
      </c>
      <c r="G1300" s="9">
        <v>2.3E-3</v>
      </c>
      <c r="H1300" t="str">
        <f t="shared" si="81"/>
        <v>Jun</v>
      </c>
      <c r="I1300" t="str">
        <f t="shared" si="82"/>
        <v>2014</v>
      </c>
      <c r="J1300" t="str">
        <f t="shared" si="83"/>
        <v>19</v>
      </c>
    </row>
    <row r="1301" spans="1:10" x14ac:dyDescent="0.2">
      <c r="A1301" s="1">
        <f t="shared" si="80"/>
        <v>41808</v>
      </c>
      <c r="B1301" s="1" t="s">
        <v>1354</v>
      </c>
      <c r="C1301">
        <v>8.6709999999999994</v>
      </c>
      <c r="D1301">
        <v>8.6709999999999994</v>
      </c>
      <c r="E1301">
        <v>8.6709999999999994</v>
      </c>
      <c r="F1301">
        <v>8.6709999999999994</v>
      </c>
      <c r="G1301" s="9">
        <v>8.0999999999999996E-3</v>
      </c>
      <c r="H1301" t="str">
        <f t="shared" si="81"/>
        <v>Jun</v>
      </c>
      <c r="I1301" t="str">
        <f t="shared" si="82"/>
        <v>2014</v>
      </c>
      <c r="J1301" t="str">
        <f t="shared" si="83"/>
        <v>18</v>
      </c>
    </row>
    <row r="1302" spans="1:10" x14ac:dyDescent="0.2">
      <c r="A1302" s="1">
        <f t="shared" si="80"/>
        <v>41807</v>
      </c>
      <c r="B1302" s="1" t="s">
        <v>1355</v>
      </c>
      <c r="C1302">
        <v>8.6010000000000009</v>
      </c>
      <c r="D1302">
        <v>8.6010000000000009</v>
      </c>
      <c r="E1302">
        <v>8.6010000000000009</v>
      </c>
      <c r="F1302">
        <v>8.6010000000000009</v>
      </c>
      <c r="G1302" s="9">
        <v>-5.8999999999999999E-3</v>
      </c>
      <c r="H1302" t="str">
        <f t="shared" si="81"/>
        <v>Jun</v>
      </c>
      <c r="I1302" t="str">
        <f t="shared" si="82"/>
        <v>2014</v>
      </c>
      <c r="J1302" t="str">
        <f t="shared" si="83"/>
        <v>17</v>
      </c>
    </row>
    <row r="1303" spans="1:10" x14ac:dyDescent="0.2">
      <c r="A1303" s="1">
        <f t="shared" si="80"/>
        <v>41806</v>
      </c>
      <c r="B1303" s="1" t="s">
        <v>1356</v>
      </c>
      <c r="C1303">
        <v>8.6519999999999992</v>
      </c>
      <c r="D1303">
        <v>8.6519999999999992</v>
      </c>
      <c r="E1303">
        <v>8.6519999999999992</v>
      </c>
      <c r="F1303">
        <v>8.6519999999999992</v>
      </c>
      <c r="G1303" s="9">
        <v>6.3E-3</v>
      </c>
      <c r="H1303" t="str">
        <f t="shared" si="81"/>
        <v>Jun</v>
      </c>
      <c r="I1303" t="str">
        <f t="shared" si="82"/>
        <v>2014</v>
      </c>
      <c r="J1303" t="str">
        <f t="shared" si="83"/>
        <v>16</v>
      </c>
    </row>
    <row r="1304" spans="1:10" x14ac:dyDescent="0.2">
      <c r="A1304" s="1">
        <f t="shared" si="80"/>
        <v>41803</v>
      </c>
      <c r="B1304" s="1" t="s">
        <v>1357</v>
      </c>
      <c r="C1304">
        <v>8.5980000000000008</v>
      </c>
      <c r="D1304">
        <v>8.5980000000000008</v>
      </c>
      <c r="E1304">
        <v>8.5980000000000008</v>
      </c>
      <c r="F1304">
        <v>8.5980000000000008</v>
      </c>
      <c r="G1304" s="9">
        <v>6.0000000000000001E-3</v>
      </c>
      <c r="H1304" t="str">
        <f t="shared" si="81"/>
        <v>Jun</v>
      </c>
      <c r="I1304" t="str">
        <f t="shared" si="82"/>
        <v>2014</v>
      </c>
      <c r="J1304" t="str">
        <f t="shared" si="83"/>
        <v>13</v>
      </c>
    </row>
    <row r="1305" spans="1:10" x14ac:dyDescent="0.2">
      <c r="A1305" s="1">
        <f t="shared" si="80"/>
        <v>41802</v>
      </c>
      <c r="B1305" s="1" t="s">
        <v>1358</v>
      </c>
      <c r="C1305">
        <v>8.5470000000000006</v>
      </c>
      <c r="D1305">
        <v>8.5470000000000006</v>
      </c>
      <c r="E1305">
        <v>8.5470000000000006</v>
      </c>
      <c r="F1305">
        <v>8.5470000000000006</v>
      </c>
      <c r="G1305" s="9">
        <v>6.9999999999999999E-4</v>
      </c>
      <c r="H1305" t="str">
        <f t="shared" si="81"/>
        <v>Jun</v>
      </c>
      <c r="I1305" t="str">
        <f t="shared" si="82"/>
        <v>2014</v>
      </c>
      <c r="J1305" t="str">
        <f t="shared" si="83"/>
        <v>12</v>
      </c>
    </row>
    <row r="1306" spans="1:10" x14ac:dyDescent="0.2">
      <c r="A1306" s="1">
        <f t="shared" si="80"/>
        <v>41801</v>
      </c>
      <c r="B1306" s="1" t="s">
        <v>1359</v>
      </c>
      <c r="C1306">
        <v>8.5410000000000004</v>
      </c>
      <c r="D1306">
        <v>8.5410000000000004</v>
      </c>
      <c r="E1306">
        <v>8.5410000000000004</v>
      </c>
      <c r="F1306">
        <v>8.5410000000000004</v>
      </c>
      <c r="G1306" s="9">
        <v>-2.8999999999999998E-3</v>
      </c>
      <c r="H1306" t="str">
        <f t="shared" si="81"/>
        <v>Jun</v>
      </c>
      <c r="I1306" t="str">
        <f t="shared" si="82"/>
        <v>2014</v>
      </c>
      <c r="J1306" t="str">
        <f t="shared" si="83"/>
        <v>11</v>
      </c>
    </row>
    <row r="1307" spans="1:10" x14ac:dyDescent="0.2">
      <c r="A1307" s="1">
        <f t="shared" si="80"/>
        <v>41800</v>
      </c>
      <c r="B1307" s="1" t="s">
        <v>1360</v>
      </c>
      <c r="C1307">
        <v>8.5660000000000007</v>
      </c>
      <c r="D1307">
        <v>8.5660000000000007</v>
      </c>
      <c r="E1307">
        <v>8.5660000000000007</v>
      </c>
      <c r="F1307">
        <v>8.5660000000000007</v>
      </c>
      <c r="G1307" s="9">
        <v>2E-3</v>
      </c>
      <c r="H1307" t="str">
        <f t="shared" si="81"/>
        <v>Jun</v>
      </c>
      <c r="I1307" t="str">
        <f t="shared" si="82"/>
        <v>2014</v>
      </c>
      <c r="J1307" t="str">
        <f t="shared" si="83"/>
        <v>10</v>
      </c>
    </row>
    <row r="1308" spans="1:10" x14ac:dyDescent="0.2">
      <c r="A1308" s="1">
        <f t="shared" si="80"/>
        <v>41799</v>
      </c>
      <c r="B1308" s="1" t="s">
        <v>1361</v>
      </c>
      <c r="C1308">
        <v>8.5489999999999995</v>
      </c>
      <c r="D1308">
        <v>8.5489999999999995</v>
      </c>
      <c r="E1308">
        <v>8.5489999999999995</v>
      </c>
      <c r="F1308">
        <v>8.5489999999999995</v>
      </c>
      <c r="G1308" s="9">
        <v>4.1000000000000003E-3</v>
      </c>
      <c r="H1308" t="str">
        <f t="shared" si="81"/>
        <v>Jun</v>
      </c>
      <c r="I1308" t="str">
        <f t="shared" si="82"/>
        <v>2014</v>
      </c>
      <c r="J1308" t="str">
        <f t="shared" si="83"/>
        <v>09</v>
      </c>
    </row>
    <row r="1309" spans="1:10" x14ac:dyDescent="0.2">
      <c r="A1309" s="1">
        <f t="shared" si="80"/>
        <v>41796</v>
      </c>
      <c r="B1309" s="1" t="s">
        <v>1362</v>
      </c>
      <c r="C1309">
        <v>8.5139999999999993</v>
      </c>
      <c r="D1309">
        <v>8.5139999999999993</v>
      </c>
      <c r="E1309">
        <v>8.5139999999999993</v>
      </c>
      <c r="F1309">
        <v>8.5139999999999993</v>
      </c>
      <c r="G1309" s="9">
        <v>-1.6000000000000001E-3</v>
      </c>
      <c r="H1309" t="str">
        <f t="shared" si="81"/>
        <v>Jun</v>
      </c>
      <c r="I1309" t="str">
        <f t="shared" si="82"/>
        <v>2014</v>
      </c>
      <c r="J1309" t="str">
        <f t="shared" si="83"/>
        <v>06</v>
      </c>
    </row>
    <row r="1310" spans="1:10" x14ac:dyDescent="0.2">
      <c r="A1310" s="1">
        <f t="shared" si="80"/>
        <v>41795</v>
      </c>
      <c r="B1310" s="1" t="s">
        <v>1363</v>
      </c>
      <c r="C1310">
        <v>8.5280000000000005</v>
      </c>
      <c r="D1310">
        <v>8.5280000000000005</v>
      </c>
      <c r="E1310">
        <v>8.5280000000000005</v>
      </c>
      <c r="F1310">
        <v>8.5280000000000005</v>
      </c>
      <c r="G1310" s="9">
        <v>-7.1999999999999998E-3</v>
      </c>
      <c r="H1310" t="str">
        <f t="shared" si="81"/>
        <v>Jun</v>
      </c>
      <c r="I1310" t="str">
        <f t="shared" si="82"/>
        <v>2014</v>
      </c>
      <c r="J1310" t="str">
        <f t="shared" si="83"/>
        <v>05</v>
      </c>
    </row>
    <row r="1311" spans="1:10" x14ac:dyDescent="0.2">
      <c r="A1311" s="1">
        <f t="shared" si="80"/>
        <v>41794</v>
      </c>
      <c r="B1311" s="1" t="s">
        <v>1364</v>
      </c>
      <c r="C1311">
        <v>8.59</v>
      </c>
      <c r="D1311">
        <v>8.59</v>
      </c>
      <c r="E1311">
        <v>8.59</v>
      </c>
      <c r="F1311">
        <v>8.59</v>
      </c>
      <c r="G1311" s="9">
        <v>-1E-3</v>
      </c>
      <c r="H1311" t="str">
        <f t="shared" si="81"/>
        <v>Jun</v>
      </c>
      <c r="I1311" t="str">
        <f t="shared" si="82"/>
        <v>2014</v>
      </c>
      <c r="J1311" t="str">
        <f t="shared" si="83"/>
        <v>04</v>
      </c>
    </row>
    <row r="1312" spans="1:10" x14ac:dyDescent="0.2">
      <c r="A1312" s="1">
        <f t="shared" si="80"/>
        <v>41793</v>
      </c>
      <c r="B1312" s="1" t="s">
        <v>1365</v>
      </c>
      <c r="C1312">
        <v>8.5990000000000002</v>
      </c>
      <c r="D1312">
        <v>8.5990000000000002</v>
      </c>
      <c r="E1312">
        <v>8.5990000000000002</v>
      </c>
      <c r="F1312">
        <v>8.5990000000000002</v>
      </c>
      <c r="G1312" s="9">
        <v>-7.3000000000000001E-3</v>
      </c>
      <c r="H1312" t="str">
        <f t="shared" si="81"/>
        <v>Jun</v>
      </c>
      <c r="I1312" t="str">
        <f t="shared" si="82"/>
        <v>2014</v>
      </c>
      <c r="J1312" t="str">
        <f t="shared" si="83"/>
        <v>03</v>
      </c>
    </row>
    <row r="1313" spans="1:10" x14ac:dyDescent="0.2">
      <c r="A1313" s="1">
        <f t="shared" si="80"/>
        <v>41792</v>
      </c>
      <c r="B1313" s="1" t="s">
        <v>1366</v>
      </c>
      <c r="C1313">
        <v>8.6620000000000008</v>
      </c>
      <c r="D1313">
        <v>8.6620000000000008</v>
      </c>
      <c r="E1313">
        <v>8.6620000000000008</v>
      </c>
      <c r="F1313">
        <v>8.6620000000000008</v>
      </c>
      <c r="G1313" s="9">
        <v>1.9E-3</v>
      </c>
      <c r="H1313" t="str">
        <f t="shared" si="81"/>
        <v>Jun</v>
      </c>
      <c r="I1313" t="str">
        <f t="shared" si="82"/>
        <v>2014</v>
      </c>
      <c r="J1313" t="str">
        <f t="shared" si="83"/>
        <v>02</v>
      </c>
    </row>
    <row r="1314" spans="1:10" x14ac:dyDescent="0.2">
      <c r="A1314" s="1">
        <f t="shared" si="80"/>
        <v>41789</v>
      </c>
      <c r="B1314" s="1" t="s">
        <v>1367</v>
      </c>
      <c r="C1314">
        <v>8.6460000000000008</v>
      </c>
      <c r="D1314">
        <v>8.6460000000000008</v>
      </c>
      <c r="E1314">
        <v>8.6460000000000008</v>
      </c>
      <c r="F1314">
        <v>8.6460000000000008</v>
      </c>
      <c r="G1314" s="9">
        <v>-2.8999999999999998E-3</v>
      </c>
      <c r="H1314" t="str">
        <f t="shared" si="81"/>
        <v>May</v>
      </c>
      <c r="I1314" t="str">
        <f t="shared" si="82"/>
        <v>2014</v>
      </c>
      <c r="J1314" t="str">
        <f t="shared" si="83"/>
        <v>30</v>
      </c>
    </row>
    <row r="1315" spans="1:10" x14ac:dyDescent="0.2">
      <c r="A1315" s="1">
        <f t="shared" si="80"/>
        <v>41788</v>
      </c>
      <c r="B1315" s="1" t="s">
        <v>1368</v>
      </c>
      <c r="C1315">
        <v>8.6709999999999994</v>
      </c>
      <c r="D1315">
        <v>8.6709999999999994</v>
      </c>
      <c r="E1315">
        <v>8.6709999999999994</v>
      </c>
      <c r="F1315">
        <v>8.6709999999999994</v>
      </c>
      <c r="G1315" s="9">
        <v>-3.7000000000000002E-3</v>
      </c>
      <c r="H1315" t="str">
        <f t="shared" si="81"/>
        <v>May</v>
      </c>
      <c r="I1315" t="str">
        <f t="shared" si="82"/>
        <v>2014</v>
      </c>
      <c r="J1315" t="str">
        <f t="shared" si="83"/>
        <v>29</v>
      </c>
    </row>
    <row r="1316" spans="1:10" x14ac:dyDescent="0.2">
      <c r="A1316" s="1">
        <f t="shared" si="80"/>
        <v>41787</v>
      </c>
      <c r="B1316" s="1" t="s">
        <v>1369</v>
      </c>
      <c r="C1316">
        <v>8.7029999999999994</v>
      </c>
      <c r="D1316">
        <v>8.7029999999999994</v>
      </c>
      <c r="E1316">
        <v>8.7029999999999994</v>
      </c>
      <c r="F1316">
        <v>8.7029999999999994</v>
      </c>
      <c r="G1316" s="9">
        <v>3.2000000000000002E-3</v>
      </c>
      <c r="H1316" t="str">
        <f t="shared" si="81"/>
        <v>May</v>
      </c>
      <c r="I1316" t="str">
        <f t="shared" si="82"/>
        <v>2014</v>
      </c>
      <c r="J1316" t="str">
        <f t="shared" si="83"/>
        <v>28</v>
      </c>
    </row>
    <row r="1317" spans="1:10" x14ac:dyDescent="0.2">
      <c r="A1317" s="1">
        <f t="shared" si="80"/>
        <v>41786</v>
      </c>
      <c r="B1317" s="1" t="s">
        <v>1370</v>
      </c>
      <c r="C1317">
        <v>8.6750000000000007</v>
      </c>
      <c r="D1317">
        <v>8.6750000000000007</v>
      </c>
      <c r="E1317">
        <v>8.6750000000000007</v>
      </c>
      <c r="F1317">
        <v>8.6750000000000007</v>
      </c>
      <c r="G1317" s="9">
        <v>-2.9999999999999997E-4</v>
      </c>
      <c r="H1317" t="str">
        <f t="shared" si="81"/>
        <v>May</v>
      </c>
      <c r="I1317" t="str">
        <f t="shared" si="82"/>
        <v>2014</v>
      </c>
      <c r="J1317" t="str">
        <f t="shared" si="83"/>
        <v>27</v>
      </c>
    </row>
    <row r="1318" spans="1:10" x14ac:dyDescent="0.2">
      <c r="A1318" s="1">
        <f t="shared" si="80"/>
        <v>41785</v>
      </c>
      <c r="B1318" s="1" t="s">
        <v>1371</v>
      </c>
      <c r="C1318">
        <v>8.6780000000000008</v>
      </c>
      <c r="D1318">
        <v>8.6780000000000008</v>
      </c>
      <c r="E1318">
        <v>8.6780000000000008</v>
      </c>
      <c r="F1318">
        <v>8.6780000000000008</v>
      </c>
      <c r="G1318" s="9">
        <v>4.7000000000000002E-3</v>
      </c>
      <c r="H1318" t="str">
        <f t="shared" si="81"/>
        <v>May</v>
      </c>
      <c r="I1318" t="str">
        <f t="shared" si="82"/>
        <v>2014</v>
      </c>
      <c r="J1318" t="str">
        <f t="shared" si="83"/>
        <v>26</v>
      </c>
    </row>
    <row r="1319" spans="1:10" x14ac:dyDescent="0.2">
      <c r="A1319" s="1">
        <f t="shared" si="80"/>
        <v>41784</v>
      </c>
      <c r="B1319" s="1" t="s">
        <v>1372</v>
      </c>
      <c r="C1319">
        <v>8.6370000000000005</v>
      </c>
      <c r="D1319">
        <v>8.6370000000000005</v>
      </c>
      <c r="E1319">
        <v>8.6370000000000005</v>
      </c>
      <c r="F1319">
        <v>8.6370000000000005</v>
      </c>
      <c r="G1319" s="9">
        <v>0</v>
      </c>
      <c r="H1319" t="str">
        <f t="shared" si="81"/>
        <v>May</v>
      </c>
      <c r="I1319" t="str">
        <f t="shared" si="82"/>
        <v>2014</v>
      </c>
      <c r="J1319" t="str">
        <f t="shared" si="83"/>
        <v>25</v>
      </c>
    </row>
    <row r="1320" spans="1:10" x14ac:dyDescent="0.2">
      <c r="A1320" s="1">
        <f t="shared" si="80"/>
        <v>41782</v>
      </c>
      <c r="B1320" s="1" t="s">
        <v>1373</v>
      </c>
      <c r="C1320">
        <v>8.6370000000000005</v>
      </c>
      <c r="D1320">
        <v>8.6370000000000005</v>
      </c>
      <c r="E1320">
        <v>8.6370000000000005</v>
      </c>
      <c r="F1320">
        <v>8.6370000000000005</v>
      </c>
      <c r="G1320" s="9">
        <v>-8.6E-3</v>
      </c>
      <c r="H1320" t="str">
        <f t="shared" si="81"/>
        <v>May</v>
      </c>
      <c r="I1320" t="str">
        <f t="shared" si="82"/>
        <v>2014</v>
      </c>
      <c r="J1320" t="str">
        <f t="shared" si="83"/>
        <v>23</v>
      </c>
    </row>
    <row r="1321" spans="1:10" x14ac:dyDescent="0.2">
      <c r="A1321" s="1">
        <f t="shared" si="80"/>
        <v>41781</v>
      </c>
      <c r="B1321" s="1" t="s">
        <v>1374</v>
      </c>
      <c r="C1321">
        <v>8.7119999999999997</v>
      </c>
      <c r="D1321">
        <v>8.7119999999999997</v>
      </c>
      <c r="E1321">
        <v>8.7119999999999997</v>
      </c>
      <c r="F1321">
        <v>8.7119999999999997</v>
      </c>
      <c r="G1321" s="9">
        <v>-6.7999999999999996E-3</v>
      </c>
      <c r="H1321" t="str">
        <f t="shared" si="81"/>
        <v>May</v>
      </c>
      <c r="I1321" t="str">
        <f t="shared" si="82"/>
        <v>2014</v>
      </c>
      <c r="J1321" t="str">
        <f t="shared" si="83"/>
        <v>22</v>
      </c>
    </row>
    <row r="1322" spans="1:10" x14ac:dyDescent="0.2">
      <c r="A1322" s="1">
        <f t="shared" si="80"/>
        <v>41780</v>
      </c>
      <c r="B1322" s="1" t="s">
        <v>1375</v>
      </c>
      <c r="C1322">
        <v>8.7720000000000002</v>
      </c>
      <c r="D1322">
        <v>8.7720000000000002</v>
      </c>
      <c r="E1322">
        <v>8.7720000000000002</v>
      </c>
      <c r="F1322">
        <v>8.7720000000000002</v>
      </c>
      <c r="G1322" s="9">
        <v>-9.4999999999999998E-3</v>
      </c>
      <c r="H1322" t="str">
        <f t="shared" si="81"/>
        <v>May</v>
      </c>
      <c r="I1322" t="str">
        <f t="shared" si="82"/>
        <v>2014</v>
      </c>
      <c r="J1322" t="str">
        <f t="shared" si="83"/>
        <v>21</v>
      </c>
    </row>
    <row r="1323" spans="1:10" x14ac:dyDescent="0.2">
      <c r="A1323" s="1">
        <f t="shared" si="80"/>
        <v>41779</v>
      </c>
      <c r="B1323" s="1" t="s">
        <v>1376</v>
      </c>
      <c r="C1323">
        <v>8.8559999999999999</v>
      </c>
      <c r="D1323">
        <v>8.8559999999999999</v>
      </c>
      <c r="E1323">
        <v>8.8559999999999999</v>
      </c>
      <c r="F1323">
        <v>8.8559999999999999</v>
      </c>
      <c r="G1323" s="9">
        <v>-8.9999999999999998E-4</v>
      </c>
      <c r="H1323" t="str">
        <f t="shared" si="81"/>
        <v>May</v>
      </c>
      <c r="I1323" t="str">
        <f t="shared" si="82"/>
        <v>2014</v>
      </c>
      <c r="J1323" t="str">
        <f t="shared" si="83"/>
        <v>20</v>
      </c>
    </row>
    <row r="1324" spans="1:10" x14ac:dyDescent="0.2">
      <c r="A1324" s="1">
        <f t="shared" si="80"/>
        <v>41778</v>
      </c>
      <c r="B1324" s="1" t="s">
        <v>1377</v>
      </c>
      <c r="C1324">
        <v>8.8640000000000008</v>
      </c>
      <c r="D1324">
        <v>8.8640000000000008</v>
      </c>
      <c r="E1324">
        <v>8.8640000000000008</v>
      </c>
      <c r="F1324">
        <v>8.8640000000000008</v>
      </c>
      <c r="G1324" s="9">
        <v>3.2000000000000002E-3</v>
      </c>
      <c r="H1324" t="str">
        <f t="shared" si="81"/>
        <v>May</v>
      </c>
      <c r="I1324" t="str">
        <f t="shared" si="82"/>
        <v>2014</v>
      </c>
      <c r="J1324" t="str">
        <f t="shared" si="83"/>
        <v>19</v>
      </c>
    </row>
    <row r="1325" spans="1:10" x14ac:dyDescent="0.2">
      <c r="A1325" s="1">
        <f t="shared" si="80"/>
        <v>41775</v>
      </c>
      <c r="B1325" s="1" t="s">
        <v>1378</v>
      </c>
      <c r="C1325">
        <v>8.8360000000000003</v>
      </c>
      <c r="D1325">
        <v>8.8360000000000003</v>
      </c>
      <c r="E1325">
        <v>8.8360000000000003</v>
      </c>
      <c r="F1325">
        <v>8.8360000000000003</v>
      </c>
      <c r="G1325" s="9">
        <v>5.8999999999999999E-3</v>
      </c>
      <c r="H1325" t="str">
        <f t="shared" si="81"/>
        <v>May</v>
      </c>
      <c r="I1325" t="str">
        <f t="shared" si="82"/>
        <v>2014</v>
      </c>
      <c r="J1325" t="str">
        <f t="shared" si="83"/>
        <v>16</v>
      </c>
    </row>
    <row r="1326" spans="1:10" x14ac:dyDescent="0.2">
      <c r="A1326" s="1">
        <f t="shared" si="80"/>
        <v>41774</v>
      </c>
      <c r="B1326" s="1" t="s">
        <v>1379</v>
      </c>
      <c r="C1326">
        <v>8.7840000000000007</v>
      </c>
      <c r="D1326">
        <v>8.7840000000000007</v>
      </c>
      <c r="E1326">
        <v>8.7840000000000007</v>
      </c>
      <c r="F1326">
        <v>8.7840000000000007</v>
      </c>
      <c r="G1326" s="9">
        <v>-1E-4</v>
      </c>
      <c r="H1326" t="str">
        <f t="shared" si="81"/>
        <v>May</v>
      </c>
      <c r="I1326" t="str">
        <f t="shared" si="82"/>
        <v>2014</v>
      </c>
      <c r="J1326" t="str">
        <f t="shared" si="83"/>
        <v>15</v>
      </c>
    </row>
    <row r="1327" spans="1:10" x14ac:dyDescent="0.2">
      <c r="A1327" s="1">
        <f t="shared" si="80"/>
        <v>41772</v>
      </c>
      <c r="B1327" s="1" t="s">
        <v>1380</v>
      </c>
      <c r="C1327">
        <v>8.7850000000000001</v>
      </c>
      <c r="D1327">
        <v>8.7850000000000001</v>
      </c>
      <c r="E1327">
        <v>8.7850000000000001</v>
      </c>
      <c r="F1327">
        <v>8.7850000000000001</v>
      </c>
      <c r="G1327" s="9">
        <v>6.3E-3</v>
      </c>
      <c r="H1327" t="str">
        <f t="shared" si="81"/>
        <v>May</v>
      </c>
      <c r="I1327" t="str">
        <f t="shared" si="82"/>
        <v>2014</v>
      </c>
      <c r="J1327" t="str">
        <f t="shared" si="83"/>
        <v>13</v>
      </c>
    </row>
    <row r="1328" spans="1:10" x14ac:dyDescent="0.2">
      <c r="A1328" s="1">
        <f t="shared" si="80"/>
        <v>41771</v>
      </c>
      <c r="B1328" s="1" t="s">
        <v>1381</v>
      </c>
      <c r="C1328">
        <v>8.73</v>
      </c>
      <c r="D1328">
        <v>8.73</v>
      </c>
      <c r="E1328">
        <v>8.73</v>
      </c>
      <c r="F1328">
        <v>8.73</v>
      </c>
      <c r="G1328" s="9">
        <v>-2.0999999999999999E-3</v>
      </c>
      <c r="H1328" t="str">
        <f t="shared" si="81"/>
        <v>May</v>
      </c>
      <c r="I1328" t="str">
        <f t="shared" si="82"/>
        <v>2014</v>
      </c>
      <c r="J1328" t="str">
        <f t="shared" si="83"/>
        <v>12</v>
      </c>
    </row>
    <row r="1329" spans="1:10" x14ac:dyDescent="0.2">
      <c r="A1329" s="1">
        <f t="shared" si="80"/>
        <v>41768</v>
      </c>
      <c r="B1329" s="1" t="s">
        <v>1382</v>
      </c>
      <c r="C1329">
        <v>8.7479999999999993</v>
      </c>
      <c r="D1329">
        <v>8.7479999999999993</v>
      </c>
      <c r="E1329">
        <v>8.7479999999999993</v>
      </c>
      <c r="F1329">
        <v>8.7479999999999993</v>
      </c>
      <c r="G1329" s="9">
        <v>-1.5E-3</v>
      </c>
      <c r="H1329" t="str">
        <f t="shared" si="81"/>
        <v>May</v>
      </c>
      <c r="I1329" t="str">
        <f t="shared" si="82"/>
        <v>2014</v>
      </c>
      <c r="J1329" t="str">
        <f t="shared" si="83"/>
        <v>09</v>
      </c>
    </row>
    <row r="1330" spans="1:10" x14ac:dyDescent="0.2">
      <c r="A1330" s="1">
        <f t="shared" si="80"/>
        <v>41767</v>
      </c>
      <c r="B1330" s="1" t="s">
        <v>1383</v>
      </c>
      <c r="C1330">
        <v>8.7609999999999992</v>
      </c>
      <c r="D1330">
        <v>8.7609999999999992</v>
      </c>
      <c r="E1330">
        <v>8.7609999999999992</v>
      </c>
      <c r="F1330">
        <v>8.7609999999999992</v>
      </c>
      <c r="G1330" s="9">
        <v>-4.7000000000000002E-3</v>
      </c>
      <c r="H1330" t="str">
        <f t="shared" si="81"/>
        <v>May</v>
      </c>
      <c r="I1330" t="str">
        <f t="shared" si="82"/>
        <v>2014</v>
      </c>
      <c r="J1330" t="str">
        <f t="shared" si="83"/>
        <v>08</v>
      </c>
    </row>
    <row r="1331" spans="1:10" x14ac:dyDescent="0.2">
      <c r="A1331" s="1">
        <f t="shared" si="80"/>
        <v>41766</v>
      </c>
      <c r="B1331" s="1" t="s">
        <v>1384</v>
      </c>
      <c r="C1331">
        <v>8.8019999999999996</v>
      </c>
      <c r="D1331">
        <v>8.8019999999999996</v>
      </c>
      <c r="E1331">
        <v>8.8019999999999996</v>
      </c>
      <c r="F1331">
        <v>8.8019999999999996</v>
      </c>
      <c r="G1331" s="9">
        <v>2.7000000000000001E-3</v>
      </c>
      <c r="H1331" t="str">
        <f t="shared" si="81"/>
        <v>May</v>
      </c>
      <c r="I1331" t="str">
        <f t="shared" si="82"/>
        <v>2014</v>
      </c>
      <c r="J1331" t="str">
        <f t="shared" si="83"/>
        <v>07</v>
      </c>
    </row>
    <row r="1332" spans="1:10" x14ac:dyDescent="0.2">
      <c r="A1332" s="1">
        <f t="shared" si="80"/>
        <v>41765</v>
      </c>
      <c r="B1332" s="1" t="s">
        <v>1385</v>
      </c>
      <c r="C1332">
        <v>8.7780000000000005</v>
      </c>
      <c r="D1332">
        <v>8.7780000000000005</v>
      </c>
      <c r="E1332">
        <v>8.7780000000000005</v>
      </c>
      <c r="F1332">
        <v>8.7780000000000005</v>
      </c>
      <c r="G1332" s="9">
        <v>4.7999999999999996E-3</v>
      </c>
      <c r="H1332" t="str">
        <f t="shared" si="81"/>
        <v>May</v>
      </c>
      <c r="I1332" t="str">
        <f t="shared" si="82"/>
        <v>2014</v>
      </c>
      <c r="J1332" t="str">
        <f t="shared" si="83"/>
        <v>06</v>
      </c>
    </row>
    <row r="1333" spans="1:10" x14ac:dyDescent="0.2">
      <c r="A1333" s="1">
        <f t="shared" si="80"/>
        <v>41764</v>
      </c>
      <c r="B1333" s="1" t="s">
        <v>1386</v>
      </c>
      <c r="C1333">
        <v>8.7360000000000007</v>
      </c>
      <c r="D1333">
        <v>8.7360000000000007</v>
      </c>
      <c r="E1333">
        <v>8.7360000000000007</v>
      </c>
      <c r="F1333">
        <v>8.7360000000000007</v>
      </c>
      <c r="G1333" s="9">
        <v>-8.5000000000000006E-3</v>
      </c>
      <c r="H1333" t="str">
        <f t="shared" si="81"/>
        <v>May</v>
      </c>
      <c r="I1333" t="str">
        <f t="shared" si="82"/>
        <v>2014</v>
      </c>
      <c r="J1333" t="str">
        <f t="shared" si="83"/>
        <v>05</v>
      </c>
    </row>
    <row r="1334" spans="1:10" x14ac:dyDescent="0.2">
      <c r="A1334" s="1">
        <f t="shared" si="80"/>
        <v>41761</v>
      </c>
      <c r="B1334" s="1" t="s">
        <v>1387</v>
      </c>
      <c r="C1334">
        <v>8.8109999999999999</v>
      </c>
      <c r="D1334">
        <v>8.8109999999999999</v>
      </c>
      <c r="E1334">
        <v>8.8109999999999999</v>
      </c>
      <c r="F1334">
        <v>8.8109999999999999</v>
      </c>
      <c r="G1334" s="9">
        <v>-2.2000000000000001E-3</v>
      </c>
      <c r="H1334" t="str">
        <f t="shared" si="81"/>
        <v>May</v>
      </c>
      <c r="I1334" t="str">
        <f t="shared" si="82"/>
        <v>2014</v>
      </c>
      <c r="J1334" t="str">
        <f t="shared" si="83"/>
        <v>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D227-4B03-FD46-9B6C-68B93E1A410E}">
  <dimension ref="A1:I1345"/>
  <sheetViews>
    <sheetView topLeftCell="A1322" workbookViewId="0">
      <selection activeCell="A533" sqref="A533"/>
    </sheetView>
  </sheetViews>
  <sheetFormatPr baseColWidth="10" defaultRowHeight="16" x14ac:dyDescent="0.2"/>
  <cols>
    <col min="2" max="2" width="37.5" customWidth="1"/>
    <col min="3" max="3" width="19.83203125" customWidth="1"/>
    <col min="4" max="4" width="31.83203125" customWidth="1"/>
    <col min="5" max="5" width="46.6640625" customWidth="1"/>
    <col min="6" max="7" width="32.5" customWidth="1"/>
    <col min="8" max="8" width="36.83203125" customWidth="1"/>
    <col min="9" max="9" width="21.5" customWidth="1"/>
  </cols>
  <sheetData>
    <row r="1" spans="1:9" x14ac:dyDescent="0.2">
      <c r="A1" t="s">
        <v>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51</v>
      </c>
      <c r="G1" s="2" t="s">
        <v>35</v>
      </c>
      <c r="H1" s="2" t="s">
        <v>0</v>
      </c>
      <c r="I1" s="2" t="s">
        <v>36</v>
      </c>
    </row>
    <row r="2" spans="1:9" x14ac:dyDescent="0.2">
      <c r="A2" s="1">
        <f>H2</f>
        <v>43704</v>
      </c>
      <c r="B2" s="4" t="s">
        <v>46</v>
      </c>
      <c r="C2" s="4" t="s">
        <v>47</v>
      </c>
      <c r="D2" s="4" t="s">
        <v>48</v>
      </c>
      <c r="E2" s="5">
        <v>3872</v>
      </c>
      <c r="F2" s="5" t="s">
        <v>40</v>
      </c>
      <c r="G2" s="5">
        <f>IF(F2="-",-1,1)</f>
        <v>-1</v>
      </c>
      <c r="H2" s="8">
        <v>43704</v>
      </c>
      <c r="I2" s="7">
        <v>0.4055555555555555</v>
      </c>
    </row>
    <row r="3" spans="1:9" x14ac:dyDescent="0.2">
      <c r="A3" s="1">
        <f t="shared" ref="A3:A66" si="0">H3</f>
        <v>43703</v>
      </c>
      <c r="B3" s="4" t="s">
        <v>46</v>
      </c>
      <c r="C3" s="4" t="s">
        <v>47</v>
      </c>
      <c r="D3" s="4" t="s">
        <v>48</v>
      </c>
      <c r="E3" s="5">
        <v>3885</v>
      </c>
      <c r="F3" s="5" t="s">
        <v>40</v>
      </c>
      <c r="G3" s="5">
        <f t="shared" ref="G3:G66" si="1">IF(F3="-",-1,1)</f>
        <v>-1</v>
      </c>
      <c r="H3" s="8">
        <v>43703</v>
      </c>
      <c r="I3" s="7">
        <v>0.39444444444444443</v>
      </c>
    </row>
    <row r="4" spans="1:9" x14ac:dyDescent="0.2">
      <c r="A4" s="1">
        <f t="shared" si="0"/>
        <v>43700</v>
      </c>
      <c r="B4" s="4" t="s">
        <v>46</v>
      </c>
      <c r="C4" s="4" t="s">
        <v>47</v>
      </c>
      <c r="D4" s="4" t="s">
        <v>48</v>
      </c>
      <c r="E4" s="5">
        <v>3969</v>
      </c>
      <c r="F4" s="5" t="s">
        <v>40</v>
      </c>
      <c r="G4" s="5">
        <f t="shared" si="1"/>
        <v>-1</v>
      </c>
      <c r="H4" s="8">
        <v>43700</v>
      </c>
      <c r="I4" s="7">
        <v>0.40902777777777777</v>
      </c>
    </row>
    <row r="5" spans="1:9" x14ac:dyDescent="0.2">
      <c r="A5" s="1">
        <f t="shared" si="0"/>
        <v>43699</v>
      </c>
      <c r="B5" s="4" t="s">
        <v>46</v>
      </c>
      <c r="C5" s="4" t="s">
        <v>47</v>
      </c>
      <c r="D5" s="4" t="s">
        <v>48</v>
      </c>
      <c r="E5" s="5">
        <v>3984</v>
      </c>
      <c r="F5" s="5" t="s">
        <v>40</v>
      </c>
      <c r="G5" s="5">
        <f t="shared" si="1"/>
        <v>-1</v>
      </c>
      <c r="H5" s="8">
        <v>43699</v>
      </c>
      <c r="I5" s="7">
        <v>0.40902777777777777</v>
      </c>
    </row>
    <row r="6" spans="1:9" x14ac:dyDescent="0.2">
      <c r="A6" s="1">
        <f t="shared" si="0"/>
        <v>43698</v>
      </c>
      <c r="B6" s="4" t="s">
        <v>46</v>
      </c>
      <c r="C6" s="4" t="s">
        <v>47</v>
      </c>
      <c r="D6" s="4" t="s">
        <v>48</v>
      </c>
      <c r="E6" s="5">
        <v>4022</v>
      </c>
      <c r="F6" s="5" t="s">
        <v>41</v>
      </c>
      <c r="G6" s="5">
        <f t="shared" si="1"/>
        <v>1</v>
      </c>
      <c r="H6" s="8">
        <v>43698</v>
      </c>
      <c r="I6" s="7">
        <v>0.42499999999999999</v>
      </c>
    </row>
    <row r="7" spans="1:9" x14ac:dyDescent="0.2">
      <c r="A7" s="1">
        <f t="shared" si="0"/>
        <v>43697</v>
      </c>
      <c r="B7" s="4" t="s">
        <v>46</v>
      </c>
      <c r="C7" s="4" t="s">
        <v>47</v>
      </c>
      <c r="D7" s="4" t="s">
        <v>48</v>
      </c>
      <c r="E7" s="5">
        <v>4010</v>
      </c>
      <c r="F7" s="5" t="s">
        <v>41</v>
      </c>
      <c r="G7" s="5">
        <f t="shared" si="1"/>
        <v>1</v>
      </c>
      <c r="H7" s="8">
        <v>43697</v>
      </c>
      <c r="I7" s="7">
        <v>0.43055555555555558</v>
      </c>
    </row>
    <row r="8" spans="1:9" x14ac:dyDescent="0.2">
      <c r="A8" s="1">
        <f t="shared" si="0"/>
        <v>43696</v>
      </c>
      <c r="B8" s="4" t="s">
        <v>46</v>
      </c>
      <c r="C8" s="4" t="s">
        <v>47</v>
      </c>
      <c r="D8" s="4" t="s">
        <v>48</v>
      </c>
      <c r="E8" s="5">
        <v>3912</v>
      </c>
      <c r="F8" s="5" t="s">
        <v>40</v>
      </c>
      <c r="G8" s="5">
        <f t="shared" si="1"/>
        <v>-1</v>
      </c>
      <c r="H8" s="8">
        <v>43696</v>
      </c>
      <c r="I8" s="7">
        <v>0.42430555555555555</v>
      </c>
    </row>
    <row r="9" spans="1:9" x14ac:dyDescent="0.2">
      <c r="A9" s="1">
        <f t="shared" si="0"/>
        <v>43693</v>
      </c>
      <c r="B9" s="4" t="s">
        <v>46</v>
      </c>
      <c r="C9" s="4" t="s">
        <v>47</v>
      </c>
      <c r="D9" s="4" t="s">
        <v>48</v>
      </c>
      <c r="E9" s="5">
        <v>3927</v>
      </c>
      <c r="F9" s="5" t="s">
        <v>40</v>
      </c>
      <c r="G9" s="5">
        <f t="shared" si="1"/>
        <v>-1</v>
      </c>
      <c r="H9" s="8">
        <v>43693</v>
      </c>
      <c r="I9" s="7">
        <v>0.3840277777777778</v>
      </c>
    </row>
    <row r="10" spans="1:9" x14ac:dyDescent="0.2">
      <c r="A10" s="1">
        <f t="shared" si="0"/>
        <v>43691</v>
      </c>
      <c r="B10" s="4" t="s">
        <v>46</v>
      </c>
      <c r="C10" s="4" t="s">
        <v>47</v>
      </c>
      <c r="D10" s="4" t="s">
        <v>48</v>
      </c>
      <c r="E10" s="5">
        <v>4068</v>
      </c>
      <c r="F10" s="5" t="s">
        <v>41</v>
      </c>
      <c r="G10" s="5">
        <f t="shared" si="1"/>
        <v>1</v>
      </c>
      <c r="H10" s="8">
        <v>43691</v>
      </c>
      <c r="I10" s="7">
        <v>0.39513888888888887</v>
      </c>
    </row>
    <row r="11" spans="1:9" x14ac:dyDescent="0.2">
      <c r="A11" s="1">
        <f t="shared" si="0"/>
        <v>43690</v>
      </c>
      <c r="B11" s="4" t="s">
        <v>46</v>
      </c>
      <c r="C11" s="4" t="s">
        <v>47</v>
      </c>
      <c r="D11" s="4" t="s">
        <v>48</v>
      </c>
      <c r="E11" s="5">
        <v>3874</v>
      </c>
      <c r="F11" s="5" t="s">
        <v>41</v>
      </c>
      <c r="G11" s="5">
        <f t="shared" si="1"/>
        <v>1</v>
      </c>
      <c r="H11" s="8">
        <v>43690</v>
      </c>
      <c r="I11" s="7">
        <v>0.38541666666666669</v>
      </c>
    </row>
    <row r="12" spans="1:9" x14ac:dyDescent="0.2">
      <c r="A12" s="1">
        <f t="shared" si="0"/>
        <v>43689</v>
      </c>
      <c r="B12" s="4" t="s">
        <v>46</v>
      </c>
      <c r="C12" s="4" t="s">
        <v>47</v>
      </c>
      <c r="D12" s="4" t="s">
        <v>48</v>
      </c>
      <c r="E12" s="5">
        <v>3843</v>
      </c>
      <c r="F12" s="5" t="s">
        <v>41</v>
      </c>
      <c r="G12" s="5">
        <f t="shared" si="1"/>
        <v>1</v>
      </c>
      <c r="H12" s="8">
        <v>43689</v>
      </c>
      <c r="I12" s="7">
        <v>0.72499999999999998</v>
      </c>
    </row>
    <row r="13" spans="1:9" x14ac:dyDescent="0.2">
      <c r="A13" s="1">
        <f t="shared" si="0"/>
        <v>43686</v>
      </c>
      <c r="B13" s="4" t="s">
        <v>46</v>
      </c>
      <c r="C13" s="4" t="s">
        <v>47</v>
      </c>
      <c r="D13" s="4" t="s">
        <v>48</v>
      </c>
      <c r="E13" s="5">
        <v>3722</v>
      </c>
      <c r="F13" s="5" t="s">
        <v>41</v>
      </c>
      <c r="G13" s="5">
        <f t="shared" si="1"/>
        <v>1</v>
      </c>
      <c r="H13" s="8">
        <v>43686</v>
      </c>
      <c r="I13" s="7">
        <v>0.38263888888888892</v>
      </c>
    </row>
    <row r="14" spans="1:9" x14ac:dyDescent="0.2">
      <c r="A14" s="1">
        <f t="shared" si="0"/>
        <v>43685</v>
      </c>
      <c r="B14" s="4" t="s">
        <v>46</v>
      </c>
      <c r="C14" s="4" t="s">
        <v>47</v>
      </c>
      <c r="D14" s="4" t="s">
        <v>48</v>
      </c>
      <c r="E14" s="5">
        <v>3625</v>
      </c>
      <c r="F14" s="5" t="s">
        <v>40</v>
      </c>
      <c r="G14" s="5">
        <f t="shared" si="1"/>
        <v>-1</v>
      </c>
      <c r="H14" s="8">
        <v>43685</v>
      </c>
      <c r="I14" s="7">
        <v>0.41944444444444445</v>
      </c>
    </row>
    <row r="15" spans="1:9" x14ac:dyDescent="0.2">
      <c r="A15" s="1">
        <f t="shared" si="0"/>
        <v>43684</v>
      </c>
      <c r="B15" s="4" t="s">
        <v>46</v>
      </c>
      <c r="C15" s="4" t="s">
        <v>47</v>
      </c>
      <c r="D15" s="4" t="s">
        <v>48</v>
      </c>
      <c r="E15" s="5">
        <v>3793</v>
      </c>
      <c r="F15" s="5" t="s">
        <v>40</v>
      </c>
      <c r="G15" s="5">
        <f t="shared" si="1"/>
        <v>-1</v>
      </c>
      <c r="H15" s="8">
        <v>43684</v>
      </c>
      <c r="I15" s="7">
        <v>0.38194444444444442</v>
      </c>
    </row>
    <row r="16" spans="1:9" x14ac:dyDescent="0.2">
      <c r="A16" s="1">
        <f t="shared" si="0"/>
        <v>43683</v>
      </c>
      <c r="B16" s="4" t="s">
        <v>46</v>
      </c>
      <c r="C16" s="4" t="s">
        <v>47</v>
      </c>
      <c r="D16" s="4" t="s">
        <v>48</v>
      </c>
      <c r="E16" s="5">
        <v>3848</v>
      </c>
      <c r="F16" s="5" t="s">
        <v>40</v>
      </c>
      <c r="G16" s="5">
        <f t="shared" si="1"/>
        <v>-1</v>
      </c>
      <c r="H16" s="8">
        <v>43683</v>
      </c>
      <c r="I16" s="7">
        <v>0.38263888888888892</v>
      </c>
    </row>
    <row r="17" spans="1:9" x14ac:dyDescent="0.2">
      <c r="A17" s="1">
        <f t="shared" si="0"/>
        <v>43682</v>
      </c>
      <c r="B17" s="4" t="s">
        <v>46</v>
      </c>
      <c r="C17" s="4" t="s">
        <v>47</v>
      </c>
      <c r="D17" s="4" t="s">
        <v>48</v>
      </c>
      <c r="E17" s="5">
        <v>3863</v>
      </c>
      <c r="F17" s="5" t="s">
        <v>41</v>
      </c>
      <c r="G17" s="5">
        <f t="shared" si="1"/>
        <v>1</v>
      </c>
      <c r="H17" s="8">
        <v>43682</v>
      </c>
      <c r="I17" s="7">
        <v>0.41944444444444445</v>
      </c>
    </row>
    <row r="18" spans="1:9" x14ac:dyDescent="0.2">
      <c r="A18" s="1">
        <f t="shared" si="0"/>
        <v>43679</v>
      </c>
      <c r="B18" s="4" t="s">
        <v>46</v>
      </c>
      <c r="C18" s="4" t="s">
        <v>47</v>
      </c>
      <c r="D18" s="4" t="s">
        <v>48</v>
      </c>
      <c r="E18" s="5">
        <v>3726</v>
      </c>
      <c r="F18" s="5" t="s">
        <v>40</v>
      </c>
      <c r="G18" s="5">
        <f t="shared" si="1"/>
        <v>-1</v>
      </c>
      <c r="H18" s="8">
        <v>43679</v>
      </c>
      <c r="I18" s="7">
        <v>0.40416666666666662</v>
      </c>
    </row>
    <row r="19" spans="1:9" x14ac:dyDescent="0.2">
      <c r="A19" s="1">
        <f t="shared" si="0"/>
        <v>43678</v>
      </c>
      <c r="B19" s="4" t="s">
        <v>46</v>
      </c>
      <c r="C19" s="4" t="s">
        <v>47</v>
      </c>
      <c r="D19" s="4" t="s">
        <v>48</v>
      </c>
      <c r="E19" s="5">
        <v>4034</v>
      </c>
      <c r="F19" s="5" t="s">
        <v>41</v>
      </c>
      <c r="G19" s="5">
        <f t="shared" si="1"/>
        <v>1</v>
      </c>
      <c r="H19" s="8">
        <v>43678</v>
      </c>
      <c r="I19" s="7">
        <v>0.39374999999999999</v>
      </c>
    </row>
    <row r="20" spans="1:9" x14ac:dyDescent="0.2">
      <c r="A20" s="1">
        <f t="shared" si="0"/>
        <v>43677</v>
      </c>
      <c r="B20" s="4" t="s">
        <v>46</v>
      </c>
      <c r="C20" s="4" t="s">
        <v>47</v>
      </c>
      <c r="D20" s="4" t="s">
        <v>48</v>
      </c>
      <c r="E20" s="5">
        <v>3991</v>
      </c>
      <c r="F20" s="5" t="s">
        <v>41</v>
      </c>
      <c r="G20" s="5">
        <f t="shared" si="1"/>
        <v>1</v>
      </c>
      <c r="H20" s="8">
        <v>43677</v>
      </c>
      <c r="I20" s="7">
        <v>0.4284722222222222</v>
      </c>
    </row>
    <row r="21" spans="1:9" x14ac:dyDescent="0.2">
      <c r="A21" s="1">
        <f t="shared" si="0"/>
        <v>43676</v>
      </c>
      <c r="B21" s="4" t="s">
        <v>46</v>
      </c>
      <c r="C21" s="4" t="s">
        <v>47</v>
      </c>
      <c r="D21" s="4" t="s">
        <v>48</v>
      </c>
      <c r="E21" s="5">
        <v>3918</v>
      </c>
      <c r="F21" s="5" t="s">
        <v>41</v>
      </c>
      <c r="G21" s="5">
        <f t="shared" si="1"/>
        <v>1</v>
      </c>
      <c r="H21" s="8">
        <v>43676</v>
      </c>
      <c r="I21" s="7">
        <v>0.40625</v>
      </c>
    </row>
    <row r="22" spans="1:9" x14ac:dyDescent="0.2">
      <c r="A22" s="1">
        <f t="shared" si="0"/>
        <v>43675</v>
      </c>
      <c r="B22" s="4" t="s">
        <v>46</v>
      </c>
      <c r="C22" s="4" t="s">
        <v>47</v>
      </c>
      <c r="D22" s="4" t="s">
        <v>48</v>
      </c>
      <c r="E22" s="5">
        <v>3881</v>
      </c>
      <c r="F22" s="5" t="s">
        <v>41</v>
      </c>
      <c r="G22" s="5">
        <f t="shared" si="1"/>
        <v>1</v>
      </c>
      <c r="H22" s="8">
        <v>43675</v>
      </c>
      <c r="I22" s="7">
        <v>0.38750000000000001</v>
      </c>
    </row>
    <row r="23" spans="1:9" x14ac:dyDescent="0.2">
      <c r="A23" s="1">
        <f t="shared" si="0"/>
        <v>43672</v>
      </c>
      <c r="B23" s="4" t="s">
        <v>46</v>
      </c>
      <c r="C23" s="4" t="s">
        <v>47</v>
      </c>
      <c r="D23" s="4" t="s">
        <v>48</v>
      </c>
      <c r="E23" s="5">
        <v>3865</v>
      </c>
      <c r="F23" s="5" t="s">
        <v>41</v>
      </c>
      <c r="G23" s="5">
        <f t="shared" si="1"/>
        <v>1</v>
      </c>
      <c r="H23" s="8">
        <v>43672</v>
      </c>
      <c r="I23" s="7">
        <v>0.42430555555555555</v>
      </c>
    </row>
    <row r="24" spans="1:9" x14ac:dyDescent="0.2">
      <c r="A24" s="1">
        <f t="shared" si="0"/>
        <v>43671</v>
      </c>
      <c r="B24" s="4" t="s">
        <v>46</v>
      </c>
      <c r="C24" s="4" t="s">
        <v>47</v>
      </c>
      <c r="D24" s="4" t="s">
        <v>48</v>
      </c>
      <c r="E24" s="5">
        <v>3856</v>
      </c>
      <c r="F24" s="5" t="s">
        <v>40</v>
      </c>
      <c r="G24" s="5">
        <f t="shared" si="1"/>
        <v>-1</v>
      </c>
      <c r="H24" s="8">
        <v>43671</v>
      </c>
      <c r="I24" s="7">
        <v>0.41666666666666669</v>
      </c>
    </row>
    <row r="25" spans="1:9" x14ac:dyDescent="0.2">
      <c r="A25" s="1">
        <f t="shared" si="0"/>
        <v>43670</v>
      </c>
      <c r="B25" s="4" t="s">
        <v>46</v>
      </c>
      <c r="C25" s="4" t="s">
        <v>47</v>
      </c>
      <c r="D25" s="4" t="s">
        <v>48</v>
      </c>
      <c r="E25" s="5">
        <v>3917</v>
      </c>
      <c r="F25" s="5" t="s">
        <v>41</v>
      </c>
      <c r="G25" s="5">
        <f t="shared" si="1"/>
        <v>1</v>
      </c>
      <c r="H25" s="8">
        <v>43670</v>
      </c>
      <c r="I25" s="7">
        <v>0.38819444444444445</v>
      </c>
    </row>
    <row r="26" spans="1:9" x14ac:dyDescent="0.2">
      <c r="A26" s="1">
        <f t="shared" si="0"/>
        <v>43669</v>
      </c>
      <c r="B26" s="4" t="s">
        <v>46</v>
      </c>
      <c r="C26" s="4" t="s">
        <v>47</v>
      </c>
      <c r="D26" s="4" t="s">
        <v>48</v>
      </c>
      <c r="E26" s="5">
        <v>3880</v>
      </c>
      <c r="F26" s="5" t="s">
        <v>41</v>
      </c>
      <c r="G26" s="5">
        <f t="shared" si="1"/>
        <v>1</v>
      </c>
      <c r="H26" s="8">
        <v>43669</v>
      </c>
      <c r="I26" s="7">
        <v>0.38958333333333334</v>
      </c>
    </row>
    <row r="27" spans="1:9" x14ac:dyDescent="0.2">
      <c r="A27" s="1">
        <f t="shared" si="0"/>
        <v>43668</v>
      </c>
      <c r="B27" s="4" t="s">
        <v>46</v>
      </c>
      <c r="C27" s="4" t="s">
        <v>47</v>
      </c>
      <c r="D27" s="4" t="s">
        <v>48</v>
      </c>
      <c r="E27" s="5">
        <v>3829</v>
      </c>
      <c r="F27" s="5" t="s">
        <v>41</v>
      </c>
      <c r="G27" s="5">
        <f t="shared" si="1"/>
        <v>1</v>
      </c>
      <c r="H27" s="8">
        <v>43668</v>
      </c>
      <c r="I27" s="7">
        <v>0.3972222222222222</v>
      </c>
    </row>
    <row r="28" spans="1:9" x14ac:dyDescent="0.2">
      <c r="A28" s="1">
        <f t="shared" si="0"/>
        <v>43665</v>
      </c>
      <c r="B28" s="4" t="s">
        <v>46</v>
      </c>
      <c r="C28" s="4" t="s">
        <v>47</v>
      </c>
      <c r="D28" s="4" t="s">
        <v>48</v>
      </c>
      <c r="E28" s="5">
        <v>3809</v>
      </c>
      <c r="F28" s="5" t="s">
        <v>40</v>
      </c>
      <c r="G28" s="5">
        <f t="shared" si="1"/>
        <v>-1</v>
      </c>
      <c r="H28" s="8">
        <v>43665</v>
      </c>
      <c r="I28" s="7">
        <v>0.38055555555555554</v>
      </c>
    </row>
    <row r="29" spans="1:9" x14ac:dyDescent="0.2">
      <c r="A29" s="1">
        <f t="shared" si="0"/>
        <v>43664</v>
      </c>
      <c r="B29" s="4" t="s">
        <v>46</v>
      </c>
      <c r="C29" s="4" t="s">
        <v>47</v>
      </c>
      <c r="D29" s="4" t="s">
        <v>48</v>
      </c>
      <c r="E29" s="5">
        <v>3907</v>
      </c>
      <c r="F29" s="5" t="s">
        <v>40</v>
      </c>
      <c r="G29" s="5">
        <f t="shared" si="1"/>
        <v>-1</v>
      </c>
      <c r="H29" s="8">
        <v>43664</v>
      </c>
      <c r="I29" s="7">
        <v>0.37986111111111115</v>
      </c>
    </row>
    <row r="30" spans="1:9" x14ac:dyDescent="0.2">
      <c r="A30" s="1">
        <f t="shared" si="0"/>
        <v>43663</v>
      </c>
      <c r="B30" s="4" t="s">
        <v>46</v>
      </c>
      <c r="C30" s="4" t="s">
        <v>47</v>
      </c>
      <c r="D30" s="4" t="s">
        <v>48</v>
      </c>
      <c r="E30" s="5">
        <v>3951</v>
      </c>
      <c r="F30" s="5" t="s">
        <v>40</v>
      </c>
      <c r="G30" s="5">
        <f t="shared" si="1"/>
        <v>-1</v>
      </c>
      <c r="H30" s="8">
        <v>43663</v>
      </c>
      <c r="I30" s="7">
        <v>0.38750000000000001</v>
      </c>
    </row>
    <row r="31" spans="1:9" x14ac:dyDescent="0.2">
      <c r="A31" s="1">
        <f t="shared" si="0"/>
        <v>43662</v>
      </c>
      <c r="B31" s="4" t="s">
        <v>46</v>
      </c>
      <c r="C31" s="4" t="s">
        <v>47</v>
      </c>
      <c r="D31" s="4" t="s">
        <v>48</v>
      </c>
      <c r="E31" s="5">
        <v>4086</v>
      </c>
      <c r="F31" s="5" t="s">
        <v>40</v>
      </c>
      <c r="G31" s="5">
        <f t="shared" si="1"/>
        <v>-1</v>
      </c>
      <c r="H31" s="8">
        <v>43662</v>
      </c>
      <c r="I31" s="7">
        <v>0.38819444444444445</v>
      </c>
    </row>
    <row r="32" spans="1:9" x14ac:dyDescent="0.2">
      <c r="A32" s="1">
        <f t="shared" si="0"/>
        <v>43661</v>
      </c>
      <c r="B32" s="4" t="s">
        <v>46</v>
      </c>
      <c r="C32" s="4" t="s">
        <v>47</v>
      </c>
      <c r="D32" s="4" t="s">
        <v>48</v>
      </c>
      <c r="E32" s="5">
        <v>4130</v>
      </c>
      <c r="F32" s="5" t="s">
        <v>42</v>
      </c>
      <c r="G32" s="5">
        <f t="shared" si="1"/>
        <v>1</v>
      </c>
      <c r="H32" s="8">
        <v>43661</v>
      </c>
      <c r="I32" s="7">
        <v>0.74583333333333324</v>
      </c>
    </row>
    <row r="33" spans="1:9" x14ac:dyDescent="0.2">
      <c r="A33" s="1">
        <f t="shared" si="0"/>
        <v>43658</v>
      </c>
      <c r="B33" s="4" t="s">
        <v>46</v>
      </c>
      <c r="C33" s="4" t="s">
        <v>47</v>
      </c>
      <c r="D33" s="4" t="s">
        <v>48</v>
      </c>
      <c r="E33" s="5">
        <v>4116</v>
      </c>
      <c r="F33" s="5" t="s">
        <v>40</v>
      </c>
      <c r="G33" s="5">
        <f t="shared" si="1"/>
        <v>-1</v>
      </c>
      <c r="H33" s="8">
        <v>43658</v>
      </c>
      <c r="I33" s="7">
        <v>0.46736111111111112</v>
      </c>
    </row>
    <row r="34" spans="1:9" x14ac:dyDescent="0.2">
      <c r="A34" s="1">
        <f t="shared" si="0"/>
        <v>43657</v>
      </c>
      <c r="B34" s="4" t="s">
        <v>46</v>
      </c>
      <c r="C34" s="4" t="s">
        <v>47</v>
      </c>
      <c r="D34" s="4" t="s">
        <v>48</v>
      </c>
      <c r="E34" s="5">
        <v>4141</v>
      </c>
      <c r="F34" s="5" t="s">
        <v>41</v>
      </c>
      <c r="G34" s="5">
        <f t="shared" si="1"/>
        <v>1</v>
      </c>
      <c r="H34" s="8">
        <v>43657</v>
      </c>
      <c r="I34" s="7">
        <v>0.40138888888888885</v>
      </c>
    </row>
    <row r="35" spans="1:9" x14ac:dyDescent="0.2">
      <c r="A35" s="1">
        <f t="shared" si="0"/>
        <v>43656</v>
      </c>
      <c r="B35" s="4" t="s">
        <v>46</v>
      </c>
      <c r="C35" s="4" t="s">
        <v>47</v>
      </c>
      <c r="D35" s="4" t="s">
        <v>48</v>
      </c>
      <c r="E35" s="5">
        <v>3975</v>
      </c>
      <c r="F35" s="5" t="s">
        <v>41</v>
      </c>
      <c r="G35" s="5">
        <f t="shared" si="1"/>
        <v>1</v>
      </c>
      <c r="H35" s="8">
        <v>43656</v>
      </c>
      <c r="I35" s="7">
        <v>0.40902777777777777</v>
      </c>
    </row>
    <row r="36" spans="1:9" x14ac:dyDescent="0.2">
      <c r="A36" s="1">
        <f t="shared" si="0"/>
        <v>43655</v>
      </c>
      <c r="B36" s="4" t="s">
        <v>46</v>
      </c>
      <c r="C36" s="4" t="s">
        <v>47</v>
      </c>
      <c r="D36" s="4" t="s">
        <v>48</v>
      </c>
      <c r="E36" s="5">
        <v>3961</v>
      </c>
      <c r="F36" s="5" t="s">
        <v>41</v>
      </c>
      <c r="G36" s="5">
        <f t="shared" si="1"/>
        <v>1</v>
      </c>
      <c r="H36" s="8">
        <v>43655</v>
      </c>
      <c r="I36" s="7">
        <v>0.40902777777777777</v>
      </c>
    </row>
    <row r="37" spans="1:9" x14ac:dyDescent="0.2">
      <c r="A37" s="1">
        <f t="shared" si="0"/>
        <v>43654</v>
      </c>
      <c r="B37" s="4" t="s">
        <v>46</v>
      </c>
      <c r="C37" s="4" t="s">
        <v>47</v>
      </c>
      <c r="D37" s="4" t="s">
        <v>48</v>
      </c>
      <c r="E37" s="5">
        <v>3954</v>
      </c>
      <c r="F37" s="5" t="s">
        <v>41</v>
      </c>
      <c r="G37" s="5">
        <f t="shared" si="1"/>
        <v>1</v>
      </c>
      <c r="H37" s="8">
        <v>43654</v>
      </c>
      <c r="I37" s="7">
        <v>0.41388888888888892</v>
      </c>
    </row>
    <row r="38" spans="1:9" x14ac:dyDescent="0.2">
      <c r="A38" s="1">
        <f t="shared" si="0"/>
        <v>43651</v>
      </c>
      <c r="B38" s="4" t="s">
        <v>46</v>
      </c>
      <c r="C38" s="4" t="s">
        <v>47</v>
      </c>
      <c r="D38" s="4" t="s">
        <v>48</v>
      </c>
      <c r="E38" s="5">
        <v>3949</v>
      </c>
      <c r="F38" s="5" t="s">
        <v>42</v>
      </c>
      <c r="G38" s="5">
        <f t="shared" si="1"/>
        <v>1</v>
      </c>
      <c r="H38" s="8">
        <v>43651</v>
      </c>
      <c r="I38" s="7">
        <v>0.40138888888888885</v>
      </c>
    </row>
    <row r="39" spans="1:9" x14ac:dyDescent="0.2">
      <c r="A39" s="1">
        <f t="shared" si="0"/>
        <v>43650</v>
      </c>
      <c r="B39" s="4" t="s">
        <v>46</v>
      </c>
      <c r="C39" s="4" t="s">
        <v>47</v>
      </c>
      <c r="D39" s="4" t="s">
        <v>48</v>
      </c>
      <c r="E39" s="5">
        <v>3949</v>
      </c>
      <c r="F39" s="5" t="s">
        <v>41</v>
      </c>
      <c r="G39" s="5">
        <f t="shared" si="1"/>
        <v>1</v>
      </c>
      <c r="H39" s="8">
        <v>43650</v>
      </c>
      <c r="I39" s="7">
        <v>0.40277777777777773</v>
      </c>
    </row>
    <row r="40" spans="1:9" x14ac:dyDescent="0.2">
      <c r="A40" s="1">
        <f t="shared" si="0"/>
        <v>43649</v>
      </c>
      <c r="B40" s="4" t="s">
        <v>46</v>
      </c>
      <c r="C40" s="4" t="s">
        <v>47</v>
      </c>
      <c r="D40" s="4" t="s">
        <v>48</v>
      </c>
      <c r="E40" s="5">
        <v>3881</v>
      </c>
      <c r="F40" s="5" t="s">
        <v>40</v>
      </c>
      <c r="G40" s="5">
        <f t="shared" si="1"/>
        <v>-1</v>
      </c>
      <c r="H40" s="8">
        <v>43649</v>
      </c>
      <c r="I40" s="7">
        <v>0.40486111111111112</v>
      </c>
    </row>
    <row r="41" spans="1:9" x14ac:dyDescent="0.2">
      <c r="A41" s="1">
        <f t="shared" si="0"/>
        <v>43648</v>
      </c>
      <c r="B41" s="4" t="s">
        <v>46</v>
      </c>
      <c r="C41" s="4" t="s">
        <v>47</v>
      </c>
      <c r="D41" s="4" t="s">
        <v>48</v>
      </c>
      <c r="E41" s="5">
        <v>4075</v>
      </c>
      <c r="F41" s="5" t="s">
        <v>41</v>
      </c>
      <c r="G41" s="5">
        <f t="shared" si="1"/>
        <v>1</v>
      </c>
      <c r="H41" s="8">
        <v>43648</v>
      </c>
      <c r="I41" s="7">
        <v>0.41736111111111113</v>
      </c>
    </row>
    <row r="42" spans="1:9" x14ac:dyDescent="0.2">
      <c r="A42" s="1">
        <f t="shared" si="0"/>
        <v>43647</v>
      </c>
      <c r="B42" s="4" t="s">
        <v>46</v>
      </c>
      <c r="C42" s="4" t="s">
        <v>47</v>
      </c>
      <c r="D42" s="4" t="s">
        <v>48</v>
      </c>
      <c r="E42" s="5">
        <v>4030</v>
      </c>
      <c r="F42" s="5" t="s">
        <v>40</v>
      </c>
      <c r="G42" s="5">
        <f t="shared" si="1"/>
        <v>-1</v>
      </c>
      <c r="H42" s="8">
        <v>43647</v>
      </c>
      <c r="I42" s="7">
        <v>0.38472222222222219</v>
      </c>
    </row>
    <row r="43" spans="1:9" x14ac:dyDescent="0.2">
      <c r="A43" s="1">
        <f t="shared" si="0"/>
        <v>43644</v>
      </c>
      <c r="B43" s="4" t="s">
        <v>46</v>
      </c>
      <c r="C43" s="4" t="s">
        <v>47</v>
      </c>
      <c r="D43" s="4" t="s">
        <v>48</v>
      </c>
      <c r="E43" s="5">
        <v>4114</v>
      </c>
      <c r="F43" s="5" t="s">
        <v>40</v>
      </c>
      <c r="G43" s="5">
        <f t="shared" si="1"/>
        <v>-1</v>
      </c>
      <c r="H43" s="8">
        <v>43644</v>
      </c>
      <c r="I43" s="7">
        <v>0.43055555555555558</v>
      </c>
    </row>
    <row r="44" spans="1:9" x14ac:dyDescent="0.2">
      <c r="A44" s="1">
        <f t="shared" si="0"/>
        <v>43643</v>
      </c>
      <c r="B44" s="4" t="s">
        <v>46</v>
      </c>
      <c r="C44" s="4" t="s">
        <v>47</v>
      </c>
      <c r="D44" s="4" t="s">
        <v>48</v>
      </c>
      <c r="E44" s="5">
        <v>4116</v>
      </c>
      <c r="F44" s="5" t="s">
        <v>41</v>
      </c>
      <c r="G44" s="5">
        <f t="shared" si="1"/>
        <v>1</v>
      </c>
      <c r="H44" s="8">
        <v>43643</v>
      </c>
      <c r="I44" s="7">
        <v>0.41875000000000001</v>
      </c>
    </row>
    <row r="45" spans="1:9" x14ac:dyDescent="0.2">
      <c r="A45" s="1">
        <f t="shared" si="0"/>
        <v>43642</v>
      </c>
      <c r="B45" s="4" t="s">
        <v>46</v>
      </c>
      <c r="C45" s="4" t="s">
        <v>47</v>
      </c>
      <c r="D45" s="4" t="s">
        <v>48</v>
      </c>
      <c r="E45" s="5">
        <v>4010</v>
      </c>
      <c r="F45" s="5" t="s">
        <v>40</v>
      </c>
      <c r="G45" s="5">
        <f t="shared" si="1"/>
        <v>-1</v>
      </c>
      <c r="H45" s="8">
        <v>43642</v>
      </c>
      <c r="I45" s="7">
        <v>0.4201388888888889</v>
      </c>
    </row>
    <row r="46" spans="1:9" x14ac:dyDescent="0.2">
      <c r="A46" s="1">
        <f t="shared" si="0"/>
        <v>43641</v>
      </c>
      <c r="B46" s="4" t="s">
        <v>46</v>
      </c>
      <c r="C46" s="4" t="s">
        <v>47</v>
      </c>
      <c r="D46" s="4" t="s">
        <v>48</v>
      </c>
      <c r="E46" s="5">
        <v>4023</v>
      </c>
      <c r="F46" s="5" t="s">
        <v>41</v>
      </c>
      <c r="G46" s="5">
        <f t="shared" si="1"/>
        <v>1</v>
      </c>
      <c r="H46" s="8">
        <v>43641</v>
      </c>
      <c r="I46" s="7">
        <v>0.40486111111111112</v>
      </c>
    </row>
    <row r="47" spans="1:9" x14ac:dyDescent="0.2">
      <c r="A47" s="1">
        <f t="shared" si="0"/>
        <v>43640</v>
      </c>
      <c r="B47" s="4" t="s">
        <v>46</v>
      </c>
      <c r="C47" s="4" t="s">
        <v>47</v>
      </c>
      <c r="D47" s="4" t="s">
        <v>48</v>
      </c>
      <c r="E47" s="5">
        <v>3999</v>
      </c>
      <c r="F47" s="5" t="s">
        <v>41</v>
      </c>
      <c r="G47" s="5">
        <f t="shared" si="1"/>
        <v>1</v>
      </c>
      <c r="H47" s="8">
        <v>43640</v>
      </c>
      <c r="I47" s="7">
        <v>0.42430555555555555</v>
      </c>
    </row>
    <row r="48" spans="1:9" x14ac:dyDescent="0.2">
      <c r="A48" s="1">
        <f t="shared" si="0"/>
        <v>43637</v>
      </c>
      <c r="B48" s="4" t="s">
        <v>46</v>
      </c>
      <c r="C48" s="4" t="s">
        <v>47</v>
      </c>
      <c r="D48" s="4" t="s">
        <v>48</v>
      </c>
      <c r="E48" s="5">
        <v>3970</v>
      </c>
      <c r="F48" s="5" t="s">
        <v>41</v>
      </c>
      <c r="G48" s="5">
        <f t="shared" si="1"/>
        <v>1</v>
      </c>
      <c r="H48" s="8">
        <v>43637</v>
      </c>
      <c r="I48" s="7">
        <v>0.4201388888888889</v>
      </c>
    </row>
    <row r="49" spans="1:9" x14ac:dyDescent="0.2">
      <c r="A49" s="1">
        <f t="shared" si="0"/>
        <v>43636</v>
      </c>
      <c r="B49" s="4" t="s">
        <v>46</v>
      </c>
      <c r="C49" s="4" t="s">
        <v>47</v>
      </c>
      <c r="D49" s="4" t="s">
        <v>48</v>
      </c>
      <c r="E49" s="5">
        <v>3745</v>
      </c>
      <c r="F49" s="5" t="s">
        <v>40</v>
      </c>
      <c r="G49" s="5">
        <f t="shared" si="1"/>
        <v>-1</v>
      </c>
      <c r="H49" s="8">
        <v>43636</v>
      </c>
      <c r="I49" s="7">
        <v>0.45347222222222222</v>
      </c>
    </row>
    <row r="50" spans="1:9" x14ac:dyDescent="0.2">
      <c r="A50" s="1">
        <f t="shared" si="0"/>
        <v>43635</v>
      </c>
      <c r="B50" s="4" t="s">
        <v>46</v>
      </c>
      <c r="C50" s="4" t="s">
        <v>47</v>
      </c>
      <c r="D50" s="4" t="s">
        <v>48</v>
      </c>
      <c r="E50" s="5">
        <v>3762</v>
      </c>
      <c r="F50" s="5" t="s">
        <v>41</v>
      </c>
      <c r="G50" s="5">
        <f t="shared" si="1"/>
        <v>1</v>
      </c>
      <c r="H50" s="8">
        <v>43635</v>
      </c>
      <c r="I50" s="7">
        <v>0.40277777777777773</v>
      </c>
    </row>
    <row r="51" spans="1:9" x14ac:dyDescent="0.2">
      <c r="A51" s="1">
        <f t="shared" si="0"/>
        <v>43634</v>
      </c>
      <c r="B51" s="4" t="s">
        <v>46</v>
      </c>
      <c r="C51" s="4" t="s">
        <v>47</v>
      </c>
      <c r="D51" s="4" t="s">
        <v>48</v>
      </c>
      <c r="E51" s="5">
        <v>3627</v>
      </c>
      <c r="F51" s="5" t="s">
        <v>40</v>
      </c>
      <c r="G51" s="5">
        <f t="shared" si="1"/>
        <v>-1</v>
      </c>
      <c r="H51" s="8">
        <v>43634</v>
      </c>
      <c r="I51" s="7">
        <v>0.41041666666666665</v>
      </c>
    </row>
    <row r="52" spans="1:9" x14ac:dyDescent="0.2">
      <c r="A52" s="1">
        <f t="shared" si="0"/>
        <v>43633</v>
      </c>
      <c r="B52" s="4" t="s">
        <v>46</v>
      </c>
      <c r="C52" s="4" t="s">
        <v>47</v>
      </c>
      <c r="D52" s="4" t="s">
        <v>48</v>
      </c>
      <c r="E52" s="5">
        <v>3653</v>
      </c>
      <c r="F52" s="5" t="s">
        <v>41</v>
      </c>
      <c r="G52" s="5">
        <f t="shared" si="1"/>
        <v>1</v>
      </c>
      <c r="H52" s="8">
        <v>43633</v>
      </c>
      <c r="I52" s="7">
        <v>0.41180555555555554</v>
      </c>
    </row>
    <row r="53" spans="1:9" x14ac:dyDescent="0.2">
      <c r="A53" s="1">
        <f t="shared" si="0"/>
        <v>43630</v>
      </c>
      <c r="B53" s="4" t="s">
        <v>46</v>
      </c>
      <c r="C53" s="4" t="s">
        <v>47</v>
      </c>
      <c r="D53" s="4" t="s">
        <v>48</v>
      </c>
      <c r="E53" s="5">
        <v>3626</v>
      </c>
      <c r="F53" s="5" t="s">
        <v>41</v>
      </c>
      <c r="G53" s="5">
        <f t="shared" si="1"/>
        <v>1</v>
      </c>
      <c r="H53" s="8">
        <v>43630</v>
      </c>
      <c r="I53" s="7">
        <v>0.42499999999999999</v>
      </c>
    </row>
    <row r="54" spans="1:9" x14ac:dyDescent="0.2">
      <c r="A54" s="1">
        <f t="shared" si="0"/>
        <v>43629</v>
      </c>
      <c r="B54" s="4" t="s">
        <v>46</v>
      </c>
      <c r="C54" s="4" t="s">
        <v>47</v>
      </c>
      <c r="D54" s="4" t="s">
        <v>48</v>
      </c>
      <c r="E54" s="5">
        <v>3549</v>
      </c>
      <c r="F54" s="5" t="s">
        <v>40</v>
      </c>
      <c r="G54" s="5">
        <f t="shared" si="1"/>
        <v>-1</v>
      </c>
      <c r="H54" s="8">
        <v>43629</v>
      </c>
      <c r="I54" s="7">
        <v>0.41875000000000001</v>
      </c>
    </row>
    <row r="55" spans="1:9" x14ac:dyDescent="0.2">
      <c r="A55" s="1">
        <f t="shared" si="0"/>
        <v>43628</v>
      </c>
      <c r="B55" s="4" t="s">
        <v>46</v>
      </c>
      <c r="C55" s="4" t="s">
        <v>47</v>
      </c>
      <c r="D55" s="4" t="s">
        <v>48</v>
      </c>
      <c r="E55" s="5">
        <v>3698</v>
      </c>
      <c r="F55" s="5" t="s">
        <v>40</v>
      </c>
      <c r="G55" s="5">
        <f t="shared" si="1"/>
        <v>-1</v>
      </c>
      <c r="H55" s="8">
        <v>43628</v>
      </c>
      <c r="I55" s="7">
        <v>0.40625</v>
      </c>
    </row>
    <row r="56" spans="1:9" x14ac:dyDescent="0.2">
      <c r="A56" s="1">
        <f t="shared" si="0"/>
        <v>43627</v>
      </c>
      <c r="B56" s="4" t="s">
        <v>46</v>
      </c>
      <c r="C56" s="4" t="s">
        <v>47</v>
      </c>
      <c r="D56" s="4" t="s">
        <v>48</v>
      </c>
      <c r="E56" s="5">
        <v>3699</v>
      </c>
      <c r="F56" s="5" t="s">
        <v>40</v>
      </c>
      <c r="G56" s="5">
        <f t="shared" si="1"/>
        <v>-1</v>
      </c>
      <c r="H56" s="8">
        <v>43627</v>
      </c>
      <c r="I56" s="7">
        <v>0.41319444444444442</v>
      </c>
    </row>
    <row r="57" spans="1:9" x14ac:dyDescent="0.2">
      <c r="A57" s="1">
        <f t="shared" si="0"/>
        <v>43626</v>
      </c>
      <c r="B57" s="4" t="s">
        <v>46</v>
      </c>
      <c r="C57" s="4" t="s">
        <v>47</v>
      </c>
      <c r="D57" s="4" t="s">
        <v>48</v>
      </c>
      <c r="E57" s="5">
        <v>3742</v>
      </c>
      <c r="F57" s="5" t="s">
        <v>41</v>
      </c>
      <c r="G57" s="5">
        <f t="shared" si="1"/>
        <v>1</v>
      </c>
      <c r="H57" s="8">
        <v>43626</v>
      </c>
      <c r="I57" s="7">
        <v>0.41805555555555557</v>
      </c>
    </row>
    <row r="58" spans="1:9" x14ac:dyDescent="0.2">
      <c r="A58" s="1">
        <f t="shared" si="0"/>
        <v>43623</v>
      </c>
      <c r="B58" s="4" t="s">
        <v>46</v>
      </c>
      <c r="C58" s="4" t="s">
        <v>47</v>
      </c>
      <c r="D58" s="4" t="s">
        <v>48</v>
      </c>
      <c r="E58" s="5">
        <v>3646</v>
      </c>
      <c r="F58" s="5" t="s">
        <v>41</v>
      </c>
      <c r="G58" s="5">
        <f t="shared" si="1"/>
        <v>1</v>
      </c>
      <c r="H58" s="8">
        <v>43623</v>
      </c>
      <c r="I58" s="7">
        <v>0.40416666666666662</v>
      </c>
    </row>
    <row r="59" spans="1:9" x14ac:dyDescent="0.2">
      <c r="A59" s="1">
        <f t="shared" si="0"/>
        <v>43622</v>
      </c>
      <c r="B59" s="4" t="s">
        <v>46</v>
      </c>
      <c r="C59" s="4" t="s">
        <v>47</v>
      </c>
      <c r="D59" s="4" t="s">
        <v>48</v>
      </c>
      <c r="E59" s="5">
        <v>3581</v>
      </c>
      <c r="F59" s="5" t="s">
        <v>40</v>
      </c>
      <c r="G59" s="5">
        <f t="shared" si="1"/>
        <v>-1</v>
      </c>
      <c r="H59" s="8">
        <v>43622</v>
      </c>
      <c r="I59" s="7">
        <v>0.40277777777777773</v>
      </c>
    </row>
    <row r="60" spans="1:9" x14ac:dyDescent="0.2">
      <c r="A60" s="1">
        <f t="shared" si="0"/>
        <v>43621</v>
      </c>
      <c r="B60" s="4" t="s">
        <v>46</v>
      </c>
      <c r="C60" s="4" t="s">
        <v>47</v>
      </c>
      <c r="D60" s="4" t="s">
        <v>48</v>
      </c>
      <c r="E60" s="5">
        <v>3706</v>
      </c>
      <c r="F60" s="5" t="s">
        <v>41</v>
      </c>
      <c r="G60" s="5">
        <f t="shared" si="1"/>
        <v>1</v>
      </c>
      <c r="H60" s="8">
        <v>43621</v>
      </c>
      <c r="I60" s="7">
        <v>0.70972222222222225</v>
      </c>
    </row>
    <row r="61" spans="1:9" x14ac:dyDescent="0.2">
      <c r="A61" s="1">
        <f t="shared" si="0"/>
        <v>43620</v>
      </c>
      <c r="B61" s="4" t="s">
        <v>46</v>
      </c>
      <c r="C61" s="4" t="s">
        <v>47</v>
      </c>
      <c r="D61" s="4" t="s">
        <v>48</v>
      </c>
      <c r="E61" s="5">
        <v>3697</v>
      </c>
      <c r="F61" s="5" t="s">
        <v>40</v>
      </c>
      <c r="G61" s="5">
        <f t="shared" si="1"/>
        <v>-1</v>
      </c>
      <c r="H61" s="8">
        <v>43620</v>
      </c>
      <c r="I61" s="7">
        <v>0.4055555555555555</v>
      </c>
    </row>
    <row r="62" spans="1:9" x14ac:dyDescent="0.2">
      <c r="A62" s="1">
        <f t="shared" si="0"/>
        <v>43619</v>
      </c>
      <c r="B62" s="4" t="s">
        <v>46</v>
      </c>
      <c r="C62" s="4" t="s">
        <v>47</v>
      </c>
      <c r="D62" s="4" t="s">
        <v>48</v>
      </c>
      <c r="E62" s="5">
        <v>3735</v>
      </c>
      <c r="F62" s="5" t="s">
        <v>40</v>
      </c>
      <c r="G62" s="5">
        <f t="shared" si="1"/>
        <v>-1</v>
      </c>
      <c r="H62" s="8">
        <v>43619</v>
      </c>
      <c r="I62" s="7">
        <v>0.39652777777777781</v>
      </c>
    </row>
    <row r="63" spans="1:9" x14ac:dyDescent="0.2">
      <c r="A63" s="1">
        <f t="shared" si="0"/>
        <v>43616</v>
      </c>
      <c r="B63" s="4" t="s">
        <v>46</v>
      </c>
      <c r="C63" s="4" t="s">
        <v>47</v>
      </c>
      <c r="D63" s="4" t="s">
        <v>48</v>
      </c>
      <c r="E63" s="5">
        <v>3949</v>
      </c>
      <c r="F63" s="5" t="s">
        <v>40</v>
      </c>
      <c r="G63" s="5">
        <f t="shared" si="1"/>
        <v>-1</v>
      </c>
      <c r="H63" s="8">
        <v>43616</v>
      </c>
      <c r="I63" s="7">
        <v>0.40972222222222227</v>
      </c>
    </row>
    <row r="64" spans="1:9" x14ac:dyDescent="0.2">
      <c r="A64" s="1">
        <f t="shared" si="0"/>
        <v>43615</v>
      </c>
      <c r="B64" s="4" t="s">
        <v>46</v>
      </c>
      <c r="C64" s="4" t="s">
        <v>47</v>
      </c>
      <c r="D64" s="4" t="s">
        <v>48</v>
      </c>
      <c r="E64" s="5">
        <v>4110</v>
      </c>
      <c r="F64" s="5" t="s">
        <v>40</v>
      </c>
      <c r="G64" s="5">
        <f t="shared" si="1"/>
        <v>-1</v>
      </c>
      <c r="H64" s="8">
        <v>43615</v>
      </c>
      <c r="I64" s="7">
        <v>0.38472222222222219</v>
      </c>
    </row>
    <row r="65" spans="1:9" x14ac:dyDescent="0.2">
      <c r="A65" s="1">
        <f t="shared" si="0"/>
        <v>43614</v>
      </c>
      <c r="B65" s="4" t="s">
        <v>46</v>
      </c>
      <c r="C65" s="4" t="s">
        <v>47</v>
      </c>
      <c r="D65" s="4" t="s">
        <v>48</v>
      </c>
      <c r="E65" s="5">
        <v>4117</v>
      </c>
      <c r="F65" s="5" t="s">
        <v>41</v>
      </c>
      <c r="G65" s="5">
        <f t="shared" si="1"/>
        <v>1</v>
      </c>
      <c r="H65" s="8">
        <v>43614</v>
      </c>
      <c r="I65" s="7">
        <v>0.37916666666666665</v>
      </c>
    </row>
    <row r="66" spans="1:9" x14ac:dyDescent="0.2">
      <c r="A66" s="1">
        <f t="shared" si="0"/>
        <v>43613</v>
      </c>
      <c r="B66" s="4" t="s">
        <v>46</v>
      </c>
      <c r="C66" s="4" t="s">
        <v>47</v>
      </c>
      <c r="D66" s="4" t="s">
        <v>48</v>
      </c>
      <c r="E66" s="5">
        <v>4081</v>
      </c>
      <c r="F66" s="5" t="s">
        <v>42</v>
      </c>
      <c r="G66" s="5">
        <f t="shared" si="1"/>
        <v>1</v>
      </c>
      <c r="H66" s="8">
        <v>43613</v>
      </c>
      <c r="I66" s="7">
        <v>0.3840277777777778</v>
      </c>
    </row>
    <row r="67" spans="1:9" x14ac:dyDescent="0.2">
      <c r="A67" s="1">
        <f t="shared" ref="A67:A130" si="2">H67</f>
        <v>43612</v>
      </c>
      <c r="B67" s="4" t="s">
        <v>46</v>
      </c>
      <c r="C67" s="4" t="s">
        <v>47</v>
      </c>
      <c r="D67" s="4" t="s">
        <v>48</v>
      </c>
      <c r="E67" s="5">
        <v>4081</v>
      </c>
      <c r="F67" s="5" t="s">
        <v>41</v>
      </c>
      <c r="G67" s="5">
        <f t="shared" ref="G67:G130" si="3">IF(F67="-",-1,1)</f>
        <v>1</v>
      </c>
      <c r="H67" s="8">
        <v>43612</v>
      </c>
      <c r="I67" s="7">
        <v>0.40069444444444446</v>
      </c>
    </row>
    <row r="68" spans="1:9" x14ac:dyDescent="0.2">
      <c r="A68" s="1">
        <f t="shared" si="2"/>
        <v>43609</v>
      </c>
      <c r="B68" s="4" t="s">
        <v>46</v>
      </c>
      <c r="C68" s="4" t="s">
        <v>47</v>
      </c>
      <c r="D68" s="4" t="s">
        <v>48</v>
      </c>
      <c r="E68" s="5">
        <v>4035</v>
      </c>
      <c r="F68" s="5" t="s">
        <v>40</v>
      </c>
      <c r="G68" s="5">
        <f t="shared" si="3"/>
        <v>-1</v>
      </c>
      <c r="H68" s="8">
        <v>43609</v>
      </c>
      <c r="I68" s="7">
        <v>0.3756944444444445</v>
      </c>
    </row>
    <row r="69" spans="1:9" x14ac:dyDescent="0.2">
      <c r="A69" s="1">
        <f t="shared" si="2"/>
        <v>43608</v>
      </c>
      <c r="B69" s="4" t="s">
        <v>46</v>
      </c>
      <c r="C69" s="4" t="s">
        <v>47</v>
      </c>
      <c r="D69" s="4" t="s">
        <v>48</v>
      </c>
      <c r="E69" s="5">
        <v>4285</v>
      </c>
      <c r="F69" s="5" t="s">
        <v>40</v>
      </c>
      <c r="G69" s="5">
        <f t="shared" si="3"/>
        <v>-1</v>
      </c>
      <c r="H69" s="8">
        <v>43608</v>
      </c>
      <c r="I69" s="7">
        <v>0.38750000000000001</v>
      </c>
    </row>
    <row r="70" spans="1:9" x14ac:dyDescent="0.2">
      <c r="A70" s="1">
        <f t="shared" si="2"/>
        <v>43607</v>
      </c>
      <c r="B70" s="4" t="s">
        <v>46</v>
      </c>
      <c r="C70" s="4" t="s">
        <v>47</v>
      </c>
      <c r="D70" s="4" t="s">
        <v>48</v>
      </c>
      <c r="E70" s="5">
        <v>4392</v>
      </c>
      <c r="F70" s="5" t="s">
        <v>41</v>
      </c>
      <c r="G70" s="5">
        <f t="shared" si="3"/>
        <v>1</v>
      </c>
      <c r="H70" s="8">
        <v>43607</v>
      </c>
      <c r="I70" s="7">
        <v>0.41805555555555557</v>
      </c>
    </row>
    <row r="71" spans="1:9" x14ac:dyDescent="0.2">
      <c r="A71" s="1">
        <f t="shared" si="2"/>
        <v>43606</v>
      </c>
      <c r="B71" s="4" t="s">
        <v>46</v>
      </c>
      <c r="C71" s="4" t="s">
        <v>47</v>
      </c>
      <c r="D71" s="4" t="s">
        <v>48</v>
      </c>
      <c r="E71" s="5">
        <v>4388</v>
      </c>
      <c r="F71" s="5" t="s">
        <v>40</v>
      </c>
      <c r="G71" s="5">
        <f t="shared" si="3"/>
        <v>-1</v>
      </c>
      <c r="H71" s="8">
        <v>43606</v>
      </c>
      <c r="I71" s="7">
        <v>0.4069444444444445</v>
      </c>
    </row>
    <row r="72" spans="1:9" x14ac:dyDescent="0.2">
      <c r="A72" s="1">
        <f t="shared" si="2"/>
        <v>43605</v>
      </c>
      <c r="B72" s="4" t="s">
        <v>46</v>
      </c>
      <c r="C72" s="4" t="s">
        <v>47</v>
      </c>
      <c r="D72" s="4" t="s">
        <v>48</v>
      </c>
      <c r="E72" s="5">
        <v>4404</v>
      </c>
      <c r="F72" s="5" t="s">
        <v>40</v>
      </c>
      <c r="G72" s="5">
        <f t="shared" si="3"/>
        <v>-1</v>
      </c>
      <c r="H72" s="8">
        <v>43605</v>
      </c>
      <c r="I72" s="7">
        <v>0.40277777777777773</v>
      </c>
    </row>
    <row r="73" spans="1:9" x14ac:dyDescent="0.2">
      <c r="A73" s="1">
        <f t="shared" si="2"/>
        <v>43602</v>
      </c>
      <c r="B73" s="4" t="s">
        <v>46</v>
      </c>
      <c r="C73" s="4" t="s">
        <v>47</v>
      </c>
      <c r="D73" s="4" t="s">
        <v>48</v>
      </c>
      <c r="E73" s="5">
        <v>4416</v>
      </c>
      <c r="F73" s="5" t="s">
        <v>41</v>
      </c>
      <c r="G73" s="5">
        <f t="shared" si="3"/>
        <v>1</v>
      </c>
      <c r="H73" s="8">
        <v>43602</v>
      </c>
      <c r="I73" s="7">
        <v>0.40833333333333338</v>
      </c>
    </row>
    <row r="74" spans="1:9" x14ac:dyDescent="0.2">
      <c r="A74" s="1">
        <f t="shared" si="2"/>
        <v>43601</v>
      </c>
      <c r="B74" s="4" t="s">
        <v>46</v>
      </c>
      <c r="C74" s="4" t="s">
        <v>47</v>
      </c>
      <c r="D74" s="4" t="s">
        <v>48</v>
      </c>
      <c r="E74" s="5">
        <v>4354</v>
      </c>
      <c r="F74" s="5" t="s">
        <v>41</v>
      </c>
      <c r="G74" s="5">
        <f t="shared" si="3"/>
        <v>1</v>
      </c>
      <c r="H74" s="8">
        <v>43601</v>
      </c>
      <c r="I74" s="7">
        <v>0.4069444444444445</v>
      </c>
    </row>
    <row r="75" spans="1:9" x14ac:dyDescent="0.2">
      <c r="A75" s="1">
        <f t="shared" si="2"/>
        <v>43600</v>
      </c>
      <c r="B75" s="4" t="s">
        <v>46</v>
      </c>
      <c r="C75" s="4" t="s">
        <v>47</v>
      </c>
      <c r="D75" s="4" t="s">
        <v>48</v>
      </c>
      <c r="E75" s="5">
        <v>4351</v>
      </c>
      <c r="F75" s="5" t="s">
        <v>41</v>
      </c>
      <c r="G75" s="5">
        <f t="shared" si="3"/>
        <v>1</v>
      </c>
      <c r="H75" s="8">
        <v>43600</v>
      </c>
      <c r="I75" s="7">
        <v>0.4055555555555555</v>
      </c>
    </row>
    <row r="76" spans="1:9" x14ac:dyDescent="0.2">
      <c r="A76" s="1">
        <f t="shared" si="2"/>
        <v>43599</v>
      </c>
      <c r="B76" s="4" t="s">
        <v>46</v>
      </c>
      <c r="C76" s="4" t="s">
        <v>47</v>
      </c>
      <c r="D76" s="4" t="s">
        <v>48</v>
      </c>
      <c r="E76" s="5">
        <v>4289</v>
      </c>
      <c r="F76" s="5" t="s">
        <v>40</v>
      </c>
      <c r="G76" s="5">
        <f t="shared" si="3"/>
        <v>-1</v>
      </c>
      <c r="H76" s="8">
        <v>43599</v>
      </c>
      <c r="I76" s="7">
        <v>0.43472222222222223</v>
      </c>
    </row>
    <row r="77" spans="1:9" x14ac:dyDescent="0.2">
      <c r="A77" s="1">
        <f t="shared" si="2"/>
        <v>43598</v>
      </c>
      <c r="B77" s="4" t="s">
        <v>46</v>
      </c>
      <c r="C77" s="4" t="s">
        <v>47</v>
      </c>
      <c r="D77" s="4" t="s">
        <v>48</v>
      </c>
      <c r="E77" s="5">
        <v>4311</v>
      </c>
      <c r="F77" s="5" t="s">
        <v>42</v>
      </c>
      <c r="G77" s="5">
        <f t="shared" si="3"/>
        <v>1</v>
      </c>
      <c r="H77" s="8">
        <v>43598</v>
      </c>
      <c r="I77" s="7">
        <v>0.3972222222222222</v>
      </c>
    </row>
    <row r="78" spans="1:9" x14ac:dyDescent="0.2">
      <c r="A78" s="1">
        <f t="shared" si="2"/>
        <v>43595</v>
      </c>
      <c r="B78" s="4" t="s">
        <v>46</v>
      </c>
      <c r="C78" s="4" t="s">
        <v>47</v>
      </c>
      <c r="D78" s="4" t="s">
        <v>48</v>
      </c>
      <c r="E78" s="5">
        <v>4311</v>
      </c>
      <c r="F78" s="5" t="s">
        <v>40</v>
      </c>
      <c r="G78" s="5">
        <f t="shared" si="3"/>
        <v>-1</v>
      </c>
      <c r="H78" s="8">
        <v>43595</v>
      </c>
      <c r="I78" s="7">
        <v>0.4145833333333333</v>
      </c>
    </row>
    <row r="79" spans="1:9" x14ac:dyDescent="0.2">
      <c r="A79" s="1">
        <f t="shared" si="2"/>
        <v>43594</v>
      </c>
      <c r="B79" s="4" t="s">
        <v>46</v>
      </c>
      <c r="C79" s="4" t="s">
        <v>47</v>
      </c>
      <c r="D79" s="4" t="s">
        <v>48</v>
      </c>
      <c r="E79" s="5">
        <v>4324</v>
      </c>
      <c r="F79" s="5" t="s">
        <v>41</v>
      </c>
      <c r="G79" s="5">
        <f t="shared" si="3"/>
        <v>1</v>
      </c>
      <c r="H79" s="8">
        <v>43594</v>
      </c>
      <c r="I79" s="7">
        <v>0.38055555555555554</v>
      </c>
    </row>
    <row r="80" spans="1:9" x14ac:dyDescent="0.2">
      <c r="A80" s="1">
        <f t="shared" si="2"/>
        <v>43593</v>
      </c>
      <c r="B80" s="4" t="s">
        <v>46</v>
      </c>
      <c r="C80" s="4" t="s">
        <v>47</v>
      </c>
      <c r="D80" s="4" t="s">
        <v>48</v>
      </c>
      <c r="E80" s="5">
        <v>4256</v>
      </c>
      <c r="F80" s="5" t="s">
        <v>40</v>
      </c>
      <c r="G80" s="5">
        <f t="shared" si="3"/>
        <v>-1</v>
      </c>
      <c r="H80" s="8">
        <v>43593</v>
      </c>
      <c r="I80" s="7">
        <v>0.41111111111111115</v>
      </c>
    </row>
    <row r="81" spans="1:9" x14ac:dyDescent="0.2">
      <c r="A81" s="1">
        <f t="shared" si="2"/>
        <v>43592</v>
      </c>
      <c r="B81" s="4" t="s">
        <v>46</v>
      </c>
      <c r="C81" s="4" t="s">
        <v>47</v>
      </c>
      <c r="D81" s="4" t="s">
        <v>48</v>
      </c>
      <c r="E81" s="5">
        <v>4317</v>
      </c>
      <c r="F81" s="5" t="s">
        <v>41</v>
      </c>
      <c r="G81" s="5">
        <f t="shared" si="3"/>
        <v>1</v>
      </c>
      <c r="H81" s="8">
        <v>43592</v>
      </c>
      <c r="I81" s="7">
        <v>0.40763888888888888</v>
      </c>
    </row>
    <row r="82" spans="1:9" x14ac:dyDescent="0.2">
      <c r="A82" s="1">
        <f t="shared" si="2"/>
        <v>43591</v>
      </c>
      <c r="B82" s="4" t="s">
        <v>46</v>
      </c>
      <c r="C82" s="4" t="s">
        <v>47</v>
      </c>
      <c r="D82" s="4" t="s">
        <v>48</v>
      </c>
      <c r="E82" s="5">
        <v>4290</v>
      </c>
      <c r="F82" s="5" t="s">
        <v>40</v>
      </c>
      <c r="G82" s="5">
        <f t="shared" si="3"/>
        <v>-1</v>
      </c>
      <c r="H82" s="8">
        <v>43591</v>
      </c>
      <c r="I82" s="7">
        <v>0.3979166666666667</v>
      </c>
    </row>
    <row r="83" spans="1:9" x14ac:dyDescent="0.2">
      <c r="A83" s="1">
        <f t="shared" si="2"/>
        <v>43588</v>
      </c>
      <c r="B83" s="4" t="s">
        <v>46</v>
      </c>
      <c r="C83" s="4" t="s">
        <v>47</v>
      </c>
      <c r="D83" s="4" t="s">
        <v>48</v>
      </c>
      <c r="E83" s="5">
        <v>4298</v>
      </c>
      <c r="F83" s="5" t="s">
        <v>40</v>
      </c>
      <c r="G83" s="5">
        <f t="shared" si="3"/>
        <v>-1</v>
      </c>
      <c r="H83" s="8">
        <v>43588</v>
      </c>
      <c r="I83" s="7">
        <v>0.42152777777777778</v>
      </c>
    </row>
    <row r="84" spans="1:9" x14ac:dyDescent="0.2">
      <c r="A84" s="1">
        <f t="shared" si="2"/>
        <v>43587</v>
      </c>
      <c r="B84" s="4" t="s">
        <v>46</v>
      </c>
      <c r="C84" s="4" t="s">
        <v>47</v>
      </c>
      <c r="D84" s="4" t="s">
        <v>48</v>
      </c>
      <c r="E84" s="5">
        <v>4442</v>
      </c>
      <c r="F84" s="5" t="s">
        <v>40</v>
      </c>
      <c r="G84" s="5">
        <f t="shared" si="3"/>
        <v>-1</v>
      </c>
      <c r="H84" s="8">
        <v>43587</v>
      </c>
      <c r="I84" s="7">
        <v>0.46597222222222223</v>
      </c>
    </row>
    <row r="85" spans="1:9" x14ac:dyDescent="0.2">
      <c r="A85" s="1">
        <f t="shared" si="2"/>
        <v>43586</v>
      </c>
      <c r="B85" s="4" t="s">
        <v>46</v>
      </c>
      <c r="C85" s="4" t="s">
        <v>47</v>
      </c>
      <c r="D85" s="4" t="s">
        <v>48</v>
      </c>
      <c r="E85" s="5">
        <v>4463</v>
      </c>
      <c r="F85" s="5" t="s">
        <v>41</v>
      </c>
      <c r="G85" s="5">
        <f t="shared" si="3"/>
        <v>1</v>
      </c>
      <c r="H85" s="8">
        <v>43586</v>
      </c>
      <c r="I85" s="7">
        <v>0.7104166666666667</v>
      </c>
    </row>
    <row r="86" spans="1:9" x14ac:dyDescent="0.2">
      <c r="A86" s="1">
        <f t="shared" si="2"/>
        <v>43585</v>
      </c>
      <c r="B86" s="4" t="s">
        <v>46</v>
      </c>
      <c r="C86" s="4" t="s">
        <v>47</v>
      </c>
      <c r="D86" s="4" t="s">
        <v>48</v>
      </c>
      <c r="E86" s="5">
        <v>4440</v>
      </c>
      <c r="F86" s="5" t="s">
        <v>40</v>
      </c>
      <c r="G86" s="5">
        <f t="shared" si="3"/>
        <v>-1</v>
      </c>
      <c r="H86" s="8">
        <v>43585</v>
      </c>
      <c r="I86" s="7">
        <v>0.41111111111111115</v>
      </c>
    </row>
    <row r="87" spans="1:9" x14ac:dyDescent="0.2">
      <c r="A87" s="1">
        <f t="shared" si="2"/>
        <v>43581</v>
      </c>
      <c r="B87" s="4" t="s">
        <v>46</v>
      </c>
      <c r="C87" s="4" t="s">
        <v>47</v>
      </c>
      <c r="D87" s="4" t="s">
        <v>48</v>
      </c>
      <c r="E87" s="5">
        <v>4561</v>
      </c>
      <c r="F87" s="5" t="s">
        <v>40</v>
      </c>
      <c r="G87" s="5">
        <f t="shared" si="3"/>
        <v>-1</v>
      </c>
      <c r="H87" s="8">
        <v>43581</v>
      </c>
      <c r="I87" s="7">
        <v>0.4284722222222222</v>
      </c>
    </row>
    <row r="88" spans="1:9" x14ac:dyDescent="0.2">
      <c r="A88" s="1">
        <f t="shared" si="2"/>
        <v>43580</v>
      </c>
      <c r="B88" s="4" t="s">
        <v>46</v>
      </c>
      <c r="C88" s="4" t="s">
        <v>47</v>
      </c>
      <c r="D88" s="4" t="s">
        <v>48</v>
      </c>
      <c r="E88" s="5">
        <v>4606</v>
      </c>
      <c r="F88" s="5" t="s">
        <v>40</v>
      </c>
      <c r="G88" s="5">
        <f t="shared" si="3"/>
        <v>-1</v>
      </c>
      <c r="H88" s="8">
        <v>43580</v>
      </c>
      <c r="I88" s="7">
        <v>0.41319444444444442</v>
      </c>
    </row>
    <row r="89" spans="1:9" x14ac:dyDescent="0.2">
      <c r="A89" s="1">
        <f t="shared" si="2"/>
        <v>43579</v>
      </c>
      <c r="B89" s="4" t="s">
        <v>46</v>
      </c>
      <c r="C89" s="4" t="s">
        <v>47</v>
      </c>
      <c r="D89" s="4" t="s">
        <v>48</v>
      </c>
      <c r="E89" s="5">
        <v>4624</v>
      </c>
      <c r="F89" s="5" t="s">
        <v>41</v>
      </c>
      <c r="G89" s="5">
        <f t="shared" si="3"/>
        <v>1</v>
      </c>
      <c r="H89" s="8">
        <v>43579</v>
      </c>
      <c r="I89" s="7">
        <v>0.41319444444444442</v>
      </c>
    </row>
    <row r="90" spans="1:9" x14ac:dyDescent="0.2">
      <c r="A90" s="1">
        <f t="shared" si="2"/>
        <v>43578</v>
      </c>
      <c r="B90" s="4" t="s">
        <v>46</v>
      </c>
      <c r="C90" s="4" t="s">
        <v>47</v>
      </c>
      <c r="D90" s="4" t="s">
        <v>48</v>
      </c>
      <c r="E90" s="5">
        <v>4582</v>
      </c>
      <c r="F90" s="5" t="s">
        <v>41</v>
      </c>
      <c r="G90" s="5">
        <f t="shared" si="3"/>
        <v>1</v>
      </c>
      <c r="H90" s="8">
        <v>43578</v>
      </c>
      <c r="I90" s="7">
        <v>0.40069444444444446</v>
      </c>
    </row>
    <row r="91" spans="1:9" x14ac:dyDescent="0.2">
      <c r="A91" s="1">
        <f t="shared" si="2"/>
        <v>43577</v>
      </c>
      <c r="B91" s="4" t="s">
        <v>46</v>
      </c>
      <c r="C91" s="4" t="s">
        <v>47</v>
      </c>
      <c r="D91" s="4" t="s">
        <v>48</v>
      </c>
      <c r="E91" s="5">
        <v>4443</v>
      </c>
      <c r="F91" s="5" t="s">
        <v>41</v>
      </c>
      <c r="G91" s="5">
        <f t="shared" si="3"/>
        <v>1</v>
      </c>
      <c r="H91" s="8">
        <v>43577</v>
      </c>
      <c r="I91" s="7">
        <v>0.40486111111111112</v>
      </c>
    </row>
    <row r="92" spans="1:9" x14ac:dyDescent="0.2">
      <c r="A92" s="1">
        <f t="shared" si="2"/>
        <v>43573</v>
      </c>
      <c r="B92" s="4" t="s">
        <v>46</v>
      </c>
      <c r="C92" s="4" t="s">
        <v>47</v>
      </c>
      <c r="D92" s="4" t="s">
        <v>48</v>
      </c>
      <c r="E92" s="5">
        <v>4436</v>
      </c>
      <c r="F92" s="5" t="s">
        <v>40</v>
      </c>
      <c r="G92" s="5">
        <f t="shared" si="3"/>
        <v>-1</v>
      </c>
      <c r="H92" s="8">
        <v>43573</v>
      </c>
      <c r="I92" s="7">
        <v>0.37708333333333338</v>
      </c>
    </row>
    <row r="93" spans="1:9" x14ac:dyDescent="0.2">
      <c r="A93" s="1">
        <f t="shared" si="2"/>
        <v>43572</v>
      </c>
      <c r="B93" s="4" t="s">
        <v>46</v>
      </c>
      <c r="C93" s="4" t="s">
        <v>47</v>
      </c>
      <c r="D93" s="4" t="s">
        <v>48</v>
      </c>
      <c r="E93" s="5">
        <v>4456</v>
      </c>
      <c r="F93" s="5" t="s">
        <v>41</v>
      </c>
      <c r="G93" s="5">
        <f t="shared" si="3"/>
        <v>1</v>
      </c>
      <c r="H93" s="8">
        <v>43572</v>
      </c>
      <c r="I93" s="7">
        <v>0.7104166666666667</v>
      </c>
    </row>
    <row r="94" spans="1:9" x14ac:dyDescent="0.2">
      <c r="A94" s="1">
        <f t="shared" si="2"/>
        <v>43571</v>
      </c>
      <c r="B94" s="4" t="s">
        <v>46</v>
      </c>
      <c r="C94" s="4" t="s">
        <v>47</v>
      </c>
      <c r="D94" s="4" t="s">
        <v>48</v>
      </c>
      <c r="E94" s="5">
        <v>4389</v>
      </c>
      <c r="F94" s="5" t="s">
        <v>40</v>
      </c>
      <c r="G94" s="5">
        <f t="shared" si="3"/>
        <v>-1</v>
      </c>
      <c r="H94" s="8">
        <v>43571</v>
      </c>
      <c r="I94" s="7">
        <v>0.3972222222222222</v>
      </c>
    </row>
    <row r="95" spans="1:9" x14ac:dyDescent="0.2">
      <c r="A95" s="1">
        <f t="shared" si="2"/>
        <v>43570</v>
      </c>
      <c r="B95" s="4" t="s">
        <v>46</v>
      </c>
      <c r="C95" s="4" t="s">
        <v>47</v>
      </c>
      <c r="D95" s="4" t="s">
        <v>48</v>
      </c>
      <c r="E95" s="5">
        <v>4429</v>
      </c>
      <c r="F95" s="5" t="s">
        <v>41</v>
      </c>
      <c r="G95" s="5">
        <f t="shared" si="3"/>
        <v>1</v>
      </c>
      <c r="H95" s="8">
        <v>43570</v>
      </c>
      <c r="I95" s="7">
        <v>0.38819444444444445</v>
      </c>
    </row>
    <row r="96" spans="1:9" x14ac:dyDescent="0.2">
      <c r="A96" s="1">
        <f t="shared" si="2"/>
        <v>43567</v>
      </c>
      <c r="B96" s="4" t="s">
        <v>46</v>
      </c>
      <c r="C96" s="4" t="s">
        <v>47</v>
      </c>
      <c r="D96" s="4" t="s">
        <v>48</v>
      </c>
      <c r="E96" s="5">
        <v>4385</v>
      </c>
      <c r="F96" s="5" t="s">
        <v>40</v>
      </c>
      <c r="G96" s="5">
        <f t="shared" si="3"/>
        <v>-1</v>
      </c>
      <c r="H96" s="8">
        <v>43567</v>
      </c>
      <c r="I96" s="7">
        <v>0.43055555555555558</v>
      </c>
    </row>
    <row r="97" spans="1:9" x14ac:dyDescent="0.2">
      <c r="A97" s="1">
        <f t="shared" si="2"/>
        <v>43566</v>
      </c>
      <c r="B97" s="4" t="s">
        <v>46</v>
      </c>
      <c r="C97" s="4" t="s">
        <v>47</v>
      </c>
      <c r="D97" s="4" t="s">
        <v>48</v>
      </c>
      <c r="E97" s="5">
        <v>4468</v>
      </c>
      <c r="F97" s="5" t="s">
        <v>41</v>
      </c>
      <c r="G97" s="5">
        <f t="shared" si="3"/>
        <v>1</v>
      </c>
      <c r="H97" s="8">
        <v>43566</v>
      </c>
      <c r="I97" s="7">
        <v>0.41736111111111113</v>
      </c>
    </row>
    <row r="98" spans="1:9" x14ac:dyDescent="0.2">
      <c r="A98" s="1">
        <f t="shared" si="2"/>
        <v>43565</v>
      </c>
      <c r="B98" s="4" t="s">
        <v>46</v>
      </c>
      <c r="C98" s="4" t="s">
        <v>47</v>
      </c>
      <c r="D98" s="4" t="s">
        <v>48</v>
      </c>
      <c r="E98" s="5">
        <v>4449</v>
      </c>
      <c r="F98" s="5" t="s">
        <v>40</v>
      </c>
      <c r="G98" s="5">
        <f t="shared" si="3"/>
        <v>-1</v>
      </c>
      <c r="H98" s="8">
        <v>43565</v>
      </c>
      <c r="I98" s="7">
        <v>0.41041666666666665</v>
      </c>
    </row>
    <row r="99" spans="1:9" x14ac:dyDescent="0.2">
      <c r="A99" s="1">
        <f t="shared" si="2"/>
        <v>43564</v>
      </c>
      <c r="B99" s="4" t="s">
        <v>46</v>
      </c>
      <c r="C99" s="4" t="s">
        <v>47</v>
      </c>
      <c r="D99" s="4" t="s">
        <v>48</v>
      </c>
      <c r="E99" s="5">
        <v>4477</v>
      </c>
      <c r="F99" s="5" t="s">
        <v>41</v>
      </c>
      <c r="G99" s="5">
        <f t="shared" si="3"/>
        <v>1</v>
      </c>
      <c r="H99" s="8">
        <v>43564</v>
      </c>
      <c r="I99" s="7">
        <v>0.40902777777777777</v>
      </c>
    </row>
    <row r="100" spans="1:9" x14ac:dyDescent="0.2">
      <c r="A100" s="1">
        <f t="shared" si="2"/>
        <v>43563</v>
      </c>
      <c r="B100" s="4" t="s">
        <v>46</v>
      </c>
      <c r="C100" s="4" t="s">
        <v>47</v>
      </c>
      <c r="D100" s="4" t="s">
        <v>48</v>
      </c>
      <c r="E100" s="5">
        <v>4365</v>
      </c>
      <c r="F100" s="5" t="s">
        <v>41</v>
      </c>
      <c r="G100" s="5">
        <f t="shared" si="3"/>
        <v>1</v>
      </c>
      <c r="H100" s="8">
        <v>43563</v>
      </c>
      <c r="I100" s="7">
        <v>0.41597222222222219</v>
      </c>
    </row>
    <row r="101" spans="1:9" x14ac:dyDescent="0.2">
      <c r="A101" s="1">
        <f t="shared" si="2"/>
        <v>43560</v>
      </c>
      <c r="B101" s="4" t="s">
        <v>46</v>
      </c>
      <c r="C101" s="4" t="s">
        <v>47</v>
      </c>
      <c r="D101" s="4" t="s">
        <v>48</v>
      </c>
      <c r="E101" s="5">
        <v>4275</v>
      </c>
      <c r="F101" s="5" t="s">
        <v>40</v>
      </c>
      <c r="G101" s="5">
        <f t="shared" si="3"/>
        <v>-1</v>
      </c>
      <c r="H101" s="8">
        <v>43560</v>
      </c>
      <c r="I101" s="7">
        <v>0.41250000000000003</v>
      </c>
    </row>
    <row r="102" spans="1:9" x14ac:dyDescent="0.2">
      <c r="A102" s="1">
        <f t="shared" si="2"/>
        <v>43559</v>
      </c>
      <c r="B102" s="4" t="s">
        <v>46</v>
      </c>
      <c r="C102" s="4" t="s">
        <v>47</v>
      </c>
      <c r="D102" s="4" t="s">
        <v>48</v>
      </c>
      <c r="E102" s="5">
        <v>4278</v>
      </c>
      <c r="F102" s="5" t="s">
        <v>40</v>
      </c>
      <c r="G102" s="5">
        <f t="shared" si="3"/>
        <v>-1</v>
      </c>
      <c r="H102" s="8">
        <v>43559</v>
      </c>
      <c r="I102" s="7">
        <v>0.41041666666666665</v>
      </c>
    </row>
    <row r="103" spans="1:9" x14ac:dyDescent="0.2">
      <c r="A103" s="1">
        <f t="shared" si="2"/>
        <v>43558</v>
      </c>
      <c r="B103" s="4" t="s">
        <v>46</v>
      </c>
      <c r="C103" s="4" t="s">
        <v>47</v>
      </c>
      <c r="D103" s="4" t="s">
        <v>48</v>
      </c>
      <c r="E103" s="5">
        <v>4326</v>
      </c>
      <c r="F103" s="5" t="s">
        <v>41</v>
      </c>
      <c r="G103" s="5">
        <f t="shared" si="3"/>
        <v>1</v>
      </c>
      <c r="H103" s="8">
        <v>43558</v>
      </c>
      <c r="I103" s="7">
        <v>0.40486111111111112</v>
      </c>
    </row>
    <row r="104" spans="1:9" x14ac:dyDescent="0.2">
      <c r="A104" s="1">
        <f t="shared" si="2"/>
        <v>43557</v>
      </c>
      <c r="B104" s="4" t="s">
        <v>46</v>
      </c>
      <c r="C104" s="4" t="s">
        <v>47</v>
      </c>
      <c r="D104" s="4" t="s">
        <v>48</v>
      </c>
      <c r="E104" s="5">
        <v>4260</v>
      </c>
      <c r="F104" s="5" t="s">
        <v>41</v>
      </c>
      <c r="G104" s="5">
        <f t="shared" si="3"/>
        <v>1</v>
      </c>
      <c r="H104" s="8">
        <v>43557</v>
      </c>
      <c r="I104" s="7">
        <v>0.43263888888888885</v>
      </c>
    </row>
    <row r="105" spans="1:9" x14ac:dyDescent="0.2">
      <c r="A105" s="1">
        <f t="shared" si="2"/>
        <v>43556</v>
      </c>
      <c r="B105" s="4" t="s">
        <v>46</v>
      </c>
      <c r="C105" s="4" t="s">
        <v>47</v>
      </c>
      <c r="D105" s="4" t="s">
        <v>48</v>
      </c>
      <c r="E105" s="5">
        <v>4160</v>
      </c>
      <c r="F105" s="5" t="s">
        <v>41</v>
      </c>
      <c r="G105" s="5">
        <f t="shared" si="3"/>
        <v>1</v>
      </c>
      <c r="H105" s="8">
        <v>43556</v>
      </c>
      <c r="I105" s="7">
        <v>0.37986111111111115</v>
      </c>
    </row>
    <row r="106" spans="1:9" x14ac:dyDescent="0.2">
      <c r="A106" s="1">
        <f t="shared" si="2"/>
        <v>43553</v>
      </c>
      <c r="B106" s="4" t="s">
        <v>46</v>
      </c>
      <c r="C106" s="4" t="s">
        <v>47</v>
      </c>
      <c r="D106" s="4" t="s">
        <v>48</v>
      </c>
      <c r="E106" s="5">
        <v>4092</v>
      </c>
      <c r="F106" s="5" t="s">
        <v>40</v>
      </c>
      <c r="G106" s="5">
        <f t="shared" si="3"/>
        <v>-1</v>
      </c>
      <c r="H106" s="8">
        <v>43553</v>
      </c>
      <c r="I106" s="7">
        <v>0.39652777777777781</v>
      </c>
    </row>
    <row r="107" spans="1:9" x14ac:dyDescent="0.2">
      <c r="A107" s="1">
        <f t="shared" si="2"/>
        <v>43552</v>
      </c>
      <c r="B107" s="4" t="s">
        <v>46</v>
      </c>
      <c r="C107" s="4" t="s">
        <v>47</v>
      </c>
      <c r="D107" s="4" t="s">
        <v>48</v>
      </c>
      <c r="E107" s="5">
        <v>4094</v>
      </c>
      <c r="F107" s="5" t="s">
        <v>40</v>
      </c>
      <c r="G107" s="5">
        <f t="shared" si="3"/>
        <v>-1</v>
      </c>
      <c r="H107" s="8">
        <v>43552</v>
      </c>
      <c r="I107" s="7">
        <v>0.39861111111111108</v>
      </c>
    </row>
    <row r="108" spans="1:9" x14ac:dyDescent="0.2">
      <c r="A108" s="1">
        <f t="shared" si="2"/>
        <v>43551</v>
      </c>
      <c r="B108" s="4" t="s">
        <v>46</v>
      </c>
      <c r="C108" s="4" t="s">
        <v>47</v>
      </c>
      <c r="D108" s="4" t="s">
        <v>48</v>
      </c>
      <c r="E108" s="5">
        <v>4127</v>
      </c>
      <c r="F108" s="5" t="s">
        <v>41</v>
      </c>
      <c r="G108" s="5">
        <f t="shared" si="3"/>
        <v>1</v>
      </c>
      <c r="H108" s="8">
        <v>43551</v>
      </c>
      <c r="I108" s="7">
        <v>0.37777777777777777</v>
      </c>
    </row>
    <row r="109" spans="1:9" x14ac:dyDescent="0.2">
      <c r="A109" s="1">
        <f t="shared" si="2"/>
        <v>43550</v>
      </c>
      <c r="B109" s="4" t="s">
        <v>46</v>
      </c>
      <c r="C109" s="4" t="s">
        <v>47</v>
      </c>
      <c r="D109" s="4" t="s">
        <v>48</v>
      </c>
      <c r="E109" s="5">
        <v>4058</v>
      </c>
      <c r="F109" s="5" t="s">
        <v>41</v>
      </c>
      <c r="G109" s="5">
        <f t="shared" si="3"/>
        <v>1</v>
      </c>
      <c r="H109" s="8">
        <v>43550</v>
      </c>
      <c r="I109" s="7">
        <v>0.37986111111111115</v>
      </c>
    </row>
    <row r="110" spans="1:9" x14ac:dyDescent="0.2">
      <c r="A110" s="1">
        <f t="shared" si="2"/>
        <v>43549</v>
      </c>
      <c r="B110" s="4" t="s">
        <v>46</v>
      </c>
      <c r="C110" s="4" t="s">
        <v>47</v>
      </c>
      <c r="D110" s="4" t="s">
        <v>48</v>
      </c>
      <c r="E110" s="5">
        <v>4054</v>
      </c>
      <c r="F110" s="5" t="s">
        <v>40</v>
      </c>
      <c r="G110" s="5">
        <f t="shared" si="3"/>
        <v>-1</v>
      </c>
      <c r="H110" s="8">
        <v>43549</v>
      </c>
      <c r="I110" s="7">
        <v>0.39097222222222222</v>
      </c>
    </row>
    <row r="111" spans="1:9" x14ac:dyDescent="0.2">
      <c r="A111" s="1">
        <f t="shared" si="2"/>
        <v>43546</v>
      </c>
      <c r="B111" s="4" t="s">
        <v>46</v>
      </c>
      <c r="C111" s="4" t="s">
        <v>47</v>
      </c>
      <c r="D111" s="4" t="s">
        <v>48</v>
      </c>
      <c r="E111" s="5">
        <v>4130</v>
      </c>
      <c r="F111" s="5" t="s">
        <v>40</v>
      </c>
      <c r="G111" s="5">
        <f t="shared" si="3"/>
        <v>-1</v>
      </c>
      <c r="H111" s="8">
        <v>43546</v>
      </c>
      <c r="I111" s="7">
        <v>0.43124999999999997</v>
      </c>
    </row>
    <row r="112" spans="1:9" x14ac:dyDescent="0.2">
      <c r="A112" s="1">
        <f t="shared" si="2"/>
        <v>43545</v>
      </c>
      <c r="B112" s="4" t="s">
        <v>46</v>
      </c>
      <c r="C112" s="4" t="s">
        <v>47</v>
      </c>
      <c r="D112" s="4" t="s">
        <v>48</v>
      </c>
      <c r="E112" s="5">
        <v>4147</v>
      </c>
      <c r="F112" s="5" t="s">
        <v>41</v>
      </c>
      <c r="G112" s="5">
        <f t="shared" si="3"/>
        <v>1</v>
      </c>
      <c r="H112" s="8">
        <v>43545</v>
      </c>
      <c r="I112" s="7">
        <v>0.71111111111111114</v>
      </c>
    </row>
    <row r="113" spans="1:9" x14ac:dyDescent="0.2">
      <c r="A113" s="1">
        <f t="shared" si="2"/>
        <v>43544</v>
      </c>
      <c r="B113" s="4" t="s">
        <v>46</v>
      </c>
      <c r="C113" s="4" t="s">
        <v>47</v>
      </c>
      <c r="D113" s="4" t="s">
        <v>48</v>
      </c>
      <c r="E113" s="5">
        <v>4049</v>
      </c>
      <c r="F113" s="5" t="s">
        <v>40</v>
      </c>
      <c r="G113" s="5">
        <f t="shared" si="3"/>
        <v>-1</v>
      </c>
      <c r="H113" s="8">
        <v>43544</v>
      </c>
      <c r="I113" s="7">
        <v>0.41111111111111115</v>
      </c>
    </row>
    <row r="114" spans="1:9" x14ac:dyDescent="0.2">
      <c r="A114" s="1">
        <f t="shared" si="2"/>
        <v>43543</v>
      </c>
      <c r="B114" s="4" t="s">
        <v>46</v>
      </c>
      <c r="C114" s="4" t="s">
        <v>47</v>
      </c>
      <c r="D114" s="4" t="s">
        <v>48</v>
      </c>
      <c r="E114" s="5">
        <v>4054</v>
      </c>
      <c r="F114" s="5" t="s">
        <v>41</v>
      </c>
      <c r="G114" s="5">
        <f t="shared" si="3"/>
        <v>1</v>
      </c>
      <c r="H114" s="8">
        <v>43543</v>
      </c>
      <c r="I114" s="7">
        <v>0.40277777777777773</v>
      </c>
    </row>
    <row r="115" spans="1:9" x14ac:dyDescent="0.2">
      <c r="A115" s="1">
        <f t="shared" si="2"/>
        <v>43542</v>
      </c>
      <c r="B115" s="4" t="s">
        <v>46</v>
      </c>
      <c r="C115" s="4" t="s">
        <v>47</v>
      </c>
      <c r="D115" s="4" t="s">
        <v>48</v>
      </c>
      <c r="E115" s="5">
        <v>4050</v>
      </c>
      <c r="F115" s="5" t="s">
        <v>40</v>
      </c>
      <c r="G115" s="5">
        <f t="shared" si="3"/>
        <v>-1</v>
      </c>
      <c r="H115" s="8">
        <v>43542</v>
      </c>
      <c r="I115" s="7">
        <v>0.40138888888888885</v>
      </c>
    </row>
    <row r="116" spans="1:9" x14ac:dyDescent="0.2">
      <c r="A116" s="1">
        <f t="shared" si="2"/>
        <v>43539</v>
      </c>
      <c r="B116" s="4" t="s">
        <v>46</v>
      </c>
      <c r="C116" s="4" t="s">
        <v>47</v>
      </c>
      <c r="D116" s="4" t="s">
        <v>48</v>
      </c>
      <c r="E116" s="5">
        <v>4083</v>
      </c>
      <c r="F116" s="5" t="s">
        <v>41</v>
      </c>
      <c r="G116" s="5">
        <f t="shared" si="3"/>
        <v>1</v>
      </c>
      <c r="H116" s="8">
        <v>43539</v>
      </c>
      <c r="I116" s="7">
        <v>0.42083333333333334</v>
      </c>
    </row>
    <row r="117" spans="1:9" x14ac:dyDescent="0.2">
      <c r="A117" s="1">
        <f t="shared" si="2"/>
        <v>43538</v>
      </c>
      <c r="B117" s="4" t="s">
        <v>46</v>
      </c>
      <c r="C117" s="4" t="s">
        <v>47</v>
      </c>
      <c r="D117" s="4" t="s">
        <v>48</v>
      </c>
      <c r="E117" s="5">
        <v>4056</v>
      </c>
      <c r="F117" s="5" t="s">
        <v>41</v>
      </c>
      <c r="G117" s="5">
        <f t="shared" si="3"/>
        <v>1</v>
      </c>
      <c r="H117" s="8">
        <v>43538</v>
      </c>
      <c r="I117" s="7">
        <v>0.38055555555555554</v>
      </c>
    </row>
    <row r="118" spans="1:9" x14ac:dyDescent="0.2">
      <c r="A118" s="1">
        <f t="shared" si="2"/>
        <v>43537</v>
      </c>
      <c r="B118" s="4" t="s">
        <v>46</v>
      </c>
      <c r="C118" s="4" t="s">
        <v>47</v>
      </c>
      <c r="D118" s="4" t="s">
        <v>48</v>
      </c>
      <c r="E118" s="5">
        <v>3958</v>
      </c>
      <c r="F118" s="5" t="s">
        <v>40</v>
      </c>
      <c r="G118" s="5">
        <f t="shared" si="3"/>
        <v>-1</v>
      </c>
      <c r="H118" s="8">
        <v>43537</v>
      </c>
      <c r="I118" s="7">
        <v>0.3923611111111111</v>
      </c>
    </row>
    <row r="119" spans="1:9" x14ac:dyDescent="0.2">
      <c r="A119" s="1">
        <f t="shared" si="2"/>
        <v>43536</v>
      </c>
      <c r="B119" s="4" t="s">
        <v>46</v>
      </c>
      <c r="C119" s="4" t="s">
        <v>47</v>
      </c>
      <c r="D119" s="4" t="s">
        <v>48</v>
      </c>
      <c r="E119" s="5">
        <v>3971</v>
      </c>
      <c r="F119" s="5" t="s">
        <v>41</v>
      </c>
      <c r="G119" s="5">
        <f t="shared" si="3"/>
        <v>1</v>
      </c>
      <c r="H119" s="8">
        <v>43536</v>
      </c>
      <c r="I119" s="7">
        <v>0.38194444444444442</v>
      </c>
    </row>
    <row r="120" spans="1:9" x14ac:dyDescent="0.2">
      <c r="A120" s="1">
        <f t="shared" si="2"/>
        <v>43535</v>
      </c>
      <c r="B120" s="4" t="s">
        <v>46</v>
      </c>
      <c r="C120" s="4" t="s">
        <v>47</v>
      </c>
      <c r="D120" s="4" t="s">
        <v>48</v>
      </c>
      <c r="E120" s="5">
        <v>3931</v>
      </c>
      <c r="F120" s="5" t="s">
        <v>40</v>
      </c>
      <c r="G120" s="5">
        <f t="shared" si="3"/>
        <v>-1</v>
      </c>
      <c r="H120" s="8">
        <v>43535</v>
      </c>
      <c r="I120" s="7">
        <v>0.40902777777777777</v>
      </c>
    </row>
    <row r="121" spans="1:9" x14ac:dyDescent="0.2">
      <c r="A121" s="1">
        <f t="shared" si="2"/>
        <v>43532</v>
      </c>
      <c r="B121" s="4" t="s">
        <v>46</v>
      </c>
      <c r="C121" s="4" t="s">
        <v>47</v>
      </c>
      <c r="D121" s="4" t="s">
        <v>48</v>
      </c>
      <c r="E121" s="5">
        <v>3968</v>
      </c>
      <c r="F121" s="5" t="s">
        <v>42</v>
      </c>
      <c r="G121" s="5">
        <f t="shared" si="3"/>
        <v>1</v>
      </c>
      <c r="H121" s="8">
        <v>43532</v>
      </c>
      <c r="I121" s="7">
        <v>0.39652777777777781</v>
      </c>
    </row>
    <row r="122" spans="1:9" x14ac:dyDescent="0.2">
      <c r="A122" s="1">
        <f t="shared" si="2"/>
        <v>43531</v>
      </c>
      <c r="B122" s="4" t="s">
        <v>46</v>
      </c>
      <c r="C122" s="4" t="s">
        <v>47</v>
      </c>
      <c r="D122" s="4" t="s">
        <v>48</v>
      </c>
      <c r="E122" s="5">
        <v>3968</v>
      </c>
      <c r="F122" s="5" t="s">
        <v>40</v>
      </c>
      <c r="G122" s="5">
        <f t="shared" si="3"/>
        <v>-1</v>
      </c>
      <c r="H122" s="8">
        <v>43531</v>
      </c>
      <c r="I122" s="7">
        <v>0.39930555555555558</v>
      </c>
    </row>
    <row r="123" spans="1:9" x14ac:dyDescent="0.2">
      <c r="A123" s="1">
        <f t="shared" si="2"/>
        <v>43530</v>
      </c>
      <c r="B123" s="4" t="s">
        <v>46</v>
      </c>
      <c r="C123" s="4" t="s">
        <v>47</v>
      </c>
      <c r="D123" s="4" t="s">
        <v>48</v>
      </c>
      <c r="E123" s="5">
        <v>4002</v>
      </c>
      <c r="F123" s="5" t="s">
        <v>40</v>
      </c>
      <c r="G123" s="5">
        <f t="shared" si="3"/>
        <v>-1</v>
      </c>
      <c r="H123" s="8">
        <v>43530</v>
      </c>
      <c r="I123" s="7">
        <v>0.40208333333333335</v>
      </c>
    </row>
    <row r="124" spans="1:9" x14ac:dyDescent="0.2">
      <c r="A124" s="1">
        <f t="shared" si="2"/>
        <v>43529</v>
      </c>
      <c r="B124" s="4" t="s">
        <v>46</v>
      </c>
      <c r="C124" s="4" t="s">
        <v>47</v>
      </c>
      <c r="D124" s="4" t="s">
        <v>48</v>
      </c>
      <c r="E124" s="5">
        <v>4016</v>
      </c>
      <c r="F124" s="5" t="s">
        <v>41</v>
      </c>
      <c r="G124" s="5">
        <f t="shared" si="3"/>
        <v>1</v>
      </c>
      <c r="H124" s="8">
        <v>43529</v>
      </c>
      <c r="I124" s="7">
        <v>0.40347222222222223</v>
      </c>
    </row>
    <row r="125" spans="1:9" x14ac:dyDescent="0.2">
      <c r="A125" s="1">
        <f t="shared" si="2"/>
        <v>43528</v>
      </c>
      <c r="B125" s="4" t="s">
        <v>46</v>
      </c>
      <c r="C125" s="4" t="s">
        <v>47</v>
      </c>
      <c r="D125" s="4" t="s">
        <v>48</v>
      </c>
      <c r="E125" s="5">
        <v>3960</v>
      </c>
      <c r="F125" s="5" t="s">
        <v>40</v>
      </c>
      <c r="G125" s="5">
        <f t="shared" si="3"/>
        <v>-1</v>
      </c>
      <c r="H125" s="8">
        <v>43528</v>
      </c>
      <c r="I125" s="7">
        <v>0.71180555555555547</v>
      </c>
    </row>
    <row r="126" spans="1:9" x14ac:dyDescent="0.2">
      <c r="A126" s="1">
        <f t="shared" si="2"/>
        <v>43525</v>
      </c>
      <c r="B126" s="4" t="s">
        <v>46</v>
      </c>
      <c r="C126" s="4" t="s">
        <v>47</v>
      </c>
      <c r="D126" s="4" t="s">
        <v>48</v>
      </c>
      <c r="E126" s="5">
        <v>4074</v>
      </c>
      <c r="F126" s="5" t="s">
        <v>41</v>
      </c>
      <c r="G126" s="5">
        <f t="shared" si="3"/>
        <v>1</v>
      </c>
      <c r="H126" s="8">
        <v>43525</v>
      </c>
      <c r="I126" s="7">
        <v>0.39930555555555558</v>
      </c>
    </row>
    <row r="127" spans="1:9" x14ac:dyDescent="0.2">
      <c r="A127" s="1">
        <f t="shared" si="2"/>
        <v>43524</v>
      </c>
      <c r="B127" s="4" t="s">
        <v>46</v>
      </c>
      <c r="C127" s="4" t="s">
        <v>47</v>
      </c>
      <c r="D127" s="4" t="s">
        <v>48</v>
      </c>
      <c r="E127" s="5">
        <v>4052</v>
      </c>
      <c r="F127" s="5" t="s">
        <v>41</v>
      </c>
      <c r="G127" s="5">
        <f t="shared" si="3"/>
        <v>1</v>
      </c>
      <c r="H127" s="8">
        <v>43524</v>
      </c>
      <c r="I127" s="7">
        <v>0.40625</v>
      </c>
    </row>
    <row r="128" spans="1:9" x14ac:dyDescent="0.2">
      <c r="A128" s="1">
        <f t="shared" si="2"/>
        <v>43523</v>
      </c>
      <c r="B128" s="4" t="s">
        <v>46</v>
      </c>
      <c r="C128" s="4" t="s">
        <v>47</v>
      </c>
      <c r="D128" s="4" t="s">
        <v>48</v>
      </c>
      <c r="E128" s="5">
        <v>3946</v>
      </c>
      <c r="F128" s="5" t="s">
        <v>41</v>
      </c>
      <c r="G128" s="5">
        <f t="shared" si="3"/>
        <v>1</v>
      </c>
      <c r="H128" s="8">
        <v>43523</v>
      </c>
      <c r="I128" s="7">
        <v>0.40833333333333338</v>
      </c>
    </row>
    <row r="129" spans="1:9" x14ac:dyDescent="0.2">
      <c r="A129" s="1">
        <f t="shared" si="2"/>
        <v>43522</v>
      </c>
      <c r="B129" s="4" t="s">
        <v>46</v>
      </c>
      <c r="C129" s="4" t="s">
        <v>47</v>
      </c>
      <c r="D129" s="4" t="s">
        <v>48</v>
      </c>
      <c r="E129" s="5">
        <v>3941</v>
      </c>
      <c r="F129" s="5" t="s">
        <v>40</v>
      </c>
      <c r="G129" s="5">
        <f t="shared" si="3"/>
        <v>-1</v>
      </c>
      <c r="H129" s="8">
        <v>43522</v>
      </c>
      <c r="I129" s="7">
        <v>0.41944444444444445</v>
      </c>
    </row>
    <row r="130" spans="1:9" x14ac:dyDescent="0.2">
      <c r="A130" s="1">
        <f t="shared" si="2"/>
        <v>43521</v>
      </c>
      <c r="B130" s="4" t="s">
        <v>46</v>
      </c>
      <c r="C130" s="4" t="s">
        <v>47</v>
      </c>
      <c r="D130" s="4" t="s">
        <v>48</v>
      </c>
      <c r="E130" s="5">
        <v>4078</v>
      </c>
      <c r="F130" s="5" t="s">
        <v>41</v>
      </c>
      <c r="G130" s="5">
        <f t="shared" si="3"/>
        <v>1</v>
      </c>
      <c r="H130" s="8">
        <v>43521</v>
      </c>
      <c r="I130" s="7">
        <v>0.4152777777777778</v>
      </c>
    </row>
    <row r="131" spans="1:9" x14ac:dyDescent="0.2">
      <c r="A131" s="1">
        <f t="shared" ref="A131:A194" si="4">H131</f>
        <v>43518</v>
      </c>
      <c r="B131" s="4" t="s">
        <v>46</v>
      </c>
      <c r="C131" s="4" t="s">
        <v>47</v>
      </c>
      <c r="D131" s="4" t="s">
        <v>48</v>
      </c>
      <c r="E131" s="5">
        <v>4053</v>
      </c>
      <c r="F131" s="5" t="s">
        <v>40</v>
      </c>
      <c r="G131" s="5">
        <f t="shared" ref="G131:G194" si="5">IF(F131="-",-1,1)</f>
        <v>-1</v>
      </c>
      <c r="H131" s="8">
        <v>43518</v>
      </c>
      <c r="I131" s="7">
        <v>0.41736111111111113</v>
      </c>
    </row>
    <row r="132" spans="1:9" x14ac:dyDescent="0.2">
      <c r="A132" s="1">
        <f t="shared" si="4"/>
        <v>43517</v>
      </c>
      <c r="B132" s="4" t="s">
        <v>46</v>
      </c>
      <c r="C132" s="4" t="s">
        <v>47</v>
      </c>
      <c r="D132" s="4" t="s">
        <v>48</v>
      </c>
      <c r="E132" s="5">
        <v>4068</v>
      </c>
      <c r="F132" s="5" t="s">
        <v>41</v>
      </c>
      <c r="G132" s="5">
        <f t="shared" si="5"/>
        <v>1</v>
      </c>
      <c r="H132" s="8">
        <v>43517</v>
      </c>
      <c r="I132" s="7">
        <v>0.41666666666666669</v>
      </c>
    </row>
    <row r="133" spans="1:9" x14ac:dyDescent="0.2">
      <c r="A133" s="1">
        <f t="shared" si="4"/>
        <v>43516</v>
      </c>
      <c r="B133" s="4" t="s">
        <v>46</v>
      </c>
      <c r="C133" s="4" t="s">
        <v>47</v>
      </c>
      <c r="D133" s="4" t="s">
        <v>48</v>
      </c>
      <c r="E133" s="5">
        <v>4009</v>
      </c>
      <c r="F133" s="5" t="s">
        <v>41</v>
      </c>
      <c r="G133" s="5">
        <f t="shared" si="5"/>
        <v>1</v>
      </c>
      <c r="H133" s="8">
        <v>43516</v>
      </c>
      <c r="I133" s="7">
        <v>0.41597222222222219</v>
      </c>
    </row>
    <row r="134" spans="1:9" x14ac:dyDescent="0.2">
      <c r="A134" s="1">
        <f t="shared" si="4"/>
        <v>43515</v>
      </c>
      <c r="B134" s="4" t="s">
        <v>46</v>
      </c>
      <c r="C134" s="4" t="s">
        <v>47</v>
      </c>
      <c r="D134" s="4" t="s">
        <v>48</v>
      </c>
      <c r="E134" s="5">
        <v>3961</v>
      </c>
      <c r="F134" s="5" t="s">
        <v>42</v>
      </c>
      <c r="G134" s="5">
        <f t="shared" si="5"/>
        <v>1</v>
      </c>
      <c r="H134" s="8">
        <v>43515</v>
      </c>
      <c r="I134" s="7">
        <v>0.41666666666666669</v>
      </c>
    </row>
    <row r="135" spans="1:9" x14ac:dyDescent="0.2">
      <c r="A135" s="1">
        <f t="shared" si="4"/>
        <v>43514</v>
      </c>
      <c r="B135" s="4" t="s">
        <v>46</v>
      </c>
      <c r="C135" s="4" t="s">
        <v>47</v>
      </c>
      <c r="D135" s="4" t="s">
        <v>48</v>
      </c>
      <c r="E135" s="5">
        <v>3961</v>
      </c>
      <c r="F135" s="5" t="s">
        <v>41</v>
      </c>
      <c r="G135" s="5">
        <f t="shared" si="5"/>
        <v>1</v>
      </c>
      <c r="H135" s="8">
        <v>43514</v>
      </c>
      <c r="I135" s="7">
        <v>0.41944444444444445</v>
      </c>
    </row>
    <row r="136" spans="1:9" x14ac:dyDescent="0.2">
      <c r="A136" s="1">
        <f t="shared" si="4"/>
        <v>43511</v>
      </c>
      <c r="B136" s="4" t="s">
        <v>46</v>
      </c>
      <c r="C136" s="4" t="s">
        <v>47</v>
      </c>
      <c r="D136" s="4" t="s">
        <v>48</v>
      </c>
      <c r="E136" s="5">
        <v>3860</v>
      </c>
      <c r="F136" s="5" t="s">
        <v>41</v>
      </c>
      <c r="G136" s="5">
        <f t="shared" si="5"/>
        <v>1</v>
      </c>
      <c r="H136" s="8">
        <v>43511</v>
      </c>
      <c r="I136" s="7">
        <v>0.40486111111111112</v>
      </c>
    </row>
    <row r="137" spans="1:9" x14ac:dyDescent="0.2">
      <c r="A137" s="1">
        <f t="shared" si="4"/>
        <v>43510</v>
      </c>
      <c r="B137" s="4" t="s">
        <v>46</v>
      </c>
      <c r="C137" s="4" t="s">
        <v>47</v>
      </c>
      <c r="D137" s="4" t="s">
        <v>48</v>
      </c>
      <c r="E137" s="5">
        <v>3803</v>
      </c>
      <c r="F137" s="5" t="s">
        <v>41</v>
      </c>
      <c r="G137" s="5">
        <f t="shared" si="5"/>
        <v>1</v>
      </c>
      <c r="H137" s="8">
        <v>43510</v>
      </c>
      <c r="I137" s="7">
        <v>0.39444444444444443</v>
      </c>
    </row>
    <row r="138" spans="1:9" x14ac:dyDescent="0.2">
      <c r="A138" s="1">
        <f t="shared" si="4"/>
        <v>43509</v>
      </c>
      <c r="B138" s="4" t="s">
        <v>46</v>
      </c>
      <c r="C138" s="4" t="s">
        <v>47</v>
      </c>
      <c r="D138" s="4" t="s">
        <v>48</v>
      </c>
      <c r="E138" s="5">
        <v>3767</v>
      </c>
      <c r="F138" s="5" t="s">
        <v>41</v>
      </c>
      <c r="G138" s="5">
        <f t="shared" si="5"/>
        <v>1</v>
      </c>
      <c r="H138" s="8">
        <v>43509</v>
      </c>
      <c r="I138" s="7">
        <v>0.38958333333333334</v>
      </c>
    </row>
    <row r="139" spans="1:9" x14ac:dyDescent="0.2">
      <c r="A139" s="1">
        <f t="shared" si="4"/>
        <v>43508</v>
      </c>
      <c r="B139" s="4" t="s">
        <v>46</v>
      </c>
      <c r="C139" s="4" t="s">
        <v>47</v>
      </c>
      <c r="D139" s="4" t="s">
        <v>48</v>
      </c>
      <c r="E139" s="5">
        <v>3730</v>
      </c>
      <c r="F139" s="5" t="s">
        <v>40</v>
      </c>
      <c r="G139" s="5">
        <f t="shared" si="5"/>
        <v>-1</v>
      </c>
      <c r="H139" s="8">
        <v>43508</v>
      </c>
      <c r="I139" s="7">
        <v>0.41597222222222219</v>
      </c>
    </row>
    <row r="140" spans="1:9" x14ac:dyDescent="0.2">
      <c r="A140" s="1">
        <f t="shared" si="4"/>
        <v>43507</v>
      </c>
      <c r="B140" s="4" t="s">
        <v>46</v>
      </c>
      <c r="C140" s="4" t="s">
        <v>47</v>
      </c>
      <c r="D140" s="4" t="s">
        <v>48</v>
      </c>
      <c r="E140" s="5">
        <v>3759</v>
      </c>
      <c r="F140" s="5" t="s">
        <v>40</v>
      </c>
      <c r="G140" s="5">
        <f t="shared" si="5"/>
        <v>-1</v>
      </c>
      <c r="H140" s="8">
        <v>43507</v>
      </c>
      <c r="I140" s="7">
        <v>0.39861111111111108</v>
      </c>
    </row>
    <row r="141" spans="1:9" x14ac:dyDescent="0.2">
      <c r="A141" s="1">
        <f t="shared" si="4"/>
        <v>43504</v>
      </c>
      <c r="B141" s="4" t="s">
        <v>46</v>
      </c>
      <c r="C141" s="4" t="s">
        <v>47</v>
      </c>
      <c r="D141" s="4" t="s">
        <v>48</v>
      </c>
      <c r="E141" s="5">
        <v>3762</v>
      </c>
      <c r="F141" s="5" t="s">
        <v>40</v>
      </c>
      <c r="G141" s="5">
        <f t="shared" si="5"/>
        <v>-1</v>
      </c>
      <c r="H141" s="8">
        <v>43504</v>
      </c>
      <c r="I141" s="7">
        <v>0.37847222222222227</v>
      </c>
    </row>
    <row r="142" spans="1:9" x14ac:dyDescent="0.2">
      <c r="A142" s="1">
        <f t="shared" si="4"/>
        <v>43503</v>
      </c>
      <c r="B142" s="4" t="s">
        <v>46</v>
      </c>
      <c r="C142" s="4" t="s">
        <v>47</v>
      </c>
      <c r="D142" s="4" t="s">
        <v>48</v>
      </c>
      <c r="E142" s="5">
        <v>3866</v>
      </c>
      <c r="F142" s="5" t="s">
        <v>41</v>
      </c>
      <c r="G142" s="5">
        <f t="shared" si="5"/>
        <v>1</v>
      </c>
      <c r="H142" s="8">
        <v>43503</v>
      </c>
      <c r="I142" s="7">
        <v>0.40277777777777773</v>
      </c>
    </row>
    <row r="143" spans="1:9" x14ac:dyDescent="0.2">
      <c r="A143" s="1">
        <f t="shared" si="4"/>
        <v>43502</v>
      </c>
      <c r="B143" s="4" t="s">
        <v>46</v>
      </c>
      <c r="C143" s="4" t="s">
        <v>47</v>
      </c>
      <c r="D143" s="4" t="s">
        <v>48</v>
      </c>
      <c r="E143" s="5">
        <v>3850</v>
      </c>
      <c r="F143" s="5" t="s">
        <v>40</v>
      </c>
      <c r="G143" s="5">
        <f t="shared" si="5"/>
        <v>-1</v>
      </c>
      <c r="H143" s="8">
        <v>43502</v>
      </c>
      <c r="I143" s="7">
        <v>0.3979166666666667</v>
      </c>
    </row>
    <row r="144" spans="1:9" x14ac:dyDescent="0.2">
      <c r="A144" s="1">
        <f t="shared" si="4"/>
        <v>43501</v>
      </c>
      <c r="B144" s="4" t="s">
        <v>46</v>
      </c>
      <c r="C144" s="4" t="s">
        <v>47</v>
      </c>
      <c r="D144" s="4" t="s">
        <v>48</v>
      </c>
      <c r="E144" s="5">
        <v>3910</v>
      </c>
      <c r="F144" s="5" t="s">
        <v>40</v>
      </c>
      <c r="G144" s="5">
        <f t="shared" si="5"/>
        <v>-1</v>
      </c>
      <c r="H144" s="8">
        <v>43501</v>
      </c>
      <c r="I144" s="7">
        <v>0.40208333333333335</v>
      </c>
    </row>
    <row r="145" spans="1:9" x14ac:dyDescent="0.2">
      <c r="A145" s="1">
        <f t="shared" si="4"/>
        <v>43500</v>
      </c>
      <c r="B145" s="4" t="s">
        <v>46</v>
      </c>
      <c r="C145" s="4" t="s">
        <v>47</v>
      </c>
      <c r="D145" s="4" t="s">
        <v>48</v>
      </c>
      <c r="E145" s="5">
        <v>3930</v>
      </c>
      <c r="F145" s="5" t="s">
        <v>41</v>
      </c>
      <c r="G145" s="5">
        <f t="shared" si="5"/>
        <v>1</v>
      </c>
      <c r="H145" s="8">
        <v>43500</v>
      </c>
      <c r="I145" s="7">
        <v>0.40277777777777773</v>
      </c>
    </row>
    <row r="146" spans="1:9" x14ac:dyDescent="0.2">
      <c r="A146" s="1">
        <f t="shared" si="4"/>
        <v>43497</v>
      </c>
      <c r="B146" s="4" t="s">
        <v>46</v>
      </c>
      <c r="C146" s="4" t="s">
        <v>47</v>
      </c>
      <c r="D146" s="4" t="s">
        <v>48</v>
      </c>
      <c r="E146" s="5">
        <v>3821</v>
      </c>
      <c r="F146" s="5" t="s">
        <v>40</v>
      </c>
      <c r="G146" s="5">
        <f t="shared" si="5"/>
        <v>-1</v>
      </c>
      <c r="H146" s="8">
        <v>43497</v>
      </c>
      <c r="I146" s="7">
        <v>0.41805555555555557</v>
      </c>
    </row>
    <row r="147" spans="1:9" x14ac:dyDescent="0.2">
      <c r="A147" s="1">
        <f t="shared" si="4"/>
        <v>43496</v>
      </c>
      <c r="B147" s="4" t="s">
        <v>46</v>
      </c>
      <c r="C147" s="4" t="s">
        <v>47</v>
      </c>
      <c r="D147" s="4" t="s">
        <v>48</v>
      </c>
      <c r="E147" s="5">
        <v>3864</v>
      </c>
      <c r="F147" s="5" t="s">
        <v>41</v>
      </c>
      <c r="G147" s="5">
        <f t="shared" si="5"/>
        <v>1</v>
      </c>
      <c r="H147" s="8">
        <v>43496</v>
      </c>
      <c r="I147" s="7">
        <v>0.37916666666666665</v>
      </c>
    </row>
    <row r="148" spans="1:9" x14ac:dyDescent="0.2">
      <c r="A148" s="1">
        <f t="shared" si="4"/>
        <v>43495</v>
      </c>
      <c r="B148" s="4" t="s">
        <v>46</v>
      </c>
      <c r="C148" s="4" t="s">
        <v>47</v>
      </c>
      <c r="D148" s="4" t="s">
        <v>48</v>
      </c>
      <c r="E148" s="5">
        <v>3790</v>
      </c>
      <c r="F148" s="5" t="s">
        <v>41</v>
      </c>
      <c r="G148" s="5">
        <f t="shared" si="5"/>
        <v>1</v>
      </c>
      <c r="H148" s="8">
        <v>43495</v>
      </c>
      <c r="I148" s="7">
        <v>0.4069444444444445</v>
      </c>
    </row>
    <row r="149" spans="1:9" x14ac:dyDescent="0.2">
      <c r="A149" s="1">
        <f t="shared" si="4"/>
        <v>43494</v>
      </c>
      <c r="B149" s="4" t="s">
        <v>46</v>
      </c>
      <c r="C149" s="4" t="s">
        <v>47</v>
      </c>
      <c r="D149" s="4" t="s">
        <v>48</v>
      </c>
      <c r="E149" s="5">
        <v>3698</v>
      </c>
      <c r="F149" s="5" t="s">
        <v>40</v>
      </c>
      <c r="G149" s="5">
        <f t="shared" si="5"/>
        <v>-1</v>
      </c>
      <c r="H149" s="8">
        <v>43494</v>
      </c>
      <c r="I149" s="7">
        <v>0.39930555555555558</v>
      </c>
    </row>
    <row r="150" spans="1:9" x14ac:dyDescent="0.2">
      <c r="A150" s="1">
        <f t="shared" si="4"/>
        <v>43493</v>
      </c>
      <c r="B150" s="4" t="s">
        <v>46</v>
      </c>
      <c r="C150" s="4" t="s">
        <v>47</v>
      </c>
      <c r="D150" s="4" t="s">
        <v>48</v>
      </c>
      <c r="E150" s="5">
        <v>3818</v>
      </c>
      <c r="F150" s="5" t="s">
        <v>41</v>
      </c>
      <c r="G150" s="5">
        <f t="shared" si="5"/>
        <v>1</v>
      </c>
      <c r="H150" s="8">
        <v>43493</v>
      </c>
      <c r="I150" s="7">
        <v>0.44097222222222227</v>
      </c>
    </row>
    <row r="151" spans="1:9" x14ac:dyDescent="0.2">
      <c r="A151" s="1">
        <f t="shared" si="4"/>
        <v>43490</v>
      </c>
      <c r="B151" s="4" t="s">
        <v>46</v>
      </c>
      <c r="C151" s="4" t="s">
        <v>47</v>
      </c>
      <c r="D151" s="4" t="s">
        <v>48</v>
      </c>
      <c r="E151" s="5">
        <v>3787</v>
      </c>
      <c r="F151" s="5" t="s">
        <v>41</v>
      </c>
      <c r="G151" s="5">
        <f t="shared" si="5"/>
        <v>1</v>
      </c>
      <c r="H151" s="8">
        <v>43490</v>
      </c>
      <c r="I151" s="7">
        <v>0.41041666666666665</v>
      </c>
    </row>
    <row r="152" spans="1:9" x14ac:dyDescent="0.2">
      <c r="A152" s="1">
        <f t="shared" si="4"/>
        <v>43489</v>
      </c>
      <c r="B152" s="4" t="s">
        <v>46</v>
      </c>
      <c r="C152" s="4" t="s">
        <v>47</v>
      </c>
      <c r="D152" s="4" t="s">
        <v>48</v>
      </c>
      <c r="E152" s="5">
        <v>3747</v>
      </c>
      <c r="F152" s="5" t="s">
        <v>40</v>
      </c>
      <c r="G152" s="5">
        <f t="shared" si="5"/>
        <v>-1</v>
      </c>
      <c r="H152" s="8">
        <v>43489</v>
      </c>
      <c r="I152" s="7">
        <v>0.40069444444444446</v>
      </c>
    </row>
    <row r="153" spans="1:9" x14ac:dyDescent="0.2">
      <c r="A153" s="1">
        <f t="shared" si="4"/>
        <v>43488</v>
      </c>
      <c r="B153" s="4" t="s">
        <v>46</v>
      </c>
      <c r="C153" s="4" t="s">
        <v>47</v>
      </c>
      <c r="D153" s="4" t="s">
        <v>48</v>
      </c>
      <c r="E153" s="5">
        <v>3784</v>
      </c>
      <c r="F153" s="5" t="s">
        <v>40</v>
      </c>
      <c r="G153" s="5">
        <f t="shared" si="5"/>
        <v>-1</v>
      </c>
      <c r="H153" s="8">
        <v>43488</v>
      </c>
      <c r="I153" s="7">
        <v>0.3833333333333333</v>
      </c>
    </row>
    <row r="154" spans="1:9" x14ac:dyDescent="0.2">
      <c r="A154" s="1">
        <f t="shared" si="4"/>
        <v>43487</v>
      </c>
      <c r="B154" s="4" t="s">
        <v>46</v>
      </c>
      <c r="C154" s="4" t="s">
        <v>47</v>
      </c>
      <c r="D154" s="4" t="s">
        <v>48</v>
      </c>
      <c r="E154" s="5">
        <v>3827</v>
      </c>
      <c r="F154" s="5" t="s">
        <v>42</v>
      </c>
      <c r="G154" s="5">
        <f t="shared" si="5"/>
        <v>1</v>
      </c>
      <c r="H154" s="8">
        <v>43487</v>
      </c>
      <c r="I154" s="7">
        <v>0.38750000000000001</v>
      </c>
    </row>
    <row r="155" spans="1:9" x14ac:dyDescent="0.2">
      <c r="A155" s="1">
        <f t="shared" si="4"/>
        <v>43486</v>
      </c>
      <c r="B155" s="4" t="s">
        <v>46</v>
      </c>
      <c r="C155" s="4" t="s">
        <v>47</v>
      </c>
      <c r="D155" s="4" t="s">
        <v>48</v>
      </c>
      <c r="E155" s="5">
        <v>3827</v>
      </c>
      <c r="F155" s="5" t="s">
        <v>41</v>
      </c>
      <c r="G155" s="5">
        <f t="shared" si="5"/>
        <v>1</v>
      </c>
      <c r="H155" s="8">
        <v>43486</v>
      </c>
      <c r="I155" s="7">
        <v>0.41180555555555554</v>
      </c>
    </row>
    <row r="156" spans="1:9" x14ac:dyDescent="0.2">
      <c r="A156" s="1">
        <f t="shared" si="4"/>
        <v>43483</v>
      </c>
      <c r="B156" s="4" t="s">
        <v>46</v>
      </c>
      <c r="C156" s="4" t="s">
        <v>47</v>
      </c>
      <c r="D156" s="4" t="s">
        <v>48</v>
      </c>
      <c r="E156" s="5">
        <v>3715</v>
      </c>
      <c r="F156" s="5" t="s">
        <v>40</v>
      </c>
      <c r="G156" s="5">
        <f t="shared" si="5"/>
        <v>-1</v>
      </c>
      <c r="H156" s="8">
        <v>43483</v>
      </c>
      <c r="I156" s="7">
        <v>0.39583333333333331</v>
      </c>
    </row>
    <row r="157" spans="1:9" x14ac:dyDescent="0.2">
      <c r="A157" s="1">
        <f t="shared" si="4"/>
        <v>43482</v>
      </c>
      <c r="B157" s="4" t="s">
        <v>46</v>
      </c>
      <c r="C157" s="4" t="s">
        <v>47</v>
      </c>
      <c r="D157" s="4" t="s">
        <v>48</v>
      </c>
      <c r="E157" s="5">
        <v>3724</v>
      </c>
      <c r="F157" s="5" t="s">
        <v>41</v>
      </c>
      <c r="G157" s="5">
        <f t="shared" si="5"/>
        <v>1</v>
      </c>
      <c r="H157" s="8">
        <v>43482</v>
      </c>
      <c r="I157" s="7">
        <v>0.38125000000000003</v>
      </c>
    </row>
    <row r="158" spans="1:9" x14ac:dyDescent="0.2">
      <c r="A158" s="1">
        <f t="shared" si="4"/>
        <v>43481</v>
      </c>
      <c r="B158" s="4" t="s">
        <v>46</v>
      </c>
      <c r="C158" s="4" t="s">
        <v>47</v>
      </c>
      <c r="D158" s="4" t="s">
        <v>48</v>
      </c>
      <c r="E158" s="5">
        <v>3701</v>
      </c>
      <c r="F158" s="5" t="s">
        <v>41</v>
      </c>
      <c r="G158" s="5">
        <f t="shared" si="5"/>
        <v>1</v>
      </c>
      <c r="H158" s="8">
        <v>43481</v>
      </c>
      <c r="I158" s="7">
        <v>0.38819444444444445</v>
      </c>
    </row>
    <row r="159" spans="1:9" x14ac:dyDescent="0.2">
      <c r="A159" s="1">
        <f t="shared" si="4"/>
        <v>43480</v>
      </c>
      <c r="B159" s="4" t="s">
        <v>46</v>
      </c>
      <c r="C159" s="4" t="s">
        <v>47</v>
      </c>
      <c r="D159" s="4" t="s">
        <v>48</v>
      </c>
      <c r="E159" s="5">
        <v>3577</v>
      </c>
      <c r="F159" s="5" t="s">
        <v>40</v>
      </c>
      <c r="G159" s="5">
        <f t="shared" si="5"/>
        <v>-1</v>
      </c>
      <c r="H159" s="8">
        <v>43480</v>
      </c>
      <c r="I159" s="7">
        <v>0.3840277777777778</v>
      </c>
    </row>
    <row r="160" spans="1:9" x14ac:dyDescent="0.2">
      <c r="A160" s="1">
        <f t="shared" si="4"/>
        <v>43479</v>
      </c>
      <c r="B160" s="4" t="s">
        <v>46</v>
      </c>
      <c r="C160" s="4" t="s">
        <v>47</v>
      </c>
      <c r="D160" s="4" t="s">
        <v>48</v>
      </c>
      <c r="E160" s="5">
        <v>3636</v>
      </c>
      <c r="F160" s="5" t="s">
        <v>40</v>
      </c>
      <c r="G160" s="5">
        <f t="shared" si="5"/>
        <v>-1</v>
      </c>
      <c r="H160" s="8">
        <v>43479</v>
      </c>
      <c r="I160" s="7">
        <v>0.38680555555555557</v>
      </c>
    </row>
    <row r="161" spans="1:9" x14ac:dyDescent="0.2">
      <c r="A161" s="1">
        <f t="shared" si="4"/>
        <v>43476</v>
      </c>
      <c r="B161" s="4" t="s">
        <v>46</v>
      </c>
      <c r="C161" s="4" t="s">
        <v>47</v>
      </c>
      <c r="D161" s="4" t="s">
        <v>48</v>
      </c>
      <c r="E161" s="5">
        <v>3708</v>
      </c>
      <c r="F161" s="5" t="s">
        <v>41</v>
      </c>
      <c r="G161" s="5">
        <f t="shared" si="5"/>
        <v>1</v>
      </c>
      <c r="H161" s="8">
        <v>43476</v>
      </c>
      <c r="I161" s="7">
        <v>0.37847222222222227</v>
      </c>
    </row>
    <row r="162" spans="1:9" x14ac:dyDescent="0.2">
      <c r="A162" s="1">
        <f t="shared" si="4"/>
        <v>43475</v>
      </c>
      <c r="B162" s="4" t="s">
        <v>46</v>
      </c>
      <c r="C162" s="4" t="s">
        <v>47</v>
      </c>
      <c r="D162" s="4" t="s">
        <v>48</v>
      </c>
      <c r="E162" s="5">
        <v>3688</v>
      </c>
      <c r="F162" s="5" t="s">
        <v>41</v>
      </c>
      <c r="G162" s="5">
        <f t="shared" si="5"/>
        <v>1</v>
      </c>
      <c r="H162" s="8">
        <v>43475</v>
      </c>
      <c r="I162" s="7">
        <v>0.39444444444444443</v>
      </c>
    </row>
    <row r="163" spans="1:9" x14ac:dyDescent="0.2">
      <c r="A163" s="1">
        <f t="shared" si="4"/>
        <v>43474</v>
      </c>
      <c r="B163" s="4" t="s">
        <v>46</v>
      </c>
      <c r="C163" s="4" t="s">
        <v>47</v>
      </c>
      <c r="D163" s="4" t="s">
        <v>48</v>
      </c>
      <c r="E163" s="5">
        <v>3486</v>
      </c>
      <c r="F163" s="5" t="s">
        <v>41</v>
      </c>
      <c r="G163" s="5">
        <f t="shared" si="5"/>
        <v>1</v>
      </c>
      <c r="H163" s="8">
        <v>43474</v>
      </c>
      <c r="I163" s="7">
        <v>0.38541666666666669</v>
      </c>
    </row>
    <row r="164" spans="1:9" x14ac:dyDescent="0.2">
      <c r="A164" s="1">
        <f t="shared" si="4"/>
        <v>43473</v>
      </c>
      <c r="B164" s="4" t="s">
        <v>46</v>
      </c>
      <c r="C164" s="4" t="s">
        <v>47</v>
      </c>
      <c r="D164" s="4" t="s">
        <v>48</v>
      </c>
      <c r="E164" s="5">
        <v>3371</v>
      </c>
      <c r="F164" s="5" t="s">
        <v>41</v>
      </c>
      <c r="G164" s="5">
        <f t="shared" si="5"/>
        <v>1</v>
      </c>
      <c r="H164" s="8">
        <v>43473</v>
      </c>
      <c r="I164" s="7">
        <v>0.38541666666666669</v>
      </c>
    </row>
    <row r="165" spans="1:9" x14ac:dyDescent="0.2">
      <c r="A165" s="1">
        <f t="shared" si="4"/>
        <v>43472</v>
      </c>
      <c r="B165" s="4" t="s">
        <v>46</v>
      </c>
      <c r="C165" s="4" t="s">
        <v>47</v>
      </c>
      <c r="D165" s="4" t="s">
        <v>48</v>
      </c>
      <c r="E165" s="5">
        <v>3351</v>
      </c>
      <c r="F165" s="5" t="s">
        <v>41</v>
      </c>
      <c r="G165" s="5">
        <f t="shared" si="5"/>
        <v>1</v>
      </c>
      <c r="H165" s="8">
        <v>43472</v>
      </c>
      <c r="I165" s="7">
        <v>0.39374999999999999</v>
      </c>
    </row>
    <row r="166" spans="1:9" x14ac:dyDescent="0.2">
      <c r="A166" s="1">
        <f t="shared" si="4"/>
        <v>43469</v>
      </c>
      <c r="B166" s="4" t="s">
        <v>46</v>
      </c>
      <c r="C166" s="4" t="s">
        <v>47</v>
      </c>
      <c r="D166" s="4" t="s">
        <v>48</v>
      </c>
      <c r="E166" s="5">
        <v>3313</v>
      </c>
      <c r="F166" s="5" t="s">
        <v>41</v>
      </c>
      <c r="G166" s="5">
        <f t="shared" si="5"/>
        <v>1</v>
      </c>
      <c r="H166" s="8">
        <v>43469</v>
      </c>
      <c r="I166" s="7">
        <v>0.41805555555555557</v>
      </c>
    </row>
    <row r="167" spans="1:9" x14ac:dyDescent="0.2">
      <c r="A167" s="1">
        <f t="shared" si="4"/>
        <v>43468</v>
      </c>
      <c r="B167" s="4" t="s">
        <v>46</v>
      </c>
      <c r="C167" s="4" t="s">
        <v>47</v>
      </c>
      <c r="D167" s="4" t="s">
        <v>48</v>
      </c>
      <c r="E167" s="5">
        <v>3240</v>
      </c>
      <c r="F167" s="5" t="s">
        <v>41</v>
      </c>
      <c r="G167" s="5">
        <f t="shared" si="5"/>
        <v>1</v>
      </c>
      <c r="H167" s="8">
        <v>43468</v>
      </c>
      <c r="I167" s="7">
        <v>0.49236111111111108</v>
      </c>
    </row>
    <row r="168" spans="1:9" x14ac:dyDescent="0.2">
      <c r="A168" s="1">
        <f t="shared" si="4"/>
        <v>43467</v>
      </c>
      <c r="B168" s="4" t="s">
        <v>46</v>
      </c>
      <c r="C168" s="4" t="s">
        <v>47</v>
      </c>
      <c r="D168" s="4" t="s">
        <v>48</v>
      </c>
      <c r="E168" s="5">
        <v>3169</v>
      </c>
      <c r="F168" s="5" t="s">
        <v>42</v>
      </c>
      <c r="G168" s="5">
        <f t="shared" si="5"/>
        <v>1</v>
      </c>
      <c r="H168" s="8">
        <v>43467</v>
      </c>
      <c r="I168" s="7">
        <v>0.4236111111111111</v>
      </c>
    </row>
    <row r="169" spans="1:9" x14ac:dyDescent="0.2">
      <c r="A169" s="1">
        <f t="shared" si="4"/>
        <v>43466</v>
      </c>
      <c r="B169" s="4" t="s">
        <v>46</v>
      </c>
      <c r="C169" s="4" t="s">
        <v>47</v>
      </c>
      <c r="D169" s="4" t="s">
        <v>48</v>
      </c>
      <c r="E169" s="5">
        <v>3169</v>
      </c>
      <c r="F169" s="5" t="s">
        <v>40</v>
      </c>
      <c r="G169" s="5">
        <f t="shared" si="5"/>
        <v>-1</v>
      </c>
      <c r="H169" s="8">
        <v>43466</v>
      </c>
      <c r="I169" s="7">
        <v>0.41111111111111115</v>
      </c>
    </row>
    <row r="170" spans="1:9" x14ac:dyDescent="0.2">
      <c r="A170" s="1">
        <f t="shared" si="4"/>
        <v>43465</v>
      </c>
      <c r="B170" s="4" t="s">
        <v>46</v>
      </c>
      <c r="C170" s="4" t="s">
        <v>47</v>
      </c>
      <c r="D170" s="4" t="s">
        <v>48</v>
      </c>
      <c r="E170" s="5">
        <v>3172</v>
      </c>
      <c r="F170" s="5" t="s">
        <v>41</v>
      </c>
      <c r="G170" s="5">
        <f t="shared" si="5"/>
        <v>1</v>
      </c>
      <c r="H170" s="8">
        <v>43465</v>
      </c>
      <c r="I170" s="7">
        <v>0.38194444444444442</v>
      </c>
    </row>
    <row r="171" spans="1:9" x14ac:dyDescent="0.2">
      <c r="A171" s="1">
        <f t="shared" si="4"/>
        <v>43462</v>
      </c>
      <c r="B171" s="4" t="s">
        <v>46</v>
      </c>
      <c r="C171" s="4" t="s">
        <v>47</v>
      </c>
      <c r="D171" s="4" t="s">
        <v>48</v>
      </c>
      <c r="E171" s="5">
        <v>3137</v>
      </c>
      <c r="F171" s="5" t="s">
        <v>40</v>
      </c>
      <c r="G171" s="5">
        <f t="shared" si="5"/>
        <v>-1</v>
      </c>
      <c r="H171" s="8">
        <v>43462</v>
      </c>
      <c r="I171" s="7">
        <v>0.41944444444444445</v>
      </c>
    </row>
    <row r="172" spans="1:9" x14ac:dyDescent="0.2">
      <c r="A172" s="1">
        <f t="shared" si="4"/>
        <v>43461</v>
      </c>
      <c r="B172" s="4" t="s">
        <v>46</v>
      </c>
      <c r="C172" s="4" t="s">
        <v>47</v>
      </c>
      <c r="D172" s="4" t="s">
        <v>48</v>
      </c>
      <c r="E172" s="5">
        <v>3235</v>
      </c>
      <c r="F172" s="5" t="s">
        <v>41</v>
      </c>
      <c r="G172" s="5">
        <f t="shared" si="5"/>
        <v>1</v>
      </c>
      <c r="H172" s="8">
        <v>43461</v>
      </c>
      <c r="I172" s="7">
        <v>0.42708333333333331</v>
      </c>
    </row>
    <row r="173" spans="1:9" x14ac:dyDescent="0.2">
      <c r="A173" s="1">
        <f t="shared" si="4"/>
        <v>43460</v>
      </c>
      <c r="B173" s="4" t="s">
        <v>46</v>
      </c>
      <c r="C173" s="4" t="s">
        <v>47</v>
      </c>
      <c r="D173" s="4" t="s">
        <v>48</v>
      </c>
      <c r="E173" s="5">
        <v>2985</v>
      </c>
      <c r="F173" s="5" t="s">
        <v>40</v>
      </c>
      <c r="G173" s="5">
        <f t="shared" si="5"/>
        <v>-1</v>
      </c>
      <c r="H173" s="8">
        <v>43460</v>
      </c>
      <c r="I173" s="7">
        <v>0.4284722222222222</v>
      </c>
    </row>
    <row r="174" spans="1:9" x14ac:dyDescent="0.2">
      <c r="A174" s="1">
        <f t="shared" si="4"/>
        <v>43458</v>
      </c>
      <c r="B174" s="4" t="s">
        <v>46</v>
      </c>
      <c r="C174" s="4" t="s">
        <v>47</v>
      </c>
      <c r="D174" s="4" t="s">
        <v>48</v>
      </c>
      <c r="E174" s="5">
        <v>3193</v>
      </c>
      <c r="F174" s="5" t="s">
        <v>40</v>
      </c>
      <c r="G174" s="5">
        <f t="shared" si="5"/>
        <v>-1</v>
      </c>
      <c r="H174" s="8">
        <v>43458</v>
      </c>
      <c r="I174" s="7">
        <v>0.42291666666666666</v>
      </c>
    </row>
    <row r="175" spans="1:9" x14ac:dyDescent="0.2">
      <c r="A175" s="1">
        <f t="shared" si="4"/>
        <v>43455</v>
      </c>
      <c r="B175" s="4" t="s">
        <v>46</v>
      </c>
      <c r="C175" s="4" t="s">
        <v>47</v>
      </c>
      <c r="D175" s="4" t="s">
        <v>48</v>
      </c>
      <c r="E175" s="5">
        <v>3225</v>
      </c>
      <c r="F175" s="5" t="s">
        <v>40</v>
      </c>
      <c r="G175" s="5">
        <f t="shared" si="5"/>
        <v>-1</v>
      </c>
      <c r="H175" s="8">
        <v>43455</v>
      </c>
      <c r="I175" s="7">
        <v>0.42708333333333331</v>
      </c>
    </row>
    <row r="176" spans="1:9" x14ac:dyDescent="0.2">
      <c r="A176" s="1">
        <f t="shared" si="4"/>
        <v>43454</v>
      </c>
      <c r="B176" s="4" t="s">
        <v>46</v>
      </c>
      <c r="C176" s="4" t="s">
        <v>47</v>
      </c>
      <c r="D176" s="4" t="s">
        <v>48</v>
      </c>
      <c r="E176" s="5">
        <v>3377</v>
      </c>
      <c r="F176" s="5" t="s">
        <v>41</v>
      </c>
      <c r="G176" s="5">
        <f t="shared" si="5"/>
        <v>1</v>
      </c>
      <c r="H176" s="8">
        <v>43454</v>
      </c>
      <c r="I176" s="7">
        <v>0.44375000000000003</v>
      </c>
    </row>
    <row r="177" spans="1:9" x14ac:dyDescent="0.2">
      <c r="A177" s="1">
        <f t="shared" si="4"/>
        <v>43453</v>
      </c>
      <c r="B177" s="4" t="s">
        <v>46</v>
      </c>
      <c r="C177" s="4" t="s">
        <v>47</v>
      </c>
      <c r="D177" s="4" t="s">
        <v>48</v>
      </c>
      <c r="E177" s="5">
        <v>3292</v>
      </c>
      <c r="F177" s="5" t="s">
        <v>40</v>
      </c>
      <c r="G177" s="5">
        <f t="shared" si="5"/>
        <v>-1</v>
      </c>
      <c r="H177" s="8">
        <v>43453</v>
      </c>
      <c r="I177" s="7">
        <v>0.44236111111111115</v>
      </c>
    </row>
    <row r="178" spans="1:9" x14ac:dyDescent="0.2">
      <c r="A178" s="1">
        <f t="shared" si="4"/>
        <v>43452</v>
      </c>
      <c r="B178" s="4" t="s">
        <v>46</v>
      </c>
      <c r="C178" s="4" t="s">
        <v>47</v>
      </c>
      <c r="D178" s="4" t="s">
        <v>48</v>
      </c>
      <c r="E178" s="5">
        <v>3575</v>
      </c>
      <c r="F178" s="5" t="s">
        <v>40</v>
      </c>
      <c r="G178" s="5">
        <f t="shared" si="5"/>
        <v>-1</v>
      </c>
      <c r="H178" s="8">
        <v>43452</v>
      </c>
      <c r="I178" s="7">
        <v>0.42222222222222222</v>
      </c>
    </row>
    <row r="179" spans="1:9" x14ac:dyDescent="0.2">
      <c r="A179" s="1">
        <f t="shared" si="4"/>
        <v>43451</v>
      </c>
      <c r="B179" s="4" t="s">
        <v>46</v>
      </c>
      <c r="C179" s="4" t="s">
        <v>47</v>
      </c>
      <c r="D179" s="4" t="s">
        <v>48</v>
      </c>
      <c r="E179" s="5">
        <v>3673</v>
      </c>
      <c r="F179" s="5" t="s">
        <v>40</v>
      </c>
      <c r="G179" s="5">
        <f t="shared" si="5"/>
        <v>-1</v>
      </c>
      <c r="H179" s="8">
        <v>43451</v>
      </c>
      <c r="I179" s="7">
        <v>0.44166666666666665</v>
      </c>
    </row>
    <row r="180" spans="1:9" x14ac:dyDescent="0.2">
      <c r="A180" s="1">
        <f t="shared" si="4"/>
        <v>43448</v>
      </c>
      <c r="B180" s="4" t="s">
        <v>46</v>
      </c>
      <c r="C180" s="4" t="s">
        <v>47</v>
      </c>
      <c r="D180" s="4" t="s">
        <v>48</v>
      </c>
      <c r="E180" s="5">
        <v>3761</v>
      </c>
      <c r="F180" s="5" t="s">
        <v>41</v>
      </c>
      <c r="G180" s="5">
        <f t="shared" si="5"/>
        <v>1</v>
      </c>
      <c r="H180" s="8">
        <v>43448</v>
      </c>
      <c r="I180" s="7">
        <v>0.42430555555555555</v>
      </c>
    </row>
    <row r="181" spans="1:9" x14ac:dyDescent="0.2">
      <c r="A181" s="1">
        <f t="shared" si="4"/>
        <v>43447</v>
      </c>
      <c r="B181" s="4" t="s">
        <v>46</v>
      </c>
      <c r="C181" s="4" t="s">
        <v>47</v>
      </c>
      <c r="D181" s="4" t="s">
        <v>48</v>
      </c>
      <c r="E181" s="5">
        <v>3685</v>
      </c>
      <c r="F181" s="5" t="s">
        <v>40</v>
      </c>
      <c r="G181" s="5">
        <f t="shared" si="5"/>
        <v>-1</v>
      </c>
      <c r="H181" s="8">
        <v>43447</v>
      </c>
      <c r="I181" s="7">
        <v>0.4236111111111111</v>
      </c>
    </row>
    <row r="182" spans="1:9" x14ac:dyDescent="0.2">
      <c r="A182" s="1">
        <f t="shared" si="4"/>
        <v>43446</v>
      </c>
      <c r="B182" s="4" t="s">
        <v>46</v>
      </c>
      <c r="C182" s="4" t="s">
        <v>47</v>
      </c>
      <c r="D182" s="4" t="s">
        <v>48</v>
      </c>
      <c r="E182" s="5">
        <v>3715</v>
      </c>
      <c r="F182" s="5" t="s">
        <v>42</v>
      </c>
      <c r="G182" s="5">
        <f t="shared" si="5"/>
        <v>1</v>
      </c>
      <c r="H182" s="8">
        <v>43446</v>
      </c>
      <c r="I182" s="7">
        <v>0.44791666666666669</v>
      </c>
    </row>
    <row r="183" spans="1:9" x14ac:dyDescent="0.2">
      <c r="A183" s="1">
        <f t="shared" si="4"/>
        <v>43445</v>
      </c>
      <c r="B183" s="4" t="s">
        <v>46</v>
      </c>
      <c r="C183" s="4" t="s">
        <v>47</v>
      </c>
      <c r="D183" s="4" t="s">
        <v>48</v>
      </c>
      <c r="E183" s="5">
        <v>3638</v>
      </c>
      <c r="F183" s="5" t="s">
        <v>40</v>
      </c>
      <c r="G183" s="5">
        <f t="shared" si="5"/>
        <v>-1</v>
      </c>
      <c r="H183" s="8">
        <v>43445</v>
      </c>
      <c r="I183" s="7">
        <v>0.42222222222222222</v>
      </c>
    </row>
    <row r="184" spans="1:9" x14ac:dyDescent="0.2">
      <c r="A184" s="1">
        <f t="shared" si="4"/>
        <v>43444</v>
      </c>
      <c r="B184" s="4" t="s">
        <v>46</v>
      </c>
      <c r="C184" s="4" t="s">
        <v>47</v>
      </c>
      <c r="D184" s="4" t="s">
        <v>48</v>
      </c>
      <c r="E184" s="5">
        <v>3712</v>
      </c>
      <c r="F184" s="5" t="s">
        <v>41</v>
      </c>
      <c r="G184" s="5">
        <f t="shared" si="5"/>
        <v>1</v>
      </c>
      <c r="H184" s="8">
        <v>43444</v>
      </c>
      <c r="I184" s="7">
        <v>0.4291666666666667</v>
      </c>
    </row>
    <row r="185" spans="1:9" x14ac:dyDescent="0.2">
      <c r="A185" s="1">
        <f t="shared" si="4"/>
        <v>43441</v>
      </c>
      <c r="B185" s="4" t="s">
        <v>46</v>
      </c>
      <c r="C185" s="4" t="s">
        <v>47</v>
      </c>
      <c r="D185" s="4" t="s">
        <v>48</v>
      </c>
      <c r="E185" s="5">
        <v>3658</v>
      </c>
      <c r="F185" s="5" t="s">
        <v>40</v>
      </c>
      <c r="G185" s="5">
        <f t="shared" si="5"/>
        <v>-1</v>
      </c>
      <c r="H185" s="8">
        <v>43441</v>
      </c>
      <c r="I185" s="7">
        <v>0.44166666666666665</v>
      </c>
    </row>
    <row r="186" spans="1:9" x14ac:dyDescent="0.2">
      <c r="A186" s="1">
        <f t="shared" si="4"/>
        <v>43440</v>
      </c>
      <c r="B186" s="4" t="s">
        <v>46</v>
      </c>
      <c r="C186" s="4" t="s">
        <v>47</v>
      </c>
      <c r="D186" s="4" t="s">
        <v>48</v>
      </c>
      <c r="E186" s="5">
        <v>3730</v>
      </c>
      <c r="F186" s="5" t="s">
        <v>40</v>
      </c>
      <c r="G186" s="5">
        <f t="shared" si="5"/>
        <v>-1</v>
      </c>
      <c r="H186" s="8">
        <v>43440</v>
      </c>
      <c r="I186" s="7">
        <v>0.4236111111111111</v>
      </c>
    </row>
    <row r="187" spans="1:9" x14ac:dyDescent="0.2">
      <c r="A187" s="1">
        <f t="shared" si="4"/>
        <v>43439</v>
      </c>
      <c r="B187" s="4" t="s">
        <v>46</v>
      </c>
      <c r="C187" s="4" t="s">
        <v>47</v>
      </c>
      <c r="D187" s="4" t="s">
        <v>48</v>
      </c>
      <c r="E187" s="5">
        <v>3746</v>
      </c>
      <c r="F187" s="5" t="s">
        <v>41</v>
      </c>
      <c r="G187" s="5">
        <f t="shared" si="5"/>
        <v>1</v>
      </c>
      <c r="H187" s="8">
        <v>43439</v>
      </c>
      <c r="I187" s="7">
        <v>0.44513888888888892</v>
      </c>
    </row>
    <row r="188" spans="1:9" x14ac:dyDescent="0.2">
      <c r="A188" s="1">
        <f t="shared" si="4"/>
        <v>43438</v>
      </c>
      <c r="B188" s="4" t="s">
        <v>46</v>
      </c>
      <c r="C188" s="4" t="s">
        <v>47</v>
      </c>
      <c r="D188" s="4" t="s">
        <v>48</v>
      </c>
      <c r="E188" s="5">
        <v>3708</v>
      </c>
      <c r="F188" s="5" t="s">
        <v>41</v>
      </c>
      <c r="G188" s="5">
        <f t="shared" si="5"/>
        <v>1</v>
      </c>
      <c r="H188" s="8">
        <v>43438</v>
      </c>
      <c r="I188" s="7">
        <v>0.45</v>
      </c>
    </row>
    <row r="189" spans="1:9" x14ac:dyDescent="0.2">
      <c r="A189" s="1">
        <f t="shared" si="4"/>
        <v>43437</v>
      </c>
      <c r="B189" s="4" t="s">
        <v>46</v>
      </c>
      <c r="C189" s="4" t="s">
        <v>47</v>
      </c>
      <c r="D189" s="4" t="s">
        <v>48</v>
      </c>
      <c r="E189" s="5">
        <v>3548</v>
      </c>
      <c r="F189" s="5" t="s">
        <v>40</v>
      </c>
      <c r="G189" s="5">
        <f t="shared" si="5"/>
        <v>-1</v>
      </c>
      <c r="H189" s="8">
        <v>43437</v>
      </c>
      <c r="I189" s="7">
        <v>0.42638888888888887</v>
      </c>
    </row>
    <row r="190" spans="1:9" x14ac:dyDescent="0.2">
      <c r="A190" s="1">
        <f t="shared" si="4"/>
        <v>43434</v>
      </c>
      <c r="B190" s="4" t="s">
        <v>46</v>
      </c>
      <c r="C190" s="4" t="s">
        <v>47</v>
      </c>
      <c r="D190" s="4" t="s">
        <v>48</v>
      </c>
      <c r="E190" s="5">
        <v>3597</v>
      </c>
      <c r="F190" s="5" t="s">
        <v>41</v>
      </c>
      <c r="G190" s="5">
        <f t="shared" si="5"/>
        <v>1</v>
      </c>
      <c r="H190" s="8">
        <v>43434</v>
      </c>
      <c r="I190" s="7">
        <v>0.43124999999999997</v>
      </c>
    </row>
    <row r="191" spans="1:9" x14ac:dyDescent="0.2">
      <c r="A191" s="1">
        <f t="shared" si="4"/>
        <v>43433</v>
      </c>
      <c r="B191" s="4" t="s">
        <v>46</v>
      </c>
      <c r="C191" s="4" t="s">
        <v>47</v>
      </c>
      <c r="D191" s="4" t="s">
        <v>48</v>
      </c>
      <c r="E191" s="5">
        <v>3555</v>
      </c>
      <c r="F191" s="5" t="s">
        <v>40</v>
      </c>
      <c r="G191" s="5">
        <f t="shared" si="5"/>
        <v>-1</v>
      </c>
      <c r="H191" s="8">
        <v>43433</v>
      </c>
      <c r="I191" s="7">
        <v>0.42708333333333331</v>
      </c>
    </row>
    <row r="192" spans="1:9" x14ac:dyDescent="0.2">
      <c r="A192" s="1">
        <f t="shared" si="4"/>
        <v>43432</v>
      </c>
      <c r="B192" s="4" t="s">
        <v>46</v>
      </c>
      <c r="C192" s="4" t="s">
        <v>47</v>
      </c>
      <c r="D192" s="4" t="s">
        <v>48</v>
      </c>
      <c r="E192" s="5">
        <v>3656</v>
      </c>
      <c r="F192" s="5" t="s">
        <v>41</v>
      </c>
      <c r="G192" s="5">
        <f t="shared" si="5"/>
        <v>1</v>
      </c>
      <c r="H192" s="8">
        <v>43432</v>
      </c>
      <c r="I192" s="7">
        <v>0.42986111111111108</v>
      </c>
    </row>
    <row r="193" spans="1:9" x14ac:dyDescent="0.2">
      <c r="A193" s="1">
        <f t="shared" si="4"/>
        <v>43431</v>
      </c>
      <c r="B193" s="4" t="s">
        <v>46</v>
      </c>
      <c r="C193" s="4" t="s">
        <v>47</v>
      </c>
      <c r="D193" s="4" t="s">
        <v>48</v>
      </c>
      <c r="E193" s="5">
        <v>3651</v>
      </c>
      <c r="F193" s="5" t="s">
        <v>41</v>
      </c>
      <c r="G193" s="5">
        <f t="shared" si="5"/>
        <v>1</v>
      </c>
      <c r="H193" s="8">
        <v>43431</v>
      </c>
      <c r="I193" s="7">
        <v>0.4201388888888889</v>
      </c>
    </row>
    <row r="194" spans="1:9" x14ac:dyDescent="0.2">
      <c r="A194" s="1">
        <f t="shared" si="4"/>
        <v>43430</v>
      </c>
      <c r="B194" s="4" t="s">
        <v>46</v>
      </c>
      <c r="C194" s="4" t="s">
        <v>47</v>
      </c>
      <c r="D194" s="4" t="s">
        <v>48</v>
      </c>
      <c r="E194" s="5">
        <v>3589</v>
      </c>
      <c r="F194" s="5" t="s">
        <v>40</v>
      </c>
      <c r="G194" s="5">
        <f t="shared" si="5"/>
        <v>-1</v>
      </c>
      <c r="H194" s="8">
        <v>43430</v>
      </c>
      <c r="I194" s="7">
        <v>0.42499999999999999</v>
      </c>
    </row>
    <row r="195" spans="1:9" x14ac:dyDescent="0.2">
      <c r="A195" s="1">
        <f t="shared" ref="A195:A258" si="6">H195</f>
        <v>43426</v>
      </c>
      <c r="B195" s="4" t="s">
        <v>46</v>
      </c>
      <c r="C195" s="4" t="s">
        <v>47</v>
      </c>
      <c r="D195" s="4" t="s">
        <v>48</v>
      </c>
      <c r="E195" s="5">
        <v>3897</v>
      </c>
      <c r="F195" s="5" t="s">
        <v>41</v>
      </c>
      <c r="G195" s="5">
        <f t="shared" ref="G195:G258" si="7">IF(F195="-",-1,1)</f>
        <v>1</v>
      </c>
      <c r="H195" s="8">
        <v>43426</v>
      </c>
      <c r="I195" s="7">
        <v>0.42569444444444443</v>
      </c>
    </row>
    <row r="196" spans="1:9" x14ac:dyDescent="0.2">
      <c r="A196" s="1">
        <f t="shared" si="6"/>
        <v>43425</v>
      </c>
      <c r="B196" s="4" t="s">
        <v>46</v>
      </c>
      <c r="C196" s="4" t="s">
        <v>47</v>
      </c>
      <c r="D196" s="4" t="s">
        <v>48</v>
      </c>
      <c r="E196" s="5">
        <v>3811</v>
      </c>
      <c r="F196" s="5" t="s">
        <v>40</v>
      </c>
      <c r="G196" s="5">
        <f t="shared" si="7"/>
        <v>-1</v>
      </c>
      <c r="H196" s="8">
        <v>43425</v>
      </c>
      <c r="I196" s="7">
        <v>0.42499999999999999</v>
      </c>
    </row>
    <row r="197" spans="1:9" x14ac:dyDescent="0.2">
      <c r="A197" s="1">
        <f t="shared" si="6"/>
        <v>43424</v>
      </c>
      <c r="B197" s="4" t="s">
        <v>46</v>
      </c>
      <c r="C197" s="4" t="s">
        <v>47</v>
      </c>
      <c r="D197" s="4" t="s">
        <v>48</v>
      </c>
      <c r="E197" s="5">
        <v>4113</v>
      </c>
      <c r="F197" s="5" t="s">
        <v>41</v>
      </c>
      <c r="G197" s="5">
        <f t="shared" si="7"/>
        <v>1</v>
      </c>
      <c r="H197" s="8">
        <v>43424</v>
      </c>
      <c r="I197" s="7">
        <v>0.4465277777777778</v>
      </c>
    </row>
    <row r="198" spans="1:9" x14ac:dyDescent="0.2">
      <c r="A198" s="1">
        <f t="shared" si="6"/>
        <v>43423</v>
      </c>
      <c r="B198" s="4" t="s">
        <v>46</v>
      </c>
      <c r="C198" s="4" t="s">
        <v>47</v>
      </c>
      <c r="D198" s="4" t="s">
        <v>48</v>
      </c>
      <c r="E198" s="5">
        <v>4054</v>
      </c>
      <c r="F198" s="5" t="s">
        <v>40</v>
      </c>
      <c r="G198" s="5">
        <f t="shared" si="7"/>
        <v>-1</v>
      </c>
      <c r="H198" s="8">
        <v>43423</v>
      </c>
      <c r="I198" s="7">
        <v>0.44305555555555554</v>
      </c>
    </row>
    <row r="199" spans="1:9" x14ac:dyDescent="0.2">
      <c r="A199" s="1">
        <f t="shared" si="6"/>
        <v>43420</v>
      </c>
      <c r="B199" s="4" t="s">
        <v>46</v>
      </c>
      <c r="C199" s="4" t="s">
        <v>47</v>
      </c>
      <c r="D199" s="4" t="s">
        <v>48</v>
      </c>
      <c r="E199" s="5">
        <v>4074</v>
      </c>
      <c r="F199" s="5" t="s">
        <v>41</v>
      </c>
      <c r="G199" s="5">
        <f t="shared" si="7"/>
        <v>1</v>
      </c>
      <c r="H199" s="8">
        <v>43420</v>
      </c>
      <c r="I199" s="7">
        <v>0.42777777777777781</v>
      </c>
    </row>
    <row r="200" spans="1:9" x14ac:dyDescent="0.2">
      <c r="A200" s="1">
        <f t="shared" si="6"/>
        <v>43419</v>
      </c>
      <c r="B200" s="4" t="s">
        <v>46</v>
      </c>
      <c r="C200" s="4" t="s">
        <v>47</v>
      </c>
      <c r="D200" s="4" t="s">
        <v>48</v>
      </c>
      <c r="E200" s="5">
        <v>4056</v>
      </c>
      <c r="F200" s="5" t="s">
        <v>41</v>
      </c>
      <c r="G200" s="5">
        <f t="shared" si="7"/>
        <v>1</v>
      </c>
      <c r="H200" s="8">
        <v>43419</v>
      </c>
      <c r="I200" s="7">
        <v>0.42430555555555555</v>
      </c>
    </row>
    <row r="201" spans="1:9" x14ac:dyDescent="0.2">
      <c r="A201" s="1">
        <f t="shared" si="6"/>
        <v>43418</v>
      </c>
      <c r="B201" s="4" t="s">
        <v>46</v>
      </c>
      <c r="C201" s="4" t="s">
        <v>47</v>
      </c>
      <c r="D201" s="4" t="s">
        <v>48</v>
      </c>
      <c r="E201" s="5">
        <v>4042</v>
      </c>
      <c r="F201" s="5" t="s">
        <v>40</v>
      </c>
      <c r="G201" s="5">
        <f t="shared" si="7"/>
        <v>-1</v>
      </c>
      <c r="H201" s="8">
        <v>43418</v>
      </c>
      <c r="I201" s="7">
        <v>0.42430555555555555</v>
      </c>
    </row>
    <row r="202" spans="1:9" x14ac:dyDescent="0.2">
      <c r="A202" s="1">
        <f t="shared" si="6"/>
        <v>43417</v>
      </c>
      <c r="B202" s="4" t="s">
        <v>46</v>
      </c>
      <c r="C202" s="4" t="s">
        <v>47</v>
      </c>
      <c r="D202" s="4" t="s">
        <v>48</v>
      </c>
      <c r="E202" s="5">
        <v>4369</v>
      </c>
      <c r="F202" s="5" t="s">
        <v>40</v>
      </c>
      <c r="G202" s="5">
        <f t="shared" si="7"/>
        <v>-1</v>
      </c>
      <c r="H202" s="8">
        <v>43417</v>
      </c>
      <c r="I202" s="7">
        <v>0.42291666666666666</v>
      </c>
    </row>
    <row r="203" spans="1:9" x14ac:dyDescent="0.2">
      <c r="A203" s="1">
        <f t="shared" si="6"/>
        <v>43416</v>
      </c>
      <c r="B203" s="4" t="s">
        <v>46</v>
      </c>
      <c r="C203" s="4" t="s">
        <v>47</v>
      </c>
      <c r="D203" s="4" t="s">
        <v>48</v>
      </c>
      <c r="E203" s="5">
        <v>4378</v>
      </c>
      <c r="F203" s="5" t="s">
        <v>40</v>
      </c>
      <c r="G203" s="5">
        <f t="shared" si="7"/>
        <v>-1</v>
      </c>
      <c r="H203" s="8">
        <v>43416</v>
      </c>
      <c r="I203" s="7">
        <v>0.4284722222222222</v>
      </c>
    </row>
    <row r="204" spans="1:9" x14ac:dyDescent="0.2">
      <c r="A204" s="1">
        <f t="shared" si="6"/>
        <v>43413</v>
      </c>
      <c r="B204" s="4" t="s">
        <v>46</v>
      </c>
      <c r="C204" s="4" t="s">
        <v>47</v>
      </c>
      <c r="D204" s="4" t="s">
        <v>48</v>
      </c>
      <c r="E204" s="5">
        <v>4429</v>
      </c>
      <c r="F204" s="5" t="s">
        <v>40</v>
      </c>
      <c r="G204" s="5">
        <f t="shared" si="7"/>
        <v>-1</v>
      </c>
      <c r="H204" s="8">
        <v>43413</v>
      </c>
      <c r="I204" s="7">
        <v>0.41666666666666669</v>
      </c>
    </row>
    <row r="205" spans="1:9" x14ac:dyDescent="0.2">
      <c r="A205" s="1">
        <f t="shared" si="6"/>
        <v>43410</v>
      </c>
      <c r="B205" s="4" t="s">
        <v>46</v>
      </c>
      <c r="C205" s="4" t="s">
        <v>47</v>
      </c>
      <c r="D205" s="4" t="s">
        <v>48</v>
      </c>
      <c r="E205" s="5">
        <v>4611</v>
      </c>
      <c r="F205" s="5" t="s">
        <v>41</v>
      </c>
      <c r="G205" s="5">
        <f t="shared" si="7"/>
        <v>1</v>
      </c>
      <c r="H205" s="8">
        <v>43410</v>
      </c>
      <c r="I205" s="7">
        <v>0.43472222222222223</v>
      </c>
    </row>
    <row r="206" spans="1:9" x14ac:dyDescent="0.2">
      <c r="A206" s="1">
        <f t="shared" si="6"/>
        <v>43409</v>
      </c>
      <c r="B206" s="4" t="s">
        <v>46</v>
      </c>
      <c r="C206" s="4" t="s">
        <v>47</v>
      </c>
      <c r="D206" s="4" t="s">
        <v>48</v>
      </c>
      <c r="E206" s="5">
        <v>4602</v>
      </c>
      <c r="F206" s="5" t="s">
        <v>40</v>
      </c>
      <c r="G206" s="5">
        <f t="shared" si="7"/>
        <v>-1</v>
      </c>
      <c r="H206" s="8">
        <v>43409</v>
      </c>
      <c r="I206" s="7">
        <v>0.50486111111111109</v>
      </c>
    </row>
    <row r="207" spans="1:9" x14ac:dyDescent="0.2">
      <c r="A207" s="1">
        <f t="shared" si="6"/>
        <v>43406</v>
      </c>
      <c r="B207" s="4" t="s">
        <v>46</v>
      </c>
      <c r="C207" s="4" t="s">
        <v>47</v>
      </c>
      <c r="D207" s="4" t="s">
        <v>48</v>
      </c>
      <c r="E207" s="5">
        <v>4702</v>
      </c>
      <c r="F207" s="5" t="s">
        <v>40</v>
      </c>
      <c r="G207" s="5">
        <f t="shared" si="7"/>
        <v>-1</v>
      </c>
      <c r="H207" s="8">
        <v>43406</v>
      </c>
      <c r="I207" s="7">
        <v>0.42499999999999999</v>
      </c>
    </row>
    <row r="208" spans="1:9" x14ac:dyDescent="0.2">
      <c r="A208" s="1">
        <f t="shared" si="6"/>
        <v>43405</v>
      </c>
      <c r="B208" s="4" t="s">
        <v>46</v>
      </c>
      <c r="C208" s="4" t="s">
        <v>47</v>
      </c>
      <c r="D208" s="4" t="s">
        <v>48</v>
      </c>
      <c r="E208" s="5">
        <v>4833</v>
      </c>
      <c r="F208" s="5" t="s">
        <v>40</v>
      </c>
      <c r="G208" s="5">
        <f t="shared" si="7"/>
        <v>-1</v>
      </c>
      <c r="H208" s="8">
        <v>43405</v>
      </c>
      <c r="I208" s="7">
        <v>0.42430555555555555</v>
      </c>
    </row>
    <row r="209" spans="1:9" x14ac:dyDescent="0.2">
      <c r="A209" s="1">
        <f t="shared" si="6"/>
        <v>43404</v>
      </c>
      <c r="B209" s="4" t="s">
        <v>46</v>
      </c>
      <c r="C209" s="4" t="s">
        <v>47</v>
      </c>
      <c r="D209" s="4" t="s">
        <v>48</v>
      </c>
      <c r="E209" s="5">
        <v>4869</v>
      </c>
      <c r="F209" s="5" t="s">
        <v>40</v>
      </c>
      <c r="G209" s="5">
        <f t="shared" si="7"/>
        <v>-1</v>
      </c>
      <c r="H209" s="8">
        <v>43404</v>
      </c>
      <c r="I209" s="7">
        <v>0.42291666666666666</v>
      </c>
    </row>
    <row r="210" spans="1:9" x14ac:dyDescent="0.2">
      <c r="A210" s="1">
        <f t="shared" si="6"/>
        <v>43403</v>
      </c>
      <c r="B210" s="4" t="s">
        <v>46</v>
      </c>
      <c r="C210" s="4" t="s">
        <v>47</v>
      </c>
      <c r="D210" s="4" t="s">
        <v>48</v>
      </c>
      <c r="E210" s="5">
        <v>4922</v>
      </c>
      <c r="F210" s="5" t="s">
        <v>40</v>
      </c>
      <c r="G210" s="5">
        <f t="shared" si="7"/>
        <v>-1</v>
      </c>
      <c r="H210" s="8">
        <v>43403</v>
      </c>
      <c r="I210" s="7">
        <v>0.42986111111111108</v>
      </c>
    </row>
    <row r="211" spans="1:9" x14ac:dyDescent="0.2">
      <c r="A211" s="1">
        <f t="shared" si="6"/>
        <v>43402</v>
      </c>
      <c r="B211" s="4" t="s">
        <v>46</v>
      </c>
      <c r="C211" s="4" t="s">
        <v>47</v>
      </c>
      <c r="D211" s="4" t="s">
        <v>48</v>
      </c>
      <c r="E211" s="5">
        <v>4959</v>
      </c>
      <c r="F211" s="5" t="s">
        <v>41</v>
      </c>
      <c r="G211" s="5">
        <f t="shared" si="7"/>
        <v>1</v>
      </c>
      <c r="H211" s="8">
        <v>43402</v>
      </c>
      <c r="I211" s="7">
        <v>0.43333333333333335</v>
      </c>
    </row>
    <row r="212" spans="1:9" x14ac:dyDescent="0.2">
      <c r="A212" s="1">
        <f t="shared" si="6"/>
        <v>43399</v>
      </c>
      <c r="B212" s="4" t="s">
        <v>46</v>
      </c>
      <c r="C212" s="4" t="s">
        <v>47</v>
      </c>
      <c r="D212" s="4" t="s">
        <v>48</v>
      </c>
      <c r="E212" s="5">
        <v>4934</v>
      </c>
      <c r="F212" s="5" t="s">
        <v>41</v>
      </c>
      <c r="G212" s="5">
        <f t="shared" si="7"/>
        <v>1</v>
      </c>
      <c r="H212" s="8">
        <v>43399</v>
      </c>
      <c r="I212" s="7">
        <v>0.42986111111111108</v>
      </c>
    </row>
    <row r="213" spans="1:9" x14ac:dyDescent="0.2">
      <c r="A213" s="1">
        <f t="shared" si="6"/>
        <v>43398</v>
      </c>
      <c r="B213" s="4" t="s">
        <v>46</v>
      </c>
      <c r="C213" s="4" t="s">
        <v>47</v>
      </c>
      <c r="D213" s="4" t="s">
        <v>48</v>
      </c>
      <c r="E213" s="5">
        <v>4896</v>
      </c>
      <c r="F213" s="5" t="s">
        <v>40</v>
      </c>
      <c r="G213" s="5">
        <f t="shared" si="7"/>
        <v>-1</v>
      </c>
      <c r="H213" s="8">
        <v>43398</v>
      </c>
      <c r="I213" s="7">
        <v>0.42569444444444443</v>
      </c>
    </row>
    <row r="214" spans="1:9" x14ac:dyDescent="0.2">
      <c r="A214" s="1">
        <f t="shared" si="6"/>
        <v>43397</v>
      </c>
      <c r="B214" s="4" t="s">
        <v>46</v>
      </c>
      <c r="C214" s="4" t="s">
        <v>47</v>
      </c>
      <c r="D214" s="4" t="s">
        <v>48</v>
      </c>
      <c r="E214" s="5">
        <v>4901</v>
      </c>
      <c r="F214" s="5" t="s">
        <v>40</v>
      </c>
      <c r="G214" s="5">
        <f t="shared" si="7"/>
        <v>-1</v>
      </c>
      <c r="H214" s="8">
        <v>43397</v>
      </c>
      <c r="I214" s="7">
        <v>0.43263888888888885</v>
      </c>
    </row>
    <row r="215" spans="1:9" x14ac:dyDescent="0.2">
      <c r="A215" s="1">
        <f t="shared" si="6"/>
        <v>43396</v>
      </c>
      <c r="B215" s="4" t="s">
        <v>46</v>
      </c>
      <c r="C215" s="4" t="s">
        <v>47</v>
      </c>
      <c r="D215" s="4" t="s">
        <v>48</v>
      </c>
      <c r="E215" s="5">
        <v>5084</v>
      </c>
      <c r="F215" s="5" t="s">
        <v>41</v>
      </c>
      <c r="G215" s="5">
        <f t="shared" si="7"/>
        <v>1</v>
      </c>
      <c r="H215" s="8">
        <v>43396</v>
      </c>
      <c r="I215" s="7">
        <v>0.42638888888888887</v>
      </c>
    </row>
    <row r="216" spans="1:9" x14ac:dyDescent="0.2">
      <c r="A216" s="1">
        <f t="shared" si="6"/>
        <v>43395</v>
      </c>
      <c r="B216" s="4" t="s">
        <v>46</v>
      </c>
      <c r="C216" s="4" t="s">
        <v>47</v>
      </c>
      <c r="D216" s="4" t="s">
        <v>48</v>
      </c>
      <c r="E216" s="5">
        <v>5076</v>
      </c>
      <c r="F216" s="5" t="s">
        <v>41</v>
      </c>
      <c r="G216" s="5">
        <f t="shared" si="7"/>
        <v>1</v>
      </c>
      <c r="H216" s="8">
        <v>43395</v>
      </c>
      <c r="I216" s="7">
        <v>0.4291666666666667</v>
      </c>
    </row>
    <row r="217" spans="1:9" x14ac:dyDescent="0.2">
      <c r="A217" s="1">
        <f t="shared" si="6"/>
        <v>43392</v>
      </c>
      <c r="B217" s="4" t="s">
        <v>46</v>
      </c>
      <c r="C217" s="4" t="s">
        <v>47</v>
      </c>
      <c r="D217" s="4" t="s">
        <v>48</v>
      </c>
      <c r="E217" s="5">
        <v>5045</v>
      </c>
      <c r="F217" s="5" t="s">
        <v>40</v>
      </c>
      <c r="G217" s="5">
        <f t="shared" si="7"/>
        <v>-1</v>
      </c>
      <c r="H217" s="8">
        <v>43392</v>
      </c>
      <c r="I217" s="7">
        <v>0.42777777777777781</v>
      </c>
    </row>
    <row r="218" spans="1:9" x14ac:dyDescent="0.2">
      <c r="A218" s="1">
        <f t="shared" si="6"/>
        <v>43391</v>
      </c>
      <c r="B218" s="4" t="s">
        <v>46</v>
      </c>
      <c r="C218" s="4" t="s">
        <v>47</v>
      </c>
      <c r="D218" s="4" t="s">
        <v>48</v>
      </c>
      <c r="E218" s="5">
        <v>5126</v>
      </c>
      <c r="F218" s="5" t="s">
        <v>40</v>
      </c>
      <c r="G218" s="5">
        <f t="shared" si="7"/>
        <v>-1</v>
      </c>
      <c r="H218" s="8">
        <v>43391</v>
      </c>
      <c r="I218" s="7">
        <v>0.72222222222222221</v>
      </c>
    </row>
    <row r="219" spans="1:9" x14ac:dyDescent="0.2">
      <c r="A219" s="1">
        <f t="shared" si="6"/>
        <v>43390</v>
      </c>
      <c r="B219" s="4" t="s">
        <v>46</v>
      </c>
      <c r="C219" s="4" t="s">
        <v>47</v>
      </c>
      <c r="D219" s="4" t="s">
        <v>48</v>
      </c>
      <c r="E219" s="5">
        <v>5315</v>
      </c>
      <c r="F219" s="5" t="s">
        <v>41</v>
      </c>
      <c r="G219" s="5">
        <f t="shared" si="7"/>
        <v>1</v>
      </c>
      <c r="H219" s="8">
        <v>43390</v>
      </c>
      <c r="I219" s="7">
        <v>0.44027777777777777</v>
      </c>
    </row>
    <row r="220" spans="1:9" x14ac:dyDescent="0.2">
      <c r="A220" s="1">
        <f t="shared" si="6"/>
        <v>43389</v>
      </c>
      <c r="B220" s="4" t="s">
        <v>46</v>
      </c>
      <c r="C220" s="4" t="s">
        <v>47</v>
      </c>
      <c r="D220" s="4" t="s">
        <v>48</v>
      </c>
      <c r="E220" s="5">
        <v>5310</v>
      </c>
      <c r="F220" s="5" t="s">
        <v>41</v>
      </c>
      <c r="G220" s="5">
        <f t="shared" si="7"/>
        <v>1</v>
      </c>
      <c r="H220" s="8">
        <v>43389</v>
      </c>
      <c r="I220" s="7">
        <v>0.46319444444444446</v>
      </c>
    </row>
    <row r="221" spans="1:9" x14ac:dyDescent="0.2">
      <c r="A221" s="1">
        <f t="shared" si="6"/>
        <v>43388</v>
      </c>
      <c r="B221" s="4" t="s">
        <v>46</v>
      </c>
      <c r="C221" s="4" t="s">
        <v>47</v>
      </c>
      <c r="D221" s="4" t="s">
        <v>48</v>
      </c>
      <c r="E221" s="5">
        <v>5265</v>
      </c>
      <c r="F221" s="5" t="s">
        <v>40</v>
      </c>
      <c r="G221" s="5">
        <f t="shared" si="7"/>
        <v>-1</v>
      </c>
      <c r="H221" s="8">
        <v>43388</v>
      </c>
      <c r="I221" s="7">
        <v>0.4513888888888889</v>
      </c>
    </row>
    <row r="222" spans="1:9" x14ac:dyDescent="0.2">
      <c r="A222" s="1">
        <f t="shared" si="6"/>
        <v>43385</v>
      </c>
      <c r="B222" s="4" t="s">
        <v>46</v>
      </c>
      <c r="C222" s="4" t="s">
        <v>47</v>
      </c>
      <c r="D222" s="4" t="s">
        <v>48</v>
      </c>
      <c r="E222" s="5">
        <v>5279</v>
      </c>
      <c r="F222" s="5" t="s">
        <v>40</v>
      </c>
      <c r="G222" s="5">
        <f t="shared" si="7"/>
        <v>-1</v>
      </c>
      <c r="H222" s="8">
        <v>43385</v>
      </c>
      <c r="I222" s="7">
        <v>0.43611111111111112</v>
      </c>
    </row>
    <row r="223" spans="1:9" x14ac:dyDescent="0.2">
      <c r="A223" s="1">
        <f t="shared" si="6"/>
        <v>43384</v>
      </c>
      <c r="B223" s="4" t="s">
        <v>46</v>
      </c>
      <c r="C223" s="4" t="s">
        <v>47</v>
      </c>
      <c r="D223" s="4" t="s">
        <v>48</v>
      </c>
      <c r="E223" s="5">
        <v>5424</v>
      </c>
      <c r="F223" s="5" t="s">
        <v>40</v>
      </c>
      <c r="G223" s="5">
        <f t="shared" si="7"/>
        <v>-1</v>
      </c>
      <c r="H223" s="8">
        <v>43384</v>
      </c>
      <c r="I223" s="7">
        <v>0.42152777777777778</v>
      </c>
    </row>
    <row r="224" spans="1:9" x14ac:dyDescent="0.2">
      <c r="A224" s="1">
        <f t="shared" si="6"/>
        <v>43383</v>
      </c>
      <c r="B224" s="4" t="s">
        <v>46</v>
      </c>
      <c r="C224" s="4" t="s">
        <v>47</v>
      </c>
      <c r="D224" s="4" t="s">
        <v>48</v>
      </c>
      <c r="E224" s="5">
        <v>5554</v>
      </c>
      <c r="F224" s="5" t="s">
        <v>41</v>
      </c>
      <c r="G224" s="5">
        <f t="shared" si="7"/>
        <v>1</v>
      </c>
      <c r="H224" s="8">
        <v>43383</v>
      </c>
      <c r="I224" s="7">
        <v>0.4284722222222222</v>
      </c>
    </row>
    <row r="225" spans="1:9" x14ac:dyDescent="0.2">
      <c r="A225" s="1">
        <f t="shared" si="6"/>
        <v>43382</v>
      </c>
      <c r="B225" s="4" t="s">
        <v>46</v>
      </c>
      <c r="C225" s="4" t="s">
        <v>47</v>
      </c>
      <c r="D225" s="4" t="s">
        <v>48</v>
      </c>
      <c r="E225" s="5">
        <v>5492</v>
      </c>
      <c r="F225" s="5" t="s">
        <v>41</v>
      </c>
      <c r="G225" s="5">
        <f t="shared" si="7"/>
        <v>1</v>
      </c>
      <c r="H225" s="8">
        <v>43382</v>
      </c>
      <c r="I225" s="7">
        <v>0.4284722222222222</v>
      </c>
    </row>
    <row r="226" spans="1:9" x14ac:dyDescent="0.2">
      <c r="A226" s="1">
        <f t="shared" si="6"/>
        <v>43381</v>
      </c>
      <c r="B226" s="4" t="s">
        <v>46</v>
      </c>
      <c r="C226" s="4" t="s">
        <v>47</v>
      </c>
      <c r="D226" s="4" t="s">
        <v>48</v>
      </c>
      <c r="E226" s="5">
        <v>5470</v>
      </c>
      <c r="F226" s="5" t="s">
        <v>40</v>
      </c>
      <c r="G226" s="5">
        <f t="shared" si="7"/>
        <v>-1</v>
      </c>
      <c r="H226" s="8">
        <v>43381</v>
      </c>
      <c r="I226" s="7">
        <v>0.43055555555555558</v>
      </c>
    </row>
    <row r="227" spans="1:9" x14ac:dyDescent="0.2">
      <c r="A227" s="1">
        <f t="shared" si="6"/>
        <v>43378</v>
      </c>
      <c r="B227" s="4" t="s">
        <v>46</v>
      </c>
      <c r="C227" s="4" t="s">
        <v>47</v>
      </c>
      <c r="D227" s="4" t="s">
        <v>48</v>
      </c>
      <c r="E227" s="5">
        <v>5482</v>
      </c>
      <c r="F227" s="5" t="s">
        <v>40</v>
      </c>
      <c r="G227" s="5">
        <f t="shared" si="7"/>
        <v>-1</v>
      </c>
      <c r="H227" s="8">
        <v>43378</v>
      </c>
      <c r="I227" s="7">
        <v>0.4291666666666667</v>
      </c>
    </row>
    <row r="228" spans="1:9" x14ac:dyDescent="0.2">
      <c r="A228" s="1">
        <f t="shared" si="6"/>
        <v>43377</v>
      </c>
      <c r="B228" s="4" t="s">
        <v>46</v>
      </c>
      <c r="C228" s="4" t="s">
        <v>47</v>
      </c>
      <c r="D228" s="4" t="s">
        <v>48</v>
      </c>
      <c r="E228" s="5">
        <v>5580</v>
      </c>
      <c r="F228" s="5" t="s">
        <v>41</v>
      </c>
      <c r="G228" s="5">
        <f t="shared" si="7"/>
        <v>1</v>
      </c>
      <c r="H228" s="8">
        <v>43377</v>
      </c>
      <c r="I228" s="7">
        <v>0.4236111111111111</v>
      </c>
    </row>
    <row r="229" spans="1:9" x14ac:dyDescent="0.2">
      <c r="A229" s="1">
        <f t="shared" si="6"/>
        <v>43376</v>
      </c>
      <c r="B229" s="4" t="s">
        <v>46</v>
      </c>
      <c r="C229" s="4" t="s">
        <v>47</v>
      </c>
      <c r="D229" s="4" t="s">
        <v>48</v>
      </c>
      <c r="E229" s="5">
        <v>5482</v>
      </c>
      <c r="F229" s="5" t="s">
        <v>41</v>
      </c>
      <c r="G229" s="5">
        <f t="shared" si="7"/>
        <v>1</v>
      </c>
      <c r="H229" s="8">
        <v>43376</v>
      </c>
      <c r="I229" s="7">
        <v>0.43888888888888888</v>
      </c>
    </row>
    <row r="230" spans="1:9" x14ac:dyDescent="0.2">
      <c r="A230" s="1">
        <f t="shared" si="6"/>
        <v>43374</v>
      </c>
      <c r="B230" s="4" t="s">
        <v>46</v>
      </c>
      <c r="C230" s="4" t="s">
        <v>47</v>
      </c>
      <c r="D230" s="4" t="s">
        <v>48</v>
      </c>
      <c r="E230" s="5">
        <v>5314</v>
      </c>
      <c r="F230" s="5" t="s">
        <v>41</v>
      </c>
      <c r="G230" s="5">
        <f t="shared" si="7"/>
        <v>1</v>
      </c>
      <c r="H230" s="8">
        <v>43374</v>
      </c>
      <c r="I230" s="7">
        <v>0.42638888888888887</v>
      </c>
    </row>
    <row r="231" spans="1:9" x14ac:dyDescent="0.2">
      <c r="A231" s="1">
        <f t="shared" si="6"/>
        <v>43371</v>
      </c>
      <c r="B231" s="4" t="s">
        <v>46</v>
      </c>
      <c r="C231" s="4" t="s">
        <v>47</v>
      </c>
      <c r="D231" s="4" t="s">
        <v>48</v>
      </c>
      <c r="E231" s="5">
        <v>5240</v>
      </c>
      <c r="F231" s="5" t="s">
        <v>41</v>
      </c>
      <c r="G231" s="5">
        <f t="shared" si="7"/>
        <v>1</v>
      </c>
      <c r="H231" s="8">
        <v>43371</v>
      </c>
      <c r="I231" s="7">
        <v>0.43402777777777773</v>
      </c>
    </row>
    <row r="232" spans="1:9" x14ac:dyDescent="0.2">
      <c r="A232" s="1">
        <f t="shared" si="6"/>
        <v>43370</v>
      </c>
      <c r="B232" s="4" t="s">
        <v>46</v>
      </c>
      <c r="C232" s="4" t="s">
        <v>47</v>
      </c>
      <c r="D232" s="4" t="s">
        <v>48</v>
      </c>
      <c r="E232" s="5">
        <v>5204</v>
      </c>
      <c r="F232" s="5" t="s">
        <v>40</v>
      </c>
      <c r="G232" s="5">
        <f t="shared" si="7"/>
        <v>-1</v>
      </c>
      <c r="H232" s="8">
        <v>43370</v>
      </c>
      <c r="I232" s="7">
        <v>0.42430555555555555</v>
      </c>
    </row>
    <row r="233" spans="1:9" x14ac:dyDescent="0.2">
      <c r="A233" s="1">
        <f t="shared" si="6"/>
        <v>43369</v>
      </c>
      <c r="B233" s="4" t="s">
        <v>46</v>
      </c>
      <c r="C233" s="4" t="s">
        <v>47</v>
      </c>
      <c r="D233" s="4" t="s">
        <v>48</v>
      </c>
      <c r="E233" s="5">
        <v>5263</v>
      </c>
      <c r="F233" s="5" t="s">
        <v>41</v>
      </c>
      <c r="G233" s="5">
        <f t="shared" si="7"/>
        <v>1</v>
      </c>
      <c r="H233" s="8">
        <v>43369</v>
      </c>
      <c r="I233" s="7">
        <v>0.4291666666666667</v>
      </c>
    </row>
    <row r="234" spans="1:9" x14ac:dyDescent="0.2">
      <c r="A234" s="1">
        <f t="shared" si="6"/>
        <v>43368</v>
      </c>
      <c r="B234" s="4" t="s">
        <v>46</v>
      </c>
      <c r="C234" s="4" t="s">
        <v>47</v>
      </c>
      <c r="D234" s="4" t="s">
        <v>48</v>
      </c>
      <c r="E234" s="5">
        <v>5240</v>
      </c>
      <c r="F234" s="5" t="s">
        <v>41</v>
      </c>
      <c r="G234" s="5">
        <f t="shared" si="7"/>
        <v>1</v>
      </c>
      <c r="H234" s="8">
        <v>43368</v>
      </c>
      <c r="I234" s="7">
        <v>0.42499999999999999</v>
      </c>
    </row>
    <row r="235" spans="1:9" x14ac:dyDescent="0.2">
      <c r="A235" s="1">
        <f t="shared" si="6"/>
        <v>43367</v>
      </c>
      <c r="B235" s="4" t="s">
        <v>46</v>
      </c>
      <c r="C235" s="4" t="s">
        <v>47</v>
      </c>
      <c r="D235" s="4" t="s">
        <v>48</v>
      </c>
      <c r="E235" s="5">
        <v>5085</v>
      </c>
      <c r="F235" s="5" t="s">
        <v>40</v>
      </c>
      <c r="G235" s="5">
        <f t="shared" si="7"/>
        <v>-1</v>
      </c>
      <c r="H235" s="8">
        <v>43367</v>
      </c>
      <c r="I235" s="7">
        <v>0.42222222222222222</v>
      </c>
    </row>
    <row r="236" spans="1:9" x14ac:dyDescent="0.2">
      <c r="A236" s="1">
        <f t="shared" si="6"/>
        <v>43364</v>
      </c>
      <c r="B236" s="4" t="s">
        <v>46</v>
      </c>
      <c r="C236" s="4" t="s">
        <v>47</v>
      </c>
      <c r="D236" s="4" t="s">
        <v>48</v>
      </c>
      <c r="E236" s="5">
        <v>5111</v>
      </c>
      <c r="F236" s="5" t="s">
        <v>40</v>
      </c>
      <c r="G236" s="5">
        <f t="shared" si="7"/>
        <v>-1</v>
      </c>
      <c r="H236" s="8">
        <v>43364</v>
      </c>
      <c r="I236" s="7">
        <v>0.42986111111111108</v>
      </c>
    </row>
    <row r="237" spans="1:9" x14ac:dyDescent="0.2">
      <c r="A237" s="1">
        <f t="shared" si="6"/>
        <v>43363</v>
      </c>
      <c r="B237" s="4" t="s">
        <v>46</v>
      </c>
      <c r="C237" s="4" t="s">
        <v>47</v>
      </c>
      <c r="D237" s="4" t="s">
        <v>48</v>
      </c>
      <c r="E237" s="5">
        <v>5169</v>
      </c>
      <c r="F237" s="5" t="s">
        <v>41</v>
      </c>
      <c r="G237" s="5">
        <f t="shared" si="7"/>
        <v>1</v>
      </c>
      <c r="H237" s="8">
        <v>43363</v>
      </c>
      <c r="I237" s="7">
        <v>0.75347222222222221</v>
      </c>
    </row>
    <row r="238" spans="1:9" x14ac:dyDescent="0.2">
      <c r="A238" s="1">
        <f t="shared" si="6"/>
        <v>43362</v>
      </c>
      <c r="B238" s="4" t="s">
        <v>46</v>
      </c>
      <c r="C238" s="4" t="s">
        <v>47</v>
      </c>
      <c r="D238" s="4" t="s">
        <v>48</v>
      </c>
      <c r="E238" s="5">
        <v>5056</v>
      </c>
      <c r="F238" s="5" t="s">
        <v>41</v>
      </c>
      <c r="G238" s="5">
        <f t="shared" si="7"/>
        <v>1</v>
      </c>
      <c r="H238" s="8">
        <v>43362</v>
      </c>
      <c r="I238" s="7">
        <v>0.42499999999999999</v>
      </c>
    </row>
    <row r="239" spans="1:9" x14ac:dyDescent="0.2">
      <c r="A239" s="1">
        <f t="shared" si="6"/>
        <v>43361</v>
      </c>
      <c r="B239" s="4" t="s">
        <v>46</v>
      </c>
      <c r="C239" s="4" t="s">
        <v>47</v>
      </c>
      <c r="D239" s="4" t="s">
        <v>48</v>
      </c>
      <c r="E239" s="5">
        <v>4999</v>
      </c>
      <c r="F239" s="5" t="s">
        <v>41</v>
      </c>
      <c r="G239" s="5">
        <f t="shared" si="7"/>
        <v>1</v>
      </c>
      <c r="H239" s="8">
        <v>43361</v>
      </c>
      <c r="I239" s="7">
        <v>0.42222222222222222</v>
      </c>
    </row>
    <row r="240" spans="1:9" x14ac:dyDescent="0.2">
      <c r="A240" s="1">
        <f t="shared" si="6"/>
        <v>43360</v>
      </c>
      <c r="B240" s="4" t="s">
        <v>46</v>
      </c>
      <c r="C240" s="4" t="s">
        <v>47</v>
      </c>
      <c r="D240" s="4" t="s">
        <v>48</v>
      </c>
      <c r="E240" s="5">
        <v>4954</v>
      </c>
      <c r="F240" s="5" t="s">
        <v>40</v>
      </c>
      <c r="G240" s="5">
        <f t="shared" si="7"/>
        <v>-1</v>
      </c>
      <c r="H240" s="8">
        <v>43360</v>
      </c>
      <c r="I240" s="7">
        <v>0.42499999999999999</v>
      </c>
    </row>
    <row r="241" spans="1:9" x14ac:dyDescent="0.2">
      <c r="A241" s="1">
        <f t="shared" si="6"/>
        <v>43357</v>
      </c>
      <c r="B241" s="4" t="s">
        <v>46</v>
      </c>
      <c r="C241" s="4" t="s">
        <v>47</v>
      </c>
      <c r="D241" s="4" t="s">
        <v>48</v>
      </c>
      <c r="E241" s="5">
        <v>4990</v>
      </c>
      <c r="F241" s="5" t="s">
        <v>40</v>
      </c>
      <c r="G241" s="5">
        <f t="shared" si="7"/>
        <v>-1</v>
      </c>
      <c r="H241" s="8">
        <v>43357</v>
      </c>
      <c r="I241" s="7">
        <v>0.4201388888888889</v>
      </c>
    </row>
    <row r="242" spans="1:9" x14ac:dyDescent="0.2">
      <c r="A242" s="1">
        <f t="shared" si="6"/>
        <v>43356</v>
      </c>
      <c r="B242" s="4" t="s">
        <v>46</v>
      </c>
      <c r="C242" s="4" t="s">
        <v>47</v>
      </c>
      <c r="D242" s="4" t="s">
        <v>48</v>
      </c>
      <c r="E242" s="5">
        <v>5120</v>
      </c>
      <c r="F242" s="5" t="s">
        <v>41</v>
      </c>
      <c r="G242" s="5">
        <f t="shared" si="7"/>
        <v>1</v>
      </c>
      <c r="H242" s="8">
        <v>43356</v>
      </c>
      <c r="I242" s="7">
        <v>0.71388888888888891</v>
      </c>
    </row>
    <row r="243" spans="1:9" x14ac:dyDescent="0.2">
      <c r="A243" s="1">
        <f t="shared" si="6"/>
        <v>43355</v>
      </c>
      <c r="B243" s="4" t="s">
        <v>46</v>
      </c>
      <c r="C243" s="4" t="s">
        <v>47</v>
      </c>
      <c r="D243" s="4" t="s">
        <v>48</v>
      </c>
      <c r="E243" s="5">
        <v>5008</v>
      </c>
      <c r="F243" s="5" t="s">
        <v>41</v>
      </c>
      <c r="G243" s="5">
        <f t="shared" si="7"/>
        <v>1</v>
      </c>
      <c r="H243" s="8">
        <v>43355</v>
      </c>
      <c r="I243" s="7">
        <v>0.42083333333333334</v>
      </c>
    </row>
    <row r="244" spans="1:9" x14ac:dyDescent="0.2">
      <c r="A244" s="1">
        <f t="shared" si="6"/>
        <v>43354</v>
      </c>
      <c r="B244" s="4" t="s">
        <v>46</v>
      </c>
      <c r="C244" s="4" t="s">
        <v>47</v>
      </c>
      <c r="D244" s="4" t="s">
        <v>48</v>
      </c>
      <c r="E244" s="5">
        <v>4902</v>
      </c>
      <c r="F244" s="5" t="s">
        <v>41</v>
      </c>
      <c r="G244" s="5">
        <f t="shared" si="7"/>
        <v>1</v>
      </c>
      <c r="H244" s="8">
        <v>43354</v>
      </c>
      <c r="I244" s="7">
        <v>0.41875000000000001</v>
      </c>
    </row>
    <row r="245" spans="1:9" x14ac:dyDescent="0.2">
      <c r="A245" s="1">
        <f t="shared" si="6"/>
        <v>43353</v>
      </c>
      <c r="B245" s="4" t="s">
        <v>46</v>
      </c>
      <c r="C245" s="4" t="s">
        <v>47</v>
      </c>
      <c r="D245" s="4" t="s">
        <v>48</v>
      </c>
      <c r="E245" s="5">
        <v>4871</v>
      </c>
      <c r="F245" s="5" t="s">
        <v>40</v>
      </c>
      <c r="G245" s="5">
        <f t="shared" si="7"/>
        <v>-1</v>
      </c>
      <c r="H245" s="8">
        <v>43353</v>
      </c>
      <c r="I245" s="7">
        <v>0.42152777777777778</v>
      </c>
    </row>
    <row r="246" spans="1:9" x14ac:dyDescent="0.2">
      <c r="A246" s="1">
        <f t="shared" si="6"/>
        <v>43350</v>
      </c>
      <c r="B246" s="4" t="s">
        <v>46</v>
      </c>
      <c r="C246" s="4" t="s">
        <v>47</v>
      </c>
      <c r="D246" s="4" t="s">
        <v>48</v>
      </c>
      <c r="E246" s="5">
        <v>4874</v>
      </c>
      <c r="F246" s="5" t="s">
        <v>40</v>
      </c>
      <c r="G246" s="5">
        <f t="shared" si="7"/>
        <v>-1</v>
      </c>
      <c r="H246" s="8">
        <v>43350</v>
      </c>
      <c r="I246" s="7">
        <v>0.42430555555555555</v>
      </c>
    </row>
    <row r="247" spans="1:9" x14ac:dyDescent="0.2">
      <c r="A247" s="1">
        <f t="shared" si="6"/>
        <v>43349</v>
      </c>
      <c r="B247" s="4" t="s">
        <v>46</v>
      </c>
      <c r="C247" s="4" t="s">
        <v>47</v>
      </c>
      <c r="D247" s="4" t="s">
        <v>48</v>
      </c>
      <c r="E247" s="5">
        <v>4931</v>
      </c>
      <c r="F247" s="5" t="s">
        <v>40</v>
      </c>
      <c r="G247" s="5">
        <f t="shared" si="7"/>
        <v>-1</v>
      </c>
      <c r="H247" s="8">
        <v>43349</v>
      </c>
      <c r="I247" s="7">
        <v>0.41805555555555557</v>
      </c>
    </row>
    <row r="248" spans="1:9" x14ac:dyDescent="0.2">
      <c r="A248" s="1">
        <f t="shared" si="6"/>
        <v>43348</v>
      </c>
      <c r="B248" s="4" t="s">
        <v>46</v>
      </c>
      <c r="C248" s="4" t="s">
        <v>47</v>
      </c>
      <c r="D248" s="4" t="s">
        <v>48</v>
      </c>
      <c r="E248" s="5">
        <v>4974</v>
      </c>
      <c r="F248" s="5" t="s">
        <v>41</v>
      </c>
      <c r="G248" s="5">
        <f t="shared" si="7"/>
        <v>1</v>
      </c>
      <c r="H248" s="8">
        <v>43348</v>
      </c>
      <c r="I248" s="7">
        <v>0.44027777777777777</v>
      </c>
    </row>
    <row r="249" spans="1:9" x14ac:dyDescent="0.2">
      <c r="A249" s="1">
        <f t="shared" si="6"/>
        <v>43347</v>
      </c>
      <c r="B249" s="4" t="s">
        <v>46</v>
      </c>
      <c r="C249" s="4" t="s">
        <v>47</v>
      </c>
      <c r="D249" s="4" t="s">
        <v>48</v>
      </c>
      <c r="E249" s="5">
        <v>4951</v>
      </c>
      <c r="F249" s="5" t="s">
        <v>42</v>
      </c>
      <c r="G249" s="5">
        <f t="shared" si="7"/>
        <v>1</v>
      </c>
      <c r="H249" s="8">
        <v>43347</v>
      </c>
      <c r="I249" s="7">
        <v>0.44166666666666665</v>
      </c>
    </row>
    <row r="250" spans="1:9" x14ac:dyDescent="0.2">
      <c r="A250" s="1">
        <f t="shared" si="6"/>
        <v>43346</v>
      </c>
      <c r="B250" s="4" t="s">
        <v>46</v>
      </c>
      <c r="C250" s="4" t="s">
        <v>47</v>
      </c>
      <c r="D250" s="4" t="s">
        <v>48</v>
      </c>
      <c r="E250" s="5">
        <v>4951</v>
      </c>
      <c r="F250" s="5" t="s">
        <v>40</v>
      </c>
      <c r="G250" s="5">
        <f t="shared" si="7"/>
        <v>-1</v>
      </c>
      <c r="H250" s="8">
        <v>43346</v>
      </c>
      <c r="I250" s="7">
        <v>0.43194444444444446</v>
      </c>
    </row>
    <row r="251" spans="1:9" x14ac:dyDescent="0.2">
      <c r="A251" s="1">
        <f t="shared" si="6"/>
        <v>43343</v>
      </c>
      <c r="B251" s="4" t="s">
        <v>46</v>
      </c>
      <c r="C251" s="4" t="s">
        <v>47</v>
      </c>
      <c r="D251" s="4" t="s">
        <v>48</v>
      </c>
      <c r="E251" s="5">
        <v>4969</v>
      </c>
      <c r="F251" s="5" t="s">
        <v>41</v>
      </c>
      <c r="G251" s="5">
        <f t="shared" si="7"/>
        <v>1</v>
      </c>
      <c r="H251" s="8">
        <v>43343</v>
      </c>
      <c r="I251" s="7">
        <v>0.4201388888888889</v>
      </c>
    </row>
    <row r="252" spans="1:9" x14ac:dyDescent="0.2">
      <c r="A252" s="1">
        <f t="shared" si="6"/>
        <v>43342</v>
      </c>
      <c r="B252" s="4" t="s">
        <v>46</v>
      </c>
      <c r="C252" s="4" t="s">
        <v>47</v>
      </c>
      <c r="D252" s="4" t="s">
        <v>48</v>
      </c>
      <c r="E252" s="5">
        <v>4901</v>
      </c>
      <c r="F252" s="5" t="s">
        <v>41</v>
      </c>
      <c r="G252" s="5">
        <f t="shared" si="7"/>
        <v>1</v>
      </c>
      <c r="H252" s="8">
        <v>43342</v>
      </c>
      <c r="I252" s="7">
        <v>0.41736111111111113</v>
      </c>
    </row>
    <row r="253" spans="1:9" x14ac:dyDescent="0.2">
      <c r="A253" s="1">
        <f t="shared" si="6"/>
        <v>43341</v>
      </c>
      <c r="B253" s="4" t="s">
        <v>46</v>
      </c>
      <c r="C253" s="4" t="s">
        <v>47</v>
      </c>
      <c r="D253" s="4" t="s">
        <v>48</v>
      </c>
      <c r="E253" s="5">
        <v>4809</v>
      </c>
      <c r="F253" s="5" t="s">
        <v>40</v>
      </c>
      <c r="G253" s="5">
        <f t="shared" si="7"/>
        <v>-1</v>
      </c>
      <c r="H253" s="8">
        <v>43341</v>
      </c>
      <c r="I253" s="7">
        <v>0.42430555555555555</v>
      </c>
    </row>
    <row r="254" spans="1:9" x14ac:dyDescent="0.2">
      <c r="A254" s="1">
        <f t="shared" si="6"/>
        <v>43340</v>
      </c>
      <c r="B254" s="4" t="s">
        <v>46</v>
      </c>
      <c r="C254" s="4" t="s">
        <v>47</v>
      </c>
      <c r="D254" s="4" t="s">
        <v>48</v>
      </c>
      <c r="E254" s="5">
        <v>4823</v>
      </c>
      <c r="F254" s="5" t="s">
        <v>41</v>
      </c>
      <c r="G254" s="5">
        <f t="shared" si="7"/>
        <v>1</v>
      </c>
      <c r="H254" s="8">
        <v>43340</v>
      </c>
      <c r="I254" s="7">
        <v>0.42152777777777778</v>
      </c>
    </row>
    <row r="255" spans="1:9" x14ac:dyDescent="0.2">
      <c r="A255" s="1">
        <f t="shared" si="6"/>
        <v>43339</v>
      </c>
      <c r="B255" s="4" t="s">
        <v>46</v>
      </c>
      <c r="C255" s="4" t="s">
        <v>47</v>
      </c>
      <c r="D255" s="4" t="s">
        <v>48</v>
      </c>
      <c r="E255" s="5">
        <v>4820</v>
      </c>
      <c r="F255" s="5" t="s">
        <v>41</v>
      </c>
      <c r="G255" s="5">
        <f t="shared" si="7"/>
        <v>1</v>
      </c>
      <c r="H255" s="8">
        <v>43339</v>
      </c>
      <c r="I255" s="7">
        <v>0.42430555555555555</v>
      </c>
    </row>
    <row r="256" spans="1:9" x14ac:dyDescent="0.2">
      <c r="A256" s="1">
        <f t="shared" si="6"/>
        <v>43336</v>
      </c>
      <c r="B256" s="4" t="s">
        <v>46</v>
      </c>
      <c r="C256" s="4" t="s">
        <v>47</v>
      </c>
      <c r="D256" s="4" t="s">
        <v>48</v>
      </c>
      <c r="E256" s="5">
        <v>4753</v>
      </c>
      <c r="F256" s="5" t="s">
        <v>41</v>
      </c>
      <c r="G256" s="5">
        <f t="shared" si="7"/>
        <v>1</v>
      </c>
      <c r="H256" s="8">
        <v>43336</v>
      </c>
      <c r="I256" s="7">
        <v>0.42638888888888887</v>
      </c>
    </row>
    <row r="257" spans="1:9" x14ac:dyDescent="0.2">
      <c r="A257" s="1">
        <f t="shared" si="6"/>
        <v>43335</v>
      </c>
      <c r="B257" s="4" t="s">
        <v>46</v>
      </c>
      <c r="C257" s="4" t="s">
        <v>47</v>
      </c>
      <c r="D257" s="4" t="s">
        <v>48</v>
      </c>
      <c r="E257" s="5">
        <v>4728</v>
      </c>
      <c r="F257" s="5" t="s">
        <v>41</v>
      </c>
      <c r="G257" s="5">
        <f t="shared" si="7"/>
        <v>1</v>
      </c>
      <c r="H257" s="8">
        <v>43335</v>
      </c>
      <c r="I257" s="7">
        <v>0.42986111111111108</v>
      </c>
    </row>
    <row r="258" spans="1:9" x14ac:dyDescent="0.2">
      <c r="A258" s="1">
        <f t="shared" si="6"/>
        <v>43334</v>
      </c>
      <c r="B258" s="4" t="s">
        <v>46</v>
      </c>
      <c r="C258" s="4" t="s">
        <v>47</v>
      </c>
      <c r="D258" s="4" t="s">
        <v>48</v>
      </c>
      <c r="E258" s="5">
        <v>4692</v>
      </c>
      <c r="F258" s="5" t="s">
        <v>41</v>
      </c>
      <c r="G258" s="5">
        <f t="shared" si="7"/>
        <v>1</v>
      </c>
      <c r="H258" s="8">
        <v>43334</v>
      </c>
      <c r="I258" s="7">
        <v>0.7090277777777777</v>
      </c>
    </row>
    <row r="259" spans="1:9" x14ac:dyDescent="0.2">
      <c r="A259" s="1">
        <f t="shared" ref="A259:A322" si="8">H259</f>
        <v>43333</v>
      </c>
      <c r="B259" s="4" t="s">
        <v>46</v>
      </c>
      <c r="C259" s="4" t="s">
        <v>47</v>
      </c>
      <c r="D259" s="4" t="s">
        <v>48</v>
      </c>
      <c r="E259" s="5">
        <v>4634</v>
      </c>
      <c r="F259" s="5" t="s">
        <v>41</v>
      </c>
      <c r="G259" s="5">
        <f t="shared" ref="G259:G322" si="9">IF(F259="-",-1,1)</f>
        <v>1</v>
      </c>
      <c r="H259" s="8">
        <v>43333</v>
      </c>
      <c r="I259" s="7">
        <v>0.42986111111111108</v>
      </c>
    </row>
    <row r="260" spans="1:9" x14ac:dyDescent="0.2">
      <c r="A260" s="1">
        <f t="shared" si="8"/>
        <v>43332</v>
      </c>
      <c r="B260" s="4" t="s">
        <v>46</v>
      </c>
      <c r="C260" s="4" t="s">
        <v>47</v>
      </c>
      <c r="D260" s="4" t="s">
        <v>48</v>
      </c>
      <c r="E260" s="5">
        <v>4629</v>
      </c>
      <c r="F260" s="5" t="s">
        <v>41</v>
      </c>
      <c r="G260" s="5">
        <f t="shared" si="9"/>
        <v>1</v>
      </c>
      <c r="H260" s="8">
        <v>43332</v>
      </c>
      <c r="I260" s="7">
        <v>0.43333333333333335</v>
      </c>
    </row>
    <row r="261" spans="1:9" x14ac:dyDescent="0.2">
      <c r="A261" s="1">
        <f t="shared" si="8"/>
        <v>43329</v>
      </c>
      <c r="B261" s="4" t="s">
        <v>46</v>
      </c>
      <c r="C261" s="4" t="s">
        <v>47</v>
      </c>
      <c r="D261" s="4" t="s">
        <v>48</v>
      </c>
      <c r="E261" s="5">
        <v>4597</v>
      </c>
      <c r="F261" s="5" t="s">
        <v>40</v>
      </c>
      <c r="G261" s="5">
        <f t="shared" si="9"/>
        <v>-1</v>
      </c>
      <c r="H261" s="8">
        <v>43329</v>
      </c>
      <c r="I261" s="7">
        <v>0.43055555555555558</v>
      </c>
    </row>
    <row r="262" spans="1:9" x14ac:dyDescent="0.2">
      <c r="A262" s="1">
        <f t="shared" si="8"/>
        <v>43328</v>
      </c>
      <c r="B262" s="4" t="s">
        <v>46</v>
      </c>
      <c r="C262" s="4" t="s">
        <v>47</v>
      </c>
      <c r="D262" s="4" t="s">
        <v>48</v>
      </c>
      <c r="E262" s="5">
        <v>4677</v>
      </c>
      <c r="F262" s="5" t="s">
        <v>41</v>
      </c>
      <c r="G262" s="5">
        <f t="shared" si="9"/>
        <v>1</v>
      </c>
      <c r="H262" s="8">
        <v>43328</v>
      </c>
      <c r="I262" s="7">
        <v>0.44305555555555554</v>
      </c>
    </row>
    <row r="263" spans="1:9" x14ac:dyDescent="0.2">
      <c r="A263" s="1">
        <f t="shared" si="8"/>
        <v>43326</v>
      </c>
      <c r="B263" s="4" t="s">
        <v>46</v>
      </c>
      <c r="C263" s="4" t="s">
        <v>47</v>
      </c>
      <c r="D263" s="4" t="s">
        <v>48</v>
      </c>
      <c r="E263" s="5">
        <v>4668</v>
      </c>
      <c r="F263" s="5" t="s">
        <v>41</v>
      </c>
      <c r="G263" s="5">
        <f t="shared" si="9"/>
        <v>1</v>
      </c>
      <c r="H263" s="8">
        <v>43326</v>
      </c>
      <c r="I263" s="7">
        <v>0.42708333333333331</v>
      </c>
    </row>
    <row r="264" spans="1:9" x14ac:dyDescent="0.2">
      <c r="A264" s="1">
        <f t="shared" si="8"/>
        <v>43325</v>
      </c>
      <c r="B264" s="4" t="s">
        <v>46</v>
      </c>
      <c r="C264" s="4" t="s">
        <v>47</v>
      </c>
      <c r="D264" s="4" t="s">
        <v>48</v>
      </c>
      <c r="E264" s="5">
        <v>4663</v>
      </c>
      <c r="F264" s="5" t="s">
        <v>41</v>
      </c>
      <c r="G264" s="5">
        <f t="shared" si="9"/>
        <v>1</v>
      </c>
      <c r="H264" s="8">
        <v>43325</v>
      </c>
      <c r="I264" s="7">
        <v>0.4236111111111111</v>
      </c>
    </row>
    <row r="265" spans="1:9" x14ac:dyDescent="0.2">
      <c r="A265" s="1">
        <f t="shared" si="8"/>
        <v>43322</v>
      </c>
      <c r="B265" s="4" t="s">
        <v>46</v>
      </c>
      <c r="C265" s="4" t="s">
        <v>47</v>
      </c>
      <c r="D265" s="4" t="s">
        <v>48</v>
      </c>
      <c r="E265" s="5">
        <v>4585</v>
      </c>
      <c r="F265" s="5" t="s">
        <v>40</v>
      </c>
      <c r="G265" s="5">
        <f t="shared" si="9"/>
        <v>-1</v>
      </c>
      <c r="H265" s="8">
        <v>43322</v>
      </c>
      <c r="I265" s="7">
        <v>0.43472222222222223</v>
      </c>
    </row>
    <row r="266" spans="1:9" x14ac:dyDescent="0.2">
      <c r="A266" s="1">
        <f t="shared" si="8"/>
        <v>43321</v>
      </c>
      <c r="B266" s="4" t="s">
        <v>46</v>
      </c>
      <c r="C266" s="4" t="s">
        <v>47</v>
      </c>
      <c r="D266" s="4" t="s">
        <v>48</v>
      </c>
      <c r="E266" s="5">
        <v>4595</v>
      </c>
      <c r="F266" s="5" t="s">
        <v>40</v>
      </c>
      <c r="G266" s="5">
        <f t="shared" si="9"/>
        <v>-1</v>
      </c>
      <c r="H266" s="8">
        <v>43321</v>
      </c>
      <c r="I266" s="7">
        <v>0.42708333333333331</v>
      </c>
    </row>
    <row r="267" spans="1:9" x14ac:dyDescent="0.2">
      <c r="A267" s="1">
        <f t="shared" si="8"/>
        <v>43320</v>
      </c>
      <c r="B267" s="4" t="s">
        <v>46</v>
      </c>
      <c r="C267" s="4" t="s">
        <v>47</v>
      </c>
      <c r="D267" s="4" t="s">
        <v>48</v>
      </c>
      <c r="E267" s="5">
        <v>4759</v>
      </c>
      <c r="F267" s="5" t="s">
        <v>41</v>
      </c>
      <c r="G267" s="5">
        <f t="shared" si="9"/>
        <v>1</v>
      </c>
      <c r="H267" s="8">
        <v>43320</v>
      </c>
      <c r="I267" s="7">
        <v>0.43263888888888885</v>
      </c>
    </row>
    <row r="268" spans="1:9" x14ac:dyDescent="0.2">
      <c r="A268" s="1">
        <f t="shared" si="8"/>
        <v>43319</v>
      </c>
      <c r="B268" s="4" t="s">
        <v>46</v>
      </c>
      <c r="C268" s="4" t="s">
        <v>47</v>
      </c>
      <c r="D268" s="4" t="s">
        <v>48</v>
      </c>
      <c r="E268" s="5">
        <v>4740</v>
      </c>
      <c r="F268" s="5" t="s">
        <v>41</v>
      </c>
      <c r="G268" s="5">
        <f t="shared" si="9"/>
        <v>1</v>
      </c>
      <c r="H268" s="8">
        <v>43319</v>
      </c>
      <c r="I268" s="7">
        <v>0.42430555555555555</v>
      </c>
    </row>
    <row r="269" spans="1:9" x14ac:dyDescent="0.2">
      <c r="A269" s="1">
        <f t="shared" si="8"/>
        <v>43318</v>
      </c>
      <c r="B269" s="4" t="s">
        <v>46</v>
      </c>
      <c r="C269" s="4" t="s">
        <v>47</v>
      </c>
      <c r="D269" s="4" t="s">
        <v>48</v>
      </c>
      <c r="E269" s="5">
        <v>4712</v>
      </c>
      <c r="F269" s="5" t="s">
        <v>40</v>
      </c>
      <c r="G269" s="5">
        <f t="shared" si="9"/>
        <v>-1</v>
      </c>
      <c r="H269" s="8">
        <v>43318</v>
      </c>
      <c r="I269" s="7">
        <v>0.43402777777777773</v>
      </c>
    </row>
    <row r="270" spans="1:9" x14ac:dyDescent="0.2">
      <c r="A270" s="1">
        <f t="shared" si="8"/>
        <v>43315</v>
      </c>
      <c r="B270" s="4" t="s">
        <v>46</v>
      </c>
      <c r="C270" s="4" t="s">
        <v>47</v>
      </c>
      <c r="D270" s="4" t="s">
        <v>48</v>
      </c>
      <c r="E270" s="5">
        <v>4714</v>
      </c>
      <c r="F270" s="5" t="s">
        <v>41</v>
      </c>
      <c r="G270" s="5">
        <f t="shared" si="9"/>
        <v>1</v>
      </c>
      <c r="H270" s="8">
        <v>43315</v>
      </c>
      <c r="I270" s="7">
        <v>0.42638888888888887</v>
      </c>
    </row>
    <row r="271" spans="1:9" x14ac:dyDescent="0.2">
      <c r="A271" s="1">
        <f t="shared" si="8"/>
        <v>43314</v>
      </c>
      <c r="B271" s="4" t="s">
        <v>46</v>
      </c>
      <c r="C271" s="4" t="s">
        <v>47</v>
      </c>
      <c r="D271" s="4" t="s">
        <v>48</v>
      </c>
      <c r="E271" s="5">
        <v>4642</v>
      </c>
      <c r="F271" s="5" t="s">
        <v>40</v>
      </c>
      <c r="G271" s="5">
        <f t="shared" si="9"/>
        <v>-1</v>
      </c>
      <c r="H271" s="8">
        <v>43314</v>
      </c>
      <c r="I271" s="7">
        <v>0.42430555555555555</v>
      </c>
    </row>
    <row r="272" spans="1:9" x14ac:dyDescent="0.2">
      <c r="A272" s="1">
        <f t="shared" si="8"/>
        <v>43313</v>
      </c>
      <c r="B272" s="4" t="s">
        <v>46</v>
      </c>
      <c r="C272" s="4" t="s">
        <v>47</v>
      </c>
      <c r="D272" s="4" t="s">
        <v>48</v>
      </c>
      <c r="E272" s="5">
        <v>4717</v>
      </c>
      <c r="F272" s="5" t="s">
        <v>40</v>
      </c>
      <c r="G272" s="5">
        <f t="shared" si="9"/>
        <v>-1</v>
      </c>
      <c r="H272" s="8">
        <v>43313</v>
      </c>
      <c r="I272" s="7">
        <v>0.43402777777777773</v>
      </c>
    </row>
    <row r="273" spans="1:9" x14ac:dyDescent="0.2">
      <c r="A273" s="1">
        <f t="shared" si="8"/>
        <v>43312</v>
      </c>
      <c r="B273" s="4" t="s">
        <v>46</v>
      </c>
      <c r="C273" s="4" t="s">
        <v>47</v>
      </c>
      <c r="D273" s="4" t="s">
        <v>48</v>
      </c>
      <c r="E273" s="5">
        <v>4822</v>
      </c>
      <c r="F273" s="5" t="s">
        <v>41</v>
      </c>
      <c r="G273" s="5">
        <f t="shared" si="9"/>
        <v>1</v>
      </c>
      <c r="H273" s="8">
        <v>43312</v>
      </c>
      <c r="I273" s="7">
        <v>0.42986111111111108</v>
      </c>
    </row>
    <row r="274" spans="1:9" x14ac:dyDescent="0.2">
      <c r="A274" s="1">
        <f t="shared" si="8"/>
        <v>43311</v>
      </c>
      <c r="B274" s="4" t="s">
        <v>46</v>
      </c>
      <c r="C274" s="4" t="s">
        <v>47</v>
      </c>
      <c r="D274" s="4" t="s">
        <v>48</v>
      </c>
      <c r="E274" s="5">
        <v>4719</v>
      </c>
      <c r="F274" s="5" t="s">
        <v>40</v>
      </c>
      <c r="G274" s="5">
        <f t="shared" si="9"/>
        <v>-1</v>
      </c>
      <c r="H274" s="8">
        <v>43311</v>
      </c>
      <c r="I274" s="7">
        <v>0.42708333333333331</v>
      </c>
    </row>
    <row r="275" spans="1:9" x14ac:dyDescent="0.2">
      <c r="A275" s="1">
        <f t="shared" si="8"/>
        <v>43308</v>
      </c>
      <c r="B275" s="4" t="s">
        <v>46</v>
      </c>
      <c r="C275" s="4" t="s">
        <v>47</v>
      </c>
      <c r="D275" s="4" t="s">
        <v>48</v>
      </c>
      <c r="E275" s="5">
        <v>4782</v>
      </c>
      <c r="F275" s="5" t="s">
        <v>41</v>
      </c>
      <c r="G275" s="5">
        <f t="shared" si="9"/>
        <v>1</v>
      </c>
      <c r="H275" s="8">
        <v>43308</v>
      </c>
      <c r="I275" s="7">
        <v>0.42986111111111108</v>
      </c>
    </row>
    <row r="276" spans="1:9" x14ac:dyDescent="0.2">
      <c r="A276" s="1">
        <f t="shared" si="8"/>
        <v>43307</v>
      </c>
      <c r="B276" s="4" t="s">
        <v>46</v>
      </c>
      <c r="C276" s="4" t="s">
        <v>47</v>
      </c>
      <c r="D276" s="4" t="s">
        <v>48</v>
      </c>
      <c r="E276" s="5">
        <v>4768</v>
      </c>
      <c r="F276" s="5" t="s">
        <v>41</v>
      </c>
      <c r="G276" s="5">
        <f t="shared" si="9"/>
        <v>1</v>
      </c>
      <c r="H276" s="8">
        <v>43307</v>
      </c>
      <c r="I276" s="7">
        <v>0.42986111111111108</v>
      </c>
    </row>
    <row r="277" spans="1:9" x14ac:dyDescent="0.2">
      <c r="A277" s="1">
        <f t="shared" si="8"/>
        <v>43306</v>
      </c>
      <c r="B277" s="4" t="s">
        <v>46</v>
      </c>
      <c r="C277" s="4" t="s">
        <v>47</v>
      </c>
      <c r="D277" s="4" t="s">
        <v>48</v>
      </c>
      <c r="E277" s="5">
        <v>4732</v>
      </c>
      <c r="F277" s="5" t="s">
        <v>41</v>
      </c>
      <c r="G277" s="5">
        <f t="shared" si="9"/>
        <v>1</v>
      </c>
      <c r="H277" s="8">
        <v>43306</v>
      </c>
      <c r="I277" s="7">
        <v>0.43055555555555558</v>
      </c>
    </row>
    <row r="278" spans="1:9" x14ac:dyDescent="0.2">
      <c r="A278" s="1">
        <f t="shared" si="8"/>
        <v>43305</v>
      </c>
      <c r="B278" s="4" t="s">
        <v>46</v>
      </c>
      <c r="C278" s="4" t="s">
        <v>47</v>
      </c>
      <c r="D278" s="4" t="s">
        <v>48</v>
      </c>
      <c r="E278" s="5">
        <v>4664</v>
      </c>
      <c r="F278" s="5" t="s">
        <v>40</v>
      </c>
      <c r="G278" s="5">
        <f t="shared" si="9"/>
        <v>-1</v>
      </c>
      <c r="H278" s="8">
        <v>43305</v>
      </c>
      <c r="I278" s="7">
        <v>0.43541666666666662</v>
      </c>
    </row>
    <row r="279" spans="1:9" x14ac:dyDescent="0.2">
      <c r="A279" s="1">
        <f t="shared" si="8"/>
        <v>43304</v>
      </c>
      <c r="B279" s="4" t="s">
        <v>46</v>
      </c>
      <c r="C279" s="4" t="s">
        <v>47</v>
      </c>
      <c r="D279" s="4" t="s">
        <v>48</v>
      </c>
      <c r="E279" s="5">
        <v>4699</v>
      </c>
      <c r="F279" s="5" t="s">
        <v>40</v>
      </c>
      <c r="G279" s="5">
        <f t="shared" si="9"/>
        <v>-1</v>
      </c>
      <c r="H279" s="8">
        <v>43304</v>
      </c>
      <c r="I279" s="7">
        <v>0.43263888888888885</v>
      </c>
    </row>
    <row r="280" spans="1:9" x14ac:dyDescent="0.2">
      <c r="A280" s="1">
        <f t="shared" si="8"/>
        <v>43301</v>
      </c>
      <c r="B280" s="4" t="s">
        <v>46</v>
      </c>
      <c r="C280" s="4" t="s">
        <v>47</v>
      </c>
      <c r="D280" s="4" t="s">
        <v>48</v>
      </c>
      <c r="E280" s="5">
        <v>4781</v>
      </c>
      <c r="F280" s="5" t="s">
        <v>41</v>
      </c>
      <c r="G280" s="5">
        <f t="shared" si="9"/>
        <v>1</v>
      </c>
      <c r="H280" s="8">
        <v>43301</v>
      </c>
      <c r="I280" s="7">
        <v>0.42291666666666666</v>
      </c>
    </row>
    <row r="281" spans="1:9" x14ac:dyDescent="0.2">
      <c r="A281" s="1">
        <f t="shared" si="8"/>
        <v>43300</v>
      </c>
      <c r="B281" s="4" t="s">
        <v>46</v>
      </c>
      <c r="C281" s="4" t="s">
        <v>47</v>
      </c>
      <c r="D281" s="4" t="s">
        <v>48</v>
      </c>
      <c r="E281" s="5">
        <v>4715</v>
      </c>
      <c r="F281" s="5" t="s">
        <v>41</v>
      </c>
      <c r="G281" s="5">
        <f t="shared" si="9"/>
        <v>1</v>
      </c>
      <c r="H281" s="8">
        <v>43300</v>
      </c>
      <c r="I281" s="7">
        <v>0.42499999999999999</v>
      </c>
    </row>
    <row r="282" spans="1:9" x14ac:dyDescent="0.2">
      <c r="A282" s="1">
        <f t="shared" si="8"/>
        <v>43299</v>
      </c>
      <c r="B282" s="4" t="s">
        <v>46</v>
      </c>
      <c r="C282" s="4" t="s">
        <v>47</v>
      </c>
      <c r="D282" s="4" t="s">
        <v>48</v>
      </c>
      <c r="E282" s="5">
        <v>4650</v>
      </c>
      <c r="F282" s="5" t="s">
        <v>40</v>
      </c>
      <c r="G282" s="5">
        <f t="shared" si="9"/>
        <v>-1</v>
      </c>
      <c r="H282" s="8">
        <v>43299</v>
      </c>
      <c r="I282" s="7">
        <v>0.43194444444444446</v>
      </c>
    </row>
    <row r="283" spans="1:9" x14ac:dyDescent="0.2">
      <c r="A283" s="1">
        <f t="shared" si="8"/>
        <v>43298</v>
      </c>
      <c r="B283" s="4" t="s">
        <v>46</v>
      </c>
      <c r="C283" s="4" t="s">
        <v>47</v>
      </c>
      <c r="D283" s="4" t="s">
        <v>48</v>
      </c>
      <c r="E283" s="5">
        <v>4668</v>
      </c>
      <c r="F283" s="5" t="s">
        <v>40</v>
      </c>
      <c r="G283" s="5">
        <f t="shared" si="9"/>
        <v>-1</v>
      </c>
      <c r="H283" s="8">
        <v>43298</v>
      </c>
      <c r="I283" s="7">
        <v>0.43333333333333335</v>
      </c>
    </row>
    <row r="284" spans="1:9" x14ac:dyDescent="0.2">
      <c r="A284" s="1">
        <f t="shared" si="8"/>
        <v>43297</v>
      </c>
      <c r="B284" s="4" t="s">
        <v>46</v>
      </c>
      <c r="C284" s="4" t="s">
        <v>47</v>
      </c>
      <c r="D284" s="4" t="s">
        <v>48</v>
      </c>
      <c r="E284" s="5">
        <v>4858</v>
      </c>
      <c r="F284" s="5" t="s">
        <v>41</v>
      </c>
      <c r="G284" s="5">
        <f t="shared" si="9"/>
        <v>1</v>
      </c>
      <c r="H284" s="8">
        <v>43297</v>
      </c>
      <c r="I284" s="7">
        <v>0.44791666666666669</v>
      </c>
    </row>
    <row r="285" spans="1:9" x14ac:dyDescent="0.2">
      <c r="A285" s="1">
        <f t="shared" si="8"/>
        <v>43294</v>
      </c>
      <c r="B285" s="4" t="s">
        <v>46</v>
      </c>
      <c r="C285" s="4" t="s">
        <v>47</v>
      </c>
      <c r="D285" s="4" t="s">
        <v>48</v>
      </c>
      <c r="E285" s="5">
        <v>4827</v>
      </c>
      <c r="F285" s="5" t="s">
        <v>40</v>
      </c>
      <c r="G285" s="5">
        <f t="shared" si="9"/>
        <v>-1</v>
      </c>
      <c r="H285" s="8">
        <v>43294</v>
      </c>
      <c r="I285" s="7">
        <v>0.42499999999999999</v>
      </c>
    </row>
    <row r="286" spans="1:9" x14ac:dyDescent="0.2">
      <c r="A286" s="1">
        <f t="shared" si="8"/>
        <v>43293</v>
      </c>
      <c r="B286" s="4" t="s">
        <v>46</v>
      </c>
      <c r="C286" s="4" t="s">
        <v>47</v>
      </c>
      <c r="D286" s="4" t="s">
        <v>48</v>
      </c>
      <c r="E286" s="5">
        <v>4844</v>
      </c>
      <c r="F286" s="5" t="s">
        <v>40</v>
      </c>
      <c r="G286" s="5">
        <f t="shared" si="9"/>
        <v>-1</v>
      </c>
      <c r="H286" s="8">
        <v>43293</v>
      </c>
      <c r="I286" s="7">
        <v>0.42777777777777781</v>
      </c>
    </row>
    <row r="287" spans="1:9" x14ac:dyDescent="0.2">
      <c r="A287" s="1">
        <f t="shared" si="8"/>
        <v>43292</v>
      </c>
      <c r="B287" s="4" t="s">
        <v>46</v>
      </c>
      <c r="C287" s="4" t="s">
        <v>47</v>
      </c>
      <c r="D287" s="4" t="s">
        <v>48</v>
      </c>
      <c r="E287" s="5">
        <v>5098</v>
      </c>
      <c r="F287" s="5" t="s">
        <v>41</v>
      </c>
      <c r="G287" s="5">
        <f t="shared" si="9"/>
        <v>1</v>
      </c>
      <c r="H287" s="8">
        <v>43292</v>
      </c>
      <c r="I287" s="7">
        <v>0.42083333333333334</v>
      </c>
    </row>
    <row r="288" spans="1:9" x14ac:dyDescent="0.2">
      <c r="A288" s="1">
        <f t="shared" si="8"/>
        <v>43291</v>
      </c>
      <c r="B288" s="4" t="s">
        <v>46</v>
      </c>
      <c r="C288" s="4" t="s">
        <v>47</v>
      </c>
      <c r="D288" s="4" t="s">
        <v>48</v>
      </c>
      <c r="E288" s="5">
        <v>5070</v>
      </c>
      <c r="F288" s="5" t="s">
        <v>40</v>
      </c>
      <c r="G288" s="5">
        <f t="shared" si="9"/>
        <v>-1</v>
      </c>
      <c r="H288" s="8">
        <v>43291</v>
      </c>
      <c r="I288" s="7">
        <v>0.41736111111111113</v>
      </c>
    </row>
    <row r="289" spans="1:9" x14ac:dyDescent="0.2">
      <c r="A289" s="1">
        <f t="shared" si="8"/>
        <v>43290</v>
      </c>
      <c r="B289" s="4" t="s">
        <v>46</v>
      </c>
      <c r="C289" s="4" t="s">
        <v>47</v>
      </c>
      <c r="D289" s="4" t="s">
        <v>48</v>
      </c>
      <c r="E289" s="5">
        <v>5083</v>
      </c>
      <c r="F289" s="5" t="s">
        <v>41</v>
      </c>
      <c r="G289" s="5">
        <f t="shared" si="9"/>
        <v>1</v>
      </c>
      <c r="H289" s="8">
        <v>43290</v>
      </c>
      <c r="I289" s="7">
        <v>0.42708333333333331</v>
      </c>
    </row>
    <row r="290" spans="1:9" x14ac:dyDescent="0.2">
      <c r="A290" s="1">
        <f t="shared" si="8"/>
        <v>43287</v>
      </c>
      <c r="B290" s="4" t="s">
        <v>46</v>
      </c>
      <c r="C290" s="4" t="s">
        <v>47</v>
      </c>
      <c r="D290" s="4" t="s">
        <v>48</v>
      </c>
      <c r="E290" s="5">
        <v>5015</v>
      </c>
      <c r="F290" s="5" t="s">
        <v>40</v>
      </c>
      <c r="G290" s="5">
        <f t="shared" si="9"/>
        <v>-1</v>
      </c>
      <c r="H290" s="8">
        <v>43287</v>
      </c>
      <c r="I290" s="7">
        <v>0.43055555555555558</v>
      </c>
    </row>
    <row r="291" spans="1:9" x14ac:dyDescent="0.2">
      <c r="A291" s="1">
        <f t="shared" si="8"/>
        <v>43286</v>
      </c>
      <c r="B291" s="4" t="s">
        <v>46</v>
      </c>
      <c r="C291" s="4" t="s">
        <v>47</v>
      </c>
      <c r="D291" s="4" t="s">
        <v>48</v>
      </c>
      <c r="E291" s="5">
        <v>5093</v>
      </c>
      <c r="F291" s="5" t="s">
        <v>42</v>
      </c>
      <c r="G291" s="5">
        <f t="shared" si="9"/>
        <v>1</v>
      </c>
      <c r="H291" s="8">
        <v>43286</v>
      </c>
      <c r="I291" s="7">
        <v>0.43541666666666662</v>
      </c>
    </row>
    <row r="292" spans="1:9" x14ac:dyDescent="0.2">
      <c r="A292" s="1">
        <f t="shared" si="8"/>
        <v>43285</v>
      </c>
      <c r="B292" s="4" t="s">
        <v>46</v>
      </c>
      <c r="C292" s="4" t="s">
        <v>47</v>
      </c>
      <c r="D292" s="4" t="s">
        <v>48</v>
      </c>
      <c r="E292" s="5">
        <v>5093</v>
      </c>
      <c r="F292" s="5" t="s">
        <v>41</v>
      </c>
      <c r="G292" s="5">
        <f t="shared" si="9"/>
        <v>1</v>
      </c>
      <c r="H292" s="8">
        <v>43285</v>
      </c>
      <c r="I292" s="7">
        <v>0.44444444444444442</v>
      </c>
    </row>
    <row r="293" spans="1:9" x14ac:dyDescent="0.2">
      <c r="A293" s="1">
        <f t="shared" si="8"/>
        <v>43284</v>
      </c>
      <c r="B293" s="4" t="s">
        <v>46</v>
      </c>
      <c r="C293" s="4" t="s">
        <v>47</v>
      </c>
      <c r="D293" s="4" t="s">
        <v>48</v>
      </c>
      <c r="E293" s="5">
        <v>5074</v>
      </c>
      <c r="F293" s="5" t="s">
        <v>40</v>
      </c>
      <c r="G293" s="5">
        <f t="shared" si="9"/>
        <v>-1</v>
      </c>
      <c r="H293" s="8">
        <v>43284</v>
      </c>
      <c r="I293" s="7">
        <v>0.45069444444444445</v>
      </c>
    </row>
    <row r="294" spans="1:9" x14ac:dyDescent="0.2">
      <c r="A294" s="1">
        <f t="shared" si="8"/>
        <v>43283</v>
      </c>
      <c r="B294" s="4" t="s">
        <v>46</v>
      </c>
      <c r="C294" s="4" t="s">
        <v>47</v>
      </c>
      <c r="D294" s="4" t="s">
        <v>48</v>
      </c>
      <c r="E294" s="5">
        <v>5085</v>
      </c>
      <c r="F294" s="5" t="s">
        <v>41</v>
      </c>
      <c r="G294" s="5">
        <f t="shared" si="9"/>
        <v>1</v>
      </c>
      <c r="H294" s="8">
        <v>43283</v>
      </c>
      <c r="I294" s="7">
        <v>0.4236111111111111</v>
      </c>
    </row>
    <row r="295" spans="1:9" x14ac:dyDescent="0.2">
      <c r="A295" s="1">
        <f t="shared" si="8"/>
        <v>43280</v>
      </c>
      <c r="B295" s="4" t="s">
        <v>46</v>
      </c>
      <c r="C295" s="4" t="s">
        <v>47</v>
      </c>
      <c r="D295" s="4" t="s">
        <v>48</v>
      </c>
      <c r="E295" s="5">
        <v>5064</v>
      </c>
      <c r="F295" s="5" t="s">
        <v>41</v>
      </c>
      <c r="G295" s="5">
        <f t="shared" si="9"/>
        <v>1</v>
      </c>
      <c r="H295" s="8">
        <v>43280</v>
      </c>
      <c r="I295" s="7">
        <v>0.41944444444444445</v>
      </c>
    </row>
    <row r="296" spans="1:9" x14ac:dyDescent="0.2">
      <c r="A296" s="1">
        <f t="shared" si="8"/>
        <v>43279</v>
      </c>
      <c r="B296" s="4" t="s">
        <v>46</v>
      </c>
      <c r="C296" s="4" t="s">
        <v>47</v>
      </c>
      <c r="D296" s="4" t="s">
        <v>48</v>
      </c>
      <c r="E296" s="5">
        <v>4986</v>
      </c>
      <c r="F296" s="5" t="s">
        <v>41</v>
      </c>
      <c r="G296" s="5">
        <f t="shared" si="9"/>
        <v>1</v>
      </c>
      <c r="H296" s="8">
        <v>43279</v>
      </c>
      <c r="I296" s="7">
        <v>0.42569444444444443</v>
      </c>
    </row>
    <row r="297" spans="1:9" x14ac:dyDescent="0.2">
      <c r="A297" s="1">
        <f t="shared" si="8"/>
        <v>43278</v>
      </c>
      <c r="B297" s="4" t="s">
        <v>46</v>
      </c>
      <c r="C297" s="4" t="s">
        <v>47</v>
      </c>
      <c r="D297" s="4" t="s">
        <v>48</v>
      </c>
      <c r="E297" s="5">
        <v>4808</v>
      </c>
      <c r="F297" s="5" t="s">
        <v>41</v>
      </c>
      <c r="G297" s="5">
        <f t="shared" si="9"/>
        <v>1</v>
      </c>
      <c r="H297" s="8">
        <v>43278</v>
      </c>
      <c r="I297" s="7">
        <v>0.45416666666666666</v>
      </c>
    </row>
    <row r="298" spans="1:9" x14ac:dyDescent="0.2">
      <c r="A298" s="1">
        <f t="shared" si="8"/>
        <v>43277</v>
      </c>
      <c r="B298" s="4" t="s">
        <v>46</v>
      </c>
      <c r="C298" s="4" t="s">
        <v>47</v>
      </c>
      <c r="D298" s="4" t="s">
        <v>48</v>
      </c>
      <c r="E298" s="5">
        <v>4639</v>
      </c>
      <c r="F298" s="5" t="s">
        <v>40</v>
      </c>
      <c r="G298" s="5">
        <f t="shared" si="9"/>
        <v>-1</v>
      </c>
      <c r="H298" s="8">
        <v>43277</v>
      </c>
      <c r="I298" s="7">
        <v>0.43402777777777773</v>
      </c>
    </row>
    <row r="299" spans="1:9" x14ac:dyDescent="0.2">
      <c r="A299" s="1">
        <f t="shared" si="8"/>
        <v>43276</v>
      </c>
      <c r="B299" s="4" t="s">
        <v>46</v>
      </c>
      <c r="C299" s="4" t="s">
        <v>47</v>
      </c>
      <c r="D299" s="4" t="s">
        <v>48</v>
      </c>
      <c r="E299" s="5">
        <v>4648</v>
      </c>
      <c r="F299" s="5" t="s">
        <v>41</v>
      </c>
      <c r="G299" s="5">
        <f t="shared" si="9"/>
        <v>1</v>
      </c>
      <c r="H299" s="8">
        <v>43276</v>
      </c>
      <c r="I299" s="7">
        <v>0.45416666666666666</v>
      </c>
    </row>
    <row r="300" spans="1:9" x14ac:dyDescent="0.2">
      <c r="A300" s="1">
        <f t="shared" si="8"/>
        <v>43273</v>
      </c>
      <c r="B300" s="4" t="s">
        <v>46</v>
      </c>
      <c r="C300" s="4" t="s">
        <v>47</v>
      </c>
      <c r="D300" s="4" t="s">
        <v>48</v>
      </c>
      <c r="E300" s="5">
        <v>4470</v>
      </c>
      <c r="F300" s="5" t="s">
        <v>40</v>
      </c>
      <c r="G300" s="5">
        <f t="shared" si="9"/>
        <v>-1</v>
      </c>
      <c r="H300" s="8">
        <v>43273</v>
      </c>
      <c r="I300" s="7">
        <v>0.42083333333333334</v>
      </c>
    </row>
    <row r="301" spans="1:9" x14ac:dyDescent="0.2">
      <c r="A301" s="1">
        <f t="shared" si="8"/>
        <v>43272</v>
      </c>
      <c r="B301" s="4" t="s">
        <v>46</v>
      </c>
      <c r="C301" s="4" t="s">
        <v>47</v>
      </c>
      <c r="D301" s="4" t="s">
        <v>48</v>
      </c>
      <c r="E301" s="5">
        <v>4474</v>
      </c>
      <c r="F301" s="5" t="s">
        <v>41</v>
      </c>
      <c r="G301" s="5">
        <f t="shared" si="9"/>
        <v>1</v>
      </c>
      <c r="H301" s="8">
        <v>43272</v>
      </c>
      <c r="I301" s="7">
        <v>0.42152777777777778</v>
      </c>
    </row>
    <row r="302" spans="1:9" x14ac:dyDescent="0.2">
      <c r="A302" s="1">
        <f t="shared" si="8"/>
        <v>43271</v>
      </c>
      <c r="B302" s="4" t="s">
        <v>46</v>
      </c>
      <c r="C302" s="4" t="s">
        <v>47</v>
      </c>
      <c r="D302" s="4" t="s">
        <v>48</v>
      </c>
      <c r="E302" s="5">
        <v>4435</v>
      </c>
      <c r="F302" s="5" t="s">
        <v>40</v>
      </c>
      <c r="G302" s="5">
        <f t="shared" si="9"/>
        <v>-1</v>
      </c>
      <c r="H302" s="8">
        <v>43271</v>
      </c>
      <c r="I302" s="7">
        <v>0.42222222222222222</v>
      </c>
    </row>
    <row r="303" spans="1:9" x14ac:dyDescent="0.2">
      <c r="A303" s="1">
        <f t="shared" si="8"/>
        <v>43270</v>
      </c>
      <c r="B303" s="4" t="s">
        <v>46</v>
      </c>
      <c r="C303" s="4" t="s">
        <v>47</v>
      </c>
      <c r="D303" s="4" t="s">
        <v>48</v>
      </c>
      <c r="E303" s="5">
        <v>4479</v>
      </c>
      <c r="F303" s="5" t="s">
        <v>41</v>
      </c>
      <c r="G303" s="5">
        <f t="shared" si="9"/>
        <v>1</v>
      </c>
      <c r="H303" s="8">
        <v>43270</v>
      </c>
      <c r="I303" s="7">
        <v>0.42569444444444443</v>
      </c>
    </row>
    <row r="304" spans="1:9" x14ac:dyDescent="0.2">
      <c r="A304" s="1">
        <f t="shared" si="8"/>
        <v>43269</v>
      </c>
      <c r="B304" s="4" t="s">
        <v>46</v>
      </c>
      <c r="C304" s="4" t="s">
        <v>47</v>
      </c>
      <c r="D304" s="4" t="s">
        <v>48</v>
      </c>
      <c r="E304" s="5">
        <v>4422</v>
      </c>
      <c r="F304" s="5" t="s">
        <v>40</v>
      </c>
      <c r="G304" s="5">
        <f t="shared" si="9"/>
        <v>-1</v>
      </c>
      <c r="H304" s="8">
        <v>43269</v>
      </c>
      <c r="I304" s="7">
        <v>0.44236111111111115</v>
      </c>
    </row>
    <row r="305" spans="1:9" x14ac:dyDescent="0.2">
      <c r="A305" s="1">
        <f t="shared" si="8"/>
        <v>43266</v>
      </c>
      <c r="B305" s="4" t="s">
        <v>46</v>
      </c>
      <c r="C305" s="4" t="s">
        <v>47</v>
      </c>
      <c r="D305" s="4" t="s">
        <v>48</v>
      </c>
      <c r="E305" s="5">
        <v>4528</v>
      </c>
      <c r="F305" s="5" t="s">
        <v>41</v>
      </c>
      <c r="G305" s="5">
        <f t="shared" si="9"/>
        <v>1</v>
      </c>
      <c r="H305" s="8">
        <v>43266</v>
      </c>
      <c r="I305" s="7">
        <v>0.42430555555555555</v>
      </c>
    </row>
    <row r="306" spans="1:9" x14ac:dyDescent="0.2">
      <c r="A306" s="1">
        <f t="shared" si="8"/>
        <v>43265</v>
      </c>
      <c r="B306" s="4" t="s">
        <v>46</v>
      </c>
      <c r="C306" s="4" t="s">
        <v>47</v>
      </c>
      <c r="D306" s="4" t="s">
        <v>48</v>
      </c>
      <c r="E306" s="5">
        <v>4507</v>
      </c>
      <c r="F306" s="5" t="s">
        <v>41</v>
      </c>
      <c r="G306" s="5">
        <f t="shared" si="9"/>
        <v>1</v>
      </c>
      <c r="H306" s="8">
        <v>43265</v>
      </c>
      <c r="I306" s="7">
        <v>0.42569444444444443</v>
      </c>
    </row>
    <row r="307" spans="1:9" x14ac:dyDescent="0.2">
      <c r="A307" s="1">
        <f t="shared" si="8"/>
        <v>43264</v>
      </c>
      <c r="B307" s="4" t="s">
        <v>46</v>
      </c>
      <c r="C307" s="4" t="s">
        <v>47</v>
      </c>
      <c r="D307" s="4" t="s">
        <v>48</v>
      </c>
      <c r="E307" s="5">
        <v>4476</v>
      </c>
      <c r="F307" s="5" t="s">
        <v>41</v>
      </c>
      <c r="G307" s="5">
        <f t="shared" si="9"/>
        <v>1</v>
      </c>
      <c r="H307" s="8">
        <v>43264</v>
      </c>
      <c r="I307" s="7">
        <v>0.4291666666666667</v>
      </c>
    </row>
    <row r="308" spans="1:9" x14ac:dyDescent="0.2">
      <c r="A308" s="1">
        <f t="shared" si="8"/>
        <v>43263</v>
      </c>
      <c r="B308" s="4" t="s">
        <v>46</v>
      </c>
      <c r="C308" s="4" t="s">
        <v>47</v>
      </c>
      <c r="D308" s="4" t="s">
        <v>48</v>
      </c>
      <c r="E308" s="5">
        <v>4451</v>
      </c>
      <c r="F308" s="5" t="s">
        <v>41</v>
      </c>
      <c r="G308" s="5">
        <f t="shared" si="9"/>
        <v>1</v>
      </c>
      <c r="H308" s="8">
        <v>43263</v>
      </c>
      <c r="I308" s="7">
        <v>0.42569444444444443</v>
      </c>
    </row>
    <row r="309" spans="1:9" x14ac:dyDescent="0.2">
      <c r="A309" s="1">
        <f t="shared" si="8"/>
        <v>43262</v>
      </c>
      <c r="B309" s="4" t="s">
        <v>46</v>
      </c>
      <c r="C309" s="4" t="s">
        <v>47</v>
      </c>
      <c r="D309" s="4" t="s">
        <v>48</v>
      </c>
      <c r="E309" s="5">
        <v>4439</v>
      </c>
      <c r="F309" s="5" t="s">
        <v>41</v>
      </c>
      <c r="G309" s="5">
        <f t="shared" si="9"/>
        <v>1</v>
      </c>
      <c r="H309" s="8">
        <v>43262</v>
      </c>
      <c r="I309" s="7">
        <v>0.42222222222222222</v>
      </c>
    </row>
    <row r="310" spans="1:9" x14ac:dyDescent="0.2">
      <c r="A310" s="1">
        <f t="shared" si="8"/>
        <v>43259</v>
      </c>
      <c r="B310" s="4" t="s">
        <v>46</v>
      </c>
      <c r="C310" s="4" t="s">
        <v>47</v>
      </c>
      <c r="D310" s="4" t="s">
        <v>48</v>
      </c>
      <c r="E310" s="5">
        <v>4420</v>
      </c>
      <c r="F310" s="5" t="s">
        <v>41</v>
      </c>
      <c r="G310" s="5">
        <f t="shared" si="9"/>
        <v>1</v>
      </c>
      <c r="H310" s="8">
        <v>43259</v>
      </c>
      <c r="I310" s="7">
        <v>0.4597222222222222</v>
      </c>
    </row>
    <row r="311" spans="1:9" x14ac:dyDescent="0.2">
      <c r="A311" s="1">
        <f t="shared" si="8"/>
        <v>43258</v>
      </c>
      <c r="B311" s="4" t="s">
        <v>46</v>
      </c>
      <c r="C311" s="4" t="s">
        <v>47</v>
      </c>
      <c r="D311" s="4" t="s">
        <v>48</v>
      </c>
      <c r="E311" s="5">
        <v>4339</v>
      </c>
      <c r="F311" s="5" t="s">
        <v>40</v>
      </c>
      <c r="G311" s="5">
        <f t="shared" si="9"/>
        <v>-1</v>
      </c>
      <c r="H311" s="8">
        <v>43258</v>
      </c>
      <c r="I311" s="7">
        <v>0.42083333333333334</v>
      </c>
    </row>
    <row r="312" spans="1:9" x14ac:dyDescent="0.2">
      <c r="A312" s="1">
        <f t="shared" si="8"/>
        <v>43257</v>
      </c>
      <c r="B312" s="4" t="s">
        <v>46</v>
      </c>
      <c r="C312" s="4" t="s">
        <v>47</v>
      </c>
      <c r="D312" s="4" t="s">
        <v>48</v>
      </c>
      <c r="E312" s="5">
        <v>4402</v>
      </c>
      <c r="F312" s="5" t="s">
        <v>41</v>
      </c>
      <c r="G312" s="5">
        <f t="shared" si="9"/>
        <v>1</v>
      </c>
      <c r="H312" s="8">
        <v>43257</v>
      </c>
      <c r="I312" s="7">
        <v>0.42430555555555555</v>
      </c>
    </row>
    <row r="313" spans="1:9" x14ac:dyDescent="0.2">
      <c r="A313" s="1">
        <f t="shared" si="8"/>
        <v>43256</v>
      </c>
      <c r="B313" s="4" t="s">
        <v>46</v>
      </c>
      <c r="C313" s="4" t="s">
        <v>47</v>
      </c>
      <c r="D313" s="4" t="s">
        <v>48</v>
      </c>
      <c r="E313" s="5">
        <v>4342</v>
      </c>
      <c r="F313" s="5" t="s">
        <v>40</v>
      </c>
      <c r="G313" s="5">
        <f t="shared" si="9"/>
        <v>-1</v>
      </c>
      <c r="H313" s="8">
        <v>43256</v>
      </c>
      <c r="I313" s="7">
        <v>0.42986111111111108</v>
      </c>
    </row>
    <row r="314" spans="1:9" x14ac:dyDescent="0.2">
      <c r="A314" s="1">
        <f t="shared" si="8"/>
        <v>43255</v>
      </c>
      <c r="B314" s="4" t="s">
        <v>46</v>
      </c>
      <c r="C314" s="4" t="s">
        <v>47</v>
      </c>
      <c r="D314" s="4" t="s">
        <v>48</v>
      </c>
      <c r="E314" s="5">
        <v>4421</v>
      </c>
      <c r="F314" s="5" t="s">
        <v>40</v>
      </c>
      <c r="G314" s="5">
        <f t="shared" si="9"/>
        <v>-1</v>
      </c>
      <c r="H314" s="8">
        <v>43255</v>
      </c>
      <c r="I314" s="7">
        <v>0.43611111111111112</v>
      </c>
    </row>
    <row r="315" spans="1:9" x14ac:dyDescent="0.2">
      <c r="A315" s="1">
        <f t="shared" si="8"/>
        <v>43252</v>
      </c>
      <c r="B315" s="4" t="s">
        <v>46</v>
      </c>
      <c r="C315" s="4" t="s">
        <v>47</v>
      </c>
      <c r="D315" s="4" t="s">
        <v>48</v>
      </c>
      <c r="E315" s="5">
        <v>4522</v>
      </c>
      <c r="F315" s="5" t="s">
        <v>40</v>
      </c>
      <c r="G315" s="5">
        <f t="shared" si="9"/>
        <v>-1</v>
      </c>
      <c r="H315" s="8">
        <v>43252</v>
      </c>
      <c r="I315" s="7">
        <v>0.42708333333333331</v>
      </c>
    </row>
    <row r="316" spans="1:9" x14ac:dyDescent="0.2">
      <c r="A316" s="1">
        <f t="shared" si="8"/>
        <v>43251</v>
      </c>
      <c r="B316" s="4" t="s">
        <v>46</v>
      </c>
      <c r="C316" s="4" t="s">
        <v>47</v>
      </c>
      <c r="D316" s="4" t="s">
        <v>48</v>
      </c>
      <c r="E316" s="5">
        <v>4613</v>
      </c>
      <c r="F316" s="5" t="s">
        <v>41</v>
      </c>
      <c r="G316" s="5">
        <f t="shared" si="9"/>
        <v>1</v>
      </c>
      <c r="H316" s="8">
        <v>43251</v>
      </c>
      <c r="I316" s="7">
        <v>0.42291666666666666</v>
      </c>
    </row>
    <row r="317" spans="1:9" x14ac:dyDescent="0.2">
      <c r="A317" s="1">
        <f t="shared" si="8"/>
        <v>43250</v>
      </c>
      <c r="B317" s="4" t="s">
        <v>46</v>
      </c>
      <c r="C317" s="4" t="s">
        <v>47</v>
      </c>
      <c r="D317" s="4" t="s">
        <v>48</v>
      </c>
      <c r="E317" s="5">
        <v>4526</v>
      </c>
      <c r="F317" s="5" t="s">
        <v>40</v>
      </c>
      <c r="G317" s="5">
        <f t="shared" si="9"/>
        <v>-1</v>
      </c>
      <c r="H317" s="8">
        <v>43250</v>
      </c>
      <c r="I317" s="7">
        <v>0.4291666666666667</v>
      </c>
    </row>
    <row r="318" spans="1:9" x14ac:dyDescent="0.2">
      <c r="A318" s="1">
        <f t="shared" si="8"/>
        <v>43249</v>
      </c>
      <c r="B318" s="4" t="s">
        <v>46</v>
      </c>
      <c r="C318" s="4" t="s">
        <v>47</v>
      </c>
      <c r="D318" s="4" t="s">
        <v>48</v>
      </c>
      <c r="E318" s="5">
        <v>4633</v>
      </c>
      <c r="F318" s="5" t="s">
        <v>42</v>
      </c>
      <c r="G318" s="5">
        <f t="shared" si="9"/>
        <v>1</v>
      </c>
      <c r="H318" s="8">
        <v>43249</v>
      </c>
      <c r="I318" s="7">
        <v>0.4368055555555555</v>
      </c>
    </row>
    <row r="319" spans="1:9" x14ac:dyDescent="0.2">
      <c r="A319" s="1">
        <f t="shared" si="8"/>
        <v>43248</v>
      </c>
      <c r="B319" s="4" t="s">
        <v>46</v>
      </c>
      <c r="C319" s="4" t="s">
        <v>47</v>
      </c>
      <c r="D319" s="4" t="s">
        <v>48</v>
      </c>
      <c r="E319" s="5">
        <v>4633</v>
      </c>
      <c r="F319" s="5" t="s">
        <v>40</v>
      </c>
      <c r="G319" s="5">
        <f t="shared" si="9"/>
        <v>-1</v>
      </c>
      <c r="H319" s="8">
        <v>43248</v>
      </c>
      <c r="I319" s="7">
        <v>0.42083333333333334</v>
      </c>
    </row>
    <row r="320" spans="1:9" x14ac:dyDescent="0.2">
      <c r="A320" s="1">
        <f t="shared" si="8"/>
        <v>43245</v>
      </c>
      <c r="B320" s="4" t="s">
        <v>46</v>
      </c>
      <c r="C320" s="4" t="s">
        <v>47</v>
      </c>
      <c r="D320" s="4" t="s">
        <v>48</v>
      </c>
      <c r="E320" s="5">
        <v>4836</v>
      </c>
      <c r="F320" s="5" t="s">
        <v>40</v>
      </c>
      <c r="G320" s="5">
        <f t="shared" si="9"/>
        <v>-1</v>
      </c>
      <c r="H320" s="8">
        <v>43245</v>
      </c>
      <c r="I320" s="7">
        <v>0.42499999999999999</v>
      </c>
    </row>
    <row r="321" spans="1:9" x14ac:dyDescent="0.2">
      <c r="A321" s="1">
        <f t="shared" si="8"/>
        <v>43244</v>
      </c>
      <c r="B321" s="4" t="s">
        <v>46</v>
      </c>
      <c r="C321" s="4" t="s">
        <v>47</v>
      </c>
      <c r="D321" s="4" t="s">
        <v>48</v>
      </c>
      <c r="E321" s="5">
        <v>4900</v>
      </c>
      <c r="F321" s="5" t="s">
        <v>40</v>
      </c>
      <c r="G321" s="5">
        <f t="shared" si="9"/>
        <v>-1</v>
      </c>
      <c r="H321" s="8">
        <v>43244</v>
      </c>
      <c r="I321" s="7">
        <v>0.44305555555555554</v>
      </c>
    </row>
    <row r="322" spans="1:9" x14ac:dyDescent="0.2">
      <c r="A322" s="1">
        <f t="shared" si="8"/>
        <v>43243</v>
      </c>
      <c r="B322" s="4" t="s">
        <v>46</v>
      </c>
      <c r="C322" s="4" t="s">
        <v>47</v>
      </c>
      <c r="D322" s="4" t="s">
        <v>48</v>
      </c>
      <c r="E322" s="5">
        <v>4911</v>
      </c>
      <c r="F322" s="5" t="s">
        <v>40</v>
      </c>
      <c r="G322" s="5">
        <f t="shared" si="9"/>
        <v>-1</v>
      </c>
      <c r="H322" s="8">
        <v>43243</v>
      </c>
      <c r="I322" s="7">
        <v>0.42569444444444443</v>
      </c>
    </row>
    <row r="323" spans="1:9" x14ac:dyDescent="0.2">
      <c r="A323" s="1">
        <f t="shared" ref="A323:A386" si="10">H323</f>
        <v>43242</v>
      </c>
      <c r="B323" s="4" t="s">
        <v>46</v>
      </c>
      <c r="C323" s="4" t="s">
        <v>47</v>
      </c>
      <c r="D323" s="4" t="s">
        <v>48</v>
      </c>
      <c r="E323" s="5">
        <v>4919</v>
      </c>
      <c r="F323" s="5" t="s">
        <v>41</v>
      </c>
      <c r="G323" s="5">
        <f t="shared" ref="G323:G386" si="11">IF(F323="-",-1,1)</f>
        <v>1</v>
      </c>
      <c r="H323" s="8">
        <v>43242</v>
      </c>
      <c r="I323" s="7">
        <v>0.48749999999999999</v>
      </c>
    </row>
    <row r="324" spans="1:9" x14ac:dyDescent="0.2">
      <c r="A324" s="1">
        <f t="shared" si="10"/>
        <v>43241</v>
      </c>
      <c r="B324" s="4" t="s">
        <v>46</v>
      </c>
      <c r="C324" s="4" t="s">
        <v>47</v>
      </c>
      <c r="D324" s="4" t="s">
        <v>48</v>
      </c>
      <c r="E324" s="5">
        <v>4844</v>
      </c>
      <c r="F324" s="5" t="s">
        <v>41</v>
      </c>
      <c r="G324" s="5">
        <f t="shared" si="11"/>
        <v>1</v>
      </c>
      <c r="H324" s="8">
        <v>43241</v>
      </c>
      <c r="I324" s="7">
        <v>0.42708333333333331</v>
      </c>
    </row>
    <row r="325" spans="1:9" x14ac:dyDescent="0.2">
      <c r="A325" s="1">
        <f t="shared" si="10"/>
        <v>43238</v>
      </c>
      <c r="B325" s="4" t="s">
        <v>46</v>
      </c>
      <c r="C325" s="4" t="s">
        <v>47</v>
      </c>
      <c r="D325" s="4" t="s">
        <v>48</v>
      </c>
      <c r="E325" s="5">
        <v>4841</v>
      </c>
      <c r="F325" s="5" t="s">
        <v>40</v>
      </c>
      <c r="G325" s="5">
        <f t="shared" si="11"/>
        <v>-1</v>
      </c>
      <c r="H325" s="8">
        <v>43238</v>
      </c>
      <c r="I325" s="7">
        <v>0.42152777777777778</v>
      </c>
    </row>
    <row r="326" spans="1:9" x14ac:dyDescent="0.2">
      <c r="A326" s="1">
        <f t="shared" si="10"/>
        <v>43237</v>
      </c>
      <c r="B326" s="4" t="s">
        <v>46</v>
      </c>
      <c r="C326" s="4" t="s">
        <v>47</v>
      </c>
      <c r="D326" s="4" t="s">
        <v>48</v>
      </c>
      <c r="E326" s="5">
        <v>4849</v>
      </c>
      <c r="F326" s="5" t="s">
        <v>41</v>
      </c>
      <c r="G326" s="5">
        <f t="shared" si="11"/>
        <v>1</v>
      </c>
      <c r="H326" s="8">
        <v>43237</v>
      </c>
      <c r="I326" s="7">
        <v>0.42708333333333331</v>
      </c>
    </row>
    <row r="327" spans="1:9" x14ac:dyDescent="0.2">
      <c r="A327" s="1">
        <f t="shared" si="10"/>
        <v>43236</v>
      </c>
      <c r="B327" s="4" t="s">
        <v>46</v>
      </c>
      <c r="C327" s="4" t="s">
        <v>47</v>
      </c>
      <c r="D327" s="4" t="s">
        <v>48</v>
      </c>
      <c r="E327" s="5">
        <v>4815</v>
      </c>
      <c r="F327" s="5" t="s">
        <v>41</v>
      </c>
      <c r="G327" s="5">
        <f t="shared" si="11"/>
        <v>1</v>
      </c>
      <c r="H327" s="8">
        <v>43236</v>
      </c>
      <c r="I327" s="7">
        <v>0.42708333333333331</v>
      </c>
    </row>
    <row r="328" spans="1:9" x14ac:dyDescent="0.2">
      <c r="A328" s="1">
        <f t="shared" si="10"/>
        <v>43235</v>
      </c>
      <c r="B328" s="4" t="s">
        <v>46</v>
      </c>
      <c r="C328" s="4" t="s">
        <v>47</v>
      </c>
      <c r="D328" s="4" t="s">
        <v>48</v>
      </c>
      <c r="E328" s="5">
        <v>4777</v>
      </c>
      <c r="F328" s="5" t="s">
        <v>41</v>
      </c>
      <c r="G328" s="5">
        <f t="shared" si="11"/>
        <v>1</v>
      </c>
      <c r="H328" s="8">
        <v>43235</v>
      </c>
      <c r="I328" s="7">
        <v>0.42638888888888887</v>
      </c>
    </row>
    <row r="329" spans="1:9" x14ac:dyDescent="0.2">
      <c r="A329" s="1">
        <f t="shared" si="10"/>
        <v>43234</v>
      </c>
      <c r="B329" s="4" t="s">
        <v>46</v>
      </c>
      <c r="C329" s="4" t="s">
        <v>47</v>
      </c>
      <c r="D329" s="4" t="s">
        <v>48</v>
      </c>
      <c r="E329" s="5">
        <v>4752</v>
      </c>
      <c r="F329" s="5" t="s">
        <v>40</v>
      </c>
      <c r="G329" s="5">
        <f t="shared" si="11"/>
        <v>-1</v>
      </c>
      <c r="H329" s="8">
        <v>43234</v>
      </c>
      <c r="I329" s="7">
        <v>0.42083333333333334</v>
      </c>
    </row>
    <row r="330" spans="1:9" x14ac:dyDescent="0.2">
      <c r="A330" s="1">
        <f t="shared" si="10"/>
        <v>43231</v>
      </c>
      <c r="B330" s="4" t="s">
        <v>46</v>
      </c>
      <c r="C330" s="4" t="s">
        <v>47</v>
      </c>
      <c r="D330" s="4" t="s">
        <v>48</v>
      </c>
      <c r="E330" s="5">
        <v>4808</v>
      </c>
      <c r="F330" s="5" t="s">
        <v>41</v>
      </c>
      <c r="G330" s="5">
        <f t="shared" si="11"/>
        <v>1</v>
      </c>
      <c r="H330" s="8">
        <v>43231</v>
      </c>
      <c r="I330" s="7">
        <v>0.41944444444444445</v>
      </c>
    </row>
    <row r="331" spans="1:9" x14ac:dyDescent="0.2">
      <c r="A331" s="1">
        <f t="shared" si="10"/>
        <v>43230</v>
      </c>
      <c r="B331" s="4" t="s">
        <v>46</v>
      </c>
      <c r="C331" s="4" t="s">
        <v>47</v>
      </c>
      <c r="D331" s="4" t="s">
        <v>48</v>
      </c>
      <c r="E331" s="5">
        <v>4794</v>
      </c>
      <c r="F331" s="5" t="s">
        <v>41</v>
      </c>
      <c r="G331" s="5">
        <f t="shared" si="11"/>
        <v>1</v>
      </c>
      <c r="H331" s="8">
        <v>43230</v>
      </c>
      <c r="I331" s="7">
        <v>0.42152777777777778</v>
      </c>
    </row>
    <row r="332" spans="1:9" x14ac:dyDescent="0.2">
      <c r="A332" s="1">
        <f t="shared" si="10"/>
        <v>43229</v>
      </c>
      <c r="B332" s="4" t="s">
        <v>46</v>
      </c>
      <c r="C332" s="4" t="s">
        <v>47</v>
      </c>
      <c r="D332" s="4" t="s">
        <v>48</v>
      </c>
      <c r="E332" s="5">
        <v>4633</v>
      </c>
      <c r="F332" s="5" t="s">
        <v>40</v>
      </c>
      <c r="G332" s="5">
        <f t="shared" si="11"/>
        <v>-1</v>
      </c>
      <c r="H332" s="8">
        <v>43229</v>
      </c>
      <c r="I332" s="7">
        <v>0.43124999999999997</v>
      </c>
    </row>
    <row r="333" spans="1:9" x14ac:dyDescent="0.2">
      <c r="A333" s="1">
        <f t="shared" si="10"/>
        <v>43228</v>
      </c>
      <c r="B333" s="4" t="s">
        <v>46</v>
      </c>
      <c r="C333" s="4" t="s">
        <v>47</v>
      </c>
      <c r="D333" s="4" t="s">
        <v>48</v>
      </c>
      <c r="E333" s="5">
        <v>4746</v>
      </c>
      <c r="F333" s="5" t="s">
        <v>41</v>
      </c>
      <c r="G333" s="5">
        <f t="shared" si="11"/>
        <v>1</v>
      </c>
      <c r="H333" s="8">
        <v>43228</v>
      </c>
      <c r="I333" s="7">
        <v>0.42222222222222222</v>
      </c>
    </row>
    <row r="334" spans="1:9" x14ac:dyDescent="0.2">
      <c r="A334" s="1">
        <f t="shared" si="10"/>
        <v>43227</v>
      </c>
      <c r="B334" s="4" t="s">
        <v>46</v>
      </c>
      <c r="C334" s="4" t="s">
        <v>47</v>
      </c>
      <c r="D334" s="4" t="s">
        <v>48</v>
      </c>
      <c r="E334" s="5">
        <v>4655</v>
      </c>
      <c r="F334" s="5" t="s">
        <v>41</v>
      </c>
      <c r="G334" s="5">
        <f t="shared" si="11"/>
        <v>1</v>
      </c>
      <c r="H334" s="8">
        <v>43227</v>
      </c>
      <c r="I334" s="7">
        <v>0.4548611111111111</v>
      </c>
    </row>
    <row r="335" spans="1:9" x14ac:dyDescent="0.2">
      <c r="A335" s="1">
        <f t="shared" si="10"/>
        <v>43224</v>
      </c>
      <c r="B335" s="4" t="s">
        <v>46</v>
      </c>
      <c r="C335" s="4" t="s">
        <v>47</v>
      </c>
      <c r="D335" s="4" t="s">
        <v>48</v>
      </c>
      <c r="E335" s="5">
        <v>4558</v>
      </c>
      <c r="F335" s="5" t="s">
        <v>41</v>
      </c>
      <c r="G335" s="5">
        <f t="shared" si="11"/>
        <v>1</v>
      </c>
      <c r="H335" s="8">
        <v>43224</v>
      </c>
      <c r="I335" s="7">
        <v>0.42152777777777778</v>
      </c>
    </row>
    <row r="336" spans="1:9" x14ac:dyDescent="0.2">
      <c r="A336" s="1">
        <f t="shared" si="10"/>
        <v>43223</v>
      </c>
      <c r="B336" s="4" t="s">
        <v>46</v>
      </c>
      <c r="C336" s="4" t="s">
        <v>47</v>
      </c>
      <c r="D336" s="4" t="s">
        <v>48</v>
      </c>
      <c r="E336" s="5">
        <v>4528</v>
      </c>
      <c r="F336" s="5" t="s">
        <v>41</v>
      </c>
      <c r="G336" s="5">
        <f t="shared" si="11"/>
        <v>1</v>
      </c>
      <c r="H336" s="8">
        <v>43223</v>
      </c>
      <c r="I336" s="7">
        <v>0.42222222222222222</v>
      </c>
    </row>
    <row r="337" spans="1:9" x14ac:dyDescent="0.2">
      <c r="A337" s="1">
        <f t="shared" si="10"/>
        <v>43222</v>
      </c>
      <c r="B337" s="4" t="s">
        <v>46</v>
      </c>
      <c r="C337" s="4" t="s">
        <v>47</v>
      </c>
      <c r="D337" s="4" t="s">
        <v>48</v>
      </c>
      <c r="E337" s="5">
        <v>4491</v>
      </c>
      <c r="F337" s="5" t="s">
        <v>40</v>
      </c>
      <c r="G337" s="5">
        <f t="shared" si="11"/>
        <v>-1</v>
      </c>
      <c r="H337" s="8">
        <v>43222</v>
      </c>
      <c r="I337" s="7">
        <v>0.42152777777777778</v>
      </c>
    </row>
    <row r="338" spans="1:9" x14ac:dyDescent="0.2">
      <c r="A338" s="1">
        <f t="shared" si="10"/>
        <v>43221</v>
      </c>
      <c r="B338" s="4" t="s">
        <v>46</v>
      </c>
      <c r="C338" s="4" t="s">
        <v>47</v>
      </c>
      <c r="D338" s="4" t="s">
        <v>48</v>
      </c>
      <c r="E338" s="5">
        <v>4579</v>
      </c>
      <c r="F338" s="5" t="s">
        <v>41</v>
      </c>
      <c r="G338" s="5">
        <f t="shared" si="11"/>
        <v>1</v>
      </c>
      <c r="H338" s="8">
        <v>43221</v>
      </c>
      <c r="I338" s="7">
        <v>0.71597222222222223</v>
      </c>
    </row>
    <row r="339" spans="1:9" x14ac:dyDescent="0.2">
      <c r="A339" s="1">
        <f t="shared" si="10"/>
        <v>43220</v>
      </c>
      <c r="B339" s="4" t="s">
        <v>46</v>
      </c>
      <c r="C339" s="4" t="s">
        <v>47</v>
      </c>
      <c r="D339" s="4" t="s">
        <v>48</v>
      </c>
      <c r="E339" s="5">
        <v>4548</v>
      </c>
      <c r="F339" s="5" t="s">
        <v>40</v>
      </c>
      <c r="G339" s="5">
        <f t="shared" si="11"/>
        <v>-1</v>
      </c>
      <c r="H339" s="8">
        <v>43220</v>
      </c>
      <c r="I339" s="7">
        <v>0.42222222222222222</v>
      </c>
    </row>
    <row r="340" spans="1:9" x14ac:dyDescent="0.2">
      <c r="A340" s="1">
        <f t="shared" si="10"/>
        <v>43217</v>
      </c>
      <c r="B340" s="4" t="s">
        <v>46</v>
      </c>
      <c r="C340" s="4" t="s">
        <v>47</v>
      </c>
      <c r="D340" s="4" t="s">
        <v>48</v>
      </c>
      <c r="E340" s="5">
        <v>4557</v>
      </c>
      <c r="F340" s="5" t="s">
        <v>41</v>
      </c>
      <c r="G340" s="5">
        <f t="shared" si="11"/>
        <v>1</v>
      </c>
      <c r="H340" s="8">
        <v>43217</v>
      </c>
      <c r="I340" s="7">
        <v>0.43263888888888885</v>
      </c>
    </row>
    <row r="341" spans="1:9" x14ac:dyDescent="0.2">
      <c r="A341" s="1">
        <f t="shared" si="10"/>
        <v>43216</v>
      </c>
      <c r="B341" s="4" t="s">
        <v>46</v>
      </c>
      <c r="C341" s="4" t="s">
        <v>47</v>
      </c>
      <c r="D341" s="4" t="s">
        <v>48</v>
      </c>
      <c r="E341" s="5">
        <v>4539</v>
      </c>
      <c r="F341" s="5" t="s">
        <v>41</v>
      </c>
      <c r="G341" s="5">
        <f t="shared" si="11"/>
        <v>1</v>
      </c>
      <c r="H341" s="8">
        <v>43216</v>
      </c>
      <c r="I341" s="7">
        <v>0.43055555555555558</v>
      </c>
    </row>
    <row r="342" spans="1:9" x14ac:dyDescent="0.2">
      <c r="A342" s="1">
        <f t="shared" si="10"/>
        <v>43215</v>
      </c>
      <c r="B342" s="4" t="s">
        <v>46</v>
      </c>
      <c r="C342" s="4" t="s">
        <v>47</v>
      </c>
      <c r="D342" s="4" t="s">
        <v>48</v>
      </c>
      <c r="E342" s="5">
        <v>4493</v>
      </c>
      <c r="F342" s="5" t="s">
        <v>40</v>
      </c>
      <c r="G342" s="5">
        <f t="shared" si="11"/>
        <v>-1</v>
      </c>
      <c r="H342" s="8">
        <v>43215</v>
      </c>
      <c r="I342" s="7">
        <v>0.4236111111111111</v>
      </c>
    </row>
    <row r="343" spans="1:9" x14ac:dyDescent="0.2">
      <c r="A343" s="1">
        <f t="shared" si="10"/>
        <v>43214</v>
      </c>
      <c r="B343" s="4" t="s">
        <v>46</v>
      </c>
      <c r="C343" s="4" t="s">
        <v>47</v>
      </c>
      <c r="D343" s="4" t="s">
        <v>48</v>
      </c>
      <c r="E343" s="5">
        <v>4545</v>
      </c>
      <c r="F343" s="5" t="s">
        <v>41</v>
      </c>
      <c r="G343" s="5">
        <f t="shared" si="11"/>
        <v>1</v>
      </c>
      <c r="H343" s="8">
        <v>43214</v>
      </c>
      <c r="I343" s="7">
        <v>0.4201388888888889</v>
      </c>
    </row>
    <row r="344" spans="1:9" x14ac:dyDescent="0.2">
      <c r="A344" s="1">
        <f t="shared" si="10"/>
        <v>43213</v>
      </c>
      <c r="B344" s="4" t="s">
        <v>46</v>
      </c>
      <c r="C344" s="4" t="s">
        <v>47</v>
      </c>
      <c r="D344" s="4" t="s">
        <v>48</v>
      </c>
      <c r="E344" s="5">
        <v>4516</v>
      </c>
      <c r="F344" s="5" t="s">
        <v>41</v>
      </c>
      <c r="G344" s="5">
        <f t="shared" si="11"/>
        <v>1</v>
      </c>
      <c r="H344" s="8">
        <v>43213</v>
      </c>
      <c r="I344" s="7">
        <v>0.42291666666666666</v>
      </c>
    </row>
    <row r="345" spans="1:9" x14ac:dyDescent="0.2">
      <c r="A345" s="1">
        <f t="shared" si="10"/>
        <v>43210</v>
      </c>
      <c r="B345" s="4" t="s">
        <v>46</v>
      </c>
      <c r="C345" s="4" t="s">
        <v>47</v>
      </c>
      <c r="D345" s="4" t="s">
        <v>48</v>
      </c>
      <c r="E345" s="5">
        <v>4492</v>
      </c>
      <c r="F345" s="5" t="s">
        <v>40</v>
      </c>
      <c r="G345" s="5">
        <f t="shared" si="11"/>
        <v>-1</v>
      </c>
      <c r="H345" s="8">
        <v>43210</v>
      </c>
      <c r="I345" s="7">
        <v>0.46458333333333335</v>
      </c>
    </row>
    <row r="346" spans="1:9" x14ac:dyDescent="0.2">
      <c r="A346" s="1">
        <f t="shared" si="10"/>
        <v>43209</v>
      </c>
      <c r="B346" s="4" t="s">
        <v>46</v>
      </c>
      <c r="C346" s="4" t="s">
        <v>47</v>
      </c>
      <c r="D346" s="4" t="s">
        <v>48</v>
      </c>
      <c r="E346" s="5">
        <v>4497</v>
      </c>
      <c r="F346" s="5" t="s">
        <v>41</v>
      </c>
      <c r="G346" s="5">
        <f t="shared" si="11"/>
        <v>1</v>
      </c>
      <c r="H346" s="8">
        <v>43209</v>
      </c>
      <c r="I346" s="7">
        <v>0.43194444444444446</v>
      </c>
    </row>
    <row r="347" spans="1:9" x14ac:dyDescent="0.2">
      <c r="A347" s="1">
        <f t="shared" si="10"/>
        <v>43208</v>
      </c>
      <c r="B347" s="4" t="s">
        <v>46</v>
      </c>
      <c r="C347" s="4" t="s">
        <v>47</v>
      </c>
      <c r="D347" s="4" t="s">
        <v>48</v>
      </c>
      <c r="E347" s="5">
        <v>4365</v>
      </c>
      <c r="F347" s="5" t="s">
        <v>41</v>
      </c>
      <c r="G347" s="5">
        <f t="shared" si="11"/>
        <v>1</v>
      </c>
      <c r="H347" s="8">
        <v>43208</v>
      </c>
      <c r="I347" s="7">
        <v>0.42430555555555555</v>
      </c>
    </row>
    <row r="348" spans="1:9" x14ac:dyDescent="0.2">
      <c r="A348" s="1">
        <f t="shared" si="10"/>
        <v>43207</v>
      </c>
      <c r="B348" s="4" t="s">
        <v>46</v>
      </c>
      <c r="C348" s="4" t="s">
        <v>47</v>
      </c>
      <c r="D348" s="4" t="s">
        <v>48</v>
      </c>
      <c r="E348" s="5">
        <v>4334</v>
      </c>
      <c r="F348" s="5" t="s">
        <v>40</v>
      </c>
      <c r="G348" s="5">
        <f t="shared" si="11"/>
        <v>-1</v>
      </c>
      <c r="H348" s="8">
        <v>43207</v>
      </c>
      <c r="I348" s="7">
        <v>0.42083333333333334</v>
      </c>
    </row>
    <row r="349" spans="1:9" x14ac:dyDescent="0.2">
      <c r="A349" s="1">
        <f t="shared" si="10"/>
        <v>43206</v>
      </c>
      <c r="B349" s="4" t="s">
        <v>46</v>
      </c>
      <c r="C349" s="4" t="s">
        <v>47</v>
      </c>
      <c r="D349" s="4" t="s">
        <v>48</v>
      </c>
      <c r="E349" s="5">
        <v>4395</v>
      </c>
      <c r="F349" s="5" t="s">
        <v>41</v>
      </c>
      <c r="G349" s="5">
        <f t="shared" si="11"/>
        <v>1</v>
      </c>
      <c r="H349" s="8">
        <v>43206</v>
      </c>
      <c r="I349" s="7">
        <v>0.4291666666666667</v>
      </c>
    </row>
    <row r="350" spans="1:9" x14ac:dyDescent="0.2">
      <c r="A350" s="1">
        <f t="shared" si="10"/>
        <v>43203</v>
      </c>
      <c r="B350" s="4" t="s">
        <v>46</v>
      </c>
      <c r="C350" s="4" t="s">
        <v>47</v>
      </c>
      <c r="D350" s="4" t="s">
        <v>48</v>
      </c>
      <c r="E350" s="5">
        <v>4383</v>
      </c>
      <c r="F350" s="5" t="s">
        <v>42</v>
      </c>
      <c r="G350" s="5">
        <f t="shared" si="11"/>
        <v>1</v>
      </c>
      <c r="H350" s="8">
        <v>43203</v>
      </c>
      <c r="I350" s="7">
        <v>0.8847222222222223</v>
      </c>
    </row>
    <row r="351" spans="1:9" x14ac:dyDescent="0.2">
      <c r="A351" s="1">
        <f t="shared" si="10"/>
        <v>43202</v>
      </c>
      <c r="B351" s="4" t="s">
        <v>46</v>
      </c>
      <c r="C351" s="4" t="s">
        <v>47</v>
      </c>
      <c r="D351" s="4" t="s">
        <v>48</v>
      </c>
      <c r="E351" s="5">
        <v>4352</v>
      </c>
      <c r="F351" s="5" t="s">
        <v>41</v>
      </c>
      <c r="G351" s="5">
        <f t="shared" si="11"/>
        <v>1</v>
      </c>
      <c r="H351" s="8">
        <v>43202</v>
      </c>
      <c r="I351" s="7">
        <v>0.70347222222222217</v>
      </c>
    </row>
    <row r="352" spans="1:9" x14ac:dyDescent="0.2">
      <c r="A352" s="1">
        <f t="shared" si="10"/>
        <v>43201</v>
      </c>
      <c r="B352" s="4" t="s">
        <v>46</v>
      </c>
      <c r="C352" s="4" t="s">
        <v>47</v>
      </c>
      <c r="D352" s="4" t="s">
        <v>48</v>
      </c>
      <c r="E352" s="5">
        <v>4254</v>
      </c>
      <c r="F352" s="5" t="s">
        <v>41</v>
      </c>
      <c r="G352" s="5">
        <f t="shared" si="11"/>
        <v>1</v>
      </c>
      <c r="H352" s="8">
        <v>43201</v>
      </c>
      <c r="I352" s="7">
        <v>0.4236111111111111</v>
      </c>
    </row>
    <row r="353" spans="1:9" x14ac:dyDescent="0.2">
      <c r="A353" s="1">
        <f t="shared" si="10"/>
        <v>43200</v>
      </c>
      <c r="B353" s="4" t="s">
        <v>46</v>
      </c>
      <c r="C353" s="4" t="s">
        <v>47</v>
      </c>
      <c r="D353" s="4" t="s">
        <v>48</v>
      </c>
      <c r="E353" s="5">
        <v>4118</v>
      </c>
      <c r="F353" s="5" t="s">
        <v>41</v>
      </c>
      <c r="G353" s="5">
        <f t="shared" si="11"/>
        <v>1</v>
      </c>
      <c r="H353" s="8">
        <v>43200</v>
      </c>
      <c r="I353" s="7">
        <v>0.42083333333333334</v>
      </c>
    </row>
    <row r="354" spans="1:9" x14ac:dyDescent="0.2">
      <c r="A354" s="1">
        <f t="shared" si="10"/>
        <v>43199</v>
      </c>
      <c r="B354" s="4" t="s">
        <v>46</v>
      </c>
      <c r="C354" s="4" t="s">
        <v>47</v>
      </c>
      <c r="D354" s="4" t="s">
        <v>48</v>
      </c>
      <c r="E354" s="5">
        <v>4033</v>
      </c>
      <c r="F354" s="5" t="s">
        <v>40</v>
      </c>
      <c r="G354" s="5">
        <f t="shared" si="11"/>
        <v>-1</v>
      </c>
      <c r="H354" s="8">
        <v>43199</v>
      </c>
      <c r="I354" s="7">
        <v>0.42569444444444443</v>
      </c>
    </row>
    <row r="355" spans="1:9" x14ac:dyDescent="0.2">
      <c r="A355" s="1">
        <f t="shared" si="10"/>
        <v>43196</v>
      </c>
      <c r="B355" s="4" t="s">
        <v>46</v>
      </c>
      <c r="C355" s="4" t="s">
        <v>47</v>
      </c>
      <c r="D355" s="4" t="s">
        <v>48</v>
      </c>
      <c r="E355" s="5">
        <v>4134</v>
      </c>
      <c r="F355" s="5" t="s">
        <v>41</v>
      </c>
      <c r="G355" s="5">
        <f t="shared" si="11"/>
        <v>1</v>
      </c>
      <c r="H355" s="8">
        <v>43196</v>
      </c>
      <c r="I355" s="7">
        <v>0.42083333333333334</v>
      </c>
    </row>
    <row r="356" spans="1:9" x14ac:dyDescent="0.2">
      <c r="A356" s="1">
        <f t="shared" si="10"/>
        <v>43195</v>
      </c>
      <c r="B356" s="4" t="s">
        <v>46</v>
      </c>
      <c r="C356" s="4" t="s">
        <v>47</v>
      </c>
      <c r="D356" s="4" t="s">
        <v>48</v>
      </c>
      <c r="E356" s="5">
        <v>4121</v>
      </c>
      <c r="F356" s="5" t="s">
        <v>40</v>
      </c>
      <c r="G356" s="5">
        <f t="shared" si="11"/>
        <v>-1</v>
      </c>
      <c r="H356" s="8">
        <v>43195</v>
      </c>
      <c r="I356" s="7">
        <v>0.42777777777777781</v>
      </c>
    </row>
    <row r="357" spans="1:9" x14ac:dyDescent="0.2">
      <c r="A357" s="1">
        <f t="shared" si="10"/>
        <v>43194</v>
      </c>
      <c r="B357" s="4" t="s">
        <v>46</v>
      </c>
      <c r="C357" s="4" t="s">
        <v>47</v>
      </c>
      <c r="D357" s="4" t="s">
        <v>48</v>
      </c>
      <c r="E357" s="5">
        <v>4130</v>
      </c>
      <c r="F357" s="5" t="s">
        <v>41</v>
      </c>
      <c r="G357" s="5">
        <f t="shared" si="11"/>
        <v>1</v>
      </c>
      <c r="H357" s="8">
        <v>43194</v>
      </c>
      <c r="I357" s="7">
        <v>0.43888888888888888</v>
      </c>
    </row>
    <row r="358" spans="1:9" x14ac:dyDescent="0.2">
      <c r="A358" s="1">
        <f t="shared" si="10"/>
        <v>43193</v>
      </c>
      <c r="B358" s="4" t="s">
        <v>46</v>
      </c>
      <c r="C358" s="4" t="s">
        <v>47</v>
      </c>
      <c r="D358" s="4" t="s">
        <v>48</v>
      </c>
      <c r="E358" s="5">
        <v>4098</v>
      </c>
      <c r="F358" s="5" t="s">
        <v>40</v>
      </c>
      <c r="G358" s="5">
        <f t="shared" si="11"/>
        <v>-1</v>
      </c>
      <c r="H358" s="8">
        <v>43193</v>
      </c>
      <c r="I358" s="7">
        <v>0.42499999999999999</v>
      </c>
    </row>
    <row r="359" spans="1:9" x14ac:dyDescent="0.2">
      <c r="A359" s="1">
        <f t="shared" si="10"/>
        <v>43192</v>
      </c>
      <c r="B359" s="4" t="s">
        <v>46</v>
      </c>
      <c r="C359" s="4" t="s">
        <v>47</v>
      </c>
      <c r="D359" s="4" t="s">
        <v>48</v>
      </c>
      <c r="E359" s="5">
        <v>4224</v>
      </c>
      <c r="F359" s="5" t="s">
        <v>41</v>
      </c>
      <c r="G359" s="5">
        <f t="shared" si="11"/>
        <v>1</v>
      </c>
      <c r="H359" s="8">
        <v>43192</v>
      </c>
      <c r="I359" s="7">
        <v>0.43611111111111112</v>
      </c>
    </row>
    <row r="360" spans="1:9" x14ac:dyDescent="0.2">
      <c r="A360" s="1">
        <f t="shared" si="10"/>
        <v>43188</v>
      </c>
      <c r="B360" s="4" t="s">
        <v>46</v>
      </c>
      <c r="C360" s="4" t="s">
        <v>47</v>
      </c>
      <c r="D360" s="4" t="s">
        <v>48</v>
      </c>
      <c r="E360" s="5">
        <v>4188</v>
      </c>
      <c r="F360" s="5" t="s">
        <v>40</v>
      </c>
      <c r="G360" s="5">
        <f t="shared" si="11"/>
        <v>-1</v>
      </c>
      <c r="H360" s="8">
        <v>43188</v>
      </c>
      <c r="I360" s="7">
        <v>0.71388888888888891</v>
      </c>
    </row>
    <row r="361" spans="1:9" x14ac:dyDescent="0.2">
      <c r="A361" s="1">
        <f t="shared" si="10"/>
        <v>43187</v>
      </c>
      <c r="B361" s="4" t="s">
        <v>46</v>
      </c>
      <c r="C361" s="4" t="s">
        <v>47</v>
      </c>
      <c r="D361" s="4" t="s">
        <v>48</v>
      </c>
      <c r="E361" s="5">
        <v>4228</v>
      </c>
      <c r="F361" s="5" t="s">
        <v>40</v>
      </c>
      <c r="G361" s="5">
        <f t="shared" si="11"/>
        <v>-1</v>
      </c>
      <c r="H361" s="8">
        <v>43187</v>
      </c>
      <c r="I361" s="7">
        <v>0.42569444444444443</v>
      </c>
    </row>
    <row r="362" spans="1:9" x14ac:dyDescent="0.2">
      <c r="A362" s="1">
        <f t="shared" si="10"/>
        <v>43186</v>
      </c>
      <c r="B362" s="4" t="s">
        <v>46</v>
      </c>
      <c r="C362" s="4" t="s">
        <v>47</v>
      </c>
      <c r="D362" s="4" t="s">
        <v>48</v>
      </c>
      <c r="E362" s="5">
        <v>4255</v>
      </c>
      <c r="F362" s="5" t="s">
        <v>40</v>
      </c>
      <c r="G362" s="5">
        <f t="shared" si="11"/>
        <v>-1</v>
      </c>
      <c r="H362" s="8">
        <v>43186</v>
      </c>
      <c r="I362" s="7">
        <v>0.4236111111111111</v>
      </c>
    </row>
    <row r="363" spans="1:9" x14ac:dyDescent="0.2">
      <c r="A363" s="1">
        <f t="shared" si="10"/>
        <v>43185</v>
      </c>
      <c r="B363" s="4" t="s">
        <v>46</v>
      </c>
      <c r="C363" s="4" t="s">
        <v>47</v>
      </c>
      <c r="D363" s="4" t="s">
        <v>48</v>
      </c>
      <c r="E363" s="5">
        <v>4291</v>
      </c>
      <c r="F363" s="5" t="s">
        <v>41</v>
      </c>
      <c r="G363" s="5">
        <f t="shared" si="11"/>
        <v>1</v>
      </c>
      <c r="H363" s="8">
        <v>43185</v>
      </c>
      <c r="I363" s="7">
        <v>0.4236111111111111</v>
      </c>
    </row>
    <row r="364" spans="1:9" x14ac:dyDescent="0.2">
      <c r="A364" s="1">
        <f t="shared" si="10"/>
        <v>43182</v>
      </c>
      <c r="B364" s="4" t="s">
        <v>46</v>
      </c>
      <c r="C364" s="4" t="s">
        <v>47</v>
      </c>
      <c r="D364" s="4" t="s">
        <v>48</v>
      </c>
      <c r="E364" s="5">
        <v>4183</v>
      </c>
      <c r="F364" s="5" t="s">
        <v>40</v>
      </c>
      <c r="G364" s="5">
        <f t="shared" si="11"/>
        <v>-1</v>
      </c>
      <c r="H364" s="8">
        <v>43182</v>
      </c>
      <c r="I364" s="7">
        <v>0.41944444444444445</v>
      </c>
    </row>
    <row r="365" spans="1:9" x14ac:dyDescent="0.2">
      <c r="A365" s="1">
        <f t="shared" si="10"/>
        <v>43181</v>
      </c>
      <c r="B365" s="4" t="s">
        <v>46</v>
      </c>
      <c r="C365" s="4" t="s">
        <v>47</v>
      </c>
      <c r="D365" s="4" t="s">
        <v>48</v>
      </c>
      <c r="E365" s="5">
        <v>4250</v>
      </c>
      <c r="F365" s="5" t="s">
        <v>41</v>
      </c>
      <c r="G365" s="5">
        <f t="shared" si="11"/>
        <v>1</v>
      </c>
      <c r="H365" s="8">
        <v>43181</v>
      </c>
      <c r="I365" s="7">
        <v>0.41875000000000001</v>
      </c>
    </row>
    <row r="366" spans="1:9" x14ac:dyDescent="0.2">
      <c r="A366" s="1">
        <f t="shared" si="10"/>
        <v>43180</v>
      </c>
      <c r="B366" s="4" t="s">
        <v>46</v>
      </c>
      <c r="C366" s="4" t="s">
        <v>47</v>
      </c>
      <c r="D366" s="4" t="s">
        <v>48</v>
      </c>
      <c r="E366" s="5">
        <v>4143</v>
      </c>
      <c r="F366" s="5" t="s">
        <v>41</v>
      </c>
      <c r="G366" s="5">
        <f t="shared" si="11"/>
        <v>1</v>
      </c>
      <c r="H366" s="8">
        <v>43180</v>
      </c>
      <c r="I366" s="7">
        <v>0.4201388888888889</v>
      </c>
    </row>
    <row r="367" spans="1:9" x14ac:dyDescent="0.2">
      <c r="A367" s="1">
        <f t="shared" si="10"/>
        <v>43179</v>
      </c>
      <c r="B367" s="4" t="s">
        <v>46</v>
      </c>
      <c r="C367" s="4" t="s">
        <v>47</v>
      </c>
      <c r="D367" s="4" t="s">
        <v>48</v>
      </c>
      <c r="E367" s="5">
        <v>4036</v>
      </c>
      <c r="F367" s="5" t="s">
        <v>40</v>
      </c>
      <c r="G367" s="5">
        <f t="shared" si="11"/>
        <v>-1</v>
      </c>
      <c r="H367" s="8">
        <v>43179</v>
      </c>
      <c r="I367" s="7">
        <v>0.42499999999999999</v>
      </c>
    </row>
    <row r="368" spans="1:9" x14ac:dyDescent="0.2">
      <c r="A368" s="1">
        <f t="shared" si="10"/>
        <v>43178</v>
      </c>
      <c r="B368" s="4" t="s">
        <v>46</v>
      </c>
      <c r="C368" s="4" t="s">
        <v>47</v>
      </c>
      <c r="D368" s="4" t="s">
        <v>48</v>
      </c>
      <c r="E368" s="5">
        <v>4044</v>
      </c>
      <c r="F368" s="5" t="s">
        <v>41</v>
      </c>
      <c r="G368" s="5">
        <f t="shared" si="11"/>
        <v>1</v>
      </c>
      <c r="H368" s="8">
        <v>43178</v>
      </c>
      <c r="I368" s="7">
        <v>0.43124999999999997</v>
      </c>
    </row>
    <row r="369" spans="1:9" x14ac:dyDescent="0.2">
      <c r="A369" s="1">
        <f t="shared" si="10"/>
        <v>43175</v>
      </c>
      <c r="B369" s="4" t="s">
        <v>46</v>
      </c>
      <c r="C369" s="4" t="s">
        <v>47</v>
      </c>
      <c r="D369" s="4" t="s">
        <v>48</v>
      </c>
      <c r="E369" s="5">
        <v>3973</v>
      </c>
      <c r="F369" s="5" t="s">
        <v>41</v>
      </c>
      <c r="G369" s="5">
        <f t="shared" si="11"/>
        <v>1</v>
      </c>
      <c r="H369" s="8">
        <v>43175</v>
      </c>
      <c r="I369" s="7">
        <v>0.4375</v>
      </c>
    </row>
    <row r="370" spans="1:9" x14ac:dyDescent="0.2">
      <c r="A370" s="1">
        <f t="shared" si="10"/>
        <v>43174</v>
      </c>
      <c r="B370" s="4" t="s">
        <v>46</v>
      </c>
      <c r="C370" s="4" t="s">
        <v>47</v>
      </c>
      <c r="D370" s="4" t="s">
        <v>48</v>
      </c>
      <c r="E370" s="5">
        <v>3962</v>
      </c>
      <c r="F370" s="5" t="s">
        <v>41</v>
      </c>
      <c r="G370" s="5">
        <f t="shared" si="11"/>
        <v>1</v>
      </c>
      <c r="H370" s="8">
        <v>43174</v>
      </c>
      <c r="I370" s="7">
        <v>0.43611111111111112</v>
      </c>
    </row>
    <row r="371" spans="1:9" x14ac:dyDescent="0.2">
      <c r="A371" s="1">
        <f t="shared" si="10"/>
        <v>43173</v>
      </c>
      <c r="B371" s="4" t="s">
        <v>46</v>
      </c>
      <c r="C371" s="4" t="s">
        <v>47</v>
      </c>
      <c r="D371" s="4" t="s">
        <v>48</v>
      </c>
      <c r="E371" s="5">
        <v>3944</v>
      </c>
      <c r="F371" s="5" t="s">
        <v>40</v>
      </c>
      <c r="G371" s="5">
        <f t="shared" si="11"/>
        <v>-1</v>
      </c>
      <c r="H371" s="8">
        <v>43173</v>
      </c>
      <c r="I371" s="7">
        <v>0.42083333333333334</v>
      </c>
    </row>
    <row r="372" spans="1:9" x14ac:dyDescent="0.2">
      <c r="A372" s="1">
        <f t="shared" si="10"/>
        <v>43172</v>
      </c>
      <c r="B372" s="4" t="s">
        <v>46</v>
      </c>
      <c r="C372" s="4" t="s">
        <v>47</v>
      </c>
      <c r="D372" s="4" t="s">
        <v>48</v>
      </c>
      <c r="E372" s="5">
        <v>3990</v>
      </c>
      <c r="F372" s="5" t="s">
        <v>40</v>
      </c>
      <c r="G372" s="5">
        <f t="shared" si="11"/>
        <v>-1</v>
      </c>
      <c r="H372" s="8">
        <v>43172</v>
      </c>
      <c r="I372" s="7">
        <v>0.42152777777777778</v>
      </c>
    </row>
    <row r="373" spans="1:9" x14ac:dyDescent="0.2">
      <c r="A373" s="1">
        <f t="shared" si="10"/>
        <v>43171</v>
      </c>
      <c r="B373" s="4" t="s">
        <v>46</v>
      </c>
      <c r="C373" s="4" t="s">
        <v>47</v>
      </c>
      <c r="D373" s="4" t="s">
        <v>48</v>
      </c>
      <c r="E373" s="5">
        <v>4037</v>
      </c>
      <c r="F373" s="5" t="s">
        <v>41</v>
      </c>
      <c r="G373" s="5">
        <f t="shared" si="11"/>
        <v>1</v>
      </c>
      <c r="H373" s="8">
        <v>43171</v>
      </c>
      <c r="I373" s="7">
        <v>0.43263888888888885</v>
      </c>
    </row>
    <row r="374" spans="1:9" x14ac:dyDescent="0.2">
      <c r="A374" s="1">
        <f t="shared" si="10"/>
        <v>43168</v>
      </c>
      <c r="B374" s="4" t="s">
        <v>46</v>
      </c>
      <c r="C374" s="4" t="s">
        <v>47</v>
      </c>
      <c r="D374" s="4" t="s">
        <v>48</v>
      </c>
      <c r="E374" s="5">
        <v>3903</v>
      </c>
      <c r="F374" s="5" t="s">
        <v>40</v>
      </c>
      <c r="G374" s="5">
        <f t="shared" si="11"/>
        <v>-1</v>
      </c>
      <c r="H374" s="8">
        <v>43168</v>
      </c>
      <c r="I374" s="7">
        <v>0.42777777777777781</v>
      </c>
    </row>
    <row r="375" spans="1:9" x14ac:dyDescent="0.2">
      <c r="A375" s="1">
        <f t="shared" si="10"/>
        <v>43167</v>
      </c>
      <c r="B375" s="4" t="s">
        <v>46</v>
      </c>
      <c r="C375" s="4" t="s">
        <v>47</v>
      </c>
      <c r="D375" s="4" t="s">
        <v>48</v>
      </c>
      <c r="E375" s="5">
        <v>3972</v>
      </c>
      <c r="F375" s="5" t="s">
        <v>40</v>
      </c>
      <c r="G375" s="5">
        <f t="shared" si="11"/>
        <v>-1</v>
      </c>
      <c r="H375" s="8">
        <v>43167</v>
      </c>
      <c r="I375" s="7">
        <v>0.42152777777777778</v>
      </c>
    </row>
    <row r="376" spans="1:9" x14ac:dyDescent="0.2">
      <c r="A376" s="1">
        <f t="shared" si="10"/>
        <v>43166</v>
      </c>
      <c r="B376" s="4" t="s">
        <v>46</v>
      </c>
      <c r="C376" s="4" t="s">
        <v>47</v>
      </c>
      <c r="D376" s="4" t="s">
        <v>48</v>
      </c>
      <c r="E376" s="5">
        <v>4069</v>
      </c>
      <c r="F376" s="5" t="s">
        <v>40</v>
      </c>
      <c r="G376" s="5">
        <f t="shared" si="11"/>
        <v>-1</v>
      </c>
      <c r="H376" s="8">
        <v>43166</v>
      </c>
      <c r="I376" s="7">
        <v>0.43402777777777773</v>
      </c>
    </row>
    <row r="377" spans="1:9" x14ac:dyDescent="0.2">
      <c r="A377" s="1">
        <f t="shared" si="10"/>
        <v>43165</v>
      </c>
      <c r="B377" s="4" t="s">
        <v>46</v>
      </c>
      <c r="C377" s="4" t="s">
        <v>47</v>
      </c>
      <c r="D377" s="4" t="s">
        <v>48</v>
      </c>
      <c r="E377" s="5">
        <v>4070</v>
      </c>
      <c r="F377" s="5" t="s">
        <v>41</v>
      </c>
      <c r="G377" s="5">
        <f t="shared" si="11"/>
        <v>1</v>
      </c>
      <c r="H377" s="8">
        <v>43165</v>
      </c>
      <c r="I377" s="7">
        <v>0.42222222222222222</v>
      </c>
    </row>
    <row r="378" spans="1:9" x14ac:dyDescent="0.2">
      <c r="A378" s="1">
        <f t="shared" si="10"/>
        <v>43164</v>
      </c>
      <c r="B378" s="4" t="s">
        <v>46</v>
      </c>
      <c r="C378" s="4" t="s">
        <v>47</v>
      </c>
      <c r="D378" s="4" t="s">
        <v>48</v>
      </c>
      <c r="E378" s="5">
        <v>3995</v>
      </c>
      <c r="F378" s="5" t="s">
        <v>41</v>
      </c>
      <c r="G378" s="5">
        <f t="shared" si="11"/>
        <v>1</v>
      </c>
      <c r="H378" s="8">
        <v>43164</v>
      </c>
      <c r="I378" s="7">
        <v>0.41944444444444445</v>
      </c>
    </row>
    <row r="379" spans="1:9" x14ac:dyDescent="0.2">
      <c r="A379" s="1">
        <f t="shared" si="10"/>
        <v>43161</v>
      </c>
      <c r="B379" s="4" t="s">
        <v>46</v>
      </c>
      <c r="C379" s="4" t="s">
        <v>47</v>
      </c>
      <c r="D379" s="4" t="s">
        <v>48</v>
      </c>
      <c r="E379" s="5">
        <v>3978</v>
      </c>
      <c r="F379" s="5" t="s">
        <v>40</v>
      </c>
      <c r="G379" s="5">
        <f t="shared" si="11"/>
        <v>-1</v>
      </c>
      <c r="H379" s="8">
        <v>43161</v>
      </c>
      <c r="I379" s="7">
        <v>0.71111111111111114</v>
      </c>
    </row>
    <row r="380" spans="1:9" x14ac:dyDescent="0.2">
      <c r="A380" s="1">
        <f t="shared" si="10"/>
        <v>43160</v>
      </c>
      <c r="B380" s="4" t="s">
        <v>46</v>
      </c>
      <c r="C380" s="4" t="s">
        <v>47</v>
      </c>
      <c r="D380" s="4" t="s">
        <v>48</v>
      </c>
      <c r="E380" s="5">
        <v>4013</v>
      </c>
      <c r="F380" s="5" t="s">
        <v>40</v>
      </c>
      <c r="G380" s="5">
        <f t="shared" si="11"/>
        <v>-1</v>
      </c>
      <c r="H380" s="8">
        <v>43160</v>
      </c>
      <c r="I380" s="7">
        <v>0.43124999999999997</v>
      </c>
    </row>
    <row r="381" spans="1:9" x14ac:dyDescent="0.2">
      <c r="A381" s="1">
        <f t="shared" si="10"/>
        <v>43159</v>
      </c>
      <c r="B381" s="4" t="s">
        <v>46</v>
      </c>
      <c r="C381" s="4" t="s">
        <v>47</v>
      </c>
      <c r="D381" s="4" t="s">
        <v>48</v>
      </c>
      <c r="E381" s="5">
        <v>4086</v>
      </c>
      <c r="F381" s="5" t="s">
        <v>40</v>
      </c>
      <c r="G381" s="5">
        <f t="shared" si="11"/>
        <v>-1</v>
      </c>
      <c r="H381" s="8">
        <v>43159</v>
      </c>
      <c r="I381" s="7">
        <v>0.43194444444444446</v>
      </c>
    </row>
    <row r="382" spans="1:9" x14ac:dyDescent="0.2">
      <c r="A382" s="1">
        <f t="shared" si="10"/>
        <v>43158</v>
      </c>
      <c r="B382" s="4" t="s">
        <v>46</v>
      </c>
      <c r="C382" s="4" t="s">
        <v>47</v>
      </c>
      <c r="D382" s="4" t="s">
        <v>48</v>
      </c>
      <c r="E382" s="5">
        <v>4133</v>
      </c>
      <c r="F382" s="5" t="s">
        <v>41</v>
      </c>
      <c r="G382" s="5">
        <f t="shared" si="11"/>
        <v>1</v>
      </c>
      <c r="H382" s="8">
        <v>43158</v>
      </c>
      <c r="I382" s="7">
        <v>0.4284722222222222</v>
      </c>
    </row>
    <row r="383" spans="1:9" x14ac:dyDescent="0.2">
      <c r="A383" s="1">
        <f t="shared" si="10"/>
        <v>43157</v>
      </c>
      <c r="B383" s="4" t="s">
        <v>46</v>
      </c>
      <c r="C383" s="4" t="s">
        <v>47</v>
      </c>
      <c r="D383" s="4" t="s">
        <v>48</v>
      </c>
      <c r="E383" s="5">
        <v>4119</v>
      </c>
      <c r="F383" s="5" t="s">
        <v>41</v>
      </c>
      <c r="G383" s="5">
        <f t="shared" si="11"/>
        <v>1</v>
      </c>
      <c r="H383" s="8">
        <v>43157</v>
      </c>
      <c r="I383" s="7">
        <v>0.43263888888888885</v>
      </c>
    </row>
    <row r="384" spans="1:9" x14ac:dyDescent="0.2">
      <c r="A384" s="1">
        <f t="shared" si="10"/>
        <v>43154</v>
      </c>
      <c r="B384" s="4" t="s">
        <v>46</v>
      </c>
      <c r="C384" s="4" t="s">
        <v>47</v>
      </c>
      <c r="D384" s="4" t="s">
        <v>48</v>
      </c>
      <c r="E384" s="5">
        <v>4083</v>
      </c>
      <c r="F384" s="5" t="s">
        <v>41</v>
      </c>
      <c r="G384" s="5">
        <f t="shared" si="11"/>
        <v>1</v>
      </c>
      <c r="H384" s="8">
        <v>43154</v>
      </c>
      <c r="I384" s="7">
        <v>0.45763888888888887</v>
      </c>
    </row>
    <row r="385" spans="1:9" x14ac:dyDescent="0.2">
      <c r="A385" s="1">
        <f t="shared" si="10"/>
        <v>43153</v>
      </c>
      <c r="B385" s="4" t="s">
        <v>46</v>
      </c>
      <c r="C385" s="4" t="s">
        <v>47</v>
      </c>
      <c r="D385" s="4" t="s">
        <v>48</v>
      </c>
      <c r="E385" s="5">
        <v>3998</v>
      </c>
      <c r="F385" s="5" t="s">
        <v>41</v>
      </c>
      <c r="G385" s="5">
        <f t="shared" si="11"/>
        <v>1</v>
      </c>
      <c r="H385" s="8">
        <v>43153</v>
      </c>
      <c r="I385" s="7">
        <v>0.4381944444444445</v>
      </c>
    </row>
    <row r="386" spans="1:9" x14ac:dyDescent="0.2">
      <c r="A386" s="1">
        <f t="shared" si="10"/>
        <v>43152</v>
      </c>
      <c r="B386" s="4" t="s">
        <v>46</v>
      </c>
      <c r="C386" s="4" t="s">
        <v>47</v>
      </c>
      <c r="D386" s="4" t="s">
        <v>48</v>
      </c>
      <c r="E386" s="5">
        <v>3987</v>
      </c>
      <c r="F386" s="5" t="s">
        <v>41</v>
      </c>
      <c r="G386" s="5">
        <f t="shared" si="11"/>
        <v>1</v>
      </c>
      <c r="H386" s="8">
        <v>43152</v>
      </c>
      <c r="I386" s="7">
        <v>0.42569444444444443</v>
      </c>
    </row>
    <row r="387" spans="1:9" x14ac:dyDescent="0.2">
      <c r="A387" s="1">
        <f t="shared" ref="A387:A450" si="12">H387</f>
        <v>43151</v>
      </c>
      <c r="B387" s="4" t="s">
        <v>46</v>
      </c>
      <c r="C387" s="4" t="s">
        <v>47</v>
      </c>
      <c r="D387" s="4" t="s">
        <v>48</v>
      </c>
      <c r="E387" s="5">
        <v>3942</v>
      </c>
      <c r="F387" s="5" t="s">
        <v>42</v>
      </c>
      <c r="G387" s="5">
        <f t="shared" ref="G387:G450" si="13">IF(F387="-",-1,1)</f>
        <v>1</v>
      </c>
      <c r="H387" s="8">
        <v>43151</v>
      </c>
      <c r="I387" s="7">
        <v>0.44166666666666665</v>
      </c>
    </row>
    <row r="388" spans="1:9" x14ac:dyDescent="0.2">
      <c r="A388" s="1">
        <f t="shared" si="12"/>
        <v>43150</v>
      </c>
      <c r="B388" s="4" t="s">
        <v>46</v>
      </c>
      <c r="C388" s="4" t="s">
        <v>47</v>
      </c>
      <c r="D388" s="4" t="s">
        <v>48</v>
      </c>
      <c r="E388" s="5">
        <v>3942</v>
      </c>
      <c r="F388" s="5" t="s">
        <v>41</v>
      </c>
      <c r="G388" s="5">
        <f t="shared" si="13"/>
        <v>1</v>
      </c>
      <c r="H388" s="8">
        <v>43150</v>
      </c>
      <c r="I388" s="7">
        <v>0.43888888888888888</v>
      </c>
    </row>
    <row r="389" spans="1:9" x14ac:dyDescent="0.2">
      <c r="A389" s="1">
        <f t="shared" si="12"/>
        <v>43147</v>
      </c>
      <c r="B389" s="4" t="s">
        <v>46</v>
      </c>
      <c r="C389" s="4" t="s">
        <v>47</v>
      </c>
      <c r="D389" s="4" t="s">
        <v>48</v>
      </c>
      <c r="E389" s="5">
        <v>3921</v>
      </c>
      <c r="F389" s="5" t="s">
        <v>41</v>
      </c>
      <c r="G389" s="5">
        <f t="shared" si="13"/>
        <v>1</v>
      </c>
      <c r="H389" s="8">
        <v>43147</v>
      </c>
      <c r="I389" s="7">
        <v>0.42569444444444443</v>
      </c>
    </row>
    <row r="390" spans="1:9" x14ac:dyDescent="0.2">
      <c r="A390" s="1">
        <f t="shared" si="12"/>
        <v>43146</v>
      </c>
      <c r="B390" s="4" t="s">
        <v>46</v>
      </c>
      <c r="C390" s="4" t="s">
        <v>47</v>
      </c>
      <c r="D390" s="4" t="s">
        <v>48</v>
      </c>
      <c r="E390" s="5">
        <v>3886</v>
      </c>
      <c r="F390" s="5" t="s">
        <v>41</v>
      </c>
      <c r="G390" s="5">
        <f t="shared" si="13"/>
        <v>1</v>
      </c>
      <c r="H390" s="8">
        <v>43146</v>
      </c>
      <c r="I390" s="7">
        <v>0.42152777777777778</v>
      </c>
    </row>
    <row r="391" spans="1:9" x14ac:dyDescent="0.2">
      <c r="A391" s="1">
        <f t="shared" si="12"/>
        <v>43145</v>
      </c>
      <c r="B391" s="4" t="s">
        <v>46</v>
      </c>
      <c r="C391" s="4" t="s">
        <v>47</v>
      </c>
      <c r="D391" s="4" t="s">
        <v>48</v>
      </c>
      <c r="E391" s="5">
        <v>3805</v>
      </c>
      <c r="F391" s="5" t="s">
        <v>40</v>
      </c>
      <c r="G391" s="5">
        <f t="shared" si="13"/>
        <v>-1</v>
      </c>
      <c r="H391" s="8">
        <v>43145</v>
      </c>
      <c r="I391" s="7">
        <v>0.4201388888888889</v>
      </c>
    </row>
    <row r="392" spans="1:9" x14ac:dyDescent="0.2">
      <c r="A392" s="1">
        <f t="shared" si="12"/>
        <v>43144</v>
      </c>
      <c r="B392" s="4" t="s">
        <v>46</v>
      </c>
      <c r="C392" s="4" t="s">
        <v>47</v>
      </c>
      <c r="D392" s="4" t="s">
        <v>48</v>
      </c>
      <c r="E392" s="5">
        <v>3811</v>
      </c>
      <c r="F392" s="5" t="s">
        <v>42</v>
      </c>
      <c r="G392" s="5">
        <f t="shared" si="13"/>
        <v>1</v>
      </c>
      <c r="H392" s="8">
        <v>43144</v>
      </c>
      <c r="I392" s="7">
        <v>0.73263888888888884</v>
      </c>
    </row>
    <row r="393" spans="1:9" x14ac:dyDescent="0.2">
      <c r="A393" s="1">
        <f t="shared" si="12"/>
        <v>43143</v>
      </c>
      <c r="B393" s="4" t="s">
        <v>46</v>
      </c>
      <c r="C393" s="4" t="s">
        <v>47</v>
      </c>
      <c r="D393" s="4" t="s">
        <v>48</v>
      </c>
      <c r="E393" s="5">
        <v>3811</v>
      </c>
      <c r="F393" s="5" t="s">
        <v>40</v>
      </c>
      <c r="G393" s="5">
        <f t="shared" si="13"/>
        <v>-1</v>
      </c>
      <c r="H393" s="8">
        <v>43143</v>
      </c>
      <c r="I393" s="7">
        <v>0.4201388888888889</v>
      </c>
    </row>
    <row r="394" spans="1:9" x14ac:dyDescent="0.2">
      <c r="A394" s="1">
        <f t="shared" si="12"/>
        <v>43140</v>
      </c>
      <c r="B394" s="4" t="s">
        <v>46</v>
      </c>
      <c r="C394" s="4" t="s">
        <v>47</v>
      </c>
      <c r="D394" s="4" t="s">
        <v>48</v>
      </c>
      <c r="E394" s="5">
        <v>3923</v>
      </c>
      <c r="F394" s="5" t="s">
        <v>40</v>
      </c>
      <c r="G394" s="5">
        <f t="shared" si="13"/>
        <v>-1</v>
      </c>
      <c r="H394" s="8">
        <v>43140</v>
      </c>
      <c r="I394" s="7">
        <v>0.4284722222222222</v>
      </c>
    </row>
    <row r="395" spans="1:9" x14ac:dyDescent="0.2">
      <c r="A395" s="1">
        <f t="shared" si="12"/>
        <v>43139</v>
      </c>
      <c r="B395" s="4" t="s">
        <v>46</v>
      </c>
      <c r="C395" s="4" t="s">
        <v>47</v>
      </c>
      <c r="D395" s="4" t="s">
        <v>48</v>
      </c>
      <c r="E395" s="5">
        <v>3963</v>
      </c>
      <c r="F395" s="5" t="s">
        <v>40</v>
      </c>
      <c r="G395" s="5">
        <f t="shared" si="13"/>
        <v>-1</v>
      </c>
      <c r="H395" s="8">
        <v>43139</v>
      </c>
      <c r="I395" s="7">
        <v>0.42499999999999999</v>
      </c>
    </row>
    <row r="396" spans="1:9" x14ac:dyDescent="0.2">
      <c r="A396" s="1">
        <f t="shared" si="12"/>
        <v>43138</v>
      </c>
      <c r="B396" s="4" t="s">
        <v>46</v>
      </c>
      <c r="C396" s="4" t="s">
        <v>47</v>
      </c>
      <c r="D396" s="4" t="s">
        <v>48</v>
      </c>
      <c r="E396" s="5">
        <v>4074</v>
      </c>
      <c r="F396" s="5" t="s">
        <v>40</v>
      </c>
      <c r="G396" s="5">
        <f t="shared" si="13"/>
        <v>-1</v>
      </c>
      <c r="H396" s="8">
        <v>43138</v>
      </c>
      <c r="I396" s="7">
        <v>0.42777777777777781</v>
      </c>
    </row>
    <row r="397" spans="1:9" x14ac:dyDescent="0.2">
      <c r="A397" s="1">
        <f t="shared" si="12"/>
        <v>43137</v>
      </c>
      <c r="B397" s="4" t="s">
        <v>46</v>
      </c>
      <c r="C397" s="4" t="s">
        <v>47</v>
      </c>
      <c r="D397" s="4" t="s">
        <v>48</v>
      </c>
      <c r="E397" s="5">
        <v>4107</v>
      </c>
      <c r="F397" s="5" t="s">
        <v>40</v>
      </c>
      <c r="G397" s="5">
        <f t="shared" si="13"/>
        <v>-1</v>
      </c>
      <c r="H397" s="8">
        <v>43137</v>
      </c>
      <c r="I397" s="7">
        <v>0.42986111111111108</v>
      </c>
    </row>
    <row r="398" spans="1:9" x14ac:dyDescent="0.2">
      <c r="A398" s="1">
        <f t="shared" si="12"/>
        <v>43136</v>
      </c>
      <c r="B398" s="4" t="s">
        <v>46</v>
      </c>
      <c r="C398" s="4" t="s">
        <v>47</v>
      </c>
      <c r="D398" s="4" t="s">
        <v>48</v>
      </c>
      <c r="E398" s="5">
        <v>4194</v>
      </c>
      <c r="F398" s="5" t="s">
        <v>41</v>
      </c>
      <c r="G398" s="5">
        <f t="shared" si="13"/>
        <v>1</v>
      </c>
      <c r="H398" s="8">
        <v>43136</v>
      </c>
      <c r="I398" s="7">
        <v>0.42152777777777778</v>
      </c>
    </row>
    <row r="399" spans="1:9" x14ac:dyDescent="0.2">
      <c r="A399" s="1">
        <f t="shared" si="12"/>
        <v>43133</v>
      </c>
      <c r="B399" s="4" t="s">
        <v>46</v>
      </c>
      <c r="C399" s="4" t="s">
        <v>47</v>
      </c>
      <c r="D399" s="4" t="s">
        <v>48</v>
      </c>
      <c r="E399" s="5">
        <v>4186</v>
      </c>
      <c r="F399" s="5" t="s">
        <v>41</v>
      </c>
      <c r="G399" s="5">
        <f t="shared" si="13"/>
        <v>1</v>
      </c>
      <c r="H399" s="8">
        <v>43133</v>
      </c>
      <c r="I399" s="7">
        <v>0.4513888888888889</v>
      </c>
    </row>
    <row r="400" spans="1:9" x14ac:dyDescent="0.2">
      <c r="A400" s="1">
        <f t="shared" si="12"/>
        <v>43132</v>
      </c>
      <c r="B400" s="4" t="s">
        <v>46</v>
      </c>
      <c r="C400" s="4" t="s">
        <v>47</v>
      </c>
      <c r="D400" s="4" t="s">
        <v>48</v>
      </c>
      <c r="E400" s="5">
        <v>4123</v>
      </c>
      <c r="F400" s="5" t="s">
        <v>41</v>
      </c>
      <c r="G400" s="5">
        <f t="shared" si="13"/>
        <v>1</v>
      </c>
      <c r="H400" s="8">
        <v>43132</v>
      </c>
      <c r="I400" s="7">
        <v>0.42499999999999999</v>
      </c>
    </row>
    <row r="401" spans="1:9" x14ac:dyDescent="0.2">
      <c r="A401" s="1">
        <f t="shared" si="12"/>
        <v>43131</v>
      </c>
      <c r="B401" s="4" t="s">
        <v>46</v>
      </c>
      <c r="C401" s="4" t="s">
        <v>47</v>
      </c>
      <c r="D401" s="4" t="s">
        <v>48</v>
      </c>
      <c r="E401" s="5">
        <v>4112</v>
      </c>
      <c r="F401" s="5" t="s">
        <v>40</v>
      </c>
      <c r="G401" s="5">
        <f t="shared" si="13"/>
        <v>-1</v>
      </c>
      <c r="H401" s="8">
        <v>43131</v>
      </c>
      <c r="I401" s="7">
        <v>0.43263888888888885</v>
      </c>
    </row>
    <row r="402" spans="1:9" x14ac:dyDescent="0.2">
      <c r="A402" s="1">
        <f t="shared" si="12"/>
        <v>43130</v>
      </c>
      <c r="B402" s="4" t="s">
        <v>46</v>
      </c>
      <c r="C402" s="4" t="s">
        <v>47</v>
      </c>
      <c r="D402" s="4" t="s">
        <v>48</v>
      </c>
      <c r="E402" s="5">
        <v>4166</v>
      </c>
      <c r="F402" s="5" t="s">
        <v>41</v>
      </c>
      <c r="G402" s="5">
        <f t="shared" si="13"/>
        <v>1</v>
      </c>
      <c r="H402" s="8">
        <v>43130</v>
      </c>
      <c r="I402" s="7">
        <v>0.42986111111111108</v>
      </c>
    </row>
    <row r="403" spans="1:9" x14ac:dyDescent="0.2">
      <c r="A403" s="1">
        <f t="shared" si="12"/>
        <v>43129</v>
      </c>
      <c r="B403" s="4" t="s">
        <v>46</v>
      </c>
      <c r="C403" s="4" t="s">
        <v>47</v>
      </c>
      <c r="D403" s="4" t="s">
        <v>48</v>
      </c>
      <c r="E403" s="5">
        <v>4160</v>
      </c>
      <c r="F403" s="5" t="s">
        <v>40</v>
      </c>
      <c r="G403" s="5">
        <f t="shared" si="13"/>
        <v>-1</v>
      </c>
      <c r="H403" s="8">
        <v>43129</v>
      </c>
      <c r="I403" s="7">
        <v>0.43541666666666662</v>
      </c>
    </row>
    <row r="404" spans="1:9" x14ac:dyDescent="0.2">
      <c r="A404" s="1">
        <f t="shared" si="12"/>
        <v>43125</v>
      </c>
      <c r="B404" s="4" t="s">
        <v>46</v>
      </c>
      <c r="C404" s="4" t="s">
        <v>47</v>
      </c>
      <c r="D404" s="4" t="s">
        <v>48</v>
      </c>
      <c r="E404" s="5">
        <v>4176</v>
      </c>
      <c r="F404" s="5" t="s">
        <v>41</v>
      </c>
      <c r="G404" s="5">
        <f t="shared" si="13"/>
        <v>1</v>
      </c>
      <c r="H404" s="8">
        <v>43125</v>
      </c>
      <c r="I404" s="7">
        <v>0.42986111111111108</v>
      </c>
    </row>
    <row r="405" spans="1:9" x14ac:dyDescent="0.2">
      <c r="A405" s="1">
        <f t="shared" si="12"/>
        <v>43124</v>
      </c>
      <c r="B405" s="4" t="s">
        <v>46</v>
      </c>
      <c r="C405" s="4" t="s">
        <v>47</v>
      </c>
      <c r="D405" s="4" t="s">
        <v>48</v>
      </c>
      <c r="E405" s="5">
        <v>4111</v>
      </c>
      <c r="F405" s="5" t="s">
        <v>41</v>
      </c>
      <c r="G405" s="5">
        <f t="shared" si="13"/>
        <v>1</v>
      </c>
      <c r="H405" s="8">
        <v>43124</v>
      </c>
      <c r="I405" s="7">
        <v>0.43055555555555558</v>
      </c>
    </row>
    <row r="406" spans="1:9" x14ac:dyDescent="0.2">
      <c r="A406" s="1">
        <f t="shared" si="12"/>
        <v>43123</v>
      </c>
      <c r="B406" s="4" t="s">
        <v>46</v>
      </c>
      <c r="C406" s="4" t="s">
        <v>47</v>
      </c>
      <c r="D406" s="4" t="s">
        <v>48</v>
      </c>
      <c r="E406" s="5">
        <v>4061</v>
      </c>
      <c r="F406" s="5" t="s">
        <v>41</v>
      </c>
      <c r="G406" s="5">
        <f t="shared" si="13"/>
        <v>1</v>
      </c>
      <c r="H406" s="8">
        <v>43123</v>
      </c>
      <c r="I406" s="7">
        <v>0.42777777777777781</v>
      </c>
    </row>
    <row r="407" spans="1:9" x14ac:dyDescent="0.2">
      <c r="A407" s="1">
        <f t="shared" si="12"/>
        <v>43122</v>
      </c>
      <c r="B407" s="4" t="s">
        <v>46</v>
      </c>
      <c r="C407" s="4" t="s">
        <v>47</v>
      </c>
      <c r="D407" s="4" t="s">
        <v>48</v>
      </c>
      <c r="E407" s="5">
        <v>4038</v>
      </c>
      <c r="F407" s="5" t="s">
        <v>40</v>
      </c>
      <c r="G407" s="5">
        <f t="shared" si="13"/>
        <v>-1</v>
      </c>
      <c r="H407" s="8">
        <v>43122</v>
      </c>
      <c r="I407" s="7">
        <v>0.45555555555555555</v>
      </c>
    </row>
    <row r="408" spans="1:9" x14ac:dyDescent="0.2">
      <c r="A408" s="1">
        <f t="shared" si="12"/>
        <v>43119</v>
      </c>
      <c r="B408" s="4" t="s">
        <v>46</v>
      </c>
      <c r="C408" s="4" t="s">
        <v>47</v>
      </c>
      <c r="D408" s="4" t="s">
        <v>48</v>
      </c>
      <c r="E408" s="5">
        <v>4083</v>
      </c>
      <c r="F408" s="5" t="s">
        <v>40</v>
      </c>
      <c r="G408" s="5">
        <f t="shared" si="13"/>
        <v>-1</v>
      </c>
      <c r="H408" s="8">
        <v>43119</v>
      </c>
      <c r="I408" s="7">
        <v>0.42083333333333334</v>
      </c>
    </row>
    <row r="409" spans="1:9" x14ac:dyDescent="0.2">
      <c r="A409" s="1">
        <f t="shared" si="12"/>
        <v>43118</v>
      </c>
      <c r="B409" s="4" t="s">
        <v>46</v>
      </c>
      <c r="C409" s="4" t="s">
        <v>47</v>
      </c>
      <c r="D409" s="4" t="s">
        <v>48</v>
      </c>
      <c r="E409" s="5">
        <v>4093</v>
      </c>
      <c r="F409" s="5" t="s">
        <v>41</v>
      </c>
      <c r="G409" s="5">
        <f t="shared" si="13"/>
        <v>1</v>
      </c>
      <c r="H409" s="8">
        <v>43118</v>
      </c>
      <c r="I409" s="7">
        <v>0.4236111111111111</v>
      </c>
    </row>
    <row r="410" spans="1:9" x14ac:dyDescent="0.2">
      <c r="A410" s="1">
        <f t="shared" si="12"/>
        <v>43117</v>
      </c>
      <c r="B410" s="4" t="s">
        <v>46</v>
      </c>
      <c r="C410" s="4" t="s">
        <v>47</v>
      </c>
      <c r="D410" s="4" t="s">
        <v>48</v>
      </c>
      <c r="E410" s="5">
        <v>4063</v>
      </c>
      <c r="F410" s="5" t="s">
        <v>40</v>
      </c>
      <c r="G410" s="5">
        <f t="shared" si="13"/>
        <v>-1</v>
      </c>
      <c r="H410" s="8">
        <v>43117</v>
      </c>
      <c r="I410" s="7">
        <v>0.4236111111111111</v>
      </c>
    </row>
    <row r="411" spans="1:9" x14ac:dyDescent="0.2">
      <c r="A411" s="1">
        <f t="shared" si="12"/>
        <v>43116</v>
      </c>
      <c r="B411" s="4" t="s">
        <v>46</v>
      </c>
      <c r="C411" s="4" t="s">
        <v>47</v>
      </c>
      <c r="D411" s="4" t="s">
        <v>48</v>
      </c>
      <c r="E411" s="5">
        <v>4085</v>
      </c>
      <c r="F411" s="5" t="s">
        <v>42</v>
      </c>
      <c r="G411" s="5">
        <f t="shared" si="13"/>
        <v>1</v>
      </c>
      <c r="H411" s="8">
        <v>43116</v>
      </c>
      <c r="I411" s="7">
        <v>0.42569444444444443</v>
      </c>
    </row>
    <row r="412" spans="1:9" x14ac:dyDescent="0.2">
      <c r="A412" s="1">
        <f t="shared" si="12"/>
        <v>43115</v>
      </c>
      <c r="B412" s="4" t="s">
        <v>46</v>
      </c>
      <c r="C412" s="4" t="s">
        <v>47</v>
      </c>
      <c r="D412" s="4" t="s">
        <v>48</v>
      </c>
      <c r="E412" s="5">
        <v>4085</v>
      </c>
      <c r="F412" s="5" t="s">
        <v>42</v>
      </c>
      <c r="G412" s="5">
        <f t="shared" si="13"/>
        <v>1</v>
      </c>
      <c r="H412" s="8">
        <v>43115</v>
      </c>
      <c r="I412" s="7">
        <v>0.43958333333333338</v>
      </c>
    </row>
    <row r="413" spans="1:9" x14ac:dyDescent="0.2">
      <c r="A413" s="1">
        <f t="shared" si="12"/>
        <v>43112</v>
      </c>
      <c r="B413" s="4" t="s">
        <v>46</v>
      </c>
      <c r="C413" s="4" t="s">
        <v>47</v>
      </c>
      <c r="D413" s="4" t="s">
        <v>48</v>
      </c>
      <c r="E413" s="5">
        <v>4066</v>
      </c>
      <c r="F413" s="5" t="s">
        <v>41</v>
      </c>
      <c r="G413" s="5">
        <f t="shared" si="13"/>
        <v>1</v>
      </c>
      <c r="H413" s="8">
        <v>43112</v>
      </c>
      <c r="I413" s="7">
        <v>0.4284722222222222</v>
      </c>
    </row>
    <row r="414" spans="1:9" x14ac:dyDescent="0.2">
      <c r="A414" s="1">
        <f t="shared" si="12"/>
        <v>43111</v>
      </c>
      <c r="B414" s="4" t="s">
        <v>46</v>
      </c>
      <c r="C414" s="4" t="s">
        <v>47</v>
      </c>
      <c r="D414" s="4" t="s">
        <v>48</v>
      </c>
      <c r="E414" s="5">
        <v>4057</v>
      </c>
      <c r="F414" s="5" t="s">
        <v>41</v>
      </c>
      <c r="G414" s="5">
        <f t="shared" si="13"/>
        <v>1</v>
      </c>
      <c r="H414" s="8">
        <v>43111</v>
      </c>
      <c r="I414" s="7">
        <v>0.42291666666666666</v>
      </c>
    </row>
    <row r="415" spans="1:9" x14ac:dyDescent="0.2">
      <c r="A415" s="1">
        <f t="shared" si="12"/>
        <v>43110</v>
      </c>
      <c r="B415" s="4" t="s">
        <v>46</v>
      </c>
      <c r="C415" s="4" t="s">
        <v>47</v>
      </c>
      <c r="D415" s="4" t="s">
        <v>48</v>
      </c>
      <c r="E415" s="5">
        <v>3996</v>
      </c>
      <c r="F415" s="5" t="s">
        <v>41</v>
      </c>
      <c r="G415" s="5">
        <f t="shared" si="13"/>
        <v>1</v>
      </c>
      <c r="H415" s="8">
        <v>43110</v>
      </c>
      <c r="I415" s="7">
        <v>0.42986111111111108</v>
      </c>
    </row>
    <row r="416" spans="1:9" x14ac:dyDescent="0.2">
      <c r="A416" s="1">
        <f t="shared" si="12"/>
        <v>43109</v>
      </c>
      <c r="B416" s="4" t="s">
        <v>46</v>
      </c>
      <c r="C416" s="4" t="s">
        <v>47</v>
      </c>
      <c r="D416" s="4" t="s">
        <v>48</v>
      </c>
      <c r="E416" s="5">
        <v>3910</v>
      </c>
      <c r="F416" s="5" t="s">
        <v>41</v>
      </c>
      <c r="G416" s="5">
        <f t="shared" si="13"/>
        <v>1</v>
      </c>
      <c r="H416" s="8">
        <v>43109</v>
      </c>
      <c r="I416" s="7">
        <v>0.42708333333333331</v>
      </c>
    </row>
    <row r="417" spans="1:9" x14ac:dyDescent="0.2">
      <c r="A417" s="1">
        <f t="shared" si="12"/>
        <v>43108</v>
      </c>
      <c r="B417" s="4" t="s">
        <v>46</v>
      </c>
      <c r="C417" s="4" t="s">
        <v>47</v>
      </c>
      <c r="D417" s="4" t="s">
        <v>48</v>
      </c>
      <c r="E417" s="5">
        <v>3894</v>
      </c>
      <c r="F417" s="5" t="s">
        <v>40</v>
      </c>
      <c r="G417" s="5">
        <f t="shared" si="13"/>
        <v>-1</v>
      </c>
      <c r="H417" s="8">
        <v>43108</v>
      </c>
      <c r="I417" s="7">
        <v>0.42708333333333331</v>
      </c>
    </row>
    <row r="418" spans="1:9" x14ac:dyDescent="0.2">
      <c r="A418" s="1">
        <f t="shared" si="12"/>
        <v>43105</v>
      </c>
      <c r="B418" s="4" t="s">
        <v>46</v>
      </c>
      <c r="C418" s="4" t="s">
        <v>47</v>
      </c>
      <c r="D418" s="4" t="s">
        <v>48</v>
      </c>
      <c r="E418" s="5">
        <v>3931</v>
      </c>
      <c r="F418" s="5" t="s">
        <v>41</v>
      </c>
      <c r="G418" s="5">
        <f t="shared" si="13"/>
        <v>1</v>
      </c>
      <c r="H418" s="8">
        <v>43105</v>
      </c>
      <c r="I418" s="7">
        <v>0.42569444444444443</v>
      </c>
    </row>
    <row r="419" spans="1:9" x14ac:dyDescent="0.2">
      <c r="A419" s="1">
        <f t="shared" si="12"/>
        <v>43104</v>
      </c>
      <c r="B419" s="4" t="s">
        <v>46</v>
      </c>
      <c r="C419" s="4" t="s">
        <v>47</v>
      </c>
      <c r="D419" s="4" t="s">
        <v>48</v>
      </c>
      <c r="E419" s="5">
        <v>3912</v>
      </c>
      <c r="F419" s="5" t="s">
        <v>41</v>
      </c>
      <c r="G419" s="5">
        <f t="shared" si="13"/>
        <v>1</v>
      </c>
      <c r="H419" s="8">
        <v>43104</v>
      </c>
      <c r="I419" s="7">
        <v>0.43402777777777773</v>
      </c>
    </row>
    <row r="420" spans="1:9" x14ac:dyDescent="0.2">
      <c r="A420" s="1">
        <f t="shared" si="12"/>
        <v>43103</v>
      </c>
      <c r="B420" s="4" t="s">
        <v>46</v>
      </c>
      <c r="C420" s="4" t="s">
        <v>47</v>
      </c>
      <c r="D420" s="4" t="s">
        <v>48</v>
      </c>
      <c r="E420" s="5">
        <v>3844</v>
      </c>
      <c r="F420" s="5" t="s">
        <v>40</v>
      </c>
      <c r="G420" s="5">
        <f t="shared" si="13"/>
        <v>-1</v>
      </c>
      <c r="H420" s="8">
        <v>43103</v>
      </c>
      <c r="I420" s="7">
        <v>0.42291666666666666</v>
      </c>
    </row>
    <row r="421" spans="1:9" x14ac:dyDescent="0.2">
      <c r="A421" s="1">
        <f t="shared" si="12"/>
        <v>43102</v>
      </c>
      <c r="B421" s="4" t="s">
        <v>46</v>
      </c>
      <c r="C421" s="4" t="s">
        <v>47</v>
      </c>
      <c r="D421" s="4" t="s">
        <v>48</v>
      </c>
      <c r="E421" s="5">
        <v>3862</v>
      </c>
      <c r="F421" s="5" t="s">
        <v>42</v>
      </c>
      <c r="G421" s="5">
        <f t="shared" si="13"/>
        <v>1</v>
      </c>
      <c r="H421" s="8">
        <v>43102</v>
      </c>
      <c r="I421" s="7">
        <v>0.4236111111111111</v>
      </c>
    </row>
    <row r="422" spans="1:9" x14ac:dyDescent="0.2">
      <c r="A422" s="1">
        <f t="shared" si="12"/>
        <v>43101</v>
      </c>
      <c r="B422" s="4" t="s">
        <v>46</v>
      </c>
      <c r="C422" s="4" t="s">
        <v>47</v>
      </c>
      <c r="D422" s="4" t="s">
        <v>48</v>
      </c>
      <c r="E422" s="5">
        <v>3862</v>
      </c>
      <c r="F422" s="5" t="s">
        <v>41</v>
      </c>
      <c r="G422" s="5">
        <f t="shared" si="13"/>
        <v>1</v>
      </c>
      <c r="H422" s="8">
        <v>43101</v>
      </c>
      <c r="I422" s="7">
        <v>0.43124999999999997</v>
      </c>
    </row>
    <row r="423" spans="1:9" x14ac:dyDescent="0.2">
      <c r="A423" s="1">
        <f t="shared" si="12"/>
        <v>43098</v>
      </c>
      <c r="B423" s="4" t="s">
        <v>46</v>
      </c>
      <c r="C423" s="4" t="s">
        <v>47</v>
      </c>
      <c r="D423" s="4" t="s">
        <v>48</v>
      </c>
      <c r="E423" s="5">
        <v>3840</v>
      </c>
      <c r="F423" s="5" t="s">
        <v>41</v>
      </c>
      <c r="G423" s="5">
        <f t="shared" si="13"/>
        <v>1</v>
      </c>
      <c r="H423" s="8">
        <v>43098</v>
      </c>
      <c r="I423" s="7">
        <v>0.42569444444444443</v>
      </c>
    </row>
    <row r="424" spans="1:9" x14ac:dyDescent="0.2">
      <c r="A424" s="1">
        <f t="shared" si="12"/>
        <v>43097</v>
      </c>
      <c r="B424" s="4" t="s">
        <v>46</v>
      </c>
      <c r="C424" s="4" t="s">
        <v>47</v>
      </c>
      <c r="D424" s="4" t="s">
        <v>48</v>
      </c>
      <c r="E424" s="5">
        <v>3826</v>
      </c>
      <c r="F424" s="5" t="s">
        <v>40</v>
      </c>
      <c r="G424" s="5">
        <f t="shared" si="13"/>
        <v>-1</v>
      </c>
      <c r="H424" s="8">
        <v>43097</v>
      </c>
      <c r="I424" s="7">
        <v>0.42222222222222222</v>
      </c>
    </row>
    <row r="425" spans="1:9" x14ac:dyDescent="0.2">
      <c r="A425" s="1">
        <f t="shared" si="12"/>
        <v>43096</v>
      </c>
      <c r="B425" s="4" t="s">
        <v>46</v>
      </c>
      <c r="C425" s="4" t="s">
        <v>47</v>
      </c>
      <c r="D425" s="4" t="s">
        <v>48</v>
      </c>
      <c r="E425" s="5">
        <v>3841</v>
      </c>
      <c r="F425" s="5" t="s">
        <v>41</v>
      </c>
      <c r="G425" s="5">
        <f t="shared" si="13"/>
        <v>1</v>
      </c>
      <c r="H425" s="8">
        <v>43096</v>
      </c>
      <c r="I425" s="7">
        <v>0.42152777777777778</v>
      </c>
    </row>
    <row r="426" spans="1:9" x14ac:dyDescent="0.2">
      <c r="A426" s="1">
        <f t="shared" si="12"/>
        <v>43095</v>
      </c>
      <c r="B426" s="4" t="s">
        <v>46</v>
      </c>
      <c r="C426" s="4" t="s">
        <v>47</v>
      </c>
      <c r="D426" s="4" t="s">
        <v>48</v>
      </c>
      <c r="E426" s="5">
        <v>3744</v>
      </c>
      <c r="F426" s="5" t="s">
        <v>41</v>
      </c>
      <c r="G426" s="5">
        <f t="shared" si="13"/>
        <v>1</v>
      </c>
      <c r="H426" s="8">
        <v>43095</v>
      </c>
      <c r="I426" s="7">
        <v>0.42638888888888887</v>
      </c>
    </row>
    <row r="427" spans="1:9" x14ac:dyDescent="0.2">
      <c r="A427" s="1">
        <f t="shared" si="12"/>
        <v>43091</v>
      </c>
      <c r="B427" s="4" t="s">
        <v>46</v>
      </c>
      <c r="C427" s="4" t="s">
        <v>47</v>
      </c>
      <c r="D427" s="4" t="s">
        <v>48</v>
      </c>
      <c r="E427" s="5">
        <v>3740</v>
      </c>
      <c r="F427" s="5" t="s">
        <v>41</v>
      </c>
      <c r="G427" s="5">
        <f t="shared" si="13"/>
        <v>1</v>
      </c>
      <c r="H427" s="8">
        <v>43091</v>
      </c>
      <c r="I427" s="7">
        <v>0.43055555555555558</v>
      </c>
    </row>
    <row r="428" spans="1:9" x14ac:dyDescent="0.2">
      <c r="A428" s="1">
        <f t="shared" si="12"/>
        <v>43090</v>
      </c>
      <c r="B428" s="4" t="s">
        <v>46</v>
      </c>
      <c r="C428" s="4" t="s">
        <v>47</v>
      </c>
      <c r="D428" s="4" t="s">
        <v>48</v>
      </c>
      <c r="E428" s="5">
        <v>3721</v>
      </c>
      <c r="F428" s="5" t="s">
        <v>41</v>
      </c>
      <c r="G428" s="5">
        <f t="shared" si="13"/>
        <v>1</v>
      </c>
      <c r="H428" s="8">
        <v>43090</v>
      </c>
      <c r="I428" s="7">
        <v>0.43402777777777773</v>
      </c>
    </row>
    <row r="429" spans="1:9" x14ac:dyDescent="0.2">
      <c r="A429" s="1">
        <f t="shared" si="12"/>
        <v>43089</v>
      </c>
      <c r="B429" s="4" t="s">
        <v>46</v>
      </c>
      <c r="C429" s="4" t="s">
        <v>47</v>
      </c>
      <c r="D429" s="4" t="s">
        <v>48</v>
      </c>
      <c r="E429" s="5">
        <v>3691</v>
      </c>
      <c r="F429" s="5" t="s">
        <v>41</v>
      </c>
      <c r="G429" s="5">
        <f t="shared" si="13"/>
        <v>1</v>
      </c>
      <c r="H429" s="8">
        <v>43089</v>
      </c>
      <c r="I429" s="7">
        <v>0.43888888888888888</v>
      </c>
    </row>
    <row r="430" spans="1:9" x14ac:dyDescent="0.2">
      <c r="A430" s="1">
        <f t="shared" si="12"/>
        <v>43088</v>
      </c>
      <c r="B430" s="4" t="s">
        <v>46</v>
      </c>
      <c r="C430" s="4" t="s">
        <v>47</v>
      </c>
      <c r="D430" s="4" t="s">
        <v>48</v>
      </c>
      <c r="E430" s="5">
        <v>3664</v>
      </c>
      <c r="F430" s="5" t="s">
        <v>40</v>
      </c>
      <c r="G430" s="5">
        <f t="shared" si="13"/>
        <v>-1</v>
      </c>
      <c r="H430" s="8">
        <v>43088</v>
      </c>
      <c r="I430" s="7">
        <v>0.43055555555555558</v>
      </c>
    </row>
    <row r="431" spans="1:9" x14ac:dyDescent="0.2">
      <c r="A431" s="1">
        <f t="shared" si="12"/>
        <v>43087</v>
      </c>
      <c r="B431" s="4" t="s">
        <v>46</v>
      </c>
      <c r="C431" s="4" t="s">
        <v>47</v>
      </c>
      <c r="D431" s="4" t="s">
        <v>48</v>
      </c>
      <c r="E431" s="5">
        <v>3673</v>
      </c>
      <c r="F431" s="5" t="s">
        <v>41</v>
      </c>
      <c r="G431" s="5">
        <f t="shared" si="13"/>
        <v>1</v>
      </c>
      <c r="H431" s="8">
        <v>43087</v>
      </c>
      <c r="I431" s="7">
        <v>0.43263888888888885</v>
      </c>
    </row>
    <row r="432" spans="1:9" x14ac:dyDescent="0.2">
      <c r="A432" s="1">
        <f t="shared" si="12"/>
        <v>43084</v>
      </c>
      <c r="B432" s="4" t="s">
        <v>46</v>
      </c>
      <c r="C432" s="4" t="s">
        <v>47</v>
      </c>
      <c r="D432" s="4" t="s">
        <v>48</v>
      </c>
      <c r="E432" s="5">
        <v>3667</v>
      </c>
      <c r="F432" s="5" t="s">
        <v>41</v>
      </c>
      <c r="G432" s="5">
        <f t="shared" si="13"/>
        <v>1</v>
      </c>
      <c r="H432" s="8">
        <v>43084</v>
      </c>
      <c r="I432" s="7">
        <v>0.42222222222222222</v>
      </c>
    </row>
    <row r="433" spans="1:9" x14ac:dyDescent="0.2">
      <c r="A433" s="1">
        <f t="shared" si="12"/>
        <v>43083</v>
      </c>
      <c r="B433" s="4" t="s">
        <v>46</v>
      </c>
      <c r="C433" s="4" t="s">
        <v>47</v>
      </c>
      <c r="D433" s="4" t="s">
        <v>48</v>
      </c>
      <c r="E433" s="5">
        <v>3648</v>
      </c>
      <c r="F433" s="5" t="s">
        <v>40</v>
      </c>
      <c r="G433" s="5">
        <f t="shared" si="13"/>
        <v>-1</v>
      </c>
      <c r="H433" s="8">
        <v>43083</v>
      </c>
      <c r="I433" s="7">
        <v>0.42291666666666666</v>
      </c>
    </row>
    <row r="434" spans="1:9" x14ac:dyDescent="0.2">
      <c r="A434" s="1">
        <f t="shared" si="12"/>
        <v>43082</v>
      </c>
      <c r="B434" s="4" t="s">
        <v>46</v>
      </c>
      <c r="C434" s="4" t="s">
        <v>47</v>
      </c>
      <c r="D434" s="4" t="s">
        <v>48</v>
      </c>
      <c r="E434" s="5">
        <v>3685</v>
      </c>
      <c r="F434" s="5" t="s">
        <v>40</v>
      </c>
      <c r="G434" s="5">
        <f t="shared" si="13"/>
        <v>-1</v>
      </c>
      <c r="H434" s="8">
        <v>43082</v>
      </c>
      <c r="I434" s="7">
        <v>0.42569444444444443</v>
      </c>
    </row>
    <row r="435" spans="1:9" x14ac:dyDescent="0.2">
      <c r="A435" s="1">
        <f t="shared" si="12"/>
        <v>43081</v>
      </c>
      <c r="B435" s="4" t="s">
        <v>46</v>
      </c>
      <c r="C435" s="4" t="s">
        <v>47</v>
      </c>
      <c r="D435" s="4" t="s">
        <v>48</v>
      </c>
      <c r="E435" s="5">
        <v>3732</v>
      </c>
      <c r="F435" s="5" t="s">
        <v>41</v>
      </c>
      <c r="G435" s="5">
        <f t="shared" si="13"/>
        <v>1</v>
      </c>
      <c r="H435" s="8">
        <v>43081</v>
      </c>
      <c r="I435" s="7">
        <v>0.41944444444444445</v>
      </c>
    </row>
    <row r="436" spans="1:9" x14ac:dyDescent="0.2">
      <c r="A436" s="1">
        <f t="shared" si="12"/>
        <v>43080</v>
      </c>
      <c r="B436" s="4" t="s">
        <v>46</v>
      </c>
      <c r="C436" s="4" t="s">
        <v>47</v>
      </c>
      <c r="D436" s="4" t="s">
        <v>48</v>
      </c>
      <c r="E436" s="5">
        <v>3698</v>
      </c>
      <c r="F436" s="5" t="s">
        <v>41</v>
      </c>
      <c r="G436" s="5">
        <f t="shared" si="13"/>
        <v>1</v>
      </c>
      <c r="H436" s="8">
        <v>43080</v>
      </c>
      <c r="I436" s="7">
        <v>0.42222222222222222</v>
      </c>
    </row>
    <row r="437" spans="1:9" x14ac:dyDescent="0.2">
      <c r="A437" s="1">
        <f t="shared" si="12"/>
        <v>43077</v>
      </c>
      <c r="B437" s="4" t="s">
        <v>46</v>
      </c>
      <c r="C437" s="4" t="s">
        <v>47</v>
      </c>
      <c r="D437" s="4" t="s">
        <v>48</v>
      </c>
      <c r="E437" s="5">
        <v>3659</v>
      </c>
      <c r="F437" s="5" t="s">
        <v>41</v>
      </c>
      <c r="G437" s="5">
        <f t="shared" si="13"/>
        <v>1</v>
      </c>
      <c r="H437" s="8">
        <v>43077</v>
      </c>
      <c r="I437" s="7">
        <v>0.4201388888888889</v>
      </c>
    </row>
    <row r="438" spans="1:9" x14ac:dyDescent="0.2">
      <c r="A438" s="1">
        <f t="shared" si="12"/>
        <v>43076</v>
      </c>
      <c r="B438" s="4" t="s">
        <v>46</v>
      </c>
      <c r="C438" s="4" t="s">
        <v>47</v>
      </c>
      <c r="D438" s="4" t="s">
        <v>48</v>
      </c>
      <c r="E438" s="5">
        <v>3606</v>
      </c>
      <c r="F438" s="5" t="s">
        <v>40</v>
      </c>
      <c r="G438" s="5">
        <f t="shared" si="13"/>
        <v>-1</v>
      </c>
      <c r="H438" s="8">
        <v>43076</v>
      </c>
      <c r="I438" s="7">
        <v>0.42708333333333331</v>
      </c>
    </row>
    <row r="439" spans="1:9" x14ac:dyDescent="0.2">
      <c r="A439" s="1">
        <f t="shared" si="12"/>
        <v>43075</v>
      </c>
      <c r="B439" s="4" t="s">
        <v>46</v>
      </c>
      <c r="C439" s="4" t="s">
        <v>47</v>
      </c>
      <c r="D439" s="4" t="s">
        <v>48</v>
      </c>
      <c r="E439" s="5">
        <v>3709</v>
      </c>
      <c r="F439" s="5" t="s">
        <v>41</v>
      </c>
      <c r="G439" s="5">
        <f t="shared" si="13"/>
        <v>1</v>
      </c>
      <c r="H439" s="8">
        <v>43075</v>
      </c>
      <c r="I439" s="7">
        <v>0.42708333333333331</v>
      </c>
    </row>
    <row r="440" spans="1:9" x14ac:dyDescent="0.2">
      <c r="A440" s="1">
        <f t="shared" si="12"/>
        <v>43074</v>
      </c>
      <c r="B440" s="4" t="s">
        <v>46</v>
      </c>
      <c r="C440" s="4" t="s">
        <v>47</v>
      </c>
      <c r="D440" s="4" t="s">
        <v>48</v>
      </c>
      <c r="E440" s="5">
        <v>3700</v>
      </c>
      <c r="F440" s="5" t="s">
        <v>40</v>
      </c>
      <c r="G440" s="5">
        <f t="shared" si="13"/>
        <v>-1</v>
      </c>
      <c r="H440" s="8">
        <v>43074</v>
      </c>
      <c r="I440" s="7">
        <v>0.4284722222222222</v>
      </c>
    </row>
    <row r="441" spans="1:9" x14ac:dyDescent="0.2">
      <c r="A441" s="1">
        <f t="shared" si="12"/>
        <v>43073</v>
      </c>
      <c r="B441" s="4" t="s">
        <v>46</v>
      </c>
      <c r="C441" s="4" t="s">
        <v>47</v>
      </c>
      <c r="D441" s="4" t="s">
        <v>48</v>
      </c>
      <c r="E441" s="5">
        <v>3760</v>
      </c>
      <c r="F441" s="5" t="s">
        <v>41</v>
      </c>
      <c r="G441" s="5">
        <f t="shared" si="13"/>
        <v>1</v>
      </c>
      <c r="H441" s="8">
        <v>43073</v>
      </c>
      <c r="I441" s="7">
        <v>0.42499999999999999</v>
      </c>
    </row>
    <row r="442" spans="1:9" x14ac:dyDescent="0.2">
      <c r="A442" s="1">
        <f t="shared" si="12"/>
        <v>43070</v>
      </c>
      <c r="B442" s="4" t="s">
        <v>46</v>
      </c>
      <c r="C442" s="4" t="s">
        <v>47</v>
      </c>
      <c r="D442" s="4" t="s">
        <v>48</v>
      </c>
      <c r="E442" s="5">
        <v>3698</v>
      </c>
      <c r="F442" s="5" t="s">
        <v>41</v>
      </c>
      <c r="G442" s="5">
        <f t="shared" si="13"/>
        <v>1</v>
      </c>
      <c r="H442" s="8">
        <v>43070</v>
      </c>
      <c r="I442" s="7">
        <v>0.42638888888888887</v>
      </c>
    </row>
    <row r="443" spans="1:9" x14ac:dyDescent="0.2">
      <c r="A443" s="1">
        <f t="shared" si="12"/>
        <v>43069</v>
      </c>
      <c r="B443" s="4" t="s">
        <v>46</v>
      </c>
      <c r="C443" s="4" t="s">
        <v>47</v>
      </c>
      <c r="D443" s="4" t="s">
        <v>48</v>
      </c>
      <c r="E443" s="5">
        <v>3690</v>
      </c>
      <c r="F443" s="5" t="s">
        <v>40</v>
      </c>
      <c r="G443" s="5">
        <f t="shared" si="13"/>
        <v>-1</v>
      </c>
      <c r="H443" s="8">
        <v>43069</v>
      </c>
      <c r="I443" s="7">
        <v>0.42499999999999999</v>
      </c>
    </row>
    <row r="444" spans="1:9" x14ac:dyDescent="0.2">
      <c r="A444" s="1">
        <f t="shared" si="12"/>
        <v>43068</v>
      </c>
      <c r="B444" s="4" t="s">
        <v>46</v>
      </c>
      <c r="C444" s="4" t="s">
        <v>47</v>
      </c>
      <c r="D444" s="4" t="s">
        <v>48</v>
      </c>
      <c r="E444" s="5">
        <v>3736</v>
      </c>
      <c r="F444" s="5" t="s">
        <v>40</v>
      </c>
      <c r="G444" s="5">
        <f t="shared" si="13"/>
        <v>-1</v>
      </c>
      <c r="H444" s="8">
        <v>43068</v>
      </c>
      <c r="I444" s="7">
        <v>0.43194444444444446</v>
      </c>
    </row>
    <row r="445" spans="1:9" x14ac:dyDescent="0.2">
      <c r="A445" s="1">
        <f t="shared" si="12"/>
        <v>43067</v>
      </c>
      <c r="B445" s="4" t="s">
        <v>46</v>
      </c>
      <c r="C445" s="4" t="s">
        <v>47</v>
      </c>
      <c r="D445" s="4" t="s">
        <v>48</v>
      </c>
      <c r="E445" s="5">
        <v>3759</v>
      </c>
      <c r="F445" s="5" t="s">
        <v>41</v>
      </c>
      <c r="G445" s="5">
        <f t="shared" si="13"/>
        <v>1</v>
      </c>
      <c r="H445" s="8">
        <v>43067</v>
      </c>
      <c r="I445" s="7">
        <v>0.42083333333333334</v>
      </c>
    </row>
    <row r="446" spans="1:9" x14ac:dyDescent="0.2">
      <c r="A446" s="1">
        <f t="shared" si="12"/>
        <v>43066</v>
      </c>
      <c r="B446" s="4" t="s">
        <v>46</v>
      </c>
      <c r="C446" s="4" t="s">
        <v>47</v>
      </c>
      <c r="D446" s="4" t="s">
        <v>48</v>
      </c>
      <c r="E446" s="5">
        <v>3757</v>
      </c>
      <c r="F446" s="5" t="s">
        <v>42</v>
      </c>
      <c r="G446" s="5">
        <f t="shared" si="13"/>
        <v>1</v>
      </c>
      <c r="H446" s="8">
        <v>43066</v>
      </c>
      <c r="I446" s="7">
        <v>0.42083333333333334</v>
      </c>
    </row>
    <row r="447" spans="1:9" x14ac:dyDescent="0.2">
      <c r="A447" s="1">
        <f t="shared" si="12"/>
        <v>43063</v>
      </c>
      <c r="B447" s="4" t="s">
        <v>46</v>
      </c>
      <c r="C447" s="4" t="s">
        <v>47</v>
      </c>
      <c r="D447" s="4" t="s">
        <v>48</v>
      </c>
      <c r="E447" s="5">
        <v>3757</v>
      </c>
      <c r="F447" s="5" t="s">
        <v>42</v>
      </c>
      <c r="G447" s="5">
        <f t="shared" si="13"/>
        <v>1</v>
      </c>
      <c r="H447" s="8">
        <v>43063</v>
      </c>
      <c r="I447" s="7">
        <v>0.43958333333333338</v>
      </c>
    </row>
    <row r="448" spans="1:9" x14ac:dyDescent="0.2">
      <c r="A448" s="1">
        <f t="shared" si="12"/>
        <v>43062</v>
      </c>
      <c r="B448" s="4" t="s">
        <v>46</v>
      </c>
      <c r="C448" s="4" t="s">
        <v>47</v>
      </c>
      <c r="D448" s="4" t="s">
        <v>48</v>
      </c>
      <c r="E448" s="5">
        <v>3757</v>
      </c>
      <c r="F448" s="5" t="s">
        <v>41</v>
      </c>
      <c r="G448" s="5">
        <f t="shared" si="13"/>
        <v>1</v>
      </c>
      <c r="H448" s="8">
        <v>43062</v>
      </c>
      <c r="I448" s="7">
        <v>0.42986111111111108</v>
      </c>
    </row>
    <row r="449" spans="1:9" x14ac:dyDescent="0.2">
      <c r="A449" s="1">
        <f t="shared" si="12"/>
        <v>43061</v>
      </c>
      <c r="B449" s="4" t="s">
        <v>46</v>
      </c>
      <c r="C449" s="4" t="s">
        <v>47</v>
      </c>
      <c r="D449" s="4" t="s">
        <v>48</v>
      </c>
      <c r="E449" s="5">
        <v>3696</v>
      </c>
      <c r="F449" s="5" t="s">
        <v>41</v>
      </c>
      <c r="G449" s="5">
        <f t="shared" si="13"/>
        <v>1</v>
      </c>
      <c r="H449" s="8">
        <v>43061</v>
      </c>
      <c r="I449" s="7">
        <v>0.4284722222222222</v>
      </c>
    </row>
    <row r="450" spans="1:9" x14ac:dyDescent="0.2">
      <c r="A450" s="1">
        <f t="shared" si="12"/>
        <v>43060</v>
      </c>
      <c r="B450" s="4" t="s">
        <v>46</v>
      </c>
      <c r="C450" s="4" t="s">
        <v>47</v>
      </c>
      <c r="D450" s="4" t="s">
        <v>48</v>
      </c>
      <c r="E450" s="5">
        <v>3670</v>
      </c>
      <c r="F450" s="5" t="s">
        <v>41</v>
      </c>
      <c r="G450" s="5">
        <f t="shared" si="13"/>
        <v>1</v>
      </c>
      <c r="H450" s="8">
        <v>43060</v>
      </c>
      <c r="I450" s="7">
        <v>0.44444444444444442</v>
      </c>
    </row>
    <row r="451" spans="1:9" x14ac:dyDescent="0.2">
      <c r="A451" s="1">
        <f t="shared" ref="A451:A514" si="14">H451</f>
        <v>43059</v>
      </c>
      <c r="B451" s="4" t="s">
        <v>46</v>
      </c>
      <c r="C451" s="4" t="s">
        <v>47</v>
      </c>
      <c r="D451" s="4" t="s">
        <v>48</v>
      </c>
      <c r="E451" s="5">
        <v>3667</v>
      </c>
      <c r="F451" s="5" t="s">
        <v>41</v>
      </c>
      <c r="G451" s="5">
        <f t="shared" ref="G451:G514" si="15">IF(F451="-",-1,1)</f>
        <v>1</v>
      </c>
      <c r="H451" s="8">
        <v>43059</v>
      </c>
      <c r="I451" s="7">
        <v>0.42777777777777781</v>
      </c>
    </row>
    <row r="452" spans="1:9" x14ac:dyDescent="0.2">
      <c r="A452" s="1">
        <f t="shared" si="14"/>
        <v>43056</v>
      </c>
      <c r="B452" s="4" t="s">
        <v>46</v>
      </c>
      <c r="C452" s="4" t="s">
        <v>47</v>
      </c>
      <c r="D452" s="4" t="s">
        <v>48</v>
      </c>
      <c r="E452" s="5">
        <v>3600</v>
      </c>
      <c r="F452" s="5" t="s">
        <v>40</v>
      </c>
      <c r="G452" s="5">
        <f t="shared" si="15"/>
        <v>-1</v>
      </c>
      <c r="H452" s="8">
        <v>43056</v>
      </c>
      <c r="I452" s="7">
        <v>0.42986111111111108</v>
      </c>
    </row>
    <row r="453" spans="1:9" x14ac:dyDescent="0.2">
      <c r="A453" s="1">
        <f t="shared" si="14"/>
        <v>43055</v>
      </c>
      <c r="B453" s="4" t="s">
        <v>46</v>
      </c>
      <c r="C453" s="4" t="s">
        <v>47</v>
      </c>
      <c r="D453" s="4" t="s">
        <v>48</v>
      </c>
      <c r="E453" s="5">
        <v>3617</v>
      </c>
      <c r="F453" s="5" t="s">
        <v>40</v>
      </c>
      <c r="G453" s="5">
        <f t="shared" si="15"/>
        <v>-1</v>
      </c>
      <c r="H453" s="8">
        <v>43055</v>
      </c>
      <c r="I453" s="7">
        <v>0.43263888888888885</v>
      </c>
    </row>
    <row r="454" spans="1:9" x14ac:dyDescent="0.2">
      <c r="A454" s="1">
        <f t="shared" si="14"/>
        <v>43054</v>
      </c>
      <c r="B454" s="4" t="s">
        <v>46</v>
      </c>
      <c r="C454" s="4" t="s">
        <v>47</v>
      </c>
      <c r="D454" s="4" t="s">
        <v>48</v>
      </c>
      <c r="E454" s="5">
        <v>3649</v>
      </c>
      <c r="F454" s="5" t="s">
        <v>40</v>
      </c>
      <c r="G454" s="5">
        <f t="shared" si="15"/>
        <v>-1</v>
      </c>
      <c r="H454" s="8">
        <v>43054</v>
      </c>
      <c r="I454" s="7">
        <v>0.4291666666666667</v>
      </c>
    </row>
    <row r="455" spans="1:9" x14ac:dyDescent="0.2">
      <c r="A455" s="1">
        <f t="shared" si="14"/>
        <v>43053</v>
      </c>
      <c r="B455" s="4" t="s">
        <v>46</v>
      </c>
      <c r="C455" s="4" t="s">
        <v>47</v>
      </c>
      <c r="D455" s="4" t="s">
        <v>48</v>
      </c>
      <c r="E455" s="5">
        <v>3714</v>
      </c>
      <c r="F455" s="5" t="s">
        <v>41</v>
      </c>
      <c r="G455" s="5">
        <f t="shared" si="15"/>
        <v>1</v>
      </c>
      <c r="H455" s="8">
        <v>43053</v>
      </c>
      <c r="I455" s="7">
        <v>0.42499999999999999</v>
      </c>
    </row>
    <row r="456" spans="1:9" x14ac:dyDescent="0.2">
      <c r="A456" s="1">
        <f t="shared" si="14"/>
        <v>43052</v>
      </c>
      <c r="B456" s="4" t="s">
        <v>46</v>
      </c>
      <c r="C456" s="4" t="s">
        <v>47</v>
      </c>
      <c r="D456" s="4" t="s">
        <v>48</v>
      </c>
      <c r="E456" s="5">
        <v>3689</v>
      </c>
      <c r="F456" s="5" t="s">
        <v>40</v>
      </c>
      <c r="G456" s="5">
        <f t="shared" si="15"/>
        <v>-1</v>
      </c>
      <c r="H456" s="8">
        <v>43052</v>
      </c>
      <c r="I456" s="7">
        <v>0.42222222222222222</v>
      </c>
    </row>
    <row r="457" spans="1:9" x14ac:dyDescent="0.2">
      <c r="A457" s="1">
        <f t="shared" si="14"/>
        <v>43049</v>
      </c>
      <c r="B457" s="4" t="s">
        <v>46</v>
      </c>
      <c r="C457" s="4" t="s">
        <v>47</v>
      </c>
      <c r="D457" s="4" t="s">
        <v>48</v>
      </c>
      <c r="E457" s="5">
        <v>3710</v>
      </c>
      <c r="F457" s="5" t="s">
        <v>41</v>
      </c>
      <c r="G457" s="5">
        <f t="shared" si="15"/>
        <v>1</v>
      </c>
      <c r="H457" s="8">
        <v>43049</v>
      </c>
      <c r="I457" s="7">
        <v>0.43402777777777773</v>
      </c>
    </row>
    <row r="458" spans="1:9" x14ac:dyDescent="0.2">
      <c r="A458" s="1">
        <f t="shared" si="14"/>
        <v>43048</v>
      </c>
      <c r="B458" s="4" t="s">
        <v>46</v>
      </c>
      <c r="C458" s="4" t="s">
        <v>47</v>
      </c>
      <c r="D458" s="4" t="s">
        <v>48</v>
      </c>
      <c r="E458" s="5">
        <v>3696</v>
      </c>
      <c r="F458" s="5" t="s">
        <v>40</v>
      </c>
      <c r="G458" s="5">
        <f t="shared" si="15"/>
        <v>-1</v>
      </c>
      <c r="H458" s="8">
        <v>43048</v>
      </c>
      <c r="I458" s="7">
        <v>0.42499999999999999</v>
      </c>
    </row>
    <row r="459" spans="1:9" x14ac:dyDescent="0.2">
      <c r="A459" s="1">
        <f t="shared" si="14"/>
        <v>43047</v>
      </c>
      <c r="B459" s="4" t="s">
        <v>46</v>
      </c>
      <c r="C459" s="4" t="s">
        <v>47</v>
      </c>
      <c r="D459" s="4" t="s">
        <v>48</v>
      </c>
      <c r="E459" s="5">
        <v>3707</v>
      </c>
      <c r="F459" s="5" t="s">
        <v>40</v>
      </c>
      <c r="G459" s="5">
        <f t="shared" si="15"/>
        <v>-1</v>
      </c>
      <c r="H459" s="8">
        <v>43047</v>
      </c>
      <c r="I459" s="7">
        <v>0.42638888888888887</v>
      </c>
    </row>
    <row r="460" spans="1:9" x14ac:dyDescent="0.2">
      <c r="A460" s="1">
        <f t="shared" si="14"/>
        <v>43046</v>
      </c>
      <c r="B460" s="4" t="s">
        <v>46</v>
      </c>
      <c r="C460" s="4" t="s">
        <v>47</v>
      </c>
      <c r="D460" s="4" t="s">
        <v>48</v>
      </c>
      <c r="E460" s="5">
        <v>3712</v>
      </c>
      <c r="F460" s="5" t="s">
        <v>41</v>
      </c>
      <c r="G460" s="5">
        <f t="shared" si="15"/>
        <v>1</v>
      </c>
      <c r="H460" s="8">
        <v>43046</v>
      </c>
      <c r="I460" s="7">
        <v>0.42152777777777778</v>
      </c>
    </row>
    <row r="461" spans="1:9" x14ac:dyDescent="0.2">
      <c r="A461" s="1">
        <f t="shared" si="14"/>
        <v>43045</v>
      </c>
      <c r="B461" s="4" t="s">
        <v>46</v>
      </c>
      <c r="C461" s="4" t="s">
        <v>47</v>
      </c>
      <c r="D461" s="4" t="s">
        <v>48</v>
      </c>
      <c r="E461" s="5">
        <v>3593</v>
      </c>
      <c r="F461" s="5" t="s">
        <v>41</v>
      </c>
      <c r="G461" s="5">
        <f t="shared" si="15"/>
        <v>1</v>
      </c>
      <c r="H461" s="8">
        <v>43045</v>
      </c>
      <c r="I461" s="7">
        <v>0.42291666666666666</v>
      </c>
    </row>
    <row r="462" spans="1:9" x14ac:dyDescent="0.2">
      <c r="A462" s="1">
        <f t="shared" si="14"/>
        <v>43042</v>
      </c>
      <c r="B462" s="4" t="s">
        <v>46</v>
      </c>
      <c r="C462" s="4" t="s">
        <v>47</v>
      </c>
      <c r="D462" s="4" t="s">
        <v>48</v>
      </c>
      <c r="E462" s="5">
        <v>3523</v>
      </c>
      <c r="F462" s="5" t="s">
        <v>41</v>
      </c>
      <c r="G462" s="5">
        <f t="shared" si="15"/>
        <v>1</v>
      </c>
      <c r="H462" s="8">
        <v>43042</v>
      </c>
      <c r="I462" s="7">
        <v>0.42083333333333334</v>
      </c>
    </row>
    <row r="463" spans="1:9" x14ac:dyDescent="0.2">
      <c r="A463" s="1">
        <f t="shared" si="14"/>
        <v>43041</v>
      </c>
      <c r="B463" s="4" t="s">
        <v>46</v>
      </c>
      <c r="C463" s="4" t="s">
        <v>47</v>
      </c>
      <c r="D463" s="4" t="s">
        <v>48</v>
      </c>
      <c r="E463" s="5">
        <v>3504</v>
      </c>
      <c r="F463" s="5" t="s">
        <v>40</v>
      </c>
      <c r="G463" s="5">
        <f t="shared" si="15"/>
        <v>-1</v>
      </c>
      <c r="H463" s="8">
        <v>43041</v>
      </c>
      <c r="I463" s="7">
        <v>0.43402777777777773</v>
      </c>
    </row>
    <row r="464" spans="1:9" x14ac:dyDescent="0.2">
      <c r="A464" s="1">
        <f t="shared" si="14"/>
        <v>43040</v>
      </c>
      <c r="B464" s="4" t="s">
        <v>46</v>
      </c>
      <c r="C464" s="4" t="s">
        <v>47</v>
      </c>
      <c r="D464" s="4" t="s">
        <v>48</v>
      </c>
      <c r="E464" s="5">
        <v>3522</v>
      </c>
      <c r="F464" s="5" t="s">
        <v>41</v>
      </c>
      <c r="G464" s="5">
        <f t="shared" si="15"/>
        <v>1</v>
      </c>
      <c r="H464" s="8">
        <v>43040</v>
      </c>
      <c r="I464" s="7">
        <v>0.42222222222222222</v>
      </c>
    </row>
    <row r="465" spans="1:9" x14ac:dyDescent="0.2">
      <c r="A465" s="1">
        <f t="shared" si="14"/>
        <v>43039</v>
      </c>
      <c r="B465" s="4" t="s">
        <v>46</v>
      </c>
      <c r="C465" s="4" t="s">
        <v>47</v>
      </c>
      <c r="D465" s="4" t="s">
        <v>48</v>
      </c>
      <c r="E465" s="5">
        <v>3516</v>
      </c>
      <c r="F465" s="5" t="s">
        <v>41</v>
      </c>
      <c r="G465" s="5">
        <f t="shared" si="15"/>
        <v>1</v>
      </c>
      <c r="H465" s="8">
        <v>43039</v>
      </c>
      <c r="I465" s="7">
        <v>0.4201388888888889</v>
      </c>
    </row>
    <row r="466" spans="1:9" x14ac:dyDescent="0.2">
      <c r="A466" s="1">
        <f t="shared" si="14"/>
        <v>43038</v>
      </c>
      <c r="B466" s="4" t="s">
        <v>46</v>
      </c>
      <c r="C466" s="4" t="s">
        <v>47</v>
      </c>
      <c r="D466" s="4" t="s">
        <v>48</v>
      </c>
      <c r="E466" s="5">
        <v>3509</v>
      </c>
      <c r="F466" s="5" t="s">
        <v>41</v>
      </c>
      <c r="G466" s="5">
        <f t="shared" si="15"/>
        <v>1</v>
      </c>
      <c r="H466" s="8">
        <v>43038</v>
      </c>
      <c r="I466" s="7">
        <v>0.42083333333333334</v>
      </c>
    </row>
    <row r="467" spans="1:9" x14ac:dyDescent="0.2">
      <c r="A467" s="1">
        <f t="shared" si="14"/>
        <v>43035</v>
      </c>
      <c r="B467" s="4" t="s">
        <v>46</v>
      </c>
      <c r="C467" s="4" t="s">
        <v>47</v>
      </c>
      <c r="D467" s="4" t="s">
        <v>48</v>
      </c>
      <c r="E467" s="5">
        <v>3410</v>
      </c>
      <c r="F467" s="5" t="s">
        <v>41</v>
      </c>
      <c r="G467" s="5">
        <f t="shared" si="15"/>
        <v>1</v>
      </c>
      <c r="H467" s="8">
        <v>43035</v>
      </c>
      <c r="I467" s="7">
        <v>0.42083333333333334</v>
      </c>
    </row>
    <row r="468" spans="1:9" x14ac:dyDescent="0.2">
      <c r="A468" s="1">
        <f t="shared" si="14"/>
        <v>43034</v>
      </c>
      <c r="B468" s="4" t="s">
        <v>46</v>
      </c>
      <c r="C468" s="4" t="s">
        <v>47</v>
      </c>
      <c r="D468" s="4" t="s">
        <v>48</v>
      </c>
      <c r="E468" s="5">
        <v>3399</v>
      </c>
      <c r="F468" s="5" t="s">
        <v>40</v>
      </c>
      <c r="G468" s="5">
        <f t="shared" si="15"/>
        <v>-1</v>
      </c>
      <c r="H468" s="8">
        <v>43034</v>
      </c>
      <c r="I468" s="7">
        <v>0.41944444444444445</v>
      </c>
    </row>
    <row r="469" spans="1:9" x14ac:dyDescent="0.2">
      <c r="A469" s="1">
        <f t="shared" si="14"/>
        <v>43033</v>
      </c>
      <c r="B469" s="4" t="s">
        <v>46</v>
      </c>
      <c r="C469" s="4" t="s">
        <v>47</v>
      </c>
      <c r="D469" s="4" t="s">
        <v>48</v>
      </c>
      <c r="E469" s="5">
        <v>3407</v>
      </c>
      <c r="F469" s="5" t="s">
        <v>41</v>
      </c>
      <c r="G469" s="5">
        <f t="shared" si="15"/>
        <v>1</v>
      </c>
      <c r="H469" s="8">
        <v>43033</v>
      </c>
      <c r="I469" s="7">
        <v>0.42222222222222222</v>
      </c>
    </row>
    <row r="470" spans="1:9" x14ac:dyDescent="0.2">
      <c r="A470" s="1">
        <f t="shared" si="14"/>
        <v>43032</v>
      </c>
      <c r="B470" s="4" t="s">
        <v>46</v>
      </c>
      <c r="C470" s="4" t="s">
        <v>47</v>
      </c>
      <c r="D470" s="4" t="s">
        <v>48</v>
      </c>
      <c r="E470" s="5">
        <v>3375</v>
      </c>
      <c r="F470" s="5" t="s">
        <v>41</v>
      </c>
      <c r="G470" s="5">
        <f t="shared" si="15"/>
        <v>1</v>
      </c>
      <c r="H470" s="8">
        <v>43032</v>
      </c>
      <c r="I470" s="7">
        <v>0.42986111111111108</v>
      </c>
    </row>
    <row r="471" spans="1:9" x14ac:dyDescent="0.2">
      <c r="A471" s="1">
        <f t="shared" si="14"/>
        <v>43031</v>
      </c>
      <c r="B471" s="4" t="s">
        <v>46</v>
      </c>
      <c r="C471" s="4" t="s">
        <v>47</v>
      </c>
      <c r="D471" s="4" t="s">
        <v>48</v>
      </c>
      <c r="E471" s="5">
        <v>3373</v>
      </c>
      <c r="F471" s="5" t="s">
        <v>40</v>
      </c>
      <c r="G471" s="5">
        <f t="shared" si="15"/>
        <v>-1</v>
      </c>
      <c r="H471" s="8">
        <v>43031</v>
      </c>
      <c r="I471" s="7">
        <v>0.42499999999999999</v>
      </c>
    </row>
    <row r="472" spans="1:9" x14ac:dyDescent="0.2">
      <c r="A472" s="1">
        <f t="shared" si="14"/>
        <v>43028</v>
      </c>
      <c r="B472" s="4" t="s">
        <v>46</v>
      </c>
      <c r="C472" s="4" t="s">
        <v>47</v>
      </c>
      <c r="D472" s="4" t="s">
        <v>48</v>
      </c>
      <c r="E472" s="5">
        <v>3386</v>
      </c>
      <c r="F472" s="5" t="s">
        <v>42</v>
      </c>
      <c r="G472" s="5">
        <f t="shared" si="15"/>
        <v>1</v>
      </c>
      <c r="H472" s="8">
        <v>43028</v>
      </c>
      <c r="I472" s="7">
        <v>0.71944444444444444</v>
      </c>
    </row>
    <row r="473" spans="1:9" x14ac:dyDescent="0.2">
      <c r="A473" s="1">
        <f t="shared" si="14"/>
        <v>43027</v>
      </c>
      <c r="B473" s="4" t="s">
        <v>46</v>
      </c>
      <c r="C473" s="4" t="s">
        <v>47</v>
      </c>
      <c r="D473" s="4" t="s">
        <v>48</v>
      </c>
      <c r="E473" s="5">
        <v>3386</v>
      </c>
      <c r="F473" s="5" t="s">
        <v>41</v>
      </c>
      <c r="G473" s="5">
        <f t="shared" si="15"/>
        <v>1</v>
      </c>
      <c r="H473" s="8">
        <v>43027</v>
      </c>
      <c r="I473" s="7">
        <v>0.78125</v>
      </c>
    </row>
    <row r="474" spans="1:9" x14ac:dyDescent="0.2">
      <c r="A474" s="1">
        <f t="shared" si="14"/>
        <v>43026</v>
      </c>
      <c r="B474" s="4" t="s">
        <v>46</v>
      </c>
      <c r="C474" s="4" t="s">
        <v>47</v>
      </c>
      <c r="D474" s="4" t="s">
        <v>48</v>
      </c>
      <c r="E474" s="5">
        <v>3368</v>
      </c>
      <c r="F474" s="5" t="s">
        <v>41</v>
      </c>
      <c r="G474" s="5">
        <f t="shared" si="15"/>
        <v>1</v>
      </c>
      <c r="H474" s="8">
        <v>43026</v>
      </c>
      <c r="I474" s="7">
        <v>0.42569444444444443</v>
      </c>
    </row>
    <row r="475" spans="1:9" x14ac:dyDescent="0.2">
      <c r="A475" s="1">
        <f t="shared" si="14"/>
        <v>43025</v>
      </c>
      <c r="B475" s="4" t="s">
        <v>46</v>
      </c>
      <c r="C475" s="4" t="s">
        <v>47</v>
      </c>
      <c r="D475" s="4" t="s">
        <v>48</v>
      </c>
      <c r="E475" s="5">
        <v>3359</v>
      </c>
      <c r="F475" s="5" t="s">
        <v>41</v>
      </c>
      <c r="G475" s="5">
        <f t="shared" si="15"/>
        <v>1</v>
      </c>
      <c r="H475" s="8">
        <v>43025</v>
      </c>
      <c r="I475" s="7">
        <v>0.42638888888888887</v>
      </c>
    </row>
    <row r="476" spans="1:9" x14ac:dyDescent="0.2">
      <c r="A476" s="1">
        <f t="shared" si="14"/>
        <v>43024</v>
      </c>
      <c r="B476" s="4" t="s">
        <v>46</v>
      </c>
      <c r="C476" s="4" t="s">
        <v>47</v>
      </c>
      <c r="D476" s="4" t="s">
        <v>48</v>
      </c>
      <c r="E476" s="5">
        <v>3341</v>
      </c>
      <c r="F476" s="5" t="s">
        <v>41</v>
      </c>
      <c r="G476" s="5">
        <f t="shared" si="15"/>
        <v>1</v>
      </c>
      <c r="H476" s="8">
        <v>43024</v>
      </c>
      <c r="I476" s="7">
        <v>0.42430555555555555</v>
      </c>
    </row>
    <row r="477" spans="1:9" x14ac:dyDescent="0.2">
      <c r="A477" s="1">
        <f t="shared" si="14"/>
        <v>43021</v>
      </c>
      <c r="B477" s="4" t="s">
        <v>46</v>
      </c>
      <c r="C477" s="4" t="s">
        <v>47</v>
      </c>
      <c r="D477" s="4" t="s">
        <v>48</v>
      </c>
      <c r="E477" s="5">
        <v>3294</v>
      </c>
      <c r="F477" s="5" t="s">
        <v>40</v>
      </c>
      <c r="G477" s="5">
        <f t="shared" si="15"/>
        <v>-1</v>
      </c>
      <c r="H477" s="8">
        <v>43021</v>
      </c>
      <c r="I477" s="7">
        <v>0.42430555555555555</v>
      </c>
    </row>
    <row r="478" spans="1:9" x14ac:dyDescent="0.2">
      <c r="A478" s="1">
        <f t="shared" si="14"/>
        <v>43020</v>
      </c>
      <c r="B478" s="4" t="s">
        <v>46</v>
      </c>
      <c r="C478" s="4" t="s">
        <v>47</v>
      </c>
      <c r="D478" s="4" t="s">
        <v>48</v>
      </c>
      <c r="E478" s="5">
        <v>3348</v>
      </c>
      <c r="F478" s="5" t="s">
        <v>41</v>
      </c>
      <c r="G478" s="5">
        <f t="shared" si="15"/>
        <v>1</v>
      </c>
      <c r="H478" s="8">
        <v>43020</v>
      </c>
      <c r="I478" s="7">
        <v>0.42083333333333334</v>
      </c>
    </row>
    <row r="479" spans="1:9" x14ac:dyDescent="0.2">
      <c r="A479" s="1">
        <f t="shared" si="14"/>
        <v>43019</v>
      </c>
      <c r="B479" s="4" t="s">
        <v>46</v>
      </c>
      <c r="C479" s="4" t="s">
        <v>47</v>
      </c>
      <c r="D479" s="4" t="s">
        <v>48</v>
      </c>
      <c r="E479" s="5">
        <v>3323</v>
      </c>
      <c r="F479" s="5" t="s">
        <v>41</v>
      </c>
      <c r="G479" s="5">
        <f t="shared" si="15"/>
        <v>1</v>
      </c>
      <c r="H479" s="8">
        <v>43019</v>
      </c>
      <c r="I479" s="7">
        <v>0.4284722222222222</v>
      </c>
    </row>
    <row r="480" spans="1:9" x14ac:dyDescent="0.2">
      <c r="A480" s="1">
        <f t="shared" si="14"/>
        <v>43018</v>
      </c>
      <c r="B480" s="4" t="s">
        <v>46</v>
      </c>
      <c r="C480" s="4" t="s">
        <v>47</v>
      </c>
      <c r="D480" s="4" t="s">
        <v>48</v>
      </c>
      <c r="E480" s="5">
        <v>3238</v>
      </c>
      <c r="F480" s="5" t="s">
        <v>41</v>
      </c>
      <c r="G480" s="5">
        <f t="shared" si="15"/>
        <v>1</v>
      </c>
      <c r="H480" s="8">
        <v>43018</v>
      </c>
      <c r="I480" s="7">
        <v>0.43333333333333335</v>
      </c>
    </row>
    <row r="481" spans="1:9" x14ac:dyDescent="0.2">
      <c r="A481" s="1">
        <f t="shared" si="14"/>
        <v>43017</v>
      </c>
      <c r="B481" s="4" t="s">
        <v>46</v>
      </c>
      <c r="C481" s="4" t="s">
        <v>47</v>
      </c>
      <c r="D481" s="4" t="s">
        <v>48</v>
      </c>
      <c r="E481" s="5">
        <v>3215</v>
      </c>
      <c r="F481" s="5" t="s">
        <v>40</v>
      </c>
      <c r="G481" s="5">
        <f t="shared" si="15"/>
        <v>-1</v>
      </c>
      <c r="H481" s="8">
        <v>43017</v>
      </c>
      <c r="I481" s="7">
        <v>0.42291666666666666</v>
      </c>
    </row>
    <row r="482" spans="1:9" x14ac:dyDescent="0.2">
      <c r="A482" s="1">
        <f t="shared" si="14"/>
        <v>43014</v>
      </c>
      <c r="B482" s="4" t="s">
        <v>46</v>
      </c>
      <c r="C482" s="4" t="s">
        <v>47</v>
      </c>
      <c r="D482" s="4" t="s">
        <v>48</v>
      </c>
      <c r="E482" s="5">
        <v>3310</v>
      </c>
      <c r="F482" s="5" t="s">
        <v>41</v>
      </c>
      <c r="G482" s="5">
        <f t="shared" si="15"/>
        <v>1</v>
      </c>
      <c r="H482" s="8">
        <v>43014</v>
      </c>
      <c r="I482" s="7">
        <v>0.43263888888888885</v>
      </c>
    </row>
    <row r="483" spans="1:9" x14ac:dyDescent="0.2">
      <c r="A483" s="1">
        <f t="shared" si="14"/>
        <v>43013</v>
      </c>
      <c r="B483" s="4" t="s">
        <v>46</v>
      </c>
      <c r="C483" s="4" t="s">
        <v>47</v>
      </c>
      <c r="D483" s="4" t="s">
        <v>48</v>
      </c>
      <c r="E483" s="5">
        <v>3263</v>
      </c>
      <c r="F483" s="5" t="s">
        <v>40</v>
      </c>
      <c r="G483" s="5">
        <f t="shared" si="15"/>
        <v>-1</v>
      </c>
      <c r="H483" s="8">
        <v>43013</v>
      </c>
      <c r="I483" s="7">
        <v>0.43055555555555558</v>
      </c>
    </row>
    <row r="484" spans="1:9" x14ac:dyDescent="0.2">
      <c r="A484" s="1">
        <f t="shared" si="14"/>
        <v>43012</v>
      </c>
      <c r="B484" s="4" t="s">
        <v>46</v>
      </c>
      <c r="C484" s="4" t="s">
        <v>47</v>
      </c>
      <c r="D484" s="4" t="s">
        <v>48</v>
      </c>
      <c r="E484" s="5">
        <v>3305</v>
      </c>
      <c r="F484" s="5" t="s">
        <v>40</v>
      </c>
      <c r="G484" s="5">
        <f t="shared" si="15"/>
        <v>-1</v>
      </c>
      <c r="H484" s="8">
        <v>43012</v>
      </c>
      <c r="I484" s="7">
        <v>0.42777777777777781</v>
      </c>
    </row>
    <row r="485" spans="1:9" x14ac:dyDescent="0.2">
      <c r="A485" s="1">
        <f t="shared" si="14"/>
        <v>43011</v>
      </c>
      <c r="B485" s="4" t="s">
        <v>46</v>
      </c>
      <c r="C485" s="4" t="s">
        <v>47</v>
      </c>
      <c r="D485" s="4" t="s">
        <v>48</v>
      </c>
      <c r="E485" s="5">
        <v>3377</v>
      </c>
      <c r="F485" s="5" t="s">
        <v>40</v>
      </c>
      <c r="G485" s="5">
        <f t="shared" si="15"/>
        <v>-1</v>
      </c>
      <c r="H485" s="8">
        <v>43011</v>
      </c>
      <c r="I485" s="7">
        <v>0.42499999999999999</v>
      </c>
    </row>
    <row r="486" spans="1:9" x14ac:dyDescent="0.2">
      <c r="A486" s="1">
        <f t="shared" si="14"/>
        <v>43007</v>
      </c>
      <c r="B486" s="4" t="s">
        <v>46</v>
      </c>
      <c r="C486" s="4" t="s">
        <v>47</v>
      </c>
      <c r="D486" s="4" t="s">
        <v>48</v>
      </c>
      <c r="E486" s="5">
        <v>3391</v>
      </c>
      <c r="F486" s="5" t="s">
        <v>40</v>
      </c>
      <c r="G486" s="5">
        <f t="shared" si="15"/>
        <v>-1</v>
      </c>
      <c r="H486" s="8">
        <v>43007</v>
      </c>
      <c r="I486" s="7">
        <v>0.4236111111111111</v>
      </c>
    </row>
    <row r="487" spans="1:9" x14ac:dyDescent="0.2">
      <c r="A487" s="1">
        <f t="shared" si="14"/>
        <v>43006</v>
      </c>
      <c r="B487" s="4" t="s">
        <v>46</v>
      </c>
      <c r="C487" s="4" t="s">
        <v>47</v>
      </c>
      <c r="D487" s="4" t="s">
        <v>48</v>
      </c>
      <c r="E487" s="5">
        <v>3425</v>
      </c>
      <c r="F487" s="5" t="s">
        <v>41</v>
      </c>
      <c r="G487" s="5">
        <f t="shared" si="15"/>
        <v>1</v>
      </c>
      <c r="H487" s="8">
        <v>43006</v>
      </c>
      <c r="I487" s="7">
        <v>0.42499999999999999</v>
      </c>
    </row>
    <row r="488" spans="1:9" x14ac:dyDescent="0.2">
      <c r="A488" s="1">
        <f t="shared" si="14"/>
        <v>43005</v>
      </c>
      <c r="B488" s="4" t="s">
        <v>46</v>
      </c>
      <c r="C488" s="4" t="s">
        <v>47</v>
      </c>
      <c r="D488" s="4" t="s">
        <v>48</v>
      </c>
      <c r="E488" s="5">
        <v>3390</v>
      </c>
      <c r="F488" s="5" t="s">
        <v>41</v>
      </c>
      <c r="G488" s="5">
        <f t="shared" si="15"/>
        <v>1</v>
      </c>
      <c r="H488" s="8">
        <v>43005</v>
      </c>
      <c r="I488" s="7">
        <v>0.4291666666666667</v>
      </c>
    </row>
    <row r="489" spans="1:9" x14ac:dyDescent="0.2">
      <c r="A489" s="1">
        <f t="shared" si="14"/>
        <v>43004</v>
      </c>
      <c r="B489" s="4" t="s">
        <v>46</v>
      </c>
      <c r="C489" s="4" t="s">
        <v>47</v>
      </c>
      <c r="D489" s="4" t="s">
        <v>48</v>
      </c>
      <c r="E489" s="5">
        <v>3386</v>
      </c>
      <c r="F489" s="5" t="s">
        <v>41</v>
      </c>
      <c r="G489" s="5">
        <f t="shared" si="15"/>
        <v>1</v>
      </c>
      <c r="H489" s="8">
        <v>43004</v>
      </c>
      <c r="I489" s="7">
        <v>0.4201388888888889</v>
      </c>
    </row>
    <row r="490" spans="1:9" x14ac:dyDescent="0.2">
      <c r="A490" s="1">
        <f t="shared" si="14"/>
        <v>43003</v>
      </c>
      <c r="B490" s="4" t="s">
        <v>46</v>
      </c>
      <c r="C490" s="4" t="s">
        <v>47</v>
      </c>
      <c r="D490" s="4" t="s">
        <v>48</v>
      </c>
      <c r="E490" s="5">
        <v>3291</v>
      </c>
      <c r="F490" s="5" t="s">
        <v>41</v>
      </c>
      <c r="G490" s="5">
        <f t="shared" si="15"/>
        <v>1</v>
      </c>
      <c r="H490" s="8">
        <v>43003</v>
      </c>
      <c r="I490" s="7">
        <v>0.43333333333333335</v>
      </c>
    </row>
    <row r="491" spans="1:9" x14ac:dyDescent="0.2">
      <c r="A491" s="1">
        <f t="shared" si="14"/>
        <v>43000</v>
      </c>
      <c r="B491" s="4" t="s">
        <v>46</v>
      </c>
      <c r="C491" s="4" t="s">
        <v>47</v>
      </c>
      <c r="D491" s="4" t="s">
        <v>48</v>
      </c>
      <c r="E491" s="5">
        <v>3262</v>
      </c>
      <c r="F491" s="5" t="s">
        <v>41</v>
      </c>
      <c r="G491" s="5">
        <f t="shared" si="15"/>
        <v>1</v>
      </c>
      <c r="H491" s="8">
        <v>43000</v>
      </c>
      <c r="I491" s="7">
        <v>0.43124999999999997</v>
      </c>
    </row>
    <row r="492" spans="1:9" x14ac:dyDescent="0.2">
      <c r="A492" s="1">
        <f t="shared" si="14"/>
        <v>42999</v>
      </c>
      <c r="B492" s="4" t="s">
        <v>46</v>
      </c>
      <c r="C492" s="4" t="s">
        <v>47</v>
      </c>
      <c r="D492" s="4" t="s">
        <v>48</v>
      </c>
      <c r="E492" s="5">
        <v>3245</v>
      </c>
      <c r="F492" s="5" t="s">
        <v>41</v>
      </c>
      <c r="G492" s="5">
        <f t="shared" si="15"/>
        <v>1</v>
      </c>
      <c r="H492" s="8">
        <v>42999</v>
      </c>
      <c r="I492" s="7">
        <v>0.43124999999999997</v>
      </c>
    </row>
    <row r="493" spans="1:9" x14ac:dyDescent="0.2">
      <c r="A493" s="1">
        <f t="shared" si="14"/>
        <v>42998</v>
      </c>
      <c r="B493" s="4" t="s">
        <v>46</v>
      </c>
      <c r="C493" s="4" t="s">
        <v>47</v>
      </c>
      <c r="D493" s="4" t="s">
        <v>48</v>
      </c>
      <c r="E493" s="5">
        <v>3175</v>
      </c>
      <c r="F493" s="5" t="s">
        <v>40</v>
      </c>
      <c r="G493" s="5">
        <f t="shared" si="15"/>
        <v>-1</v>
      </c>
      <c r="H493" s="8">
        <v>42998</v>
      </c>
      <c r="I493" s="7">
        <v>0.44375000000000003</v>
      </c>
    </row>
    <row r="494" spans="1:9" x14ac:dyDescent="0.2">
      <c r="A494" s="1">
        <f t="shared" si="14"/>
        <v>42997</v>
      </c>
      <c r="B494" s="4" t="s">
        <v>46</v>
      </c>
      <c r="C494" s="4" t="s">
        <v>47</v>
      </c>
      <c r="D494" s="4" t="s">
        <v>48</v>
      </c>
      <c r="E494" s="5">
        <v>3196</v>
      </c>
      <c r="F494" s="5" t="s">
        <v>40</v>
      </c>
      <c r="G494" s="5">
        <f t="shared" si="15"/>
        <v>-1</v>
      </c>
      <c r="H494" s="8">
        <v>42997</v>
      </c>
      <c r="I494" s="7">
        <v>0.42291666666666666</v>
      </c>
    </row>
    <row r="495" spans="1:9" x14ac:dyDescent="0.2">
      <c r="A495" s="1">
        <f t="shared" si="14"/>
        <v>42996</v>
      </c>
      <c r="B495" s="4" t="s">
        <v>46</v>
      </c>
      <c r="C495" s="4" t="s">
        <v>47</v>
      </c>
      <c r="D495" s="4" t="s">
        <v>48</v>
      </c>
      <c r="E495" s="5">
        <v>3197</v>
      </c>
      <c r="F495" s="5" t="s">
        <v>41</v>
      </c>
      <c r="G495" s="5">
        <f t="shared" si="15"/>
        <v>1</v>
      </c>
      <c r="H495" s="8">
        <v>42996</v>
      </c>
      <c r="I495" s="7">
        <v>0.42430555555555555</v>
      </c>
    </row>
    <row r="496" spans="1:9" x14ac:dyDescent="0.2">
      <c r="A496" s="1">
        <f t="shared" si="14"/>
        <v>42993</v>
      </c>
      <c r="B496" s="4" t="s">
        <v>46</v>
      </c>
      <c r="C496" s="4" t="s">
        <v>47</v>
      </c>
      <c r="D496" s="4" t="s">
        <v>48</v>
      </c>
      <c r="E496" s="5">
        <v>3196</v>
      </c>
      <c r="F496" s="5" t="s">
        <v>41</v>
      </c>
      <c r="G496" s="5">
        <f t="shared" si="15"/>
        <v>1</v>
      </c>
      <c r="H496" s="8">
        <v>42993</v>
      </c>
      <c r="I496" s="7">
        <v>0.42777777777777781</v>
      </c>
    </row>
    <row r="497" spans="1:9" x14ac:dyDescent="0.2">
      <c r="A497" s="1">
        <f t="shared" si="14"/>
        <v>42992</v>
      </c>
      <c r="B497" s="4" t="s">
        <v>46</v>
      </c>
      <c r="C497" s="4" t="s">
        <v>47</v>
      </c>
      <c r="D497" s="4" t="s">
        <v>48</v>
      </c>
      <c r="E497" s="5">
        <v>3154</v>
      </c>
      <c r="F497" s="5" t="s">
        <v>41</v>
      </c>
      <c r="G497" s="5">
        <f t="shared" si="15"/>
        <v>1</v>
      </c>
      <c r="H497" s="8">
        <v>42992</v>
      </c>
      <c r="I497" s="7">
        <v>0.42291666666666666</v>
      </c>
    </row>
    <row r="498" spans="1:9" x14ac:dyDescent="0.2">
      <c r="A498" s="1">
        <f t="shared" si="14"/>
        <v>42991</v>
      </c>
      <c r="B498" s="4" t="s">
        <v>46</v>
      </c>
      <c r="C498" s="4" t="s">
        <v>47</v>
      </c>
      <c r="D498" s="4" t="s">
        <v>48</v>
      </c>
      <c r="E498" s="5">
        <v>3084</v>
      </c>
      <c r="F498" s="5" t="s">
        <v>41</v>
      </c>
      <c r="G498" s="5">
        <f t="shared" si="15"/>
        <v>1</v>
      </c>
      <c r="H498" s="8">
        <v>42991</v>
      </c>
      <c r="I498" s="7">
        <v>0.42430555555555555</v>
      </c>
    </row>
    <row r="499" spans="1:9" x14ac:dyDescent="0.2">
      <c r="A499" s="1">
        <f t="shared" si="14"/>
        <v>42990</v>
      </c>
      <c r="B499" s="4" t="s">
        <v>46</v>
      </c>
      <c r="C499" s="4" t="s">
        <v>47</v>
      </c>
      <c r="D499" s="4" t="s">
        <v>48</v>
      </c>
      <c r="E499" s="5">
        <v>3071</v>
      </c>
      <c r="F499" s="5" t="s">
        <v>41</v>
      </c>
      <c r="G499" s="5">
        <f t="shared" si="15"/>
        <v>1</v>
      </c>
      <c r="H499" s="8">
        <v>42990</v>
      </c>
      <c r="I499" s="7">
        <v>0.42986111111111108</v>
      </c>
    </row>
    <row r="500" spans="1:9" x14ac:dyDescent="0.2">
      <c r="A500" s="1">
        <f t="shared" si="14"/>
        <v>42989</v>
      </c>
      <c r="B500" s="4" t="s">
        <v>46</v>
      </c>
      <c r="C500" s="4" t="s">
        <v>47</v>
      </c>
      <c r="D500" s="4" t="s">
        <v>48</v>
      </c>
      <c r="E500" s="5">
        <v>3032</v>
      </c>
      <c r="F500" s="5" t="s">
        <v>40</v>
      </c>
      <c r="G500" s="5">
        <f t="shared" si="15"/>
        <v>-1</v>
      </c>
      <c r="H500" s="8">
        <v>42989</v>
      </c>
      <c r="I500" s="7">
        <v>0.43472222222222223</v>
      </c>
    </row>
    <row r="501" spans="1:9" x14ac:dyDescent="0.2">
      <c r="A501" s="1">
        <f t="shared" si="14"/>
        <v>42986</v>
      </c>
      <c r="B501" s="4" t="s">
        <v>46</v>
      </c>
      <c r="C501" s="4" t="s">
        <v>47</v>
      </c>
      <c r="D501" s="4" t="s">
        <v>48</v>
      </c>
      <c r="E501" s="5">
        <v>3143</v>
      </c>
      <c r="F501" s="5" t="s">
        <v>40</v>
      </c>
      <c r="G501" s="5">
        <f t="shared" si="15"/>
        <v>-1</v>
      </c>
      <c r="H501" s="8">
        <v>42986</v>
      </c>
      <c r="I501" s="7">
        <v>0.42638888888888887</v>
      </c>
    </row>
    <row r="502" spans="1:9" x14ac:dyDescent="0.2">
      <c r="A502" s="1">
        <f t="shared" si="14"/>
        <v>42985</v>
      </c>
      <c r="B502" s="4" t="s">
        <v>46</v>
      </c>
      <c r="C502" s="4" t="s">
        <v>47</v>
      </c>
      <c r="D502" s="4" t="s">
        <v>48</v>
      </c>
      <c r="E502" s="5">
        <v>3157</v>
      </c>
      <c r="F502" s="5" t="s">
        <v>41</v>
      </c>
      <c r="G502" s="5">
        <f t="shared" si="15"/>
        <v>1</v>
      </c>
      <c r="H502" s="8">
        <v>42985</v>
      </c>
      <c r="I502" s="7">
        <v>0.42083333333333334</v>
      </c>
    </row>
    <row r="503" spans="1:9" x14ac:dyDescent="0.2">
      <c r="A503" s="1">
        <f t="shared" si="14"/>
        <v>42984</v>
      </c>
      <c r="B503" s="4" t="s">
        <v>46</v>
      </c>
      <c r="C503" s="4" t="s">
        <v>47</v>
      </c>
      <c r="D503" s="4" t="s">
        <v>48</v>
      </c>
      <c r="E503" s="5">
        <v>3120</v>
      </c>
      <c r="F503" s="5" t="s">
        <v>41</v>
      </c>
      <c r="G503" s="5">
        <f t="shared" si="15"/>
        <v>1</v>
      </c>
      <c r="H503" s="8">
        <v>42984</v>
      </c>
      <c r="I503" s="7">
        <v>0.44027777777777777</v>
      </c>
    </row>
    <row r="504" spans="1:9" x14ac:dyDescent="0.2">
      <c r="A504" s="1">
        <f t="shared" si="14"/>
        <v>42983</v>
      </c>
      <c r="B504" s="4" t="s">
        <v>46</v>
      </c>
      <c r="C504" s="4" t="s">
        <v>47</v>
      </c>
      <c r="D504" s="4" t="s">
        <v>48</v>
      </c>
      <c r="E504" s="5">
        <v>3026</v>
      </c>
      <c r="F504" s="5" t="s">
        <v>42</v>
      </c>
      <c r="G504" s="5">
        <f t="shared" si="15"/>
        <v>1</v>
      </c>
      <c r="H504" s="8">
        <v>42983</v>
      </c>
      <c r="I504" s="7">
        <v>0.43611111111111112</v>
      </c>
    </row>
    <row r="505" spans="1:9" x14ac:dyDescent="0.2">
      <c r="A505" s="1">
        <f t="shared" si="14"/>
        <v>42982</v>
      </c>
      <c r="B505" s="4" t="s">
        <v>46</v>
      </c>
      <c r="C505" s="4" t="s">
        <v>47</v>
      </c>
      <c r="D505" s="4" t="s">
        <v>48</v>
      </c>
      <c r="E505" s="5">
        <v>3026</v>
      </c>
      <c r="F505" s="5" t="s">
        <v>41</v>
      </c>
      <c r="G505" s="5">
        <f t="shared" si="15"/>
        <v>1</v>
      </c>
      <c r="H505" s="8">
        <v>42982</v>
      </c>
      <c r="I505" s="7">
        <v>0.42152777777777778</v>
      </c>
    </row>
    <row r="506" spans="1:9" x14ac:dyDescent="0.2">
      <c r="A506" s="1">
        <f t="shared" si="14"/>
        <v>42979</v>
      </c>
      <c r="B506" s="4" t="s">
        <v>46</v>
      </c>
      <c r="C506" s="4" t="s">
        <v>47</v>
      </c>
      <c r="D506" s="4" t="s">
        <v>48</v>
      </c>
      <c r="E506" s="5">
        <v>3023</v>
      </c>
      <c r="F506" s="5" t="s">
        <v>41</v>
      </c>
      <c r="G506" s="5">
        <f t="shared" si="15"/>
        <v>1</v>
      </c>
      <c r="H506" s="8">
        <v>42979</v>
      </c>
      <c r="I506" s="7">
        <v>0.45416666666666666</v>
      </c>
    </row>
    <row r="507" spans="1:9" x14ac:dyDescent="0.2">
      <c r="A507" s="1">
        <f t="shared" si="14"/>
        <v>42978</v>
      </c>
      <c r="B507" s="4" t="s">
        <v>46</v>
      </c>
      <c r="C507" s="4" t="s">
        <v>47</v>
      </c>
      <c r="D507" s="4" t="s">
        <v>48</v>
      </c>
      <c r="E507" s="5">
        <v>2939</v>
      </c>
      <c r="F507" s="5" t="s">
        <v>40</v>
      </c>
      <c r="G507" s="5">
        <f t="shared" si="15"/>
        <v>-1</v>
      </c>
      <c r="H507" s="8">
        <v>42978</v>
      </c>
      <c r="I507" s="7">
        <v>0.4236111111111111</v>
      </c>
    </row>
    <row r="508" spans="1:9" x14ac:dyDescent="0.2">
      <c r="A508" s="1">
        <f t="shared" si="14"/>
        <v>42977</v>
      </c>
      <c r="B508" s="4" t="s">
        <v>46</v>
      </c>
      <c r="C508" s="4" t="s">
        <v>47</v>
      </c>
      <c r="D508" s="4" t="s">
        <v>48</v>
      </c>
      <c r="E508" s="5">
        <v>2973</v>
      </c>
      <c r="F508" s="5" t="s">
        <v>40</v>
      </c>
      <c r="G508" s="5">
        <f t="shared" si="15"/>
        <v>-1</v>
      </c>
      <c r="H508" s="8">
        <v>42977</v>
      </c>
      <c r="I508" s="7">
        <v>0.42638888888888887</v>
      </c>
    </row>
    <row r="509" spans="1:9" x14ac:dyDescent="0.2">
      <c r="A509" s="1">
        <f t="shared" si="14"/>
        <v>42976</v>
      </c>
      <c r="B509" s="4" t="s">
        <v>46</v>
      </c>
      <c r="C509" s="4" t="s">
        <v>47</v>
      </c>
      <c r="D509" s="4" t="s">
        <v>48</v>
      </c>
      <c r="E509" s="5">
        <v>2974</v>
      </c>
      <c r="F509" s="5" t="s">
        <v>40</v>
      </c>
      <c r="G509" s="5">
        <f t="shared" si="15"/>
        <v>-1</v>
      </c>
      <c r="H509" s="8">
        <v>42976</v>
      </c>
      <c r="I509" s="7">
        <v>0.4291666666666667</v>
      </c>
    </row>
    <row r="510" spans="1:9" x14ac:dyDescent="0.2">
      <c r="A510" s="1">
        <f t="shared" si="14"/>
        <v>42975</v>
      </c>
      <c r="B510" s="4" t="s">
        <v>46</v>
      </c>
      <c r="C510" s="4" t="s">
        <v>47</v>
      </c>
      <c r="D510" s="4" t="s">
        <v>48</v>
      </c>
      <c r="E510" s="5">
        <v>3067</v>
      </c>
      <c r="F510" s="5" t="s">
        <v>41</v>
      </c>
      <c r="G510" s="5">
        <f t="shared" si="15"/>
        <v>1</v>
      </c>
      <c r="H510" s="8">
        <v>42975</v>
      </c>
      <c r="I510" s="7">
        <v>0.4284722222222222</v>
      </c>
    </row>
    <row r="511" spans="1:9" x14ac:dyDescent="0.2">
      <c r="A511" s="1">
        <f t="shared" si="14"/>
        <v>42972</v>
      </c>
      <c r="B511" s="4" t="s">
        <v>46</v>
      </c>
      <c r="C511" s="4" t="s">
        <v>47</v>
      </c>
      <c r="D511" s="4" t="s">
        <v>48</v>
      </c>
      <c r="E511" s="5">
        <v>3039</v>
      </c>
      <c r="F511" s="5" t="s">
        <v>40</v>
      </c>
      <c r="G511" s="5">
        <f t="shared" si="15"/>
        <v>-1</v>
      </c>
      <c r="H511" s="8">
        <v>42972</v>
      </c>
      <c r="I511" s="7">
        <v>0.72430555555555554</v>
      </c>
    </row>
    <row r="512" spans="1:9" x14ac:dyDescent="0.2">
      <c r="A512" s="1">
        <f t="shared" si="14"/>
        <v>42971</v>
      </c>
      <c r="B512" s="4" t="s">
        <v>46</v>
      </c>
      <c r="C512" s="4" t="s">
        <v>47</v>
      </c>
      <c r="D512" s="4" t="s">
        <v>48</v>
      </c>
      <c r="E512" s="5">
        <v>3104</v>
      </c>
      <c r="F512" s="5" t="s">
        <v>41</v>
      </c>
      <c r="G512" s="5">
        <f t="shared" si="15"/>
        <v>1</v>
      </c>
      <c r="H512" s="8">
        <v>42971</v>
      </c>
      <c r="I512" s="7">
        <v>0.42083333333333334</v>
      </c>
    </row>
    <row r="513" spans="1:9" x14ac:dyDescent="0.2">
      <c r="A513" s="1">
        <f t="shared" si="14"/>
        <v>42970</v>
      </c>
      <c r="B513" s="4" t="s">
        <v>46</v>
      </c>
      <c r="C513" s="4" t="s">
        <v>47</v>
      </c>
      <c r="D513" s="4" t="s">
        <v>48</v>
      </c>
      <c r="E513" s="5">
        <v>3066</v>
      </c>
      <c r="F513" s="5" t="s">
        <v>41</v>
      </c>
      <c r="G513" s="5">
        <f t="shared" si="15"/>
        <v>1</v>
      </c>
      <c r="H513" s="8">
        <v>42970</v>
      </c>
      <c r="I513" s="7">
        <v>0.42777777777777781</v>
      </c>
    </row>
    <row r="514" spans="1:9" x14ac:dyDescent="0.2">
      <c r="A514" s="1">
        <f t="shared" si="14"/>
        <v>42969</v>
      </c>
      <c r="B514" s="4" t="s">
        <v>46</v>
      </c>
      <c r="C514" s="4" t="s">
        <v>47</v>
      </c>
      <c r="D514" s="4" t="s">
        <v>48</v>
      </c>
      <c r="E514" s="5">
        <v>3033</v>
      </c>
      <c r="F514" s="5" t="s">
        <v>40</v>
      </c>
      <c r="G514" s="5">
        <f t="shared" si="15"/>
        <v>-1</v>
      </c>
      <c r="H514" s="8">
        <v>42969</v>
      </c>
      <c r="I514" s="7">
        <v>0.4368055555555555</v>
      </c>
    </row>
    <row r="515" spans="1:9" x14ac:dyDescent="0.2">
      <c r="A515" s="1">
        <f t="shared" ref="A515:A578" si="16">H515</f>
        <v>42968</v>
      </c>
      <c r="B515" s="4" t="s">
        <v>46</v>
      </c>
      <c r="C515" s="4" t="s">
        <v>47</v>
      </c>
      <c r="D515" s="4" t="s">
        <v>48</v>
      </c>
      <c r="E515" s="5">
        <v>3110</v>
      </c>
      <c r="F515" s="5" t="s">
        <v>41</v>
      </c>
      <c r="G515" s="5">
        <f t="shared" ref="G515:G578" si="17">IF(F515="-",-1,1)</f>
        <v>1</v>
      </c>
      <c r="H515" s="8">
        <v>42968</v>
      </c>
      <c r="I515" s="7">
        <v>0.4291666666666667</v>
      </c>
    </row>
    <row r="516" spans="1:9" x14ac:dyDescent="0.2">
      <c r="A516" s="1">
        <f t="shared" si="16"/>
        <v>42965</v>
      </c>
      <c r="B516" s="4" t="s">
        <v>46</v>
      </c>
      <c r="C516" s="4" t="s">
        <v>47</v>
      </c>
      <c r="D516" s="4" t="s">
        <v>48</v>
      </c>
      <c r="E516" s="5">
        <v>3025</v>
      </c>
      <c r="F516" s="5" t="s">
        <v>41</v>
      </c>
      <c r="G516" s="5">
        <f t="shared" si="17"/>
        <v>1</v>
      </c>
      <c r="H516" s="8">
        <v>42965</v>
      </c>
      <c r="I516" s="7">
        <v>0.42152777777777778</v>
      </c>
    </row>
    <row r="517" spans="1:9" x14ac:dyDescent="0.2">
      <c r="A517" s="1">
        <f t="shared" si="16"/>
        <v>42964</v>
      </c>
      <c r="B517" s="4" t="s">
        <v>46</v>
      </c>
      <c r="C517" s="4" t="s">
        <v>47</v>
      </c>
      <c r="D517" s="4" t="s">
        <v>48</v>
      </c>
      <c r="E517" s="5">
        <v>3005</v>
      </c>
      <c r="F517" s="5" t="s">
        <v>40</v>
      </c>
      <c r="G517" s="5">
        <f t="shared" si="17"/>
        <v>-1</v>
      </c>
      <c r="H517" s="8">
        <v>42964</v>
      </c>
      <c r="I517" s="7">
        <v>0.4201388888888889</v>
      </c>
    </row>
    <row r="518" spans="1:9" x14ac:dyDescent="0.2">
      <c r="A518" s="1">
        <f t="shared" si="16"/>
        <v>42963</v>
      </c>
      <c r="B518" s="4" t="s">
        <v>46</v>
      </c>
      <c r="C518" s="4" t="s">
        <v>47</v>
      </c>
      <c r="D518" s="4" t="s">
        <v>48</v>
      </c>
      <c r="E518" s="5">
        <v>3047</v>
      </c>
      <c r="F518" s="5" t="s">
        <v>40</v>
      </c>
      <c r="G518" s="5">
        <f t="shared" si="17"/>
        <v>-1</v>
      </c>
      <c r="H518" s="8">
        <v>42963</v>
      </c>
      <c r="I518" s="7">
        <v>0.43263888888888885</v>
      </c>
    </row>
    <row r="519" spans="1:9" x14ac:dyDescent="0.2">
      <c r="A519" s="1">
        <f t="shared" si="16"/>
        <v>42961</v>
      </c>
      <c r="B519" s="4" t="s">
        <v>46</v>
      </c>
      <c r="C519" s="4" t="s">
        <v>47</v>
      </c>
      <c r="D519" s="4" t="s">
        <v>48</v>
      </c>
      <c r="E519" s="5">
        <v>3133</v>
      </c>
      <c r="F519" s="5" t="s">
        <v>41</v>
      </c>
      <c r="G519" s="5">
        <f t="shared" si="17"/>
        <v>1</v>
      </c>
      <c r="H519" s="8">
        <v>42961</v>
      </c>
      <c r="I519" s="7">
        <v>0.42708333333333331</v>
      </c>
    </row>
    <row r="520" spans="1:9" x14ac:dyDescent="0.2">
      <c r="A520" s="1">
        <f t="shared" si="16"/>
        <v>42958</v>
      </c>
      <c r="B520" s="4" t="s">
        <v>46</v>
      </c>
      <c r="C520" s="4" t="s">
        <v>47</v>
      </c>
      <c r="D520" s="4" t="s">
        <v>48</v>
      </c>
      <c r="E520" s="5">
        <v>3107</v>
      </c>
      <c r="F520" s="5" t="s">
        <v>40</v>
      </c>
      <c r="G520" s="5">
        <f t="shared" si="17"/>
        <v>-1</v>
      </c>
      <c r="H520" s="8">
        <v>42958</v>
      </c>
      <c r="I520" s="7">
        <v>0.4284722222222222</v>
      </c>
    </row>
    <row r="521" spans="1:9" x14ac:dyDescent="0.2">
      <c r="A521" s="1">
        <f t="shared" si="16"/>
        <v>42957</v>
      </c>
      <c r="B521" s="4" t="s">
        <v>46</v>
      </c>
      <c r="C521" s="4" t="s">
        <v>47</v>
      </c>
      <c r="D521" s="4" t="s">
        <v>48</v>
      </c>
      <c r="E521" s="5">
        <v>3159</v>
      </c>
      <c r="F521" s="5" t="s">
        <v>41</v>
      </c>
      <c r="G521" s="5">
        <f t="shared" si="17"/>
        <v>1</v>
      </c>
      <c r="H521" s="8">
        <v>42957</v>
      </c>
      <c r="I521" s="7">
        <v>0.4201388888888889</v>
      </c>
    </row>
    <row r="522" spans="1:9" x14ac:dyDescent="0.2">
      <c r="A522" s="1">
        <f t="shared" si="16"/>
        <v>42956</v>
      </c>
      <c r="B522" s="4" t="s">
        <v>46</v>
      </c>
      <c r="C522" s="4" t="s">
        <v>47</v>
      </c>
      <c r="D522" s="4" t="s">
        <v>48</v>
      </c>
      <c r="E522" s="5">
        <v>3134</v>
      </c>
      <c r="F522" s="5" t="s">
        <v>40</v>
      </c>
      <c r="G522" s="5">
        <f t="shared" si="17"/>
        <v>-1</v>
      </c>
      <c r="H522" s="8">
        <v>42956</v>
      </c>
      <c r="I522" s="7">
        <v>0.42499999999999999</v>
      </c>
    </row>
    <row r="523" spans="1:9" x14ac:dyDescent="0.2">
      <c r="A523" s="1">
        <f t="shared" si="16"/>
        <v>42955</v>
      </c>
      <c r="B523" s="4" t="s">
        <v>46</v>
      </c>
      <c r="C523" s="4" t="s">
        <v>47</v>
      </c>
      <c r="D523" s="4" t="s">
        <v>48</v>
      </c>
      <c r="E523" s="5">
        <v>3148</v>
      </c>
      <c r="F523" s="5" t="s">
        <v>40</v>
      </c>
      <c r="G523" s="5">
        <f t="shared" si="17"/>
        <v>-1</v>
      </c>
      <c r="H523" s="8">
        <v>42955</v>
      </c>
      <c r="I523" s="7">
        <v>0.42777777777777781</v>
      </c>
    </row>
    <row r="524" spans="1:9" x14ac:dyDescent="0.2">
      <c r="A524" s="1">
        <f t="shared" si="16"/>
        <v>42954</v>
      </c>
      <c r="B524" s="4" t="s">
        <v>46</v>
      </c>
      <c r="C524" s="4" t="s">
        <v>47</v>
      </c>
      <c r="D524" s="4" t="s">
        <v>48</v>
      </c>
      <c r="E524" s="5">
        <v>3159</v>
      </c>
      <c r="F524" s="5" t="s">
        <v>41</v>
      </c>
      <c r="G524" s="5">
        <f t="shared" si="17"/>
        <v>1</v>
      </c>
      <c r="H524" s="8">
        <v>42954</v>
      </c>
      <c r="I524" s="7">
        <v>0.42708333333333331</v>
      </c>
    </row>
    <row r="525" spans="1:9" x14ac:dyDescent="0.2">
      <c r="A525" s="1">
        <f t="shared" si="16"/>
        <v>42951</v>
      </c>
      <c r="B525" s="4" t="s">
        <v>46</v>
      </c>
      <c r="C525" s="4" t="s">
        <v>47</v>
      </c>
      <c r="D525" s="4" t="s">
        <v>48</v>
      </c>
      <c r="E525" s="5">
        <v>3120</v>
      </c>
      <c r="F525" s="5" t="s">
        <v>40</v>
      </c>
      <c r="G525" s="5">
        <f t="shared" si="17"/>
        <v>-1</v>
      </c>
      <c r="H525" s="8">
        <v>42951</v>
      </c>
      <c r="I525" s="7">
        <v>0.4236111111111111</v>
      </c>
    </row>
    <row r="526" spans="1:9" x14ac:dyDescent="0.2">
      <c r="A526" s="1">
        <f t="shared" si="16"/>
        <v>42950</v>
      </c>
      <c r="B526" s="4" t="s">
        <v>46</v>
      </c>
      <c r="C526" s="4" t="s">
        <v>47</v>
      </c>
      <c r="D526" s="4" t="s">
        <v>48</v>
      </c>
      <c r="E526" s="5">
        <v>3177</v>
      </c>
      <c r="F526" s="5" t="s">
        <v>41</v>
      </c>
      <c r="G526" s="5">
        <f t="shared" si="17"/>
        <v>1</v>
      </c>
      <c r="H526" s="8">
        <v>42950</v>
      </c>
      <c r="I526" s="7">
        <v>0.42430555555555555</v>
      </c>
    </row>
    <row r="527" spans="1:9" x14ac:dyDescent="0.2">
      <c r="A527" s="1">
        <f t="shared" si="16"/>
        <v>42949</v>
      </c>
      <c r="B527" s="4" t="s">
        <v>46</v>
      </c>
      <c r="C527" s="4" t="s">
        <v>47</v>
      </c>
      <c r="D527" s="4" t="s">
        <v>48</v>
      </c>
      <c r="E527" s="5">
        <v>3150</v>
      </c>
      <c r="F527" s="5" t="s">
        <v>40</v>
      </c>
      <c r="G527" s="5">
        <f t="shared" si="17"/>
        <v>-1</v>
      </c>
      <c r="H527" s="8">
        <v>42949</v>
      </c>
      <c r="I527" s="7">
        <v>0.42222222222222222</v>
      </c>
    </row>
    <row r="528" spans="1:9" x14ac:dyDescent="0.2">
      <c r="A528" s="1">
        <f t="shared" si="16"/>
        <v>42948</v>
      </c>
      <c r="B528" s="4" t="s">
        <v>46</v>
      </c>
      <c r="C528" s="4" t="s">
        <v>47</v>
      </c>
      <c r="D528" s="4" t="s">
        <v>48</v>
      </c>
      <c r="E528" s="5">
        <v>3215</v>
      </c>
      <c r="F528" s="5" t="s">
        <v>41</v>
      </c>
      <c r="G528" s="5">
        <f t="shared" si="17"/>
        <v>1</v>
      </c>
      <c r="H528" s="8">
        <v>42948</v>
      </c>
      <c r="I528" s="7">
        <v>0.43402777777777773</v>
      </c>
    </row>
    <row r="529" spans="1:9" x14ac:dyDescent="0.2">
      <c r="A529" s="1">
        <f t="shared" si="16"/>
        <v>42947</v>
      </c>
      <c r="B529" s="4" t="s">
        <v>46</v>
      </c>
      <c r="C529" s="4" t="s">
        <v>47</v>
      </c>
      <c r="D529" s="4" t="s">
        <v>48</v>
      </c>
      <c r="E529" s="5">
        <v>3189</v>
      </c>
      <c r="F529" s="5" t="s">
        <v>41</v>
      </c>
      <c r="G529" s="5">
        <f t="shared" si="17"/>
        <v>1</v>
      </c>
      <c r="H529" s="8">
        <v>42947</v>
      </c>
      <c r="I529" s="7">
        <v>0.46736111111111112</v>
      </c>
    </row>
    <row r="530" spans="1:9" x14ac:dyDescent="0.2">
      <c r="A530" s="1">
        <f t="shared" si="16"/>
        <v>42944</v>
      </c>
      <c r="B530" s="4" t="s">
        <v>46</v>
      </c>
      <c r="C530" s="4" t="s">
        <v>47</v>
      </c>
      <c r="D530" s="4" t="s">
        <v>48</v>
      </c>
      <c r="E530" s="5">
        <v>3145</v>
      </c>
      <c r="F530" s="5" t="s">
        <v>41</v>
      </c>
      <c r="G530" s="5">
        <f t="shared" si="17"/>
        <v>1</v>
      </c>
      <c r="H530" s="8">
        <v>42944</v>
      </c>
      <c r="I530" s="7">
        <v>0.42777777777777781</v>
      </c>
    </row>
    <row r="531" spans="1:9" x14ac:dyDescent="0.2">
      <c r="A531" s="1">
        <f t="shared" si="16"/>
        <v>42943</v>
      </c>
      <c r="B531" s="4" t="s">
        <v>46</v>
      </c>
      <c r="C531" s="4" t="s">
        <v>47</v>
      </c>
      <c r="D531" s="4" t="s">
        <v>48</v>
      </c>
      <c r="E531" s="5">
        <v>3141</v>
      </c>
      <c r="F531" s="5" t="s">
        <v>41</v>
      </c>
      <c r="G531" s="5">
        <f t="shared" si="17"/>
        <v>1</v>
      </c>
      <c r="H531" s="8">
        <v>42943</v>
      </c>
      <c r="I531" s="7">
        <v>0.4201388888888889</v>
      </c>
    </row>
    <row r="532" spans="1:9" x14ac:dyDescent="0.2">
      <c r="A532" s="1">
        <f t="shared" si="16"/>
        <v>42942</v>
      </c>
      <c r="B532" s="4" t="s">
        <v>46</v>
      </c>
      <c r="C532" s="4" t="s">
        <v>47</v>
      </c>
      <c r="D532" s="4" t="s">
        <v>48</v>
      </c>
      <c r="E532" s="5">
        <v>3082</v>
      </c>
      <c r="F532" s="5" t="s">
        <v>41</v>
      </c>
      <c r="G532" s="5">
        <f t="shared" si="17"/>
        <v>1</v>
      </c>
      <c r="H532" s="8">
        <v>42942</v>
      </c>
      <c r="I532" s="7">
        <v>0.42291666666666666</v>
      </c>
    </row>
    <row r="533" spans="1:9" x14ac:dyDescent="0.2">
      <c r="A533" s="1">
        <f t="shared" si="16"/>
        <v>42941</v>
      </c>
      <c r="B533" s="4" t="s">
        <v>46</v>
      </c>
      <c r="C533" s="4" t="s">
        <v>47</v>
      </c>
      <c r="D533" s="4" t="s">
        <v>48</v>
      </c>
      <c r="E533" s="5">
        <v>2987</v>
      </c>
      <c r="F533" s="5" t="s">
        <v>41</v>
      </c>
      <c r="G533" s="5">
        <f t="shared" si="17"/>
        <v>1</v>
      </c>
      <c r="H533" s="8">
        <v>42941</v>
      </c>
      <c r="I533" s="7">
        <v>0.42708333333333331</v>
      </c>
    </row>
    <row r="534" spans="1:9" x14ac:dyDescent="0.2">
      <c r="A534" s="1">
        <f t="shared" si="16"/>
        <v>42940</v>
      </c>
      <c r="B534" s="4" t="s">
        <v>46</v>
      </c>
      <c r="C534" s="4" t="s">
        <v>47</v>
      </c>
      <c r="D534" s="4" t="s">
        <v>48</v>
      </c>
      <c r="E534" s="5">
        <v>2944</v>
      </c>
      <c r="F534" s="5" t="s">
        <v>40</v>
      </c>
      <c r="G534" s="5">
        <f t="shared" si="17"/>
        <v>-1</v>
      </c>
      <c r="H534" s="8">
        <v>42940</v>
      </c>
      <c r="I534" s="7">
        <v>0.42777777777777781</v>
      </c>
    </row>
    <row r="535" spans="1:9" x14ac:dyDescent="0.2">
      <c r="A535" s="1">
        <f t="shared" si="16"/>
        <v>42937</v>
      </c>
      <c r="B535" s="4" t="s">
        <v>46</v>
      </c>
      <c r="C535" s="4" t="s">
        <v>47</v>
      </c>
      <c r="D535" s="4" t="s">
        <v>48</v>
      </c>
      <c r="E535" s="5">
        <v>3023</v>
      </c>
      <c r="F535" s="5" t="s">
        <v>40</v>
      </c>
      <c r="G535" s="5">
        <f t="shared" si="17"/>
        <v>-1</v>
      </c>
      <c r="H535" s="8">
        <v>42937</v>
      </c>
      <c r="I535" s="7">
        <v>0.42152777777777778</v>
      </c>
    </row>
    <row r="536" spans="1:9" x14ac:dyDescent="0.2">
      <c r="A536" s="1">
        <f t="shared" si="16"/>
        <v>42936</v>
      </c>
      <c r="B536" s="4" t="s">
        <v>46</v>
      </c>
      <c r="C536" s="4" t="s">
        <v>47</v>
      </c>
      <c r="D536" s="4" t="s">
        <v>48</v>
      </c>
      <c r="E536" s="5">
        <v>3031</v>
      </c>
      <c r="F536" s="5" t="s">
        <v>41</v>
      </c>
      <c r="G536" s="5">
        <f t="shared" si="17"/>
        <v>1</v>
      </c>
      <c r="H536" s="8">
        <v>42936</v>
      </c>
      <c r="I536" s="7">
        <v>0.43958333333333338</v>
      </c>
    </row>
    <row r="537" spans="1:9" x14ac:dyDescent="0.2">
      <c r="A537" s="1">
        <f t="shared" si="16"/>
        <v>42935</v>
      </c>
      <c r="B537" s="4" t="s">
        <v>46</v>
      </c>
      <c r="C537" s="4" t="s">
        <v>47</v>
      </c>
      <c r="D537" s="4" t="s">
        <v>48</v>
      </c>
      <c r="E537" s="5">
        <v>2985</v>
      </c>
      <c r="F537" s="5" t="s">
        <v>41</v>
      </c>
      <c r="G537" s="5">
        <f t="shared" si="17"/>
        <v>1</v>
      </c>
      <c r="H537" s="8">
        <v>42935</v>
      </c>
      <c r="I537" s="7">
        <v>0.42569444444444443</v>
      </c>
    </row>
    <row r="538" spans="1:9" x14ac:dyDescent="0.2">
      <c r="A538" s="1">
        <f t="shared" si="16"/>
        <v>42934</v>
      </c>
      <c r="B538" s="4" t="s">
        <v>46</v>
      </c>
      <c r="C538" s="4" t="s">
        <v>47</v>
      </c>
      <c r="D538" s="4" t="s">
        <v>48</v>
      </c>
      <c r="E538" s="5">
        <v>2962</v>
      </c>
      <c r="F538" s="5" t="s">
        <v>40</v>
      </c>
      <c r="G538" s="5">
        <f t="shared" si="17"/>
        <v>-1</v>
      </c>
      <c r="H538" s="8">
        <v>42934</v>
      </c>
      <c r="I538" s="7">
        <v>0.42708333333333331</v>
      </c>
    </row>
    <row r="539" spans="1:9" x14ac:dyDescent="0.2">
      <c r="A539" s="1">
        <f t="shared" si="16"/>
        <v>42933</v>
      </c>
      <c r="B539" s="4" t="s">
        <v>46</v>
      </c>
      <c r="C539" s="4" t="s">
        <v>47</v>
      </c>
      <c r="D539" s="4" t="s">
        <v>48</v>
      </c>
      <c r="E539" s="5">
        <v>3000</v>
      </c>
      <c r="F539" s="5" t="s">
        <v>41</v>
      </c>
      <c r="G539" s="5">
        <f t="shared" si="17"/>
        <v>1</v>
      </c>
      <c r="H539" s="8">
        <v>42933</v>
      </c>
      <c r="I539" s="7">
        <v>0.42777777777777781</v>
      </c>
    </row>
    <row r="540" spans="1:9" x14ac:dyDescent="0.2">
      <c r="A540" s="1">
        <f t="shared" si="16"/>
        <v>42930</v>
      </c>
      <c r="B540" s="4" t="s">
        <v>46</v>
      </c>
      <c r="C540" s="4" t="s">
        <v>47</v>
      </c>
      <c r="D540" s="4" t="s">
        <v>48</v>
      </c>
      <c r="E540" s="5">
        <v>2969</v>
      </c>
      <c r="F540" s="5" t="s">
        <v>41</v>
      </c>
      <c r="G540" s="5">
        <f t="shared" si="17"/>
        <v>1</v>
      </c>
      <c r="H540" s="8">
        <v>42930</v>
      </c>
      <c r="I540" s="7">
        <v>0.42708333333333331</v>
      </c>
    </row>
    <row r="541" spans="1:9" x14ac:dyDescent="0.2">
      <c r="A541" s="1">
        <f t="shared" si="16"/>
        <v>42929</v>
      </c>
      <c r="B541" s="4" t="s">
        <v>46</v>
      </c>
      <c r="C541" s="4" t="s">
        <v>47</v>
      </c>
      <c r="D541" s="4" t="s">
        <v>48</v>
      </c>
      <c r="E541" s="5">
        <v>2934</v>
      </c>
      <c r="F541" s="5" t="s">
        <v>41</v>
      </c>
      <c r="G541" s="5">
        <f t="shared" si="17"/>
        <v>1</v>
      </c>
      <c r="H541" s="8">
        <v>42929</v>
      </c>
      <c r="I541" s="7">
        <v>0.42986111111111108</v>
      </c>
    </row>
    <row r="542" spans="1:9" x14ac:dyDescent="0.2">
      <c r="A542" s="1">
        <f t="shared" si="16"/>
        <v>42928</v>
      </c>
      <c r="B542" s="4" t="s">
        <v>46</v>
      </c>
      <c r="C542" s="4" t="s">
        <v>47</v>
      </c>
      <c r="D542" s="4" t="s">
        <v>48</v>
      </c>
      <c r="E542" s="5">
        <v>2905</v>
      </c>
      <c r="F542" s="5" t="s">
        <v>41</v>
      </c>
      <c r="G542" s="5">
        <f t="shared" si="17"/>
        <v>1</v>
      </c>
      <c r="H542" s="8">
        <v>42928</v>
      </c>
      <c r="I542" s="7">
        <v>0.43055555555555558</v>
      </c>
    </row>
    <row r="543" spans="1:9" x14ac:dyDescent="0.2">
      <c r="A543" s="1">
        <f t="shared" si="16"/>
        <v>42927</v>
      </c>
      <c r="B543" s="4" t="s">
        <v>46</v>
      </c>
      <c r="C543" s="4" t="s">
        <v>47</v>
      </c>
      <c r="D543" s="4" t="s">
        <v>48</v>
      </c>
      <c r="E543" s="5">
        <v>2866</v>
      </c>
      <c r="F543" s="5" t="s">
        <v>41</v>
      </c>
      <c r="G543" s="5">
        <f t="shared" si="17"/>
        <v>1</v>
      </c>
      <c r="H543" s="8">
        <v>42927</v>
      </c>
      <c r="I543" s="7">
        <v>0.41875000000000001</v>
      </c>
    </row>
    <row r="544" spans="1:9" x14ac:dyDescent="0.2">
      <c r="A544" s="1">
        <f t="shared" si="16"/>
        <v>42926</v>
      </c>
      <c r="B544" s="4" t="s">
        <v>46</v>
      </c>
      <c r="C544" s="4" t="s">
        <v>47</v>
      </c>
      <c r="D544" s="4" t="s">
        <v>48</v>
      </c>
      <c r="E544" s="5">
        <v>2863</v>
      </c>
      <c r="F544" s="5" t="s">
        <v>40</v>
      </c>
      <c r="G544" s="5">
        <f t="shared" si="17"/>
        <v>-1</v>
      </c>
      <c r="H544" s="8">
        <v>42926</v>
      </c>
      <c r="I544" s="7">
        <v>0.41944444444444445</v>
      </c>
    </row>
    <row r="545" spans="1:9" x14ac:dyDescent="0.2">
      <c r="A545" s="1">
        <f t="shared" si="16"/>
        <v>42923</v>
      </c>
      <c r="B545" s="4" t="s">
        <v>46</v>
      </c>
      <c r="C545" s="4" t="s">
        <v>47</v>
      </c>
      <c r="D545" s="4" t="s">
        <v>48</v>
      </c>
      <c r="E545" s="5">
        <v>2949</v>
      </c>
      <c r="F545" s="5" t="s">
        <v>41</v>
      </c>
      <c r="G545" s="5">
        <f t="shared" si="17"/>
        <v>1</v>
      </c>
      <c r="H545" s="8">
        <v>42923</v>
      </c>
      <c r="I545" s="7">
        <v>0.42569444444444443</v>
      </c>
    </row>
    <row r="546" spans="1:9" x14ac:dyDescent="0.2">
      <c r="A546" s="1">
        <f t="shared" si="16"/>
        <v>42922</v>
      </c>
      <c r="B546" s="4" t="s">
        <v>46</v>
      </c>
      <c r="C546" s="4" t="s">
        <v>47</v>
      </c>
      <c r="D546" s="4" t="s">
        <v>48</v>
      </c>
      <c r="E546" s="5">
        <v>2921</v>
      </c>
      <c r="F546" s="5" t="s">
        <v>40</v>
      </c>
      <c r="G546" s="5">
        <f t="shared" si="17"/>
        <v>-1</v>
      </c>
      <c r="H546" s="8">
        <v>42922</v>
      </c>
      <c r="I546" s="7">
        <v>0.43124999999999997</v>
      </c>
    </row>
    <row r="547" spans="1:9" x14ac:dyDescent="0.2">
      <c r="A547" s="1">
        <f t="shared" si="16"/>
        <v>42921</v>
      </c>
      <c r="B547" s="4" t="s">
        <v>46</v>
      </c>
      <c r="C547" s="4" t="s">
        <v>47</v>
      </c>
      <c r="D547" s="4" t="s">
        <v>48</v>
      </c>
      <c r="E547" s="5">
        <v>3048</v>
      </c>
      <c r="F547" s="5" t="s">
        <v>42</v>
      </c>
      <c r="G547" s="5">
        <f t="shared" si="17"/>
        <v>1</v>
      </c>
      <c r="H547" s="8">
        <v>42921</v>
      </c>
      <c r="I547" s="7">
        <v>0.4375</v>
      </c>
    </row>
    <row r="548" spans="1:9" x14ac:dyDescent="0.2">
      <c r="A548" s="1">
        <f t="shared" si="16"/>
        <v>42920</v>
      </c>
      <c r="B548" s="4" t="s">
        <v>46</v>
      </c>
      <c r="C548" s="4" t="s">
        <v>47</v>
      </c>
      <c r="D548" s="4" t="s">
        <v>48</v>
      </c>
      <c r="E548" s="5">
        <v>3048</v>
      </c>
      <c r="F548" s="5" t="s">
        <v>41</v>
      </c>
      <c r="G548" s="5">
        <f t="shared" si="17"/>
        <v>1</v>
      </c>
      <c r="H548" s="8">
        <v>42920</v>
      </c>
      <c r="I548" s="7">
        <v>0.42430555555555555</v>
      </c>
    </row>
    <row r="549" spans="1:9" x14ac:dyDescent="0.2">
      <c r="A549" s="1">
        <f t="shared" si="16"/>
        <v>42919</v>
      </c>
      <c r="B549" s="4" t="s">
        <v>46</v>
      </c>
      <c r="C549" s="4" t="s">
        <v>47</v>
      </c>
      <c r="D549" s="4" t="s">
        <v>48</v>
      </c>
      <c r="E549" s="5">
        <v>2981</v>
      </c>
      <c r="F549" s="5" t="s">
        <v>41</v>
      </c>
      <c r="G549" s="5">
        <f t="shared" si="17"/>
        <v>1</v>
      </c>
      <c r="H549" s="8">
        <v>42919</v>
      </c>
      <c r="I549" s="7">
        <v>0.44166666666666665</v>
      </c>
    </row>
    <row r="550" spans="1:9" x14ac:dyDescent="0.2">
      <c r="A550" s="1">
        <f t="shared" si="16"/>
        <v>42916</v>
      </c>
      <c r="B550" s="4" t="s">
        <v>46</v>
      </c>
      <c r="C550" s="4" t="s">
        <v>47</v>
      </c>
      <c r="D550" s="4" t="s">
        <v>48</v>
      </c>
      <c r="E550" s="5">
        <v>2897</v>
      </c>
      <c r="F550" s="5" t="s">
        <v>41</v>
      </c>
      <c r="G550" s="5">
        <f t="shared" si="17"/>
        <v>1</v>
      </c>
      <c r="H550" s="8">
        <v>42916</v>
      </c>
      <c r="I550" s="7">
        <v>0.42708333333333331</v>
      </c>
    </row>
    <row r="551" spans="1:9" x14ac:dyDescent="0.2">
      <c r="A551" s="1">
        <f t="shared" si="16"/>
        <v>42915</v>
      </c>
      <c r="B551" s="4" t="s">
        <v>46</v>
      </c>
      <c r="C551" s="4" t="s">
        <v>47</v>
      </c>
      <c r="D551" s="4" t="s">
        <v>48</v>
      </c>
      <c r="E551" s="5">
        <v>2887</v>
      </c>
      <c r="F551" s="5" t="s">
        <v>41</v>
      </c>
      <c r="G551" s="5">
        <f t="shared" si="17"/>
        <v>1</v>
      </c>
      <c r="H551" s="8">
        <v>42915</v>
      </c>
      <c r="I551" s="7">
        <v>0.4236111111111111</v>
      </c>
    </row>
    <row r="552" spans="1:9" x14ac:dyDescent="0.2">
      <c r="A552" s="1">
        <f t="shared" si="16"/>
        <v>42914</v>
      </c>
      <c r="B552" s="4" t="s">
        <v>46</v>
      </c>
      <c r="C552" s="4" t="s">
        <v>47</v>
      </c>
      <c r="D552" s="4" t="s">
        <v>48</v>
      </c>
      <c r="E552" s="5">
        <v>2852</v>
      </c>
      <c r="F552" s="5" t="s">
        <v>41</v>
      </c>
      <c r="G552" s="5">
        <f t="shared" si="17"/>
        <v>1</v>
      </c>
      <c r="H552" s="8">
        <v>42914</v>
      </c>
      <c r="I552" s="7">
        <v>0.43472222222222223</v>
      </c>
    </row>
    <row r="553" spans="1:9" x14ac:dyDescent="0.2">
      <c r="A553" s="1">
        <f t="shared" si="16"/>
        <v>42913</v>
      </c>
      <c r="B553" s="4" t="s">
        <v>46</v>
      </c>
      <c r="C553" s="4" t="s">
        <v>47</v>
      </c>
      <c r="D553" s="4" t="s">
        <v>48</v>
      </c>
      <c r="E553" s="5">
        <v>2800</v>
      </c>
      <c r="F553" s="5" t="s">
        <v>41</v>
      </c>
      <c r="G553" s="5">
        <f t="shared" si="17"/>
        <v>1</v>
      </c>
      <c r="H553" s="8">
        <v>42913</v>
      </c>
      <c r="I553" s="7">
        <v>0.42777777777777781</v>
      </c>
    </row>
    <row r="554" spans="1:9" x14ac:dyDescent="0.2">
      <c r="A554" s="1">
        <f t="shared" si="16"/>
        <v>42912</v>
      </c>
      <c r="B554" s="4" t="s">
        <v>46</v>
      </c>
      <c r="C554" s="4" t="s">
        <v>47</v>
      </c>
      <c r="D554" s="4" t="s">
        <v>48</v>
      </c>
      <c r="E554" s="5">
        <v>2776</v>
      </c>
      <c r="F554" s="5" t="s">
        <v>41</v>
      </c>
      <c r="G554" s="5">
        <f t="shared" si="17"/>
        <v>1</v>
      </c>
      <c r="H554" s="8">
        <v>42912</v>
      </c>
      <c r="I554" s="7">
        <v>0.75624999999999998</v>
      </c>
    </row>
    <row r="555" spans="1:9" x14ac:dyDescent="0.2">
      <c r="A555" s="1">
        <f t="shared" si="16"/>
        <v>42909</v>
      </c>
      <c r="B555" s="4" t="s">
        <v>46</v>
      </c>
      <c r="C555" s="4" t="s">
        <v>47</v>
      </c>
      <c r="D555" s="4" t="s">
        <v>48</v>
      </c>
      <c r="E555" s="5">
        <v>2757</v>
      </c>
      <c r="F555" s="5" t="s">
        <v>41</v>
      </c>
      <c r="G555" s="5">
        <f t="shared" si="17"/>
        <v>1</v>
      </c>
      <c r="H555" s="8">
        <v>42909</v>
      </c>
      <c r="I555" s="7">
        <v>0.42499999999999999</v>
      </c>
    </row>
    <row r="556" spans="1:9" x14ac:dyDescent="0.2">
      <c r="A556" s="1">
        <f t="shared" si="16"/>
        <v>42908</v>
      </c>
      <c r="B556" s="4" t="s">
        <v>46</v>
      </c>
      <c r="C556" s="4" t="s">
        <v>47</v>
      </c>
      <c r="D556" s="4" t="s">
        <v>48</v>
      </c>
      <c r="E556" s="5">
        <v>2748</v>
      </c>
      <c r="F556" s="5" t="s">
        <v>40</v>
      </c>
      <c r="G556" s="5">
        <f t="shared" si="17"/>
        <v>-1</v>
      </c>
      <c r="H556" s="8">
        <v>42908</v>
      </c>
      <c r="I556" s="7">
        <v>0.4201388888888889</v>
      </c>
    </row>
    <row r="557" spans="1:9" x14ac:dyDescent="0.2">
      <c r="A557" s="1">
        <f t="shared" si="16"/>
        <v>42907</v>
      </c>
      <c r="B557" s="4" t="s">
        <v>46</v>
      </c>
      <c r="C557" s="4" t="s">
        <v>47</v>
      </c>
      <c r="D557" s="4" t="s">
        <v>48</v>
      </c>
      <c r="E557" s="5">
        <v>2805</v>
      </c>
      <c r="F557" s="5" t="s">
        <v>40</v>
      </c>
      <c r="G557" s="5">
        <f t="shared" si="17"/>
        <v>-1</v>
      </c>
      <c r="H557" s="8">
        <v>42907</v>
      </c>
      <c r="I557" s="7">
        <v>0.42152777777777778</v>
      </c>
    </row>
    <row r="558" spans="1:9" x14ac:dyDescent="0.2">
      <c r="A558" s="1">
        <f t="shared" si="16"/>
        <v>42906</v>
      </c>
      <c r="B558" s="4" t="s">
        <v>46</v>
      </c>
      <c r="C558" s="4" t="s">
        <v>47</v>
      </c>
      <c r="D558" s="4" t="s">
        <v>48</v>
      </c>
      <c r="E558" s="5">
        <v>2846</v>
      </c>
      <c r="F558" s="5" t="s">
        <v>40</v>
      </c>
      <c r="G558" s="5">
        <f t="shared" si="17"/>
        <v>-1</v>
      </c>
      <c r="H558" s="8">
        <v>42906</v>
      </c>
      <c r="I558" s="7">
        <v>0.4368055555555555</v>
      </c>
    </row>
    <row r="559" spans="1:9" x14ac:dyDescent="0.2">
      <c r="A559" s="1">
        <f t="shared" si="16"/>
        <v>42905</v>
      </c>
      <c r="B559" s="4" t="s">
        <v>46</v>
      </c>
      <c r="C559" s="4" t="s">
        <v>47</v>
      </c>
      <c r="D559" s="4" t="s">
        <v>48</v>
      </c>
      <c r="E559" s="5">
        <v>2890</v>
      </c>
      <c r="F559" s="5" t="s">
        <v>41</v>
      </c>
      <c r="G559" s="5">
        <f t="shared" si="17"/>
        <v>1</v>
      </c>
      <c r="H559" s="8">
        <v>42905</v>
      </c>
      <c r="I559" s="7">
        <v>0.42222222222222222</v>
      </c>
    </row>
    <row r="560" spans="1:9" x14ac:dyDescent="0.2">
      <c r="A560" s="1">
        <f t="shared" si="16"/>
        <v>42902</v>
      </c>
      <c r="B560" s="4" t="s">
        <v>46</v>
      </c>
      <c r="C560" s="4" t="s">
        <v>47</v>
      </c>
      <c r="D560" s="4" t="s">
        <v>48</v>
      </c>
      <c r="E560" s="5">
        <v>2858</v>
      </c>
      <c r="F560" s="5" t="s">
        <v>40</v>
      </c>
      <c r="G560" s="5">
        <f t="shared" si="17"/>
        <v>-1</v>
      </c>
      <c r="H560" s="8">
        <v>42902</v>
      </c>
      <c r="I560" s="7">
        <v>0.42291666666666666</v>
      </c>
    </row>
    <row r="561" spans="1:9" x14ac:dyDescent="0.2">
      <c r="A561" s="1">
        <f t="shared" si="16"/>
        <v>42901</v>
      </c>
      <c r="B561" s="4" t="s">
        <v>46</v>
      </c>
      <c r="C561" s="4" t="s">
        <v>47</v>
      </c>
      <c r="D561" s="4" t="s">
        <v>48</v>
      </c>
      <c r="E561" s="5">
        <v>2877</v>
      </c>
      <c r="F561" s="5" t="s">
        <v>40</v>
      </c>
      <c r="G561" s="5">
        <f t="shared" si="17"/>
        <v>-1</v>
      </c>
      <c r="H561" s="8">
        <v>42901</v>
      </c>
      <c r="I561" s="7">
        <v>0.42638888888888887</v>
      </c>
    </row>
    <row r="562" spans="1:9" x14ac:dyDescent="0.2">
      <c r="A562" s="1">
        <f t="shared" si="16"/>
        <v>42900</v>
      </c>
      <c r="B562" s="4" t="s">
        <v>46</v>
      </c>
      <c r="C562" s="4" t="s">
        <v>47</v>
      </c>
      <c r="D562" s="4" t="s">
        <v>48</v>
      </c>
      <c r="E562" s="5">
        <v>2994</v>
      </c>
      <c r="F562" s="5" t="s">
        <v>41</v>
      </c>
      <c r="G562" s="5">
        <f t="shared" si="17"/>
        <v>1</v>
      </c>
      <c r="H562" s="8">
        <v>42900</v>
      </c>
      <c r="I562" s="7">
        <v>0.42777777777777781</v>
      </c>
    </row>
    <row r="563" spans="1:9" x14ac:dyDescent="0.2">
      <c r="A563" s="1">
        <f t="shared" si="16"/>
        <v>42899</v>
      </c>
      <c r="B563" s="4" t="s">
        <v>46</v>
      </c>
      <c r="C563" s="4" t="s">
        <v>47</v>
      </c>
      <c r="D563" s="4" t="s">
        <v>48</v>
      </c>
      <c r="E563" s="5">
        <v>2965</v>
      </c>
      <c r="F563" s="5" t="s">
        <v>41</v>
      </c>
      <c r="G563" s="5">
        <f t="shared" si="17"/>
        <v>1</v>
      </c>
      <c r="H563" s="8">
        <v>42899</v>
      </c>
      <c r="I563" s="7">
        <v>0.43333333333333335</v>
      </c>
    </row>
    <row r="564" spans="1:9" x14ac:dyDescent="0.2">
      <c r="A564" s="1">
        <f t="shared" si="16"/>
        <v>42898</v>
      </c>
      <c r="B564" s="4" t="s">
        <v>46</v>
      </c>
      <c r="C564" s="4" t="s">
        <v>47</v>
      </c>
      <c r="D564" s="4" t="s">
        <v>48</v>
      </c>
      <c r="E564" s="5">
        <v>2945</v>
      </c>
      <c r="F564" s="5" t="s">
        <v>41</v>
      </c>
      <c r="G564" s="5">
        <f t="shared" si="17"/>
        <v>1</v>
      </c>
      <c r="H564" s="8">
        <v>42898</v>
      </c>
      <c r="I564" s="7">
        <v>0.42083333333333334</v>
      </c>
    </row>
    <row r="565" spans="1:9" x14ac:dyDescent="0.2">
      <c r="A565" s="1">
        <f t="shared" si="16"/>
        <v>42895</v>
      </c>
      <c r="B565" s="4" t="s">
        <v>46</v>
      </c>
      <c r="C565" s="4" t="s">
        <v>47</v>
      </c>
      <c r="D565" s="4" t="s">
        <v>48</v>
      </c>
      <c r="E565" s="5">
        <v>2937</v>
      </c>
      <c r="F565" s="5" t="s">
        <v>40</v>
      </c>
      <c r="G565" s="5">
        <f t="shared" si="17"/>
        <v>-1</v>
      </c>
      <c r="H565" s="8">
        <v>42895</v>
      </c>
      <c r="I565" s="7">
        <v>0.42152777777777778</v>
      </c>
    </row>
    <row r="566" spans="1:9" x14ac:dyDescent="0.2">
      <c r="A566" s="1">
        <f t="shared" si="16"/>
        <v>42894</v>
      </c>
      <c r="B566" s="4" t="s">
        <v>46</v>
      </c>
      <c r="C566" s="4" t="s">
        <v>47</v>
      </c>
      <c r="D566" s="4" t="s">
        <v>48</v>
      </c>
      <c r="E566" s="5">
        <v>2947</v>
      </c>
      <c r="F566" s="5" t="s">
        <v>40</v>
      </c>
      <c r="G566" s="5">
        <f t="shared" si="17"/>
        <v>-1</v>
      </c>
      <c r="H566" s="8">
        <v>42894</v>
      </c>
      <c r="I566" s="7">
        <v>0.42083333333333334</v>
      </c>
    </row>
    <row r="567" spans="1:9" x14ac:dyDescent="0.2">
      <c r="A567" s="1">
        <f t="shared" si="16"/>
        <v>42893</v>
      </c>
      <c r="B567" s="4" t="s">
        <v>46</v>
      </c>
      <c r="C567" s="4" t="s">
        <v>47</v>
      </c>
      <c r="D567" s="4" t="s">
        <v>48</v>
      </c>
      <c r="E567" s="5">
        <v>3101</v>
      </c>
      <c r="F567" s="5" t="s">
        <v>41</v>
      </c>
      <c r="G567" s="5">
        <f t="shared" si="17"/>
        <v>1</v>
      </c>
      <c r="H567" s="8">
        <v>42893</v>
      </c>
      <c r="I567" s="7">
        <v>0.42152777777777778</v>
      </c>
    </row>
    <row r="568" spans="1:9" x14ac:dyDescent="0.2">
      <c r="A568" s="1">
        <f t="shared" si="16"/>
        <v>42892</v>
      </c>
      <c r="B568" s="4" t="s">
        <v>46</v>
      </c>
      <c r="C568" s="4" t="s">
        <v>47</v>
      </c>
      <c r="D568" s="4" t="s">
        <v>48</v>
      </c>
      <c r="E568" s="5">
        <v>3050</v>
      </c>
      <c r="F568" s="5" t="s">
        <v>40</v>
      </c>
      <c r="G568" s="5">
        <f t="shared" si="17"/>
        <v>-1</v>
      </c>
      <c r="H568" s="8">
        <v>42892</v>
      </c>
      <c r="I568" s="7">
        <v>0.41944444444444445</v>
      </c>
    </row>
    <row r="569" spans="1:9" x14ac:dyDescent="0.2">
      <c r="A569" s="1">
        <f t="shared" si="16"/>
        <v>42891</v>
      </c>
      <c r="B569" s="4" t="s">
        <v>46</v>
      </c>
      <c r="C569" s="4" t="s">
        <v>47</v>
      </c>
      <c r="D569" s="4" t="s">
        <v>48</v>
      </c>
      <c r="E569" s="5">
        <v>3070</v>
      </c>
      <c r="F569" s="5" t="s">
        <v>40</v>
      </c>
      <c r="G569" s="5">
        <f t="shared" si="17"/>
        <v>-1</v>
      </c>
      <c r="H569" s="8">
        <v>42891</v>
      </c>
      <c r="I569" s="7">
        <v>0.42291666666666666</v>
      </c>
    </row>
    <row r="570" spans="1:9" x14ac:dyDescent="0.2">
      <c r="A570" s="1">
        <f t="shared" si="16"/>
        <v>42888</v>
      </c>
      <c r="B570" s="4" t="s">
        <v>46</v>
      </c>
      <c r="C570" s="4" t="s">
        <v>47</v>
      </c>
      <c r="D570" s="4" t="s">
        <v>48</v>
      </c>
      <c r="E570" s="5">
        <v>3118</v>
      </c>
      <c r="F570" s="5" t="s">
        <v>40</v>
      </c>
      <c r="G570" s="5">
        <f t="shared" si="17"/>
        <v>-1</v>
      </c>
      <c r="H570" s="8">
        <v>42888</v>
      </c>
      <c r="I570" s="7">
        <v>0.42986111111111108</v>
      </c>
    </row>
    <row r="571" spans="1:9" x14ac:dyDescent="0.2">
      <c r="A571" s="1">
        <f t="shared" si="16"/>
        <v>42887</v>
      </c>
      <c r="B571" s="4" t="s">
        <v>46</v>
      </c>
      <c r="C571" s="4" t="s">
        <v>47</v>
      </c>
      <c r="D571" s="4" t="s">
        <v>48</v>
      </c>
      <c r="E571" s="5">
        <v>3119</v>
      </c>
      <c r="F571" s="5" t="s">
        <v>40</v>
      </c>
      <c r="G571" s="5">
        <f t="shared" si="17"/>
        <v>-1</v>
      </c>
      <c r="H571" s="8">
        <v>42887</v>
      </c>
      <c r="I571" s="7">
        <v>0.42152777777777778</v>
      </c>
    </row>
    <row r="572" spans="1:9" x14ac:dyDescent="0.2">
      <c r="A572" s="1">
        <f t="shared" si="16"/>
        <v>42886</v>
      </c>
      <c r="B572" s="4" t="s">
        <v>46</v>
      </c>
      <c r="C572" s="4" t="s">
        <v>47</v>
      </c>
      <c r="D572" s="4" t="s">
        <v>48</v>
      </c>
      <c r="E572" s="5">
        <v>3210</v>
      </c>
      <c r="F572" s="5" t="s">
        <v>40</v>
      </c>
      <c r="G572" s="5">
        <f t="shared" si="17"/>
        <v>-1</v>
      </c>
      <c r="H572" s="8">
        <v>42886</v>
      </c>
      <c r="I572" s="7">
        <v>0.42083333333333334</v>
      </c>
    </row>
    <row r="573" spans="1:9" x14ac:dyDescent="0.2">
      <c r="A573" s="1">
        <f t="shared" si="16"/>
        <v>42885</v>
      </c>
      <c r="B573" s="4" t="s">
        <v>46</v>
      </c>
      <c r="C573" s="4" t="s">
        <v>47</v>
      </c>
      <c r="D573" s="4" t="s">
        <v>48</v>
      </c>
      <c r="E573" s="5">
        <v>3217</v>
      </c>
      <c r="F573" s="5" t="s">
        <v>42</v>
      </c>
      <c r="G573" s="5">
        <f t="shared" si="17"/>
        <v>1</v>
      </c>
      <c r="H573" s="8">
        <v>42885</v>
      </c>
      <c r="I573" s="7">
        <v>0.42222222222222222</v>
      </c>
    </row>
    <row r="574" spans="1:9" x14ac:dyDescent="0.2">
      <c r="A574" s="1">
        <f t="shared" si="16"/>
        <v>42884</v>
      </c>
      <c r="B574" s="4" t="s">
        <v>46</v>
      </c>
      <c r="C574" s="4" t="s">
        <v>47</v>
      </c>
      <c r="D574" s="4" t="s">
        <v>48</v>
      </c>
      <c r="E574" s="5">
        <v>3217</v>
      </c>
      <c r="F574" s="5" t="s">
        <v>41</v>
      </c>
      <c r="G574" s="5">
        <f t="shared" si="17"/>
        <v>1</v>
      </c>
      <c r="H574" s="8">
        <v>42884</v>
      </c>
      <c r="I574" s="7">
        <v>0.42152777777777778</v>
      </c>
    </row>
    <row r="575" spans="1:9" x14ac:dyDescent="0.2">
      <c r="A575" s="1">
        <f t="shared" si="16"/>
        <v>42881</v>
      </c>
      <c r="B575" s="4" t="s">
        <v>46</v>
      </c>
      <c r="C575" s="4" t="s">
        <v>47</v>
      </c>
      <c r="D575" s="4" t="s">
        <v>48</v>
      </c>
      <c r="E575" s="5">
        <v>3154</v>
      </c>
      <c r="F575" s="5" t="s">
        <v>40</v>
      </c>
      <c r="G575" s="5">
        <f t="shared" si="17"/>
        <v>-1</v>
      </c>
      <c r="H575" s="8">
        <v>42881</v>
      </c>
      <c r="I575" s="7">
        <v>0.42222222222222222</v>
      </c>
    </row>
    <row r="576" spans="1:9" x14ac:dyDescent="0.2">
      <c r="A576" s="1">
        <f t="shared" si="16"/>
        <v>42880</v>
      </c>
      <c r="B576" s="4" t="s">
        <v>46</v>
      </c>
      <c r="C576" s="4" t="s">
        <v>47</v>
      </c>
      <c r="D576" s="4" t="s">
        <v>48</v>
      </c>
      <c r="E576" s="5">
        <v>3331</v>
      </c>
      <c r="F576" s="5" t="s">
        <v>40</v>
      </c>
      <c r="G576" s="5">
        <f t="shared" si="17"/>
        <v>-1</v>
      </c>
      <c r="H576" s="8">
        <v>42880</v>
      </c>
      <c r="I576" s="7">
        <v>0.4201388888888889</v>
      </c>
    </row>
    <row r="577" spans="1:9" x14ac:dyDescent="0.2">
      <c r="A577" s="1">
        <f t="shared" si="16"/>
        <v>42879</v>
      </c>
      <c r="B577" s="4" t="s">
        <v>46</v>
      </c>
      <c r="C577" s="4" t="s">
        <v>47</v>
      </c>
      <c r="D577" s="4" t="s">
        <v>48</v>
      </c>
      <c r="E577" s="5">
        <v>3334</v>
      </c>
      <c r="F577" s="5" t="s">
        <v>41</v>
      </c>
      <c r="G577" s="5">
        <f t="shared" si="17"/>
        <v>1</v>
      </c>
      <c r="H577" s="8">
        <v>42879</v>
      </c>
      <c r="I577" s="7">
        <v>0.42152777777777778</v>
      </c>
    </row>
    <row r="578" spans="1:9" x14ac:dyDescent="0.2">
      <c r="A578" s="1">
        <f t="shared" si="16"/>
        <v>42878</v>
      </c>
      <c r="B578" s="4" t="s">
        <v>46</v>
      </c>
      <c r="C578" s="4" t="s">
        <v>47</v>
      </c>
      <c r="D578" s="4" t="s">
        <v>48</v>
      </c>
      <c r="E578" s="5">
        <v>3301</v>
      </c>
      <c r="F578" s="5" t="s">
        <v>41</v>
      </c>
      <c r="G578" s="5">
        <f t="shared" si="17"/>
        <v>1</v>
      </c>
      <c r="H578" s="8">
        <v>42878</v>
      </c>
      <c r="I578" s="7">
        <v>0.42777777777777781</v>
      </c>
    </row>
    <row r="579" spans="1:9" x14ac:dyDescent="0.2">
      <c r="A579" s="1">
        <f t="shared" ref="A579:A642" si="18">H579</f>
        <v>42877</v>
      </c>
      <c r="B579" s="4" t="s">
        <v>46</v>
      </c>
      <c r="C579" s="4" t="s">
        <v>47</v>
      </c>
      <c r="D579" s="4" t="s">
        <v>48</v>
      </c>
      <c r="E579" s="5">
        <v>3271</v>
      </c>
      <c r="F579" s="5" t="s">
        <v>41</v>
      </c>
      <c r="G579" s="5">
        <f t="shared" ref="G579:G642" si="19">IF(F579="-",-1,1)</f>
        <v>1</v>
      </c>
      <c r="H579" s="8">
        <v>42877</v>
      </c>
      <c r="I579" s="7">
        <v>0.42083333333333334</v>
      </c>
    </row>
    <row r="580" spans="1:9" x14ac:dyDescent="0.2">
      <c r="A580" s="1">
        <f t="shared" si="18"/>
        <v>42874</v>
      </c>
      <c r="B580" s="4" t="s">
        <v>46</v>
      </c>
      <c r="C580" s="4" t="s">
        <v>47</v>
      </c>
      <c r="D580" s="4" t="s">
        <v>48</v>
      </c>
      <c r="E580" s="5">
        <v>3175</v>
      </c>
      <c r="F580" s="5" t="s">
        <v>41</v>
      </c>
      <c r="G580" s="5">
        <f t="shared" si="19"/>
        <v>1</v>
      </c>
      <c r="H580" s="8">
        <v>42874</v>
      </c>
      <c r="I580" s="7">
        <v>0.42291666666666666</v>
      </c>
    </row>
    <row r="581" spans="1:9" x14ac:dyDescent="0.2">
      <c r="A581" s="1">
        <f t="shared" si="18"/>
        <v>42873</v>
      </c>
      <c r="B581" s="4" t="s">
        <v>46</v>
      </c>
      <c r="C581" s="4" t="s">
        <v>47</v>
      </c>
      <c r="D581" s="4" t="s">
        <v>48</v>
      </c>
      <c r="E581" s="5">
        <v>3142</v>
      </c>
      <c r="F581" s="5" t="s">
        <v>41</v>
      </c>
      <c r="G581" s="5">
        <f t="shared" si="19"/>
        <v>1</v>
      </c>
      <c r="H581" s="8">
        <v>42873</v>
      </c>
      <c r="I581" s="7">
        <v>0.42083333333333334</v>
      </c>
    </row>
    <row r="582" spans="1:9" x14ac:dyDescent="0.2">
      <c r="A582" s="1">
        <f t="shared" si="18"/>
        <v>42872</v>
      </c>
      <c r="B582" s="4" t="s">
        <v>46</v>
      </c>
      <c r="C582" s="4" t="s">
        <v>47</v>
      </c>
      <c r="D582" s="4" t="s">
        <v>48</v>
      </c>
      <c r="E582" s="5">
        <v>3118</v>
      </c>
      <c r="F582" s="5" t="s">
        <v>40</v>
      </c>
      <c r="G582" s="5">
        <f t="shared" si="19"/>
        <v>-1</v>
      </c>
      <c r="H582" s="8">
        <v>42872</v>
      </c>
      <c r="I582" s="7">
        <v>0.42152777777777778</v>
      </c>
    </row>
    <row r="583" spans="1:9" x14ac:dyDescent="0.2">
      <c r="A583" s="1">
        <f t="shared" si="18"/>
        <v>42871</v>
      </c>
      <c r="B583" s="4" t="s">
        <v>46</v>
      </c>
      <c r="C583" s="4" t="s">
        <v>47</v>
      </c>
      <c r="D583" s="4" t="s">
        <v>48</v>
      </c>
      <c r="E583" s="5">
        <v>3132</v>
      </c>
      <c r="F583" s="5" t="s">
        <v>41</v>
      </c>
      <c r="G583" s="5">
        <f t="shared" si="19"/>
        <v>1</v>
      </c>
      <c r="H583" s="8">
        <v>42871</v>
      </c>
      <c r="I583" s="7">
        <v>0.42638888888888887</v>
      </c>
    </row>
    <row r="584" spans="1:9" x14ac:dyDescent="0.2">
      <c r="A584" s="1">
        <f t="shared" si="18"/>
        <v>42870</v>
      </c>
      <c r="B584" s="4" t="s">
        <v>46</v>
      </c>
      <c r="C584" s="4" t="s">
        <v>47</v>
      </c>
      <c r="D584" s="4" t="s">
        <v>48</v>
      </c>
      <c r="E584" s="5">
        <v>3076</v>
      </c>
      <c r="F584" s="5" t="s">
        <v>40</v>
      </c>
      <c r="G584" s="5">
        <f t="shared" si="19"/>
        <v>-1</v>
      </c>
      <c r="H584" s="8">
        <v>42870</v>
      </c>
      <c r="I584" s="7">
        <v>0.42291666666666666</v>
      </c>
    </row>
    <row r="585" spans="1:9" x14ac:dyDescent="0.2">
      <c r="A585" s="1">
        <f t="shared" si="18"/>
        <v>42867</v>
      </c>
      <c r="B585" s="4" t="s">
        <v>46</v>
      </c>
      <c r="C585" s="4" t="s">
        <v>47</v>
      </c>
      <c r="D585" s="4" t="s">
        <v>48</v>
      </c>
      <c r="E585" s="5">
        <v>3082</v>
      </c>
      <c r="F585" s="5" t="s">
        <v>41</v>
      </c>
      <c r="G585" s="5">
        <f t="shared" si="19"/>
        <v>1</v>
      </c>
      <c r="H585" s="8">
        <v>42867</v>
      </c>
      <c r="I585" s="7">
        <v>0.42430555555555555</v>
      </c>
    </row>
    <row r="586" spans="1:9" x14ac:dyDescent="0.2">
      <c r="A586" s="1">
        <f t="shared" si="18"/>
        <v>42866</v>
      </c>
      <c r="B586" s="4" t="s">
        <v>46</v>
      </c>
      <c r="C586" s="4" t="s">
        <v>47</v>
      </c>
      <c r="D586" s="4" t="s">
        <v>48</v>
      </c>
      <c r="E586" s="5">
        <v>3053</v>
      </c>
      <c r="F586" s="5" t="s">
        <v>41</v>
      </c>
      <c r="G586" s="5">
        <f t="shared" si="19"/>
        <v>1</v>
      </c>
      <c r="H586" s="8">
        <v>42866</v>
      </c>
      <c r="I586" s="7">
        <v>0.4201388888888889</v>
      </c>
    </row>
    <row r="587" spans="1:9" x14ac:dyDescent="0.2">
      <c r="A587" s="1">
        <f t="shared" si="18"/>
        <v>42865</v>
      </c>
      <c r="B587" s="4" t="s">
        <v>46</v>
      </c>
      <c r="C587" s="4" t="s">
        <v>47</v>
      </c>
      <c r="D587" s="4" t="s">
        <v>48</v>
      </c>
      <c r="E587" s="5">
        <v>2960</v>
      </c>
      <c r="F587" s="5" t="s">
        <v>40</v>
      </c>
      <c r="G587" s="5">
        <f t="shared" si="19"/>
        <v>-1</v>
      </c>
      <c r="H587" s="8">
        <v>42865</v>
      </c>
      <c r="I587" s="7">
        <v>0.41944444444444445</v>
      </c>
    </row>
    <row r="588" spans="1:9" x14ac:dyDescent="0.2">
      <c r="A588" s="1">
        <f t="shared" si="18"/>
        <v>42864</v>
      </c>
      <c r="B588" s="4" t="s">
        <v>46</v>
      </c>
      <c r="C588" s="4" t="s">
        <v>47</v>
      </c>
      <c r="D588" s="4" t="s">
        <v>48</v>
      </c>
      <c r="E588" s="5">
        <v>2982</v>
      </c>
      <c r="F588" s="5" t="s">
        <v>41</v>
      </c>
      <c r="G588" s="5">
        <f t="shared" si="19"/>
        <v>1</v>
      </c>
      <c r="H588" s="8">
        <v>42864</v>
      </c>
      <c r="I588" s="7">
        <v>0.41805555555555557</v>
      </c>
    </row>
    <row r="589" spans="1:9" x14ac:dyDescent="0.2">
      <c r="A589" s="1">
        <f t="shared" si="18"/>
        <v>42863</v>
      </c>
      <c r="B589" s="4" t="s">
        <v>46</v>
      </c>
      <c r="C589" s="4" t="s">
        <v>47</v>
      </c>
      <c r="D589" s="4" t="s">
        <v>48</v>
      </c>
      <c r="E589" s="5">
        <v>2972</v>
      </c>
      <c r="F589" s="5" t="s">
        <v>41</v>
      </c>
      <c r="G589" s="5">
        <f t="shared" si="19"/>
        <v>1</v>
      </c>
      <c r="H589" s="8">
        <v>42863</v>
      </c>
      <c r="I589" s="7">
        <v>0.42152777777777778</v>
      </c>
    </row>
    <row r="590" spans="1:9" x14ac:dyDescent="0.2">
      <c r="A590" s="1">
        <f t="shared" si="18"/>
        <v>42860</v>
      </c>
      <c r="B590" s="4" t="s">
        <v>46</v>
      </c>
      <c r="C590" s="4" t="s">
        <v>47</v>
      </c>
      <c r="D590" s="4" t="s">
        <v>48</v>
      </c>
      <c r="E590" s="5">
        <v>2923</v>
      </c>
      <c r="F590" s="5" t="s">
        <v>40</v>
      </c>
      <c r="G590" s="5">
        <f t="shared" si="19"/>
        <v>-1</v>
      </c>
      <c r="H590" s="8">
        <v>42860</v>
      </c>
      <c r="I590" s="7">
        <v>0.4201388888888889</v>
      </c>
    </row>
    <row r="591" spans="1:9" x14ac:dyDescent="0.2">
      <c r="A591" s="1">
        <f t="shared" si="18"/>
        <v>42859</v>
      </c>
      <c r="B591" s="4" t="s">
        <v>46</v>
      </c>
      <c r="C591" s="4" t="s">
        <v>47</v>
      </c>
      <c r="D591" s="4" t="s">
        <v>48</v>
      </c>
      <c r="E591" s="5">
        <v>3067</v>
      </c>
      <c r="F591" s="5" t="s">
        <v>41</v>
      </c>
      <c r="G591" s="5">
        <f t="shared" si="19"/>
        <v>1</v>
      </c>
      <c r="H591" s="8">
        <v>42859</v>
      </c>
      <c r="I591" s="7">
        <v>0.41944444444444445</v>
      </c>
    </row>
    <row r="592" spans="1:9" x14ac:dyDescent="0.2">
      <c r="A592" s="1">
        <f t="shared" si="18"/>
        <v>42858</v>
      </c>
      <c r="B592" s="4" t="s">
        <v>46</v>
      </c>
      <c r="C592" s="4" t="s">
        <v>47</v>
      </c>
      <c r="D592" s="4" t="s">
        <v>48</v>
      </c>
      <c r="E592" s="5">
        <v>3060</v>
      </c>
      <c r="F592" s="5" t="s">
        <v>40</v>
      </c>
      <c r="G592" s="5">
        <f t="shared" si="19"/>
        <v>-1</v>
      </c>
      <c r="H592" s="8">
        <v>42858</v>
      </c>
      <c r="I592" s="7">
        <v>0.4201388888888889</v>
      </c>
    </row>
    <row r="593" spans="1:9" x14ac:dyDescent="0.2">
      <c r="A593" s="1">
        <f t="shared" si="18"/>
        <v>42857</v>
      </c>
      <c r="B593" s="4" t="s">
        <v>46</v>
      </c>
      <c r="C593" s="4" t="s">
        <v>47</v>
      </c>
      <c r="D593" s="4" t="s">
        <v>48</v>
      </c>
      <c r="E593" s="5">
        <v>3136</v>
      </c>
      <c r="F593" s="5" t="s">
        <v>40</v>
      </c>
      <c r="G593" s="5">
        <f t="shared" si="19"/>
        <v>-1</v>
      </c>
      <c r="H593" s="8">
        <v>42857</v>
      </c>
      <c r="I593" s="7">
        <v>0.41944444444444445</v>
      </c>
    </row>
    <row r="594" spans="1:9" x14ac:dyDescent="0.2">
      <c r="A594" s="1">
        <f t="shared" si="18"/>
        <v>42856</v>
      </c>
      <c r="B594" s="4" t="s">
        <v>46</v>
      </c>
      <c r="C594" s="4" t="s">
        <v>47</v>
      </c>
      <c r="D594" s="4" t="s">
        <v>48</v>
      </c>
      <c r="E594" s="5">
        <v>3168</v>
      </c>
      <c r="F594" s="5" t="s">
        <v>41</v>
      </c>
      <c r="G594" s="5">
        <f t="shared" si="19"/>
        <v>1</v>
      </c>
      <c r="H594" s="8">
        <v>42856</v>
      </c>
      <c r="I594" s="7">
        <v>0.71805555555555556</v>
      </c>
    </row>
    <row r="595" spans="1:9" x14ac:dyDescent="0.2">
      <c r="A595" s="1">
        <f t="shared" si="18"/>
        <v>42853</v>
      </c>
      <c r="B595" s="4" t="s">
        <v>46</v>
      </c>
      <c r="C595" s="4" t="s">
        <v>47</v>
      </c>
      <c r="D595" s="4" t="s">
        <v>48</v>
      </c>
      <c r="E595" s="5">
        <v>3140</v>
      </c>
      <c r="F595" s="5" t="s">
        <v>40</v>
      </c>
      <c r="G595" s="5">
        <f t="shared" si="19"/>
        <v>-1</v>
      </c>
      <c r="H595" s="8">
        <v>42853</v>
      </c>
      <c r="I595" s="7">
        <v>0.43124999999999997</v>
      </c>
    </row>
    <row r="596" spans="1:9" x14ac:dyDescent="0.2">
      <c r="A596" s="1">
        <f t="shared" si="18"/>
        <v>42852</v>
      </c>
      <c r="B596" s="4" t="s">
        <v>46</v>
      </c>
      <c r="C596" s="4" t="s">
        <v>47</v>
      </c>
      <c r="D596" s="4" t="s">
        <v>48</v>
      </c>
      <c r="E596" s="5">
        <v>3176</v>
      </c>
      <c r="F596" s="5" t="s">
        <v>40</v>
      </c>
      <c r="G596" s="5">
        <f t="shared" si="19"/>
        <v>-1</v>
      </c>
      <c r="H596" s="8">
        <v>42852</v>
      </c>
      <c r="I596" s="7">
        <v>0.42152777777777778</v>
      </c>
    </row>
    <row r="597" spans="1:9" x14ac:dyDescent="0.2">
      <c r="A597" s="1">
        <f t="shared" si="18"/>
        <v>42851</v>
      </c>
      <c r="B597" s="4" t="s">
        <v>46</v>
      </c>
      <c r="C597" s="4" t="s">
        <v>47</v>
      </c>
      <c r="D597" s="4" t="s">
        <v>48</v>
      </c>
      <c r="E597" s="5">
        <v>3186</v>
      </c>
      <c r="F597" s="5" t="s">
        <v>41</v>
      </c>
      <c r="G597" s="5">
        <f t="shared" si="19"/>
        <v>1</v>
      </c>
      <c r="H597" s="8">
        <v>42851</v>
      </c>
      <c r="I597" s="7">
        <v>0.42083333333333334</v>
      </c>
    </row>
    <row r="598" spans="1:9" x14ac:dyDescent="0.2">
      <c r="A598" s="1">
        <f t="shared" si="18"/>
        <v>42850</v>
      </c>
      <c r="B598" s="4" t="s">
        <v>46</v>
      </c>
      <c r="C598" s="4" t="s">
        <v>47</v>
      </c>
      <c r="D598" s="4" t="s">
        <v>48</v>
      </c>
      <c r="E598" s="5">
        <v>3174</v>
      </c>
      <c r="F598" s="5" t="s">
        <v>40</v>
      </c>
      <c r="G598" s="5">
        <f t="shared" si="19"/>
        <v>-1</v>
      </c>
      <c r="H598" s="8">
        <v>42850</v>
      </c>
      <c r="I598" s="7">
        <v>0.4201388888888889</v>
      </c>
    </row>
    <row r="599" spans="1:9" x14ac:dyDescent="0.2">
      <c r="A599" s="1">
        <f t="shared" si="18"/>
        <v>42849</v>
      </c>
      <c r="B599" s="4" t="s">
        <v>46</v>
      </c>
      <c r="C599" s="4" t="s">
        <v>47</v>
      </c>
      <c r="D599" s="4" t="s">
        <v>48</v>
      </c>
      <c r="E599" s="5">
        <v>3204</v>
      </c>
      <c r="F599" s="5" t="s">
        <v>40</v>
      </c>
      <c r="G599" s="5">
        <f t="shared" si="19"/>
        <v>-1</v>
      </c>
      <c r="H599" s="8">
        <v>42849</v>
      </c>
      <c r="I599" s="7">
        <v>0.42152777777777778</v>
      </c>
    </row>
    <row r="600" spans="1:9" x14ac:dyDescent="0.2">
      <c r="A600" s="1">
        <f t="shared" si="18"/>
        <v>42846</v>
      </c>
      <c r="B600" s="4" t="s">
        <v>46</v>
      </c>
      <c r="C600" s="4" t="s">
        <v>47</v>
      </c>
      <c r="D600" s="4" t="s">
        <v>48</v>
      </c>
      <c r="E600" s="5">
        <v>3278</v>
      </c>
      <c r="F600" s="5" t="s">
        <v>41</v>
      </c>
      <c r="G600" s="5">
        <f t="shared" si="19"/>
        <v>1</v>
      </c>
      <c r="H600" s="8">
        <v>42846</v>
      </c>
      <c r="I600" s="7">
        <v>0.42291666666666666</v>
      </c>
    </row>
    <row r="601" spans="1:9" x14ac:dyDescent="0.2">
      <c r="A601" s="1">
        <f t="shared" si="18"/>
        <v>42845</v>
      </c>
      <c r="B601" s="4" t="s">
        <v>46</v>
      </c>
      <c r="C601" s="4" t="s">
        <v>47</v>
      </c>
      <c r="D601" s="4" t="s">
        <v>48</v>
      </c>
      <c r="E601" s="5">
        <v>3256</v>
      </c>
      <c r="F601" s="5" t="s">
        <v>40</v>
      </c>
      <c r="G601" s="5">
        <f t="shared" si="19"/>
        <v>-1</v>
      </c>
      <c r="H601" s="8">
        <v>42845</v>
      </c>
      <c r="I601" s="7">
        <v>0.4236111111111111</v>
      </c>
    </row>
    <row r="602" spans="1:9" x14ac:dyDescent="0.2">
      <c r="A602" s="1">
        <f t="shared" si="18"/>
        <v>42844</v>
      </c>
      <c r="B602" s="4" t="s">
        <v>46</v>
      </c>
      <c r="C602" s="4" t="s">
        <v>47</v>
      </c>
      <c r="D602" s="4" t="s">
        <v>48</v>
      </c>
      <c r="E602" s="5">
        <v>3384</v>
      </c>
      <c r="F602" s="5" t="s">
        <v>40</v>
      </c>
      <c r="G602" s="5">
        <f t="shared" si="19"/>
        <v>-1</v>
      </c>
      <c r="H602" s="8">
        <v>42844</v>
      </c>
      <c r="I602" s="7">
        <v>0.42152777777777778</v>
      </c>
    </row>
    <row r="603" spans="1:9" x14ac:dyDescent="0.2">
      <c r="A603" s="1">
        <f t="shared" si="18"/>
        <v>42843</v>
      </c>
      <c r="B603" s="4" t="s">
        <v>46</v>
      </c>
      <c r="C603" s="4" t="s">
        <v>47</v>
      </c>
      <c r="D603" s="4" t="s">
        <v>48</v>
      </c>
      <c r="E603" s="5">
        <v>3391</v>
      </c>
      <c r="F603" s="5" t="s">
        <v>40</v>
      </c>
      <c r="G603" s="5">
        <f t="shared" si="19"/>
        <v>-1</v>
      </c>
      <c r="H603" s="8">
        <v>42843</v>
      </c>
      <c r="I603" s="7">
        <v>0.42638888888888887</v>
      </c>
    </row>
    <row r="604" spans="1:9" x14ac:dyDescent="0.2">
      <c r="A604" s="1">
        <f t="shared" si="18"/>
        <v>42842</v>
      </c>
      <c r="B604" s="4" t="s">
        <v>46</v>
      </c>
      <c r="C604" s="4" t="s">
        <v>47</v>
      </c>
      <c r="D604" s="4" t="s">
        <v>48</v>
      </c>
      <c r="E604" s="5">
        <v>3420</v>
      </c>
      <c r="F604" s="5" t="s">
        <v>40</v>
      </c>
      <c r="G604" s="5">
        <f t="shared" si="19"/>
        <v>-1</v>
      </c>
      <c r="H604" s="8">
        <v>42842</v>
      </c>
      <c r="I604" s="7">
        <v>0.4284722222222222</v>
      </c>
    </row>
    <row r="605" spans="1:9" x14ac:dyDescent="0.2">
      <c r="A605" s="1">
        <f t="shared" si="18"/>
        <v>42838</v>
      </c>
      <c r="B605" s="4" t="s">
        <v>46</v>
      </c>
      <c r="C605" s="4" t="s">
        <v>47</v>
      </c>
      <c r="D605" s="4" t="s">
        <v>48</v>
      </c>
      <c r="E605" s="5">
        <v>3436</v>
      </c>
      <c r="F605" s="5" t="s">
        <v>40</v>
      </c>
      <c r="G605" s="5">
        <f t="shared" si="19"/>
        <v>-1</v>
      </c>
      <c r="H605" s="8">
        <v>42838</v>
      </c>
      <c r="I605" s="7">
        <v>0.42499999999999999</v>
      </c>
    </row>
    <row r="606" spans="1:9" x14ac:dyDescent="0.2">
      <c r="A606" s="1">
        <f t="shared" si="18"/>
        <v>42837</v>
      </c>
      <c r="B606" s="4" t="s">
        <v>46</v>
      </c>
      <c r="C606" s="4" t="s">
        <v>47</v>
      </c>
      <c r="D606" s="4" t="s">
        <v>48</v>
      </c>
      <c r="E606" s="5">
        <v>3447</v>
      </c>
      <c r="F606" s="5" t="s">
        <v>41</v>
      </c>
      <c r="G606" s="5">
        <f t="shared" si="19"/>
        <v>1</v>
      </c>
      <c r="H606" s="8">
        <v>42837</v>
      </c>
      <c r="I606" s="7">
        <v>0.42638888888888887</v>
      </c>
    </row>
    <row r="607" spans="1:9" x14ac:dyDescent="0.2">
      <c r="A607" s="1">
        <f t="shared" si="18"/>
        <v>42836</v>
      </c>
      <c r="B607" s="4" t="s">
        <v>46</v>
      </c>
      <c r="C607" s="4" t="s">
        <v>47</v>
      </c>
      <c r="D607" s="4" t="s">
        <v>48</v>
      </c>
      <c r="E607" s="5">
        <v>3421</v>
      </c>
      <c r="F607" s="5" t="s">
        <v>41</v>
      </c>
      <c r="G607" s="5">
        <f t="shared" si="19"/>
        <v>1</v>
      </c>
      <c r="H607" s="8">
        <v>42836</v>
      </c>
      <c r="I607" s="7">
        <v>0.4236111111111111</v>
      </c>
    </row>
    <row r="608" spans="1:9" x14ac:dyDescent="0.2">
      <c r="A608" s="1">
        <f t="shared" si="18"/>
        <v>42835</v>
      </c>
      <c r="B608" s="4" t="s">
        <v>46</v>
      </c>
      <c r="C608" s="4" t="s">
        <v>47</v>
      </c>
      <c r="D608" s="4" t="s">
        <v>48</v>
      </c>
      <c r="E608" s="5">
        <v>3364</v>
      </c>
      <c r="F608" s="5" t="s">
        <v>41</v>
      </c>
      <c r="G608" s="5">
        <f t="shared" si="19"/>
        <v>1</v>
      </c>
      <c r="H608" s="8">
        <v>42835</v>
      </c>
      <c r="I608" s="7">
        <v>0.42638888888888887</v>
      </c>
    </row>
    <row r="609" spans="1:9" x14ac:dyDescent="0.2">
      <c r="A609" s="1">
        <f t="shared" si="18"/>
        <v>42832</v>
      </c>
      <c r="B609" s="4" t="s">
        <v>46</v>
      </c>
      <c r="C609" s="4" t="s">
        <v>47</v>
      </c>
      <c r="D609" s="4" t="s">
        <v>48</v>
      </c>
      <c r="E609" s="5">
        <v>3359</v>
      </c>
      <c r="F609" s="5" t="s">
        <v>41</v>
      </c>
      <c r="G609" s="5">
        <f t="shared" si="19"/>
        <v>1</v>
      </c>
      <c r="H609" s="8">
        <v>42832</v>
      </c>
      <c r="I609" s="7">
        <v>0.42569444444444443</v>
      </c>
    </row>
    <row r="610" spans="1:9" x14ac:dyDescent="0.2">
      <c r="A610" s="1">
        <f t="shared" si="18"/>
        <v>42831</v>
      </c>
      <c r="B610" s="4" t="s">
        <v>46</v>
      </c>
      <c r="C610" s="4" t="s">
        <v>47</v>
      </c>
      <c r="D610" s="4" t="s">
        <v>48</v>
      </c>
      <c r="E610" s="5">
        <v>3327</v>
      </c>
      <c r="F610" s="5" t="s">
        <v>41</v>
      </c>
      <c r="G610" s="5">
        <f t="shared" si="19"/>
        <v>1</v>
      </c>
      <c r="H610" s="8">
        <v>42831</v>
      </c>
      <c r="I610" s="7">
        <v>0.4604166666666667</v>
      </c>
    </row>
    <row r="611" spans="1:9" x14ac:dyDescent="0.2">
      <c r="A611" s="1">
        <f t="shared" si="18"/>
        <v>42830</v>
      </c>
      <c r="B611" s="4" t="s">
        <v>46</v>
      </c>
      <c r="C611" s="4" t="s">
        <v>47</v>
      </c>
      <c r="D611" s="4" t="s">
        <v>48</v>
      </c>
      <c r="E611" s="5">
        <v>3312</v>
      </c>
      <c r="F611" s="5" t="s">
        <v>41</v>
      </c>
      <c r="G611" s="5">
        <f t="shared" si="19"/>
        <v>1</v>
      </c>
      <c r="H611" s="8">
        <v>42830</v>
      </c>
      <c r="I611" s="7">
        <v>0.43611111111111112</v>
      </c>
    </row>
    <row r="612" spans="1:9" x14ac:dyDescent="0.2">
      <c r="A612" s="1">
        <f t="shared" si="18"/>
        <v>42829</v>
      </c>
      <c r="B612" s="4" t="s">
        <v>46</v>
      </c>
      <c r="C612" s="4" t="s">
        <v>47</v>
      </c>
      <c r="D612" s="4" t="s">
        <v>48</v>
      </c>
      <c r="E612" s="5">
        <v>3261</v>
      </c>
      <c r="F612" s="5" t="s">
        <v>40</v>
      </c>
      <c r="G612" s="5">
        <f t="shared" si="19"/>
        <v>-1</v>
      </c>
      <c r="H612" s="8">
        <v>42829</v>
      </c>
      <c r="I612" s="7">
        <v>0.72499999999999998</v>
      </c>
    </row>
    <row r="613" spans="1:9" x14ac:dyDescent="0.2">
      <c r="A613" s="1">
        <f t="shared" si="18"/>
        <v>42828</v>
      </c>
      <c r="B613" s="4" t="s">
        <v>46</v>
      </c>
      <c r="C613" s="4" t="s">
        <v>47</v>
      </c>
      <c r="D613" s="4" t="s">
        <v>48</v>
      </c>
      <c r="E613" s="5">
        <v>3281</v>
      </c>
      <c r="F613" s="5" t="s">
        <v>41</v>
      </c>
      <c r="G613" s="5">
        <f t="shared" si="19"/>
        <v>1</v>
      </c>
      <c r="H613" s="8">
        <v>42828</v>
      </c>
      <c r="I613" s="7">
        <v>0.4236111111111111</v>
      </c>
    </row>
    <row r="614" spans="1:9" x14ac:dyDescent="0.2">
      <c r="A614" s="1">
        <f t="shared" si="18"/>
        <v>42825</v>
      </c>
      <c r="B614" s="4" t="s">
        <v>46</v>
      </c>
      <c r="C614" s="4" t="s">
        <v>47</v>
      </c>
      <c r="D614" s="4" t="s">
        <v>48</v>
      </c>
      <c r="E614" s="5">
        <v>3269</v>
      </c>
      <c r="F614" s="5" t="s">
        <v>41</v>
      </c>
      <c r="G614" s="5">
        <f t="shared" si="19"/>
        <v>1</v>
      </c>
      <c r="H614" s="8">
        <v>42825</v>
      </c>
      <c r="I614" s="7">
        <v>0.42777777777777781</v>
      </c>
    </row>
    <row r="615" spans="1:9" x14ac:dyDescent="0.2">
      <c r="A615" s="1">
        <f t="shared" si="18"/>
        <v>42824</v>
      </c>
      <c r="B615" s="4" t="s">
        <v>46</v>
      </c>
      <c r="C615" s="4" t="s">
        <v>47</v>
      </c>
      <c r="D615" s="4" t="s">
        <v>48</v>
      </c>
      <c r="E615" s="5">
        <v>3216</v>
      </c>
      <c r="F615" s="5" t="s">
        <v>41</v>
      </c>
      <c r="G615" s="5">
        <f t="shared" si="19"/>
        <v>1</v>
      </c>
      <c r="H615" s="8">
        <v>42824</v>
      </c>
      <c r="I615" s="7">
        <v>0.42499999999999999</v>
      </c>
    </row>
    <row r="616" spans="1:9" x14ac:dyDescent="0.2">
      <c r="A616" s="1">
        <f t="shared" si="18"/>
        <v>42823</v>
      </c>
      <c r="B616" s="4" t="s">
        <v>46</v>
      </c>
      <c r="C616" s="4" t="s">
        <v>47</v>
      </c>
      <c r="D616" s="4" t="s">
        <v>48</v>
      </c>
      <c r="E616" s="5">
        <v>3148</v>
      </c>
      <c r="F616" s="5" t="s">
        <v>41</v>
      </c>
      <c r="G616" s="5">
        <f t="shared" si="19"/>
        <v>1</v>
      </c>
      <c r="H616" s="8">
        <v>42823</v>
      </c>
      <c r="I616" s="7">
        <v>0.42708333333333331</v>
      </c>
    </row>
    <row r="617" spans="1:9" x14ac:dyDescent="0.2">
      <c r="A617" s="1">
        <f t="shared" si="18"/>
        <v>42822</v>
      </c>
      <c r="B617" s="4" t="s">
        <v>46</v>
      </c>
      <c r="C617" s="4" t="s">
        <v>47</v>
      </c>
      <c r="D617" s="4" t="s">
        <v>48</v>
      </c>
      <c r="E617" s="5">
        <v>3107</v>
      </c>
      <c r="F617" s="5" t="s">
        <v>40</v>
      </c>
      <c r="G617" s="5">
        <f t="shared" si="19"/>
        <v>-1</v>
      </c>
      <c r="H617" s="8">
        <v>42822</v>
      </c>
      <c r="I617" s="7">
        <v>0.42083333333333334</v>
      </c>
    </row>
    <row r="618" spans="1:9" x14ac:dyDescent="0.2">
      <c r="A618" s="1">
        <f t="shared" si="18"/>
        <v>42821</v>
      </c>
      <c r="B618" s="4" t="s">
        <v>46</v>
      </c>
      <c r="C618" s="4" t="s">
        <v>47</v>
      </c>
      <c r="D618" s="4" t="s">
        <v>48</v>
      </c>
      <c r="E618" s="5">
        <v>3140</v>
      </c>
      <c r="F618" s="5" t="s">
        <v>41</v>
      </c>
      <c r="G618" s="5">
        <f t="shared" si="19"/>
        <v>1</v>
      </c>
      <c r="H618" s="8">
        <v>42821</v>
      </c>
      <c r="I618" s="7">
        <v>0.42430555555555555</v>
      </c>
    </row>
    <row r="619" spans="1:9" x14ac:dyDescent="0.2">
      <c r="A619" s="1">
        <f t="shared" si="18"/>
        <v>42818</v>
      </c>
      <c r="B619" s="4" t="s">
        <v>46</v>
      </c>
      <c r="C619" s="4" t="s">
        <v>47</v>
      </c>
      <c r="D619" s="4" t="s">
        <v>48</v>
      </c>
      <c r="E619" s="5">
        <v>3121</v>
      </c>
      <c r="F619" s="5" t="s">
        <v>40</v>
      </c>
      <c r="G619" s="5">
        <f t="shared" si="19"/>
        <v>-1</v>
      </c>
      <c r="H619" s="8">
        <v>42818</v>
      </c>
      <c r="I619" s="7">
        <v>0.42222222222222222</v>
      </c>
    </row>
    <row r="620" spans="1:9" x14ac:dyDescent="0.2">
      <c r="A620" s="1">
        <f t="shared" si="18"/>
        <v>42817</v>
      </c>
      <c r="B620" s="4" t="s">
        <v>46</v>
      </c>
      <c r="C620" s="4" t="s">
        <v>47</v>
      </c>
      <c r="D620" s="4" t="s">
        <v>48</v>
      </c>
      <c r="E620" s="5">
        <v>3146</v>
      </c>
      <c r="F620" s="5" t="s">
        <v>40</v>
      </c>
      <c r="G620" s="5">
        <f t="shared" si="19"/>
        <v>-1</v>
      </c>
      <c r="H620" s="8">
        <v>42817</v>
      </c>
      <c r="I620" s="7">
        <v>0.42777777777777781</v>
      </c>
    </row>
    <row r="621" spans="1:9" x14ac:dyDescent="0.2">
      <c r="A621" s="1">
        <f t="shared" si="18"/>
        <v>42816</v>
      </c>
      <c r="B621" s="4" t="s">
        <v>46</v>
      </c>
      <c r="C621" s="4" t="s">
        <v>47</v>
      </c>
      <c r="D621" s="4" t="s">
        <v>48</v>
      </c>
      <c r="E621" s="5">
        <v>3151</v>
      </c>
      <c r="F621" s="5" t="s">
        <v>40</v>
      </c>
      <c r="G621" s="5">
        <f t="shared" si="19"/>
        <v>-1</v>
      </c>
      <c r="H621" s="8">
        <v>42816</v>
      </c>
      <c r="I621" s="7">
        <v>0.42986111111111108</v>
      </c>
    </row>
    <row r="622" spans="1:9" x14ac:dyDescent="0.2">
      <c r="A622" s="1">
        <f t="shared" si="18"/>
        <v>42815</v>
      </c>
      <c r="B622" s="4" t="s">
        <v>46</v>
      </c>
      <c r="C622" s="4" t="s">
        <v>47</v>
      </c>
      <c r="D622" s="4" t="s">
        <v>48</v>
      </c>
      <c r="E622" s="5">
        <v>3153</v>
      </c>
      <c r="F622" s="5" t="s">
        <v>40</v>
      </c>
      <c r="G622" s="5">
        <f t="shared" si="19"/>
        <v>-1</v>
      </c>
      <c r="H622" s="8">
        <v>42815</v>
      </c>
      <c r="I622" s="7">
        <v>0.4291666666666667</v>
      </c>
    </row>
    <row r="623" spans="1:9" x14ac:dyDescent="0.2">
      <c r="A623" s="1">
        <f t="shared" si="18"/>
        <v>42814</v>
      </c>
      <c r="B623" s="4" t="s">
        <v>46</v>
      </c>
      <c r="C623" s="4" t="s">
        <v>47</v>
      </c>
      <c r="D623" s="4" t="s">
        <v>48</v>
      </c>
      <c r="E623" s="5">
        <v>3197</v>
      </c>
      <c r="F623" s="5" t="s">
        <v>41</v>
      </c>
      <c r="G623" s="5">
        <f t="shared" si="19"/>
        <v>1</v>
      </c>
      <c r="H623" s="8">
        <v>42814</v>
      </c>
      <c r="I623" s="7">
        <v>0.4381944444444445</v>
      </c>
    </row>
    <row r="624" spans="1:9" x14ac:dyDescent="0.2">
      <c r="A624" s="1">
        <f t="shared" si="18"/>
        <v>42811</v>
      </c>
      <c r="B624" s="4" t="s">
        <v>46</v>
      </c>
      <c r="C624" s="4" t="s">
        <v>47</v>
      </c>
      <c r="D624" s="4" t="s">
        <v>48</v>
      </c>
      <c r="E624" s="5">
        <v>3187</v>
      </c>
      <c r="F624" s="5" t="s">
        <v>40</v>
      </c>
      <c r="G624" s="5">
        <f t="shared" si="19"/>
        <v>-1</v>
      </c>
      <c r="H624" s="8">
        <v>42811</v>
      </c>
      <c r="I624" s="7">
        <v>0.4236111111111111</v>
      </c>
    </row>
    <row r="625" spans="1:9" x14ac:dyDescent="0.2">
      <c r="A625" s="1">
        <f t="shared" si="18"/>
        <v>42810</v>
      </c>
      <c r="B625" s="4" t="s">
        <v>46</v>
      </c>
      <c r="C625" s="4" t="s">
        <v>47</v>
      </c>
      <c r="D625" s="4" t="s">
        <v>48</v>
      </c>
      <c r="E625" s="5">
        <v>3201</v>
      </c>
      <c r="F625" s="5" t="s">
        <v>41</v>
      </c>
      <c r="G625" s="5">
        <f t="shared" si="19"/>
        <v>1</v>
      </c>
      <c r="H625" s="8">
        <v>42810</v>
      </c>
      <c r="I625" s="7">
        <v>0.42708333333333331</v>
      </c>
    </row>
    <row r="626" spans="1:9" x14ac:dyDescent="0.2">
      <c r="A626" s="1">
        <f t="shared" si="18"/>
        <v>42809</v>
      </c>
      <c r="B626" s="4" t="s">
        <v>46</v>
      </c>
      <c r="C626" s="4" t="s">
        <v>47</v>
      </c>
      <c r="D626" s="4" t="s">
        <v>48</v>
      </c>
      <c r="E626" s="5">
        <v>3158</v>
      </c>
      <c r="F626" s="5" t="s">
        <v>40</v>
      </c>
      <c r="G626" s="5">
        <f t="shared" si="19"/>
        <v>-1</v>
      </c>
      <c r="H626" s="8">
        <v>42809</v>
      </c>
      <c r="I626" s="7">
        <v>0.42708333333333331</v>
      </c>
    </row>
    <row r="627" spans="1:9" x14ac:dyDescent="0.2">
      <c r="A627" s="1">
        <f t="shared" si="18"/>
        <v>42808</v>
      </c>
      <c r="B627" s="4" t="s">
        <v>46</v>
      </c>
      <c r="C627" s="4" t="s">
        <v>47</v>
      </c>
      <c r="D627" s="4" t="s">
        <v>48</v>
      </c>
      <c r="E627" s="5">
        <v>3228</v>
      </c>
      <c r="F627" s="5" t="s">
        <v>40</v>
      </c>
      <c r="G627" s="5">
        <f t="shared" si="19"/>
        <v>-1</v>
      </c>
      <c r="H627" s="8">
        <v>42808</v>
      </c>
      <c r="I627" s="7">
        <v>0.42152777777777778</v>
      </c>
    </row>
    <row r="628" spans="1:9" x14ac:dyDescent="0.2">
      <c r="A628" s="1">
        <f t="shared" si="18"/>
        <v>42807</v>
      </c>
      <c r="B628" s="4" t="s">
        <v>46</v>
      </c>
      <c r="C628" s="4" t="s">
        <v>47</v>
      </c>
      <c r="D628" s="4" t="s">
        <v>48</v>
      </c>
      <c r="E628" s="5">
        <v>3234</v>
      </c>
      <c r="F628" s="5" t="s">
        <v>40</v>
      </c>
      <c r="G628" s="5">
        <f t="shared" si="19"/>
        <v>-1</v>
      </c>
      <c r="H628" s="8">
        <v>42807</v>
      </c>
      <c r="I628" s="7">
        <v>0.74583333333333324</v>
      </c>
    </row>
    <row r="629" spans="1:9" x14ac:dyDescent="0.2">
      <c r="A629" s="1">
        <f t="shared" si="18"/>
        <v>42804</v>
      </c>
      <c r="B629" s="4" t="s">
        <v>46</v>
      </c>
      <c r="C629" s="4" t="s">
        <v>47</v>
      </c>
      <c r="D629" s="4" t="s">
        <v>48</v>
      </c>
      <c r="E629" s="5">
        <v>3290</v>
      </c>
      <c r="F629" s="5" t="s">
        <v>40</v>
      </c>
      <c r="G629" s="5">
        <f t="shared" si="19"/>
        <v>-1</v>
      </c>
      <c r="H629" s="8">
        <v>42804</v>
      </c>
      <c r="I629" s="7">
        <v>0.42777777777777781</v>
      </c>
    </row>
    <row r="630" spans="1:9" x14ac:dyDescent="0.2">
      <c r="A630" s="1">
        <f t="shared" si="18"/>
        <v>42803</v>
      </c>
      <c r="B630" s="4" t="s">
        <v>46</v>
      </c>
      <c r="C630" s="4" t="s">
        <v>47</v>
      </c>
      <c r="D630" s="4" t="s">
        <v>48</v>
      </c>
      <c r="E630" s="5">
        <v>3350</v>
      </c>
      <c r="F630" s="5" t="s">
        <v>40</v>
      </c>
      <c r="G630" s="5">
        <f t="shared" si="19"/>
        <v>-1</v>
      </c>
      <c r="H630" s="8">
        <v>42803</v>
      </c>
      <c r="I630" s="7">
        <v>0.4201388888888889</v>
      </c>
    </row>
    <row r="631" spans="1:9" x14ac:dyDescent="0.2">
      <c r="A631" s="1">
        <f t="shared" si="18"/>
        <v>42802</v>
      </c>
      <c r="B631" s="4" t="s">
        <v>46</v>
      </c>
      <c r="C631" s="4" t="s">
        <v>47</v>
      </c>
      <c r="D631" s="4" t="s">
        <v>48</v>
      </c>
      <c r="E631" s="5">
        <v>3541</v>
      </c>
      <c r="F631" s="5" t="s">
        <v>40</v>
      </c>
      <c r="G631" s="5">
        <f t="shared" si="19"/>
        <v>-1</v>
      </c>
      <c r="H631" s="8">
        <v>42802</v>
      </c>
      <c r="I631" s="7">
        <v>0.42499999999999999</v>
      </c>
    </row>
    <row r="632" spans="1:9" x14ac:dyDescent="0.2">
      <c r="A632" s="1">
        <f t="shared" si="18"/>
        <v>42801</v>
      </c>
      <c r="B632" s="4" t="s">
        <v>46</v>
      </c>
      <c r="C632" s="4" t="s">
        <v>47</v>
      </c>
      <c r="D632" s="4" t="s">
        <v>48</v>
      </c>
      <c r="E632" s="5">
        <v>3551</v>
      </c>
      <c r="F632" s="5" t="s">
        <v>40</v>
      </c>
      <c r="G632" s="5">
        <f t="shared" si="19"/>
        <v>-1</v>
      </c>
      <c r="H632" s="8">
        <v>42801</v>
      </c>
      <c r="I632" s="7">
        <v>0.42291666666666666</v>
      </c>
    </row>
    <row r="633" spans="1:9" x14ac:dyDescent="0.2">
      <c r="A633" s="1">
        <f t="shared" si="18"/>
        <v>42800</v>
      </c>
      <c r="B633" s="4" t="s">
        <v>46</v>
      </c>
      <c r="C633" s="4" t="s">
        <v>47</v>
      </c>
      <c r="D633" s="4" t="s">
        <v>48</v>
      </c>
      <c r="E633" s="5">
        <v>3564</v>
      </c>
      <c r="F633" s="5" t="s">
        <v>41</v>
      </c>
      <c r="G633" s="5">
        <f t="shared" si="19"/>
        <v>1</v>
      </c>
      <c r="H633" s="8">
        <v>42800</v>
      </c>
      <c r="I633" s="7">
        <v>0.42499999999999999</v>
      </c>
    </row>
    <row r="634" spans="1:9" x14ac:dyDescent="0.2">
      <c r="A634" s="1">
        <f t="shared" si="18"/>
        <v>42797</v>
      </c>
      <c r="B634" s="4" t="s">
        <v>46</v>
      </c>
      <c r="C634" s="4" t="s">
        <v>47</v>
      </c>
      <c r="D634" s="4" t="s">
        <v>48</v>
      </c>
      <c r="E634" s="5">
        <v>3511</v>
      </c>
      <c r="F634" s="5" t="s">
        <v>40</v>
      </c>
      <c r="G634" s="5">
        <f t="shared" si="19"/>
        <v>-1</v>
      </c>
      <c r="H634" s="8">
        <v>42797</v>
      </c>
      <c r="I634" s="7">
        <v>0.42083333333333334</v>
      </c>
    </row>
    <row r="635" spans="1:9" x14ac:dyDescent="0.2">
      <c r="A635" s="1">
        <f t="shared" si="18"/>
        <v>42796</v>
      </c>
      <c r="B635" s="4" t="s">
        <v>46</v>
      </c>
      <c r="C635" s="4" t="s">
        <v>47</v>
      </c>
      <c r="D635" s="4" t="s">
        <v>48</v>
      </c>
      <c r="E635" s="5">
        <v>3598</v>
      </c>
      <c r="F635" s="5" t="s">
        <v>40</v>
      </c>
      <c r="G635" s="5">
        <f t="shared" si="19"/>
        <v>-1</v>
      </c>
      <c r="H635" s="8">
        <v>42796</v>
      </c>
      <c r="I635" s="7">
        <v>0.42777777777777781</v>
      </c>
    </row>
    <row r="636" spans="1:9" x14ac:dyDescent="0.2">
      <c r="A636" s="1">
        <f t="shared" si="18"/>
        <v>42795</v>
      </c>
      <c r="B636" s="4" t="s">
        <v>46</v>
      </c>
      <c r="C636" s="4" t="s">
        <v>47</v>
      </c>
      <c r="D636" s="4" t="s">
        <v>48</v>
      </c>
      <c r="E636" s="5">
        <v>3604</v>
      </c>
      <c r="F636" s="5" t="s">
        <v>40</v>
      </c>
      <c r="G636" s="5">
        <f t="shared" si="19"/>
        <v>-1</v>
      </c>
      <c r="H636" s="8">
        <v>42795</v>
      </c>
      <c r="I636" s="7">
        <v>0.44444444444444442</v>
      </c>
    </row>
    <row r="637" spans="1:9" x14ac:dyDescent="0.2">
      <c r="A637" s="1">
        <f t="shared" si="18"/>
        <v>42794</v>
      </c>
      <c r="B637" s="4" t="s">
        <v>46</v>
      </c>
      <c r="C637" s="4" t="s">
        <v>47</v>
      </c>
      <c r="D637" s="4" t="s">
        <v>48</v>
      </c>
      <c r="E637" s="5">
        <v>3606</v>
      </c>
      <c r="F637" s="5" t="s">
        <v>40</v>
      </c>
      <c r="G637" s="5">
        <f t="shared" si="19"/>
        <v>-1</v>
      </c>
      <c r="H637" s="8">
        <v>42794</v>
      </c>
      <c r="I637" s="7">
        <v>0.42083333333333334</v>
      </c>
    </row>
    <row r="638" spans="1:9" x14ac:dyDescent="0.2">
      <c r="A638" s="1">
        <f t="shared" si="18"/>
        <v>42793</v>
      </c>
      <c r="B638" s="4" t="s">
        <v>46</v>
      </c>
      <c r="C638" s="4" t="s">
        <v>47</v>
      </c>
      <c r="D638" s="4" t="s">
        <v>48</v>
      </c>
      <c r="E638" s="5">
        <v>3608</v>
      </c>
      <c r="F638" s="5" t="s">
        <v>40</v>
      </c>
      <c r="G638" s="5">
        <f t="shared" si="19"/>
        <v>-1</v>
      </c>
      <c r="H638" s="8">
        <v>42793</v>
      </c>
      <c r="I638" s="7">
        <v>0.42291666666666666</v>
      </c>
    </row>
    <row r="639" spans="1:9" x14ac:dyDescent="0.2">
      <c r="A639" s="1">
        <f t="shared" si="18"/>
        <v>42790</v>
      </c>
      <c r="B639" s="4" t="s">
        <v>46</v>
      </c>
      <c r="C639" s="4" t="s">
        <v>47</v>
      </c>
      <c r="D639" s="4" t="s">
        <v>48</v>
      </c>
      <c r="E639" s="5">
        <v>3639</v>
      </c>
      <c r="F639" s="5" t="s">
        <v>41</v>
      </c>
      <c r="G639" s="5">
        <f t="shared" si="19"/>
        <v>1</v>
      </c>
      <c r="H639" s="8">
        <v>42790</v>
      </c>
      <c r="I639" s="7">
        <v>0.72222222222222221</v>
      </c>
    </row>
    <row r="640" spans="1:9" x14ac:dyDescent="0.2">
      <c r="A640" s="1">
        <f t="shared" si="18"/>
        <v>42789</v>
      </c>
      <c r="B640" s="4" t="s">
        <v>46</v>
      </c>
      <c r="C640" s="4" t="s">
        <v>47</v>
      </c>
      <c r="D640" s="4" t="s">
        <v>48</v>
      </c>
      <c r="E640" s="5">
        <v>3589</v>
      </c>
      <c r="F640" s="5" t="s">
        <v>40</v>
      </c>
      <c r="G640" s="5">
        <f t="shared" si="19"/>
        <v>-1</v>
      </c>
      <c r="H640" s="8">
        <v>42789</v>
      </c>
      <c r="I640" s="7">
        <v>0.42291666666666666</v>
      </c>
    </row>
    <row r="641" spans="1:9" x14ac:dyDescent="0.2">
      <c r="A641" s="1">
        <f t="shared" si="18"/>
        <v>42788</v>
      </c>
      <c r="B641" s="4" t="s">
        <v>46</v>
      </c>
      <c r="C641" s="4" t="s">
        <v>47</v>
      </c>
      <c r="D641" s="4" t="s">
        <v>48</v>
      </c>
      <c r="E641" s="5">
        <v>3639</v>
      </c>
      <c r="F641" s="5" t="s">
        <v>41</v>
      </c>
      <c r="G641" s="5">
        <f t="shared" si="19"/>
        <v>1</v>
      </c>
      <c r="H641" s="8">
        <v>42788</v>
      </c>
      <c r="I641" s="7">
        <v>0.43263888888888885</v>
      </c>
    </row>
    <row r="642" spans="1:9" x14ac:dyDescent="0.2">
      <c r="A642" s="1">
        <f t="shared" si="18"/>
        <v>42787</v>
      </c>
      <c r="B642" s="4" t="s">
        <v>46</v>
      </c>
      <c r="C642" s="4" t="s">
        <v>47</v>
      </c>
      <c r="D642" s="4" t="s">
        <v>48</v>
      </c>
      <c r="E642" s="5">
        <v>3580</v>
      </c>
      <c r="F642" s="5" t="s">
        <v>42</v>
      </c>
      <c r="G642" s="5">
        <f t="shared" si="19"/>
        <v>1</v>
      </c>
      <c r="H642" s="8">
        <v>42787</v>
      </c>
      <c r="I642" s="7">
        <v>0.4236111111111111</v>
      </c>
    </row>
    <row r="643" spans="1:9" x14ac:dyDescent="0.2">
      <c r="A643" s="1">
        <f t="shared" ref="A643:A706" si="20">H643</f>
        <v>42786</v>
      </c>
      <c r="B643" s="4" t="s">
        <v>46</v>
      </c>
      <c r="C643" s="4" t="s">
        <v>47</v>
      </c>
      <c r="D643" s="4" t="s">
        <v>48</v>
      </c>
      <c r="E643" s="5">
        <v>3580</v>
      </c>
      <c r="F643" s="5" t="s">
        <v>41</v>
      </c>
      <c r="G643" s="5">
        <f t="shared" ref="G643:G706" si="21">IF(F643="-",-1,1)</f>
        <v>1</v>
      </c>
      <c r="H643" s="8">
        <v>42786</v>
      </c>
      <c r="I643" s="7">
        <v>0.44027777777777777</v>
      </c>
    </row>
    <row r="644" spans="1:9" x14ac:dyDescent="0.2">
      <c r="A644" s="1">
        <f t="shared" si="20"/>
        <v>42783</v>
      </c>
      <c r="B644" s="4" t="s">
        <v>46</v>
      </c>
      <c r="C644" s="4" t="s">
        <v>47</v>
      </c>
      <c r="D644" s="4" t="s">
        <v>48</v>
      </c>
      <c r="E644" s="5">
        <v>3572</v>
      </c>
      <c r="F644" s="5" t="s">
        <v>41</v>
      </c>
      <c r="G644" s="5">
        <f t="shared" si="21"/>
        <v>1</v>
      </c>
      <c r="H644" s="8">
        <v>42783</v>
      </c>
      <c r="I644" s="7">
        <v>0.4284722222222222</v>
      </c>
    </row>
    <row r="645" spans="1:9" x14ac:dyDescent="0.2">
      <c r="A645" s="1">
        <f t="shared" si="20"/>
        <v>42782</v>
      </c>
      <c r="B645" s="4" t="s">
        <v>46</v>
      </c>
      <c r="C645" s="4" t="s">
        <v>47</v>
      </c>
      <c r="D645" s="4" t="s">
        <v>48</v>
      </c>
      <c r="E645" s="5">
        <v>3554</v>
      </c>
      <c r="F645" s="5" t="s">
        <v>40</v>
      </c>
      <c r="G645" s="5">
        <f t="shared" si="21"/>
        <v>-1</v>
      </c>
      <c r="H645" s="8">
        <v>42782</v>
      </c>
      <c r="I645" s="7">
        <v>0.42152777777777778</v>
      </c>
    </row>
    <row r="646" spans="1:9" x14ac:dyDescent="0.2">
      <c r="A646" s="1">
        <f t="shared" si="20"/>
        <v>42781</v>
      </c>
      <c r="B646" s="4" t="s">
        <v>46</v>
      </c>
      <c r="C646" s="4" t="s">
        <v>47</v>
      </c>
      <c r="D646" s="4" t="s">
        <v>48</v>
      </c>
      <c r="E646" s="5">
        <v>3561</v>
      </c>
      <c r="F646" s="5" t="s">
        <v>41</v>
      </c>
      <c r="G646" s="5">
        <f t="shared" si="21"/>
        <v>1</v>
      </c>
      <c r="H646" s="8">
        <v>42781</v>
      </c>
      <c r="I646" s="7">
        <v>0.4201388888888889</v>
      </c>
    </row>
    <row r="647" spans="1:9" x14ac:dyDescent="0.2">
      <c r="A647" s="1">
        <f t="shared" si="20"/>
        <v>42780</v>
      </c>
      <c r="B647" s="4" t="s">
        <v>46</v>
      </c>
      <c r="C647" s="4" t="s">
        <v>47</v>
      </c>
      <c r="D647" s="4" t="s">
        <v>48</v>
      </c>
      <c r="E647" s="5">
        <v>3545</v>
      </c>
      <c r="F647" s="5" t="s">
        <v>40</v>
      </c>
      <c r="G647" s="5">
        <f t="shared" si="21"/>
        <v>-1</v>
      </c>
      <c r="H647" s="8">
        <v>42780</v>
      </c>
      <c r="I647" s="7">
        <v>0.42638888888888887</v>
      </c>
    </row>
    <row r="648" spans="1:9" x14ac:dyDescent="0.2">
      <c r="A648" s="1">
        <f t="shared" si="20"/>
        <v>42779</v>
      </c>
      <c r="B648" s="4" t="s">
        <v>46</v>
      </c>
      <c r="C648" s="4" t="s">
        <v>47</v>
      </c>
      <c r="D648" s="4" t="s">
        <v>48</v>
      </c>
      <c r="E648" s="5">
        <v>3605</v>
      </c>
      <c r="F648" s="5" t="s">
        <v>41</v>
      </c>
      <c r="G648" s="5">
        <f t="shared" si="21"/>
        <v>1</v>
      </c>
      <c r="H648" s="8">
        <v>42779</v>
      </c>
      <c r="I648" s="7">
        <v>0.42291666666666666</v>
      </c>
    </row>
    <row r="649" spans="1:9" x14ac:dyDescent="0.2">
      <c r="A649" s="1">
        <f t="shared" si="20"/>
        <v>42776</v>
      </c>
      <c r="B649" s="4" t="s">
        <v>46</v>
      </c>
      <c r="C649" s="4" t="s">
        <v>47</v>
      </c>
      <c r="D649" s="4" t="s">
        <v>48</v>
      </c>
      <c r="E649" s="5">
        <v>3552</v>
      </c>
      <c r="F649" s="5" t="s">
        <v>41</v>
      </c>
      <c r="G649" s="5">
        <f t="shared" si="21"/>
        <v>1</v>
      </c>
      <c r="H649" s="8">
        <v>42776</v>
      </c>
      <c r="I649" s="7">
        <v>0.42569444444444443</v>
      </c>
    </row>
    <row r="650" spans="1:9" x14ac:dyDescent="0.2">
      <c r="A650" s="1">
        <f t="shared" si="20"/>
        <v>42775</v>
      </c>
      <c r="B650" s="4" t="s">
        <v>46</v>
      </c>
      <c r="C650" s="4" t="s">
        <v>47</v>
      </c>
      <c r="D650" s="4" t="s">
        <v>48</v>
      </c>
      <c r="E650" s="5">
        <v>3523</v>
      </c>
      <c r="F650" s="5" t="s">
        <v>42</v>
      </c>
      <c r="G650" s="5">
        <f t="shared" si="21"/>
        <v>1</v>
      </c>
      <c r="H650" s="8">
        <v>42775</v>
      </c>
      <c r="I650" s="7">
        <v>0.7416666666666667</v>
      </c>
    </row>
    <row r="651" spans="1:9" x14ac:dyDescent="0.2">
      <c r="A651" s="1">
        <f t="shared" si="20"/>
        <v>42774</v>
      </c>
      <c r="B651" s="4" t="s">
        <v>46</v>
      </c>
      <c r="C651" s="4" t="s">
        <v>47</v>
      </c>
      <c r="D651" s="4" t="s">
        <v>48</v>
      </c>
      <c r="E651" s="5">
        <v>3515</v>
      </c>
      <c r="F651" s="5" t="s">
        <v>40</v>
      </c>
      <c r="G651" s="5">
        <f t="shared" si="21"/>
        <v>-1</v>
      </c>
      <c r="H651" s="8">
        <v>42774</v>
      </c>
      <c r="I651" s="7">
        <v>0.42569444444444443</v>
      </c>
    </row>
    <row r="652" spans="1:9" x14ac:dyDescent="0.2">
      <c r="A652" s="1">
        <f t="shared" si="20"/>
        <v>42773</v>
      </c>
      <c r="B652" s="4" t="s">
        <v>46</v>
      </c>
      <c r="C652" s="4" t="s">
        <v>47</v>
      </c>
      <c r="D652" s="4" t="s">
        <v>48</v>
      </c>
      <c r="E652" s="5">
        <v>3562</v>
      </c>
      <c r="F652" s="5" t="s">
        <v>40</v>
      </c>
      <c r="G652" s="5">
        <f t="shared" si="21"/>
        <v>-1</v>
      </c>
      <c r="H652" s="8">
        <v>42773</v>
      </c>
      <c r="I652" s="7">
        <v>0.42430555555555555</v>
      </c>
    </row>
    <row r="653" spans="1:9" x14ac:dyDescent="0.2">
      <c r="A653" s="1">
        <f t="shared" si="20"/>
        <v>42772</v>
      </c>
      <c r="B653" s="4" t="s">
        <v>46</v>
      </c>
      <c r="C653" s="4" t="s">
        <v>47</v>
      </c>
      <c r="D653" s="4" t="s">
        <v>48</v>
      </c>
      <c r="E653" s="5">
        <v>3627</v>
      </c>
      <c r="F653" s="5" t="s">
        <v>41</v>
      </c>
      <c r="G653" s="5">
        <f t="shared" si="21"/>
        <v>1</v>
      </c>
      <c r="H653" s="8">
        <v>42772</v>
      </c>
      <c r="I653" s="7">
        <v>0.42152777777777778</v>
      </c>
    </row>
    <row r="654" spans="1:9" x14ac:dyDescent="0.2">
      <c r="A654" s="1">
        <f t="shared" si="20"/>
        <v>42769</v>
      </c>
      <c r="B654" s="4" t="s">
        <v>46</v>
      </c>
      <c r="C654" s="4" t="s">
        <v>47</v>
      </c>
      <c r="D654" s="4" t="s">
        <v>48</v>
      </c>
      <c r="E654" s="5">
        <v>3611</v>
      </c>
      <c r="F654" s="5" t="s">
        <v>40</v>
      </c>
      <c r="G654" s="5">
        <f t="shared" si="21"/>
        <v>-1</v>
      </c>
      <c r="H654" s="8">
        <v>42769</v>
      </c>
      <c r="I654" s="7">
        <v>0.41944444444444445</v>
      </c>
    </row>
    <row r="655" spans="1:9" x14ac:dyDescent="0.2">
      <c r="A655" s="1">
        <f t="shared" si="20"/>
        <v>42768</v>
      </c>
      <c r="B655" s="4" t="s">
        <v>46</v>
      </c>
      <c r="C655" s="4" t="s">
        <v>47</v>
      </c>
      <c r="D655" s="4" t="s">
        <v>48</v>
      </c>
      <c r="E655" s="5">
        <v>3645</v>
      </c>
      <c r="F655" s="5" t="s">
        <v>41</v>
      </c>
      <c r="G655" s="5">
        <f t="shared" si="21"/>
        <v>1</v>
      </c>
      <c r="H655" s="8">
        <v>42768</v>
      </c>
      <c r="I655" s="7">
        <v>0.42569444444444443</v>
      </c>
    </row>
    <row r="656" spans="1:9" x14ac:dyDescent="0.2">
      <c r="A656" s="1">
        <f t="shared" si="20"/>
        <v>42767</v>
      </c>
      <c r="B656" s="4" t="s">
        <v>46</v>
      </c>
      <c r="C656" s="4" t="s">
        <v>47</v>
      </c>
      <c r="D656" s="4" t="s">
        <v>48</v>
      </c>
      <c r="E656" s="5">
        <v>3581</v>
      </c>
      <c r="F656" s="5" t="s">
        <v>42</v>
      </c>
      <c r="G656" s="5">
        <f t="shared" si="21"/>
        <v>1</v>
      </c>
      <c r="H656" s="8">
        <v>42767</v>
      </c>
      <c r="I656" s="7">
        <v>0.4201388888888889</v>
      </c>
    </row>
    <row r="657" spans="1:9" x14ac:dyDescent="0.2">
      <c r="A657" s="1">
        <f t="shared" si="20"/>
        <v>42766</v>
      </c>
      <c r="B657" s="4" t="s">
        <v>46</v>
      </c>
      <c r="C657" s="4" t="s">
        <v>47</v>
      </c>
      <c r="D657" s="4" t="s">
        <v>48</v>
      </c>
      <c r="E657" s="5">
        <v>3581</v>
      </c>
      <c r="F657" s="5" t="s">
        <v>40</v>
      </c>
      <c r="G657" s="5">
        <f t="shared" si="21"/>
        <v>-1</v>
      </c>
      <c r="H657" s="8">
        <v>42766</v>
      </c>
      <c r="I657" s="7">
        <v>0.42083333333333334</v>
      </c>
    </row>
    <row r="658" spans="1:9" x14ac:dyDescent="0.2">
      <c r="A658" s="1">
        <f t="shared" si="20"/>
        <v>42765</v>
      </c>
      <c r="B658" s="4" t="s">
        <v>46</v>
      </c>
      <c r="C658" s="4" t="s">
        <v>47</v>
      </c>
      <c r="D658" s="4" t="s">
        <v>48</v>
      </c>
      <c r="E658" s="5">
        <v>3626</v>
      </c>
      <c r="F658" s="5" t="s">
        <v>41</v>
      </c>
      <c r="G658" s="5">
        <f t="shared" si="21"/>
        <v>1</v>
      </c>
      <c r="H658" s="8">
        <v>42765</v>
      </c>
      <c r="I658" s="7">
        <v>0.41875000000000001</v>
      </c>
    </row>
    <row r="659" spans="1:9" x14ac:dyDescent="0.2">
      <c r="A659" s="1">
        <f t="shared" si="20"/>
        <v>42762</v>
      </c>
      <c r="B659" s="4" t="s">
        <v>46</v>
      </c>
      <c r="C659" s="4" t="s">
        <v>47</v>
      </c>
      <c r="D659" s="4" t="s">
        <v>48</v>
      </c>
      <c r="E659" s="5">
        <v>3625</v>
      </c>
      <c r="F659" s="5" t="s">
        <v>42</v>
      </c>
      <c r="G659" s="5">
        <f t="shared" si="21"/>
        <v>1</v>
      </c>
      <c r="H659" s="8">
        <v>42762</v>
      </c>
      <c r="I659" s="7">
        <v>0.42986111111111108</v>
      </c>
    </row>
    <row r="660" spans="1:9" x14ac:dyDescent="0.2">
      <c r="A660" s="1">
        <f t="shared" si="20"/>
        <v>42760</v>
      </c>
      <c r="B660" s="4" t="s">
        <v>46</v>
      </c>
      <c r="C660" s="4" t="s">
        <v>47</v>
      </c>
      <c r="D660" s="4" t="s">
        <v>48</v>
      </c>
      <c r="E660" s="5">
        <v>3625</v>
      </c>
      <c r="F660" s="5" t="s">
        <v>41</v>
      </c>
      <c r="G660" s="5">
        <f t="shared" si="21"/>
        <v>1</v>
      </c>
      <c r="H660" s="8">
        <v>42760</v>
      </c>
      <c r="I660" s="7">
        <v>0.42222222222222222</v>
      </c>
    </row>
    <row r="661" spans="1:9" x14ac:dyDescent="0.2">
      <c r="A661" s="1">
        <f t="shared" si="20"/>
        <v>42759</v>
      </c>
      <c r="B661" s="4" t="s">
        <v>46</v>
      </c>
      <c r="C661" s="4" t="s">
        <v>47</v>
      </c>
      <c r="D661" s="4" t="s">
        <v>48</v>
      </c>
      <c r="E661" s="5">
        <v>3591</v>
      </c>
      <c r="F661" s="5" t="s">
        <v>40</v>
      </c>
      <c r="G661" s="5">
        <f t="shared" si="21"/>
        <v>-1</v>
      </c>
      <c r="H661" s="8">
        <v>42759</v>
      </c>
      <c r="I661" s="7">
        <v>0.42222222222222222</v>
      </c>
    </row>
    <row r="662" spans="1:9" x14ac:dyDescent="0.2">
      <c r="A662" s="1">
        <f t="shared" si="20"/>
        <v>42758</v>
      </c>
      <c r="B662" s="4" t="s">
        <v>46</v>
      </c>
      <c r="C662" s="4" t="s">
        <v>47</v>
      </c>
      <c r="D662" s="4" t="s">
        <v>48</v>
      </c>
      <c r="E662" s="5">
        <v>3624</v>
      </c>
      <c r="F662" s="5" t="s">
        <v>41</v>
      </c>
      <c r="G662" s="5">
        <f t="shared" si="21"/>
        <v>1</v>
      </c>
      <c r="H662" s="8">
        <v>42758</v>
      </c>
      <c r="I662" s="7">
        <v>0.42986111111111108</v>
      </c>
    </row>
    <row r="663" spans="1:9" x14ac:dyDescent="0.2">
      <c r="A663" s="1">
        <f t="shared" si="20"/>
        <v>42755</v>
      </c>
      <c r="B663" s="4" t="s">
        <v>46</v>
      </c>
      <c r="C663" s="4" t="s">
        <v>47</v>
      </c>
      <c r="D663" s="4" t="s">
        <v>48</v>
      </c>
      <c r="E663" s="5">
        <v>3502</v>
      </c>
      <c r="F663" s="5" t="s">
        <v>41</v>
      </c>
      <c r="G663" s="5">
        <f t="shared" si="21"/>
        <v>1</v>
      </c>
      <c r="H663" s="8">
        <v>42755</v>
      </c>
      <c r="I663" s="7">
        <v>0.42708333333333331</v>
      </c>
    </row>
    <row r="664" spans="1:9" x14ac:dyDescent="0.2">
      <c r="A664" s="1">
        <f t="shared" si="20"/>
        <v>42754</v>
      </c>
      <c r="B664" s="4" t="s">
        <v>46</v>
      </c>
      <c r="C664" s="4" t="s">
        <v>47</v>
      </c>
      <c r="D664" s="4" t="s">
        <v>48</v>
      </c>
      <c r="E664" s="5">
        <v>3470</v>
      </c>
      <c r="F664" s="5" t="s">
        <v>40</v>
      </c>
      <c r="G664" s="5">
        <f t="shared" si="21"/>
        <v>-1</v>
      </c>
      <c r="H664" s="8">
        <v>42754</v>
      </c>
      <c r="I664" s="7">
        <v>0.42222222222222222</v>
      </c>
    </row>
    <row r="665" spans="1:9" x14ac:dyDescent="0.2">
      <c r="A665" s="1">
        <f t="shared" si="20"/>
        <v>42753</v>
      </c>
      <c r="B665" s="4" t="s">
        <v>46</v>
      </c>
      <c r="C665" s="4" t="s">
        <v>47</v>
      </c>
      <c r="D665" s="4" t="s">
        <v>48</v>
      </c>
      <c r="E665" s="5">
        <v>3571</v>
      </c>
      <c r="F665" s="5" t="s">
        <v>40</v>
      </c>
      <c r="G665" s="5">
        <f t="shared" si="21"/>
        <v>-1</v>
      </c>
      <c r="H665" s="8">
        <v>42753</v>
      </c>
      <c r="I665" s="7">
        <v>0.42152777777777778</v>
      </c>
    </row>
    <row r="666" spans="1:9" x14ac:dyDescent="0.2">
      <c r="A666" s="1">
        <f t="shared" si="20"/>
        <v>42752</v>
      </c>
      <c r="B666" s="4" t="s">
        <v>46</v>
      </c>
      <c r="C666" s="4" t="s">
        <v>47</v>
      </c>
      <c r="D666" s="4" t="s">
        <v>48</v>
      </c>
      <c r="E666" s="5">
        <v>3573</v>
      </c>
      <c r="F666" s="5" t="s">
        <v>42</v>
      </c>
      <c r="G666" s="5">
        <f t="shared" si="21"/>
        <v>1</v>
      </c>
      <c r="H666" s="8">
        <v>42752</v>
      </c>
      <c r="I666" s="7">
        <v>0.43055555555555558</v>
      </c>
    </row>
    <row r="667" spans="1:9" x14ac:dyDescent="0.2">
      <c r="A667" s="1">
        <f t="shared" si="20"/>
        <v>42751</v>
      </c>
      <c r="B667" s="4" t="s">
        <v>46</v>
      </c>
      <c r="C667" s="4" t="s">
        <v>47</v>
      </c>
      <c r="D667" s="4" t="s">
        <v>48</v>
      </c>
      <c r="E667" s="5">
        <v>3573</v>
      </c>
      <c r="F667" s="5" t="s">
        <v>40</v>
      </c>
      <c r="G667" s="5">
        <f t="shared" si="21"/>
        <v>-1</v>
      </c>
      <c r="H667" s="8">
        <v>42751</v>
      </c>
      <c r="I667" s="7">
        <v>0.4201388888888889</v>
      </c>
    </row>
    <row r="668" spans="1:9" x14ac:dyDescent="0.2">
      <c r="A668" s="1">
        <f t="shared" si="20"/>
        <v>42748</v>
      </c>
      <c r="B668" s="4" t="s">
        <v>46</v>
      </c>
      <c r="C668" s="4" t="s">
        <v>47</v>
      </c>
      <c r="D668" s="4" t="s">
        <v>48</v>
      </c>
      <c r="E668" s="5">
        <v>3609</v>
      </c>
      <c r="F668" s="5" t="s">
        <v>41</v>
      </c>
      <c r="G668" s="5">
        <f t="shared" si="21"/>
        <v>1</v>
      </c>
      <c r="H668" s="8">
        <v>42748</v>
      </c>
      <c r="I668" s="7">
        <v>0.42222222222222222</v>
      </c>
    </row>
    <row r="669" spans="1:9" x14ac:dyDescent="0.2">
      <c r="A669" s="1">
        <f t="shared" si="20"/>
        <v>42747</v>
      </c>
      <c r="B669" s="4" t="s">
        <v>46</v>
      </c>
      <c r="C669" s="4" t="s">
        <v>47</v>
      </c>
      <c r="D669" s="4" t="s">
        <v>48</v>
      </c>
      <c r="E669" s="5">
        <v>3565</v>
      </c>
      <c r="F669" s="5" t="s">
        <v>41</v>
      </c>
      <c r="G669" s="5">
        <f t="shared" si="21"/>
        <v>1</v>
      </c>
      <c r="H669" s="8">
        <v>42747</v>
      </c>
      <c r="I669" s="7">
        <v>0.42083333333333334</v>
      </c>
    </row>
    <row r="670" spans="1:9" x14ac:dyDescent="0.2">
      <c r="A670" s="1">
        <f t="shared" si="20"/>
        <v>42746</v>
      </c>
      <c r="B670" s="4" t="s">
        <v>46</v>
      </c>
      <c r="C670" s="4" t="s">
        <v>47</v>
      </c>
      <c r="D670" s="4" t="s">
        <v>48</v>
      </c>
      <c r="E670" s="5">
        <v>3459</v>
      </c>
      <c r="F670" s="5" t="s">
        <v>40</v>
      </c>
      <c r="G670" s="5">
        <f t="shared" si="21"/>
        <v>-1</v>
      </c>
      <c r="H670" s="8">
        <v>42746</v>
      </c>
      <c r="I670" s="7">
        <v>0.42638888888888887</v>
      </c>
    </row>
    <row r="671" spans="1:9" x14ac:dyDescent="0.2">
      <c r="A671" s="1">
        <f t="shared" si="20"/>
        <v>42745</v>
      </c>
      <c r="B671" s="4" t="s">
        <v>46</v>
      </c>
      <c r="C671" s="4" t="s">
        <v>47</v>
      </c>
      <c r="D671" s="4" t="s">
        <v>48</v>
      </c>
      <c r="E671" s="5">
        <v>3543</v>
      </c>
      <c r="F671" s="5" t="s">
        <v>40</v>
      </c>
      <c r="G671" s="5">
        <f t="shared" si="21"/>
        <v>-1</v>
      </c>
      <c r="H671" s="8">
        <v>42745</v>
      </c>
      <c r="I671" s="7">
        <v>0.42569444444444443</v>
      </c>
    </row>
    <row r="672" spans="1:9" x14ac:dyDescent="0.2">
      <c r="A672" s="1">
        <f t="shared" si="20"/>
        <v>42744</v>
      </c>
      <c r="B672" s="4" t="s">
        <v>46</v>
      </c>
      <c r="C672" s="4" t="s">
        <v>47</v>
      </c>
      <c r="D672" s="4" t="s">
        <v>48</v>
      </c>
      <c r="E672" s="5">
        <v>3669</v>
      </c>
      <c r="F672" s="5" t="s">
        <v>41</v>
      </c>
      <c r="G672" s="5">
        <f t="shared" si="21"/>
        <v>1</v>
      </c>
      <c r="H672" s="8">
        <v>42744</v>
      </c>
      <c r="I672" s="7">
        <v>0.43472222222222223</v>
      </c>
    </row>
    <row r="673" spans="1:9" x14ac:dyDescent="0.2">
      <c r="A673" s="1">
        <f t="shared" si="20"/>
        <v>42741</v>
      </c>
      <c r="B673" s="4" t="s">
        <v>46</v>
      </c>
      <c r="C673" s="4" t="s">
        <v>47</v>
      </c>
      <c r="D673" s="4" t="s">
        <v>48</v>
      </c>
      <c r="E673" s="5">
        <v>3644</v>
      </c>
      <c r="F673" s="5" t="s">
        <v>41</v>
      </c>
      <c r="G673" s="5">
        <f t="shared" si="21"/>
        <v>1</v>
      </c>
      <c r="H673" s="8">
        <v>42741</v>
      </c>
      <c r="I673" s="7">
        <v>0.43958333333333338</v>
      </c>
    </row>
    <row r="674" spans="1:9" x14ac:dyDescent="0.2">
      <c r="A674" s="1">
        <f t="shared" si="20"/>
        <v>42740</v>
      </c>
      <c r="B674" s="4" t="s">
        <v>46</v>
      </c>
      <c r="C674" s="4" t="s">
        <v>47</v>
      </c>
      <c r="D674" s="4" t="s">
        <v>48</v>
      </c>
      <c r="E674" s="5">
        <v>3631</v>
      </c>
      <c r="F674" s="5" t="s">
        <v>41</v>
      </c>
      <c r="G674" s="5">
        <f t="shared" si="21"/>
        <v>1</v>
      </c>
      <c r="H674" s="8">
        <v>42740</v>
      </c>
      <c r="I674" s="7">
        <v>0.43402777777777773</v>
      </c>
    </row>
    <row r="675" spans="1:9" x14ac:dyDescent="0.2">
      <c r="A675" s="1">
        <f t="shared" si="20"/>
        <v>42739</v>
      </c>
      <c r="B675" s="4" t="s">
        <v>46</v>
      </c>
      <c r="C675" s="4" t="s">
        <v>47</v>
      </c>
      <c r="D675" s="4" t="s">
        <v>48</v>
      </c>
      <c r="E675" s="5">
        <v>3563</v>
      </c>
      <c r="F675" s="5" t="s">
        <v>40</v>
      </c>
      <c r="G675" s="5">
        <f t="shared" si="21"/>
        <v>-1</v>
      </c>
      <c r="H675" s="8">
        <v>42739</v>
      </c>
      <c r="I675" s="7">
        <v>0.43055555555555558</v>
      </c>
    </row>
    <row r="676" spans="1:9" x14ac:dyDescent="0.2">
      <c r="A676" s="1">
        <f t="shared" si="20"/>
        <v>42738</v>
      </c>
      <c r="B676" s="4" t="s">
        <v>46</v>
      </c>
      <c r="C676" s="4" t="s">
        <v>47</v>
      </c>
      <c r="D676" s="4" t="s">
        <v>48</v>
      </c>
      <c r="E676" s="5">
        <v>3651</v>
      </c>
      <c r="F676" s="5" t="s">
        <v>42</v>
      </c>
      <c r="G676" s="5">
        <f t="shared" si="21"/>
        <v>1</v>
      </c>
      <c r="H676" s="8">
        <v>42738</v>
      </c>
      <c r="I676" s="7">
        <v>0.41944444444444445</v>
      </c>
    </row>
    <row r="677" spans="1:9" x14ac:dyDescent="0.2">
      <c r="A677" s="1">
        <f t="shared" si="20"/>
        <v>42737</v>
      </c>
      <c r="B677" s="4" t="s">
        <v>46</v>
      </c>
      <c r="C677" s="4" t="s">
        <v>47</v>
      </c>
      <c r="D677" s="4" t="s">
        <v>48</v>
      </c>
      <c r="E677" s="5">
        <v>3651</v>
      </c>
      <c r="F677" s="5" t="s">
        <v>40</v>
      </c>
      <c r="G677" s="5">
        <f t="shared" si="21"/>
        <v>-1</v>
      </c>
      <c r="H677" s="8">
        <v>42737</v>
      </c>
      <c r="I677" s="7">
        <v>0.4236111111111111</v>
      </c>
    </row>
    <row r="678" spans="1:9" x14ac:dyDescent="0.2">
      <c r="A678" s="1">
        <f t="shared" si="20"/>
        <v>42734</v>
      </c>
      <c r="B678" s="4" t="s">
        <v>46</v>
      </c>
      <c r="C678" s="4" t="s">
        <v>47</v>
      </c>
      <c r="D678" s="4" t="s">
        <v>48</v>
      </c>
      <c r="E678" s="5">
        <v>3663</v>
      </c>
      <c r="F678" s="5" t="s">
        <v>40</v>
      </c>
      <c r="G678" s="5">
        <f t="shared" si="21"/>
        <v>-1</v>
      </c>
      <c r="H678" s="8">
        <v>42734</v>
      </c>
      <c r="I678" s="7">
        <v>0.42222222222222222</v>
      </c>
    </row>
    <row r="679" spans="1:9" x14ac:dyDescent="0.2">
      <c r="A679" s="1">
        <f t="shared" si="20"/>
        <v>42733</v>
      </c>
      <c r="B679" s="4" t="s">
        <v>46</v>
      </c>
      <c r="C679" s="4" t="s">
        <v>47</v>
      </c>
      <c r="D679" s="4" t="s">
        <v>48</v>
      </c>
      <c r="E679" s="5">
        <v>3688</v>
      </c>
      <c r="F679" s="5" t="s">
        <v>41</v>
      </c>
      <c r="G679" s="5">
        <f t="shared" si="21"/>
        <v>1</v>
      </c>
      <c r="H679" s="8">
        <v>42733</v>
      </c>
      <c r="I679" s="7">
        <v>0.4291666666666667</v>
      </c>
    </row>
    <row r="680" spans="1:9" x14ac:dyDescent="0.2">
      <c r="A680" s="1">
        <f t="shared" si="20"/>
        <v>42732</v>
      </c>
      <c r="B680" s="4" t="s">
        <v>46</v>
      </c>
      <c r="C680" s="4" t="s">
        <v>47</v>
      </c>
      <c r="D680" s="4" t="s">
        <v>48</v>
      </c>
      <c r="E680" s="5">
        <v>3665</v>
      </c>
      <c r="F680" s="5" t="s">
        <v>41</v>
      </c>
      <c r="G680" s="5">
        <f t="shared" si="21"/>
        <v>1</v>
      </c>
      <c r="H680" s="8">
        <v>42732</v>
      </c>
      <c r="I680" s="7">
        <v>0.42638888888888887</v>
      </c>
    </row>
    <row r="681" spans="1:9" x14ac:dyDescent="0.2">
      <c r="A681" s="1">
        <f t="shared" si="20"/>
        <v>42731</v>
      </c>
      <c r="B681" s="4" t="s">
        <v>46</v>
      </c>
      <c r="C681" s="4" t="s">
        <v>47</v>
      </c>
      <c r="D681" s="4" t="s">
        <v>48</v>
      </c>
      <c r="E681" s="5">
        <v>3601</v>
      </c>
      <c r="F681" s="5" t="s">
        <v>42</v>
      </c>
      <c r="G681" s="5">
        <f t="shared" si="21"/>
        <v>1</v>
      </c>
      <c r="H681" s="8">
        <v>42731</v>
      </c>
      <c r="I681" s="7">
        <v>0.4236111111111111</v>
      </c>
    </row>
    <row r="682" spans="1:9" x14ac:dyDescent="0.2">
      <c r="A682" s="1">
        <f t="shared" si="20"/>
        <v>42730</v>
      </c>
      <c r="B682" s="4" t="s">
        <v>46</v>
      </c>
      <c r="C682" s="4" t="s">
        <v>47</v>
      </c>
      <c r="D682" s="4" t="s">
        <v>48</v>
      </c>
      <c r="E682" s="5">
        <v>3601</v>
      </c>
      <c r="F682" s="5" t="s">
        <v>41</v>
      </c>
      <c r="G682" s="5">
        <f t="shared" si="21"/>
        <v>1</v>
      </c>
      <c r="H682" s="8">
        <v>42730</v>
      </c>
      <c r="I682" s="7">
        <v>0.42430555555555555</v>
      </c>
    </row>
    <row r="683" spans="1:9" x14ac:dyDescent="0.2">
      <c r="A683" s="1">
        <f t="shared" si="20"/>
        <v>42727</v>
      </c>
      <c r="B683" s="4" t="s">
        <v>46</v>
      </c>
      <c r="C683" s="4" t="s">
        <v>47</v>
      </c>
      <c r="D683" s="4" t="s">
        <v>48</v>
      </c>
      <c r="E683" s="5">
        <v>3596</v>
      </c>
      <c r="F683" s="5" t="s">
        <v>41</v>
      </c>
      <c r="G683" s="5">
        <f t="shared" si="21"/>
        <v>1</v>
      </c>
      <c r="H683" s="8">
        <v>42727</v>
      </c>
      <c r="I683" s="7">
        <v>0.42569444444444443</v>
      </c>
    </row>
    <row r="684" spans="1:9" x14ac:dyDescent="0.2">
      <c r="A684" s="1">
        <f t="shared" si="20"/>
        <v>42726</v>
      </c>
      <c r="B684" s="4" t="s">
        <v>46</v>
      </c>
      <c r="C684" s="4" t="s">
        <v>47</v>
      </c>
      <c r="D684" s="4" t="s">
        <v>48</v>
      </c>
      <c r="E684" s="5">
        <v>3563</v>
      </c>
      <c r="F684" s="5" t="s">
        <v>40</v>
      </c>
      <c r="G684" s="5">
        <f t="shared" si="21"/>
        <v>-1</v>
      </c>
      <c r="H684" s="8">
        <v>42726</v>
      </c>
      <c r="I684" s="7">
        <v>0.43055555555555558</v>
      </c>
    </row>
    <row r="685" spans="1:9" x14ac:dyDescent="0.2">
      <c r="A685" s="1">
        <f t="shared" si="20"/>
        <v>42725</v>
      </c>
      <c r="B685" s="4" t="s">
        <v>46</v>
      </c>
      <c r="C685" s="4" t="s">
        <v>47</v>
      </c>
      <c r="D685" s="4" t="s">
        <v>48</v>
      </c>
      <c r="E685" s="5">
        <v>3619</v>
      </c>
      <c r="F685" s="5" t="s">
        <v>41</v>
      </c>
      <c r="G685" s="5">
        <f t="shared" si="21"/>
        <v>1</v>
      </c>
      <c r="H685" s="8">
        <v>42725</v>
      </c>
      <c r="I685" s="7">
        <v>0.4236111111111111</v>
      </c>
    </row>
    <row r="686" spans="1:9" x14ac:dyDescent="0.2">
      <c r="A686" s="1">
        <f t="shared" si="20"/>
        <v>42724</v>
      </c>
      <c r="B686" s="4" t="s">
        <v>46</v>
      </c>
      <c r="C686" s="4" t="s">
        <v>47</v>
      </c>
      <c r="D686" s="4" t="s">
        <v>48</v>
      </c>
      <c r="E686" s="5">
        <v>3530</v>
      </c>
      <c r="F686" s="5" t="s">
        <v>41</v>
      </c>
      <c r="G686" s="5">
        <f t="shared" si="21"/>
        <v>1</v>
      </c>
      <c r="H686" s="8">
        <v>42724</v>
      </c>
      <c r="I686" s="7">
        <v>0.42569444444444443</v>
      </c>
    </row>
    <row r="687" spans="1:9" x14ac:dyDescent="0.2">
      <c r="A687" s="1">
        <f t="shared" si="20"/>
        <v>42723</v>
      </c>
      <c r="B687" s="4" t="s">
        <v>46</v>
      </c>
      <c r="C687" s="4" t="s">
        <v>47</v>
      </c>
      <c r="D687" s="4" t="s">
        <v>48</v>
      </c>
      <c r="E687" s="5">
        <v>3518</v>
      </c>
      <c r="F687" s="5" t="s">
        <v>41</v>
      </c>
      <c r="G687" s="5">
        <f t="shared" si="21"/>
        <v>1</v>
      </c>
      <c r="H687" s="8">
        <v>42723</v>
      </c>
      <c r="I687" s="7">
        <v>0.43402777777777773</v>
      </c>
    </row>
    <row r="688" spans="1:9" x14ac:dyDescent="0.2">
      <c r="A688" s="1">
        <f t="shared" si="20"/>
        <v>42720</v>
      </c>
      <c r="B688" s="4" t="s">
        <v>46</v>
      </c>
      <c r="C688" s="4" t="s">
        <v>47</v>
      </c>
      <c r="D688" s="4" t="s">
        <v>48</v>
      </c>
      <c r="E688" s="5">
        <v>3451</v>
      </c>
      <c r="F688" s="5" t="s">
        <v>41</v>
      </c>
      <c r="G688" s="5">
        <f t="shared" si="21"/>
        <v>1</v>
      </c>
      <c r="H688" s="8">
        <v>42720</v>
      </c>
      <c r="I688" s="7">
        <v>0.4236111111111111</v>
      </c>
    </row>
    <row r="689" spans="1:9" x14ac:dyDescent="0.2">
      <c r="A689" s="1">
        <f t="shared" si="20"/>
        <v>42719</v>
      </c>
      <c r="B689" s="4" t="s">
        <v>46</v>
      </c>
      <c r="C689" s="4" t="s">
        <v>47</v>
      </c>
      <c r="D689" s="4" t="s">
        <v>48</v>
      </c>
      <c r="E689" s="5">
        <v>3448</v>
      </c>
      <c r="F689" s="5" t="s">
        <v>40</v>
      </c>
      <c r="G689" s="5">
        <f t="shared" si="21"/>
        <v>-1</v>
      </c>
      <c r="H689" s="8">
        <v>42719</v>
      </c>
      <c r="I689" s="7">
        <v>0.4201388888888889</v>
      </c>
    </row>
    <row r="690" spans="1:9" x14ac:dyDescent="0.2">
      <c r="A690" s="1">
        <f t="shared" si="20"/>
        <v>42718</v>
      </c>
      <c r="B690" s="4" t="s">
        <v>46</v>
      </c>
      <c r="C690" s="4" t="s">
        <v>47</v>
      </c>
      <c r="D690" s="4" t="s">
        <v>48</v>
      </c>
      <c r="E690" s="5">
        <v>3575</v>
      </c>
      <c r="F690" s="5" t="s">
        <v>41</v>
      </c>
      <c r="G690" s="5">
        <f t="shared" si="21"/>
        <v>1</v>
      </c>
      <c r="H690" s="8">
        <v>42718</v>
      </c>
      <c r="I690" s="7">
        <v>0.42291666666666666</v>
      </c>
    </row>
    <row r="691" spans="1:9" x14ac:dyDescent="0.2">
      <c r="A691" s="1">
        <f t="shared" si="20"/>
        <v>42717</v>
      </c>
      <c r="B691" s="4" t="s">
        <v>46</v>
      </c>
      <c r="C691" s="4" t="s">
        <v>47</v>
      </c>
      <c r="D691" s="4" t="s">
        <v>48</v>
      </c>
      <c r="E691" s="5">
        <v>3570</v>
      </c>
      <c r="F691" s="5" t="s">
        <v>41</v>
      </c>
      <c r="G691" s="5">
        <f t="shared" si="21"/>
        <v>1</v>
      </c>
      <c r="H691" s="8">
        <v>42717</v>
      </c>
      <c r="I691" s="7">
        <v>0.42569444444444443</v>
      </c>
    </row>
    <row r="692" spans="1:9" x14ac:dyDescent="0.2">
      <c r="A692" s="1">
        <f t="shared" si="20"/>
        <v>42716</v>
      </c>
      <c r="B692" s="4" t="s">
        <v>46</v>
      </c>
      <c r="C692" s="4" t="s">
        <v>47</v>
      </c>
      <c r="D692" s="4" t="s">
        <v>48</v>
      </c>
      <c r="E692" s="5">
        <v>3481</v>
      </c>
      <c r="F692" s="5" t="s">
        <v>41</v>
      </c>
      <c r="G692" s="5">
        <f t="shared" si="21"/>
        <v>1</v>
      </c>
      <c r="H692" s="8">
        <v>42716</v>
      </c>
      <c r="I692" s="7">
        <v>0.71597222222222223</v>
      </c>
    </row>
    <row r="693" spans="1:9" x14ac:dyDescent="0.2">
      <c r="A693" s="1">
        <f t="shared" si="20"/>
        <v>42713</v>
      </c>
      <c r="B693" s="4" t="s">
        <v>46</v>
      </c>
      <c r="C693" s="4" t="s">
        <v>47</v>
      </c>
      <c r="D693" s="4" t="s">
        <v>48</v>
      </c>
      <c r="E693" s="5">
        <v>3428</v>
      </c>
      <c r="F693" s="5" t="s">
        <v>41</v>
      </c>
      <c r="G693" s="5">
        <f t="shared" si="21"/>
        <v>1</v>
      </c>
      <c r="H693" s="8">
        <v>42713</v>
      </c>
      <c r="I693" s="7">
        <v>0.42708333333333331</v>
      </c>
    </row>
    <row r="694" spans="1:9" x14ac:dyDescent="0.2">
      <c r="A694" s="1">
        <f t="shared" si="20"/>
        <v>42712</v>
      </c>
      <c r="B694" s="4" t="s">
        <v>46</v>
      </c>
      <c r="C694" s="4" t="s">
        <v>47</v>
      </c>
      <c r="D694" s="4" t="s">
        <v>48</v>
      </c>
      <c r="E694" s="5">
        <v>3378</v>
      </c>
      <c r="F694" s="5" t="s">
        <v>40</v>
      </c>
      <c r="G694" s="5">
        <f t="shared" si="21"/>
        <v>-1</v>
      </c>
      <c r="H694" s="8">
        <v>42712</v>
      </c>
      <c r="I694" s="7">
        <v>0.43055555555555558</v>
      </c>
    </row>
    <row r="695" spans="1:9" x14ac:dyDescent="0.2">
      <c r="A695" s="1">
        <f t="shared" si="20"/>
        <v>42711</v>
      </c>
      <c r="B695" s="4" t="s">
        <v>46</v>
      </c>
      <c r="C695" s="4" t="s">
        <v>47</v>
      </c>
      <c r="D695" s="4" t="s">
        <v>48</v>
      </c>
      <c r="E695" s="5">
        <v>3465</v>
      </c>
      <c r="F695" s="5" t="s">
        <v>40</v>
      </c>
      <c r="G695" s="5">
        <f t="shared" si="21"/>
        <v>-1</v>
      </c>
      <c r="H695" s="8">
        <v>42711</v>
      </c>
      <c r="I695" s="7">
        <v>0.42430555555555555</v>
      </c>
    </row>
    <row r="696" spans="1:9" x14ac:dyDescent="0.2">
      <c r="A696" s="1">
        <f t="shared" si="20"/>
        <v>42710</v>
      </c>
      <c r="B696" s="4" t="s">
        <v>46</v>
      </c>
      <c r="C696" s="4" t="s">
        <v>47</v>
      </c>
      <c r="D696" s="4" t="s">
        <v>48</v>
      </c>
      <c r="E696" s="5">
        <v>3531</v>
      </c>
      <c r="F696" s="5" t="s">
        <v>40</v>
      </c>
      <c r="G696" s="5">
        <f t="shared" si="21"/>
        <v>-1</v>
      </c>
      <c r="H696" s="8">
        <v>42710</v>
      </c>
      <c r="I696" s="7">
        <v>0.43541666666666662</v>
      </c>
    </row>
    <row r="697" spans="1:9" x14ac:dyDescent="0.2">
      <c r="A697" s="1">
        <f t="shared" si="20"/>
        <v>42709</v>
      </c>
      <c r="B697" s="4" t="s">
        <v>46</v>
      </c>
      <c r="C697" s="4" t="s">
        <v>47</v>
      </c>
      <c r="D697" s="4" t="s">
        <v>48</v>
      </c>
      <c r="E697" s="5">
        <v>3533</v>
      </c>
      <c r="F697" s="5" t="s">
        <v>41</v>
      </c>
      <c r="G697" s="5">
        <f t="shared" si="21"/>
        <v>1</v>
      </c>
      <c r="H697" s="8">
        <v>42709</v>
      </c>
      <c r="I697" s="7">
        <v>0.42152777777777778</v>
      </c>
    </row>
    <row r="698" spans="1:9" x14ac:dyDescent="0.2">
      <c r="A698" s="1">
        <f t="shared" si="20"/>
        <v>42706</v>
      </c>
      <c r="B698" s="4" t="s">
        <v>46</v>
      </c>
      <c r="C698" s="4" t="s">
        <v>47</v>
      </c>
      <c r="D698" s="4" t="s">
        <v>48</v>
      </c>
      <c r="E698" s="5">
        <v>3491</v>
      </c>
      <c r="F698" s="5" t="s">
        <v>41</v>
      </c>
      <c r="G698" s="5">
        <f t="shared" si="21"/>
        <v>1</v>
      </c>
      <c r="H698" s="8">
        <v>42706</v>
      </c>
      <c r="I698" s="7">
        <v>0.4291666666666667</v>
      </c>
    </row>
    <row r="699" spans="1:9" x14ac:dyDescent="0.2">
      <c r="A699" s="1">
        <f t="shared" si="20"/>
        <v>42705</v>
      </c>
      <c r="B699" s="4" t="s">
        <v>46</v>
      </c>
      <c r="C699" s="4" t="s">
        <v>47</v>
      </c>
      <c r="D699" s="4" t="s">
        <v>48</v>
      </c>
      <c r="E699" s="5">
        <v>3388</v>
      </c>
      <c r="F699" s="5" t="s">
        <v>41</v>
      </c>
      <c r="G699" s="5">
        <f t="shared" si="21"/>
        <v>1</v>
      </c>
      <c r="H699" s="8">
        <v>42705</v>
      </c>
      <c r="I699" s="7">
        <v>0.4284722222222222</v>
      </c>
    </row>
    <row r="700" spans="1:9" x14ac:dyDescent="0.2">
      <c r="A700" s="1">
        <f t="shared" si="20"/>
        <v>42704</v>
      </c>
      <c r="B700" s="4" t="s">
        <v>46</v>
      </c>
      <c r="C700" s="4" t="s">
        <v>47</v>
      </c>
      <c r="D700" s="4" t="s">
        <v>48</v>
      </c>
      <c r="E700" s="5">
        <v>3105</v>
      </c>
      <c r="F700" s="5" t="s">
        <v>40</v>
      </c>
      <c r="G700" s="5">
        <f t="shared" si="21"/>
        <v>-1</v>
      </c>
      <c r="H700" s="8">
        <v>42704</v>
      </c>
      <c r="I700" s="7">
        <v>0.42777777777777781</v>
      </c>
    </row>
    <row r="701" spans="1:9" x14ac:dyDescent="0.2">
      <c r="A701" s="1">
        <f t="shared" si="20"/>
        <v>42703</v>
      </c>
      <c r="B701" s="4" t="s">
        <v>46</v>
      </c>
      <c r="C701" s="4" t="s">
        <v>47</v>
      </c>
      <c r="D701" s="4" t="s">
        <v>48</v>
      </c>
      <c r="E701" s="5">
        <v>3236</v>
      </c>
      <c r="F701" s="5" t="s">
        <v>41</v>
      </c>
      <c r="G701" s="5">
        <f t="shared" si="21"/>
        <v>1</v>
      </c>
      <c r="H701" s="8">
        <v>42703</v>
      </c>
      <c r="I701" s="7">
        <v>0.42777777777777781</v>
      </c>
    </row>
    <row r="702" spans="1:9" x14ac:dyDescent="0.2">
      <c r="A702" s="1">
        <f t="shared" si="20"/>
        <v>42702</v>
      </c>
      <c r="B702" s="4" t="s">
        <v>46</v>
      </c>
      <c r="C702" s="4" t="s">
        <v>47</v>
      </c>
      <c r="D702" s="4" t="s">
        <v>48</v>
      </c>
      <c r="E702" s="5">
        <v>3153</v>
      </c>
      <c r="F702" s="5" t="s">
        <v>40</v>
      </c>
      <c r="G702" s="5">
        <f t="shared" si="21"/>
        <v>-1</v>
      </c>
      <c r="H702" s="8">
        <v>42702</v>
      </c>
      <c r="I702" s="7">
        <v>0.42638888888888887</v>
      </c>
    </row>
    <row r="703" spans="1:9" x14ac:dyDescent="0.2">
      <c r="A703" s="1">
        <f t="shared" si="20"/>
        <v>42699</v>
      </c>
      <c r="B703" s="4" t="s">
        <v>46</v>
      </c>
      <c r="C703" s="4" t="s">
        <v>47</v>
      </c>
      <c r="D703" s="4" t="s">
        <v>48</v>
      </c>
      <c r="E703" s="5">
        <v>3284</v>
      </c>
      <c r="F703" s="5" t="s">
        <v>42</v>
      </c>
      <c r="G703" s="5">
        <f t="shared" si="21"/>
        <v>1</v>
      </c>
      <c r="H703" s="8">
        <v>42699</v>
      </c>
      <c r="I703" s="7">
        <v>0.42222222222222222</v>
      </c>
    </row>
    <row r="704" spans="1:9" x14ac:dyDescent="0.2">
      <c r="A704" s="1">
        <f t="shared" si="20"/>
        <v>42698</v>
      </c>
      <c r="B704" s="4" t="s">
        <v>46</v>
      </c>
      <c r="C704" s="4" t="s">
        <v>47</v>
      </c>
      <c r="D704" s="4" t="s">
        <v>48</v>
      </c>
      <c r="E704" s="5">
        <v>3284</v>
      </c>
      <c r="F704" s="5" t="s">
        <v>41</v>
      </c>
      <c r="G704" s="5">
        <f t="shared" si="21"/>
        <v>1</v>
      </c>
      <c r="H704" s="8">
        <v>42698</v>
      </c>
      <c r="I704" s="7">
        <v>0.42777777777777781</v>
      </c>
    </row>
    <row r="705" spans="1:9" x14ac:dyDescent="0.2">
      <c r="A705" s="1">
        <f t="shared" si="20"/>
        <v>42697</v>
      </c>
      <c r="B705" s="4" t="s">
        <v>46</v>
      </c>
      <c r="C705" s="4" t="s">
        <v>47</v>
      </c>
      <c r="D705" s="4" t="s">
        <v>48</v>
      </c>
      <c r="E705" s="5">
        <v>3277</v>
      </c>
      <c r="F705" s="5" t="s">
        <v>40</v>
      </c>
      <c r="G705" s="5">
        <f t="shared" si="21"/>
        <v>-1</v>
      </c>
      <c r="H705" s="8">
        <v>42697</v>
      </c>
      <c r="I705" s="7">
        <v>0.42152777777777778</v>
      </c>
    </row>
    <row r="706" spans="1:9" x14ac:dyDescent="0.2">
      <c r="A706" s="1">
        <f t="shared" si="20"/>
        <v>42696</v>
      </c>
      <c r="B706" s="4" t="s">
        <v>46</v>
      </c>
      <c r="C706" s="4" t="s">
        <v>47</v>
      </c>
      <c r="D706" s="4" t="s">
        <v>48</v>
      </c>
      <c r="E706" s="5">
        <v>3293</v>
      </c>
      <c r="F706" s="5" t="s">
        <v>41</v>
      </c>
      <c r="G706" s="5">
        <f t="shared" si="21"/>
        <v>1</v>
      </c>
      <c r="H706" s="8">
        <v>42696</v>
      </c>
      <c r="I706" s="7">
        <v>0.42152777777777778</v>
      </c>
    </row>
    <row r="707" spans="1:9" x14ac:dyDescent="0.2">
      <c r="A707" s="1">
        <f t="shared" ref="A707:A770" si="22">H707</f>
        <v>42695</v>
      </c>
      <c r="B707" s="4" t="s">
        <v>46</v>
      </c>
      <c r="C707" s="4" t="s">
        <v>47</v>
      </c>
      <c r="D707" s="4" t="s">
        <v>48</v>
      </c>
      <c r="E707" s="5">
        <v>3111</v>
      </c>
      <c r="F707" s="5" t="s">
        <v>41</v>
      </c>
      <c r="G707" s="5">
        <f t="shared" ref="G707:G770" si="23">IF(F707="-",-1,1)</f>
        <v>1</v>
      </c>
      <c r="H707" s="8">
        <v>42695</v>
      </c>
      <c r="I707" s="7">
        <v>0.42291666666666666</v>
      </c>
    </row>
    <row r="708" spans="1:9" x14ac:dyDescent="0.2">
      <c r="A708" s="1">
        <f t="shared" si="22"/>
        <v>42692</v>
      </c>
      <c r="B708" s="4" t="s">
        <v>46</v>
      </c>
      <c r="C708" s="4" t="s">
        <v>47</v>
      </c>
      <c r="D708" s="4" t="s">
        <v>48</v>
      </c>
      <c r="E708" s="5">
        <v>3084</v>
      </c>
      <c r="F708" s="5" t="s">
        <v>40</v>
      </c>
      <c r="G708" s="5">
        <f t="shared" si="23"/>
        <v>-1</v>
      </c>
      <c r="H708" s="8">
        <v>42692</v>
      </c>
      <c r="I708" s="7">
        <v>0.4201388888888889</v>
      </c>
    </row>
    <row r="709" spans="1:9" x14ac:dyDescent="0.2">
      <c r="A709" s="1">
        <f t="shared" si="22"/>
        <v>42691</v>
      </c>
      <c r="B709" s="4" t="s">
        <v>46</v>
      </c>
      <c r="C709" s="4" t="s">
        <v>47</v>
      </c>
      <c r="D709" s="4" t="s">
        <v>48</v>
      </c>
      <c r="E709" s="5">
        <v>3089</v>
      </c>
      <c r="F709" s="5" t="s">
        <v>40</v>
      </c>
      <c r="G709" s="5">
        <f t="shared" si="23"/>
        <v>-1</v>
      </c>
      <c r="H709" s="8">
        <v>42691</v>
      </c>
      <c r="I709" s="7">
        <v>0.4236111111111111</v>
      </c>
    </row>
    <row r="710" spans="1:9" x14ac:dyDescent="0.2">
      <c r="A710" s="1">
        <f t="shared" si="22"/>
        <v>42690</v>
      </c>
      <c r="B710" s="4" t="s">
        <v>46</v>
      </c>
      <c r="C710" s="4" t="s">
        <v>47</v>
      </c>
      <c r="D710" s="4" t="s">
        <v>48</v>
      </c>
      <c r="E710" s="5">
        <v>3102</v>
      </c>
      <c r="F710" s="5" t="s">
        <v>41</v>
      </c>
      <c r="G710" s="5">
        <f t="shared" si="23"/>
        <v>1</v>
      </c>
      <c r="H710" s="8">
        <v>42690</v>
      </c>
      <c r="I710" s="7">
        <v>0.4284722222222222</v>
      </c>
    </row>
    <row r="711" spans="1:9" x14ac:dyDescent="0.2">
      <c r="A711" s="1">
        <f t="shared" si="22"/>
        <v>42689</v>
      </c>
      <c r="B711" s="4" t="s">
        <v>46</v>
      </c>
      <c r="C711" s="4" t="s">
        <v>47</v>
      </c>
      <c r="D711" s="4" t="s">
        <v>48</v>
      </c>
      <c r="E711" s="5">
        <v>2904</v>
      </c>
      <c r="F711" s="5" t="s">
        <v>40</v>
      </c>
      <c r="G711" s="5">
        <f t="shared" si="23"/>
        <v>-1</v>
      </c>
      <c r="H711" s="8">
        <v>42689</v>
      </c>
      <c r="I711" s="7">
        <v>0.41944444444444445</v>
      </c>
    </row>
    <row r="712" spans="1:9" x14ac:dyDescent="0.2">
      <c r="A712" s="1">
        <f t="shared" si="22"/>
        <v>42688</v>
      </c>
      <c r="B712" s="4" t="s">
        <v>46</v>
      </c>
      <c r="C712" s="4" t="s">
        <v>47</v>
      </c>
      <c r="D712" s="4" t="s">
        <v>48</v>
      </c>
      <c r="E712" s="5">
        <v>2910</v>
      </c>
      <c r="F712" s="5" t="s">
        <v>40</v>
      </c>
      <c r="G712" s="5">
        <f t="shared" si="23"/>
        <v>-1</v>
      </c>
      <c r="H712" s="8">
        <v>42688</v>
      </c>
      <c r="I712" s="7">
        <v>0.72499999999999998</v>
      </c>
    </row>
    <row r="713" spans="1:9" x14ac:dyDescent="0.2">
      <c r="A713" s="1">
        <f t="shared" si="22"/>
        <v>42685</v>
      </c>
      <c r="B713" s="4" t="s">
        <v>46</v>
      </c>
      <c r="C713" s="4" t="s">
        <v>47</v>
      </c>
      <c r="D713" s="4" t="s">
        <v>48</v>
      </c>
      <c r="E713" s="5">
        <v>2967</v>
      </c>
      <c r="F713" s="5" t="s">
        <v>40</v>
      </c>
      <c r="G713" s="5">
        <f t="shared" si="23"/>
        <v>-1</v>
      </c>
      <c r="H713" s="8">
        <v>42685</v>
      </c>
      <c r="I713" s="7">
        <v>0.42499999999999999</v>
      </c>
    </row>
    <row r="714" spans="1:9" x14ac:dyDescent="0.2">
      <c r="A714" s="1">
        <f t="shared" si="22"/>
        <v>42684</v>
      </c>
      <c r="B714" s="4" t="s">
        <v>46</v>
      </c>
      <c r="C714" s="4" t="s">
        <v>47</v>
      </c>
      <c r="D714" s="4" t="s">
        <v>48</v>
      </c>
      <c r="E714" s="5">
        <v>3024</v>
      </c>
      <c r="F714" s="5" t="s">
        <v>41</v>
      </c>
      <c r="G714" s="5">
        <f t="shared" si="23"/>
        <v>1</v>
      </c>
      <c r="H714" s="8">
        <v>42684</v>
      </c>
      <c r="I714" s="7">
        <v>0.43055555555555558</v>
      </c>
    </row>
    <row r="715" spans="1:9" x14ac:dyDescent="0.2">
      <c r="A715" s="1">
        <f t="shared" si="22"/>
        <v>42683</v>
      </c>
      <c r="B715" s="4" t="s">
        <v>46</v>
      </c>
      <c r="C715" s="4" t="s">
        <v>47</v>
      </c>
      <c r="D715" s="4" t="s">
        <v>48</v>
      </c>
      <c r="E715" s="5">
        <v>3000</v>
      </c>
      <c r="F715" s="5" t="s">
        <v>41</v>
      </c>
      <c r="G715" s="5">
        <f t="shared" si="23"/>
        <v>1</v>
      </c>
      <c r="H715" s="8">
        <v>42683</v>
      </c>
      <c r="I715" s="7">
        <v>0.4236111111111111</v>
      </c>
    </row>
    <row r="716" spans="1:9" x14ac:dyDescent="0.2">
      <c r="A716" s="1">
        <f t="shared" si="22"/>
        <v>42682</v>
      </c>
      <c r="B716" s="4" t="s">
        <v>46</v>
      </c>
      <c r="C716" s="4" t="s">
        <v>47</v>
      </c>
      <c r="D716" s="4" t="s">
        <v>48</v>
      </c>
      <c r="E716" s="5">
        <v>2996</v>
      </c>
      <c r="F716" s="5" t="s">
        <v>41</v>
      </c>
      <c r="G716" s="5">
        <f t="shared" si="23"/>
        <v>1</v>
      </c>
      <c r="H716" s="8">
        <v>42682</v>
      </c>
      <c r="I716" s="7">
        <v>0.42986111111111108</v>
      </c>
    </row>
    <row r="717" spans="1:9" x14ac:dyDescent="0.2">
      <c r="A717" s="1">
        <f t="shared" si="22"/>
        <v>42681</v>
      </c>
      <c r="B717" s="4" t="s">
        <v>46</v>
      </c>
      <c r="C717" s="4" t="s">
        <v>47</v>
      </c>
      <c r="D717" s="4" t="s">
        <v>48</v>
      </c>
      <c r="E717" s="5">
        <v>2940</v>
      </c>
      <c r="F717" s="5" t="s">
        <v>40</v>
      </c>
      <c r="G717" s="5">
        <f t="shared" si="23"/>
        <v>-1</v>
      </c>
      <c r="H717" s="8">
        <v>42681</v>
      </c>
      <c r="I717" s="7">
        <v>0.43055555555555558</v>
      </c>
    </row>
    <row r="718" spans="1:9" x14ac:dyDescent="0.2">
      <c r="A718" s="1">
        <f t="shared" si="22"/>
        <v>42678</v>
      </c>
      <c r="B718" s="4" t="s">
        <v>46</v>
      </c>
      <c r="C718" s="4" t="s">
        <v>47</v>
      </c>
      <c r="D718" s="4" t="s">
        <v>48</v>
      </c>
      <c r="E718" s="5">
        <v>2979</v>
      </c>
      <c r="F718" s="5" t="s">
        <v>40</v>
      </c>
      <c r="G718" s="5">
        <f t="shared" si="23"/>
        <v>-1</v>
      </c>
      <c r="H718" s="8">
        <v>42678</v>
      </c>
      <c r="I718" s="7">
        <v>0.42083333333333334</v>
      </c>
    </row>
    <row r="719" spans="1:9" x14ac:dyDescent="0.2">
      <c r="A719" s="1">
        <f t="shared" si="22"/>
        <v>42677</v>
      </c>
      <c r="B719" s="4" t="s">
        <v>46</v>
      </c>
      <c r="C719" s="4" t="s">
        <v>47</v>
      </c>
      <c r="D719" s="4" t="s">
        <v>48</v>
      </c>
      <c r="E719" s="5">
        <v>3030</v>
      </c>
      <c r="F719" s="5" t="s">
        <v>40</v>
      </c>
      <c r="G719" s="5">
        <f t="shared" si="23"/>
        <v>-1</v>
      </c>
      <c r="H719" s="8">
        <v>42677</v>
      </c>
      <c r="I719" s="7">
        <v>0.42430555555555555</v>
      </c>
    </row>
    <row r="720" spans="1:9" x14ac:dyDescent="0.2">
      <c r="A720" s="1">
        <f t="shared" si="22"/>
        <v>42676</v>
      </c>
      <c r="B720" s="4" t="s">
        <v>46</v>
      </c>
      <c r="C720" s="4" t="s">
        <v>47</v>
      </c>
      <c r="D720" s="4" t="s">
        <v>48</v>
      </c>
      <c r="E720" s="5">
        <v>3114</v>
      </c>
      <c r="F720" s="5" t="s">
        <v>40</v>
      </c>
      <c r="G720" s="5">
        <f t="shared" si="23"/>
        <v>-1</v>
      </c>
      <c r="H720" s="8">
        <v>42676</v>
      </c>
      <c r="I720" s="7">
        <v>0.42777777777777781</v>
      </c>
    </row>
    <row r="721" spans="1:9" x14ac:dyDescent="0.2">
      <c r="A721" s="1">
        <f t="shared" si="22"/>
        <v>42675</v>
      </c>
      <c r="B721" s="4" t="s">
        <v>46</v>
      </c>
      <c r="C721" s="4" t="s">
        <v>47</v>
      </c>
      <c r="D721" s="4" t="s">
        <v>48</v>
      </c>
      <c r="E721" s="5">
        <v>3133</v>
      </c>
      <c r="F721" s="5" t="s">
        <v>40</v>
      </c>
      <c r="G721" s="5">
        <f t="shared" si="23"/>
        <v>-1</v>
      </c>
      <c r="H721" s="8">
        <v>42675</v>
      </c>
      <c r="I721" s="7">
        <v>0.42569444444444443</v>
      </c>
    </row>
    <row r="722" spans="1:9" x14ac:dyDescent="0.2">
      <c r="A722" s="1">
        <f t="shared" si="22"/>
        <v>42674</v>
      </c>
      <c r="B722" s="4" t="s">
        <v>46</v>
      </c>
      <c r="C722" s="4" t="s">
        <v>47</v>
      </c>
      <c r="D722" s="4" t="s">
        <v>48</v>
      </c>
      <c r="E722" s="5">
        <v>3256</v>
      </c>
      <c r="F722" s="5" t="s">
        <v>42</v>
      </c>
      <c r="G722" s="5">
        <f t="shared" si="23"/>
        <v>1</v>
      </c>
      <c r="H722" s="8">
        <v>42674</v>
      </c>
      <c r="I722" s="7">
        <v>0.74791666666666667</v>
      </c>
    </row>
    <row r="723" spans="1:9" x14ac:dyDescent="0.2">
      <c r="A723" s="1">
        <f t="shared" si="22"/>
        <v>42673</v>
      </c>
      <c r="B723" s="4" t="s">
        <v>46</v>
      </c>
      <c r="C723" s="4" t="s">
        <v>47</v>
      </c>
      <c r="D723" s="4" t="s">
        <v>48</v>
      </c>
      <c r="E723" s="5">
        <v>3256</v>
      </c>
      <c r="F723" s="5" t="s">
        <v>40</v>
      </c>
      <c r="G723" s="5">
        <f t="shared" si="23"/>
        <v>-1</v>
      </c>
      <c r="H723" s="8">
        <v>42673</v>
      </c>
      <c r="I723" s="7">
        <v>0.77569444444444446</v>
      </c>
    </row>
    <row r="724" spans="1:9" x14ac:dyDescent="0.2">
      <c r="A724" s="1">
        <f t="shared" si="22"/>
        <v>42671</v>
      </c>
      <c r="B724" s="4" t="s">
        <v>46</v>
      </c>
      <c r="C724" s="4" t="s">
        <v>47</v>
      </c>
      <c r="D724" s="4" t="s">
        <v>48</v>
      </c>
      <c r="E724" s="5">
        <v>3326</v>
      </c>
      <c r="F724" s="5" t="s">
        <v>41</v>
      </c>
      <c r="G724" s="5">
        <f t="shared" si="23"/>
        <v>1</v>
      </c>
      <c r="H724" s="8">
        <v>42671</v>
      </c>
      <c r="I724" s="7">
        <v>0.43124999999999997</v>
      </c>
    </row>
    <row r="725" spans="1:9" x14ac:dyDescent="0.2">
      <c r="A725" s="1">
        <f t="shared" si="22"/>
        <v>42670</v>
      </c>
      <c r="B725" s="4" t="s">
        <v>46</v>
      </c>
      <c r="C725" s="4" t="s">
        <v>47</v>
      </c>
      <c r="D725" s="4" t="s">
        <v>48</v>
      </c>
      <c r="E725" s="5">
        <v>3283</v>
      </c>
      <c r="F725" s="5" t="s">
        <v>40</v>
      </c>
      <c r="G725" s="5">
        <f t="shared" si="23"/>
        <v>-1</v>
      </c>
      <c r="H725" s="8">
        <v>42670</v>
      </c>
      <c r="I725" s="7">
        <v>0.4236111111111111</v>
      </c>
    </row>
    <row r="726" spans="1:9" x14ac:dyDescent="0.2">
      <c r="A726" s="1">
        <f t="shared" si="22"/>
        <v>42669</v>
      </c>
      <c r="B726" s="4" t="s">
        <v>46</v>
      </c>
      <c r="C726" s="4" t="s">
        <v>47</v>
      </c>
      <c r="D726" s="4" t="s">
        <v>48</v>
      </c>
      <c r="E726" s="5">
        <v>3341</v>
      </c>
      <c r="F726" s="5" t="s">
        <v>40</v>
      </c>
      <c r="G726" s="5">
        <f t="shared" si="23"/>
        <v>-1</v>
      </c>
      <c r="H726" s="8">
        <v>42669</v>
      </c>
      <c r="I726" s="7">
        <v>0.42708333333333331</v>
      </c>
    </row>
    <row r="727" spans="1:9" x14ac:dyDescent="0.2">
      <c r="A727" s="1">
        <f t="shared" si="22"/>
        <v>42668</v>
      </c>
      <c r="B727" s="4" t="s">
        <v>46</v>
      </c>
      <c r="C727" s="4" t="s">
        <v>47</v>
      </c>
      <c r="D727" s="4" t="s">
        <v>48</v>
      </c>
      <c r="E727" s="5">
        <v>3378</v>
      </c>
      <c r="F727" s="5" t="s">
        <v>40</v>
      </c>
      <c r="G727" s="5">
        <f t="shared" si="23"/>
        <v>-1</v>
      </c>
      <c r="H727" s="8">
        <v>42668</v>
      </c>
      <c r="I727" s="7">
        <v>0.42777777777777781</v>
      </c>
    </row>
    <row r="728" spans="1:9" x14ac:dyDescent="0.2">
      <c r="A728" s="1">
        <f t="shared" si="22"/>
        <v>42667</v>
      </c>
      <c r="B728" s="4" t="s">
        <v>46</v>
      </c>
      <c r="C728" s="4" t="s">
        <v>47</v>
      </c>
      <c r="D728" s="4" t="s">
        <v>48</v>
      </c>
      <c r="E728" s="5">
        <v>3402</v>
      </c>
      <c r="F728" s="5" t="s">
        <v>41</v>
      </c>
      <c r="G728" s="5">
        <f t="shared" si="23"/>
        <v>1</v>
      </c>
      <c r="H728" s="8">
        <v>42667</v>
      </c>
      <c r="I728" s="7">
        <v>0.42152777777777778</v>
      </c>
    </row>
    <row r="729" spans="1:9" x14ac:dyDescent="0.2">
      <c r="A729" s="1">
        <f t="shared" si="22"/>
        <v>42664</v>
      </c>
      <c r="B729" s="4" t="s">
        <v>46</v>
      </c>
      <c r="C729" s="4" t="s">
        <v>47</v>
      </c>
      <c r="D729" s="4" t="s">
        <v>48</v>
      </c>
      <c r="E729" s="5">
        <v>3352</v>
      </c>
      <c r="F729" s="5" t="s">
        <v>40</v>
      </c>
      <c r="G729" s="5">
        <f t="shared" si="23"/>
        <v>-1</v>
      </c>
      <c r="H729" s="8">
        <v>42664</v>
      </c>
      <c r="I729" s="7">
        <v>0.4291666666666667</v>
      </c>
    </row>
    <row r="730" spans="1:9" x14ac:dyDescent="0.2">
      <c r="A730" s="1">
        <f t="shared" si="22"/>
        <v>42663</v>
      </c>
      <c r="B730" s="4" t="s">
        <v>46</v>
      </c>
      <c r="C730" s="4" t="s">
        <v>47</v>
      </c>
      <c r="D730" s="4" t="s">
        <v>48</v>
      </c>
      <c r="E730" s="5">
        <v>3442</v>
      </c>
      <c r="F730" s="5" t="s">
        <v>41</v>
      </c>
      <c r="G730" s="5">
        <f t="shared" si="23"/>
        <v>1</v>
      </c>
      <c r="H730" s="8">
        <v>42663</v>
      </c>
      <c r="I730" s="7">
        <v>0.42708333333333331</v>
      </c>
    </row>
    <row r="731" spans="1:9" x14ac:dyDescent="0.2">
      <c r="A731" s="1">
        <f t="shared" si="22"/>
        <v>42662</v>
      </c>
      <c r="B731" s="4" t="s">
        <v>46</v>
      </c>
      <c r="C731" s="4" t="s">
        <v>47</v>
      </c>
      <c r="D731" s="4" t="s">
        <v>48</v>
      </c>
      <c r="E731" s="5">
        <v>3356</v>
      </c>
      <c r="F731" s="5" t="s">
        <v>41</v>
      </c>
      <c r="G731" s="5">
        <f t="shared" si="23"/>
        <v>1</v>
      </c>
      <c r="H731" s="8">
        <v>42662</v>
      </c>
      <c r="I731" s="7">
        <v>0.41944444444444445</v>
      </c>
    </row>
    <row r="732" spans="1:9" x14ac:dyDescent="0.2">
      <c r="A732" s="1">
        <f t="shared" si="22"/>
        <v>42661</v>
      </c>
      <c r="B732" s="4" t="s">
        <v>46</v>
      </c>
      <c r="C732" s="4" t="s">
        <v>47</v>
      </c>
      <c r="D732" s="4" t="s">
        <v>48</v>
      </c>
      <c r="E732" s="5">
        <v>3335</v>
      </c>
      <c r="F732" s="5" t="s">
        <v>40</v>
      </c>
      <c r="G732" s="5">
        <f t="shared" si="23"/>
        <v>-1</v>
      </c>
      <c r="H732" s="8">
        <v>42661</v>
      </c>
      <c r="I732" s="7">
        <v>0.42499999999999999</v>
      </c>
    </row>
    <row r="733" spans="1:9" x14ac:dyDescent="0.2">
      <c r="A733" s="1">
        <f t="shared" si="22"/>
        <v>42660</v>
      </c>
      <c r="B733" s="4" t="s">
        <v>46</v>
      </c>
      <c r="C733" s="4" t="s">
        <v>47</v>
      </c>
      <c r="D733" s="4" t="s">
        <v>48</v>
      </c>
      <c r="E733" s="5">
        <v>3366</v>
      </c>
      <c r="F733" s="5" t="s">
        <v>40</v>
      </c>
      <c r="G733" s="5">
        <f t="shared" si="23"/>
        <v>-1</v>
      </c>
      <c r="H733" s="8">
        <v>42660</v>
      </c>
      <c r="I733" s="7">
        <v>0.42499999999999999</v>
      </c>
    </row>
    <row r="734" spans="1:9" x14ac:dyDescent="0.2">
      <c r="A734" s="1">
        <f t="shared" si="22"/>
        <v>42657</v>
      </c>
      <c r="B734" s="4" t="s">
        <v>46</v>
      </c>
      <c r="C734" s="4" t="s">
        <v>47</v>
      </c>
      <c r="D734" s="4" t="s">
        <v>48</v>
      </c>
      <c r="E734" s="5">
        <v>3372</v>
      </c>
      <c r="F734" s="5" t="s">
        <v>41</v>
      </c>
      <c r="G734" s="5">
        <f t="shared" si="23"/>
        <v>1</v>
      </c>
      <c r="H734" s="8">
        <v>42657</v>
      </c>
      <c r="I734" s="7">
        <v>0.41944444444444445</v>
      </c>
    </row>
    <row r="735" spans="1:9" x14ac:dyDescent="0.2">
      <c r="A735" s="1">
        <f t="shared" si="22"/>
        <v>42656</v>
      </c>
      <c r="B735" s="4" t="s">
        <v>46</v>
      </c>
      <c r="C735" s="4" t="s">
        <v>47</v>
      </c>
      <c r="D735" s="4" t="s">
        <v>48</v>
      </c>
      <c r="E735" s="5">
        <v>3341</v>
      </c>
      <c r="F735" s="5" t="s">
        <v>40</v>
      </c>
      <c r="G735" s="5">
        <f t="shared" si="23"/>
        <v>-1</v>
      </c>
      <c r="H735" s="8">
        <v>42656</v>
      </c>
      <c r="I735" s="7">
        <v>0.42430555555555555</v>
      </c>
    </row>
    <row r="736" spans="1:9" x14ac:dyDescent="0.2">
      <c r="A736" s="1">
        <f t="shared" si="22"/>
        <v>42655</v>
      </c>
      <c r="B736" s="4" t="s">
        <v>46</v>
      </c>
      <c r="C736" s="4" t="s">
        <v>47</v>
      </c>
      <c r="D736" s="4" t="s">
        <v>48</v>
      </c>
      <c r="E736" s="5">
        <v>3382</v>
      </c>
      <c r="F736" s="5" t="s">
        <v>40</v>
      </c>
      <c r="G736" s="5">
        <f t="shared" si="23"/>
        <v>-1</v>
      </c>
      <c r="H736" s="8">
        <v>42655</v>
      </c>
      <c r="I736" s="7">
        <v>0.71111111111111114</v>
      </c>
    </row>
    <row r="737" spans="1:9" x14ac:dyDescent="0.2">
      <c r="A737" s="1">
        <f t="shared" si="22"/>
        <v>42654</v>
      </c>
      <c r="B737" s="4" t="s">
        <v>46</v>
      </c>
      <c r="C737" s="4" t="s">
        <v>47</v>
      </c>
      <c r="D737" s="4" t="s">
        <v>48</v>
      </c>
      <c r="E737" s="5">
        <v>3419</v>
      </c>
      <c r="F737" s="5" t="s">
        <v>41</v>
      </c>
      <c r="G737" s="5">
        <f t="shared" si="23"/>
        <v>1</v>
      </c>
      <c r="H737" s="8">
        <v>42654</v>
      </c>
      <c r="I737" s="7">
        <v>0.71250000000000002</v>
      </c>
    </row>
    <row r="738" spans="1:9" x14ac:dyDescent="0.2">
      <c r="A738" s="1">
        <f t="shared" si="22"/>
        <v>42653</v>
      </c>
      <c r="B738" s="4" t="s">
        <v>46</v>
      </c>
      <c r="C738" s="4" t="s">
        <v>47</v>
      </c>
      <c r="D738" s="4" t="s">
        <v>48</v>
      </c>
      <c r="E738" s="5">
        <v>3327</v>
      </c>
      <c r="F738" s="5" t="s">
        <v>40</v>
      </c>
      <c r="G738" s="5">
        <f t="shared" si="23"/>
        <v>-1</v>
      </c>
      <c r="H738" s="8">
        <v>42653</v>
      </c>
      <c r="I738" s="7">
        <v>0.42152777777777778</v>
      </c>
    </row>
    <row r="739" spans="1:9" x14ac:dyDescent="0.2">
      <c r="A739" s="1">
        <f t="shared" si="22"/>
        <v>42650</v>
      </c>
      <c r="B739" s="4" t="s">
        <v>46</v>
      </c>
      <c r="C739" s="4" t="s">
        <v>47</v>
      </c>
      <c r="D739" s="4" t="s">
        <v>48</v>
      </c>
      <c r="E739" s="5">
        <v>3361</v>
      </c>
      <c r="F739" s="5" t="s">
        <v>41</v>
      </c>
      <c r="G739" s="5">
        <f t="shared" si="23"/>
        <v>1</v>
      </c>
      <c r="H739" s="8">
        <v>42650</v>
      </c>
      <c r="I739" s="7">
        <v>0.4236111111111111</v>
      </c>
    </row>
    <row r="740" spans="1:9" x14ac:dyDescent="0.2">
      <c r="A740" s="1">
        <f t="shared" si="22"/>
        <v>42649</v>
      </c>
      <c r="B740" s="4" t="s">
        <v>46</v>
      </c>
      <c r="C740" s="4" t="s">
        <v>47</v>
      </c>
      <c r="D740" s="4" t="s">
        <v>48</v>
      </c>
      <c r="E740" s="5">
        <v>3317</v>
      </c>
      <c r="F740" s="5" t="s">
        <v>41</v>
      </c>
      <c r="G740" s="5">
        <f t="shared" si="23"/>
        <v>1</v>
      </c>
      <c r="H740" s="8">
        <v>42649</v>
      </c>
      <c r="I740" s="7">
        <v>0.42152777777777778</v>
      </c>
    </row>
    <row r="741" spans="1:9" x14ac:dyDescent="0.2">
      <c r="A741" s="1">
        <f t="shared" si="22"/>
        <v>42648</v>
      </c>
      <c r="B741" s="4" t="s">
        <v>46</v>
      </c>
      <c r="C741" s="4" t="s">
        <v>47</v>
      </c>
      <c r="D741" s="4" t="s">
        <v>48</v>
      </c>
      <c r="E741" s="5">
        <v>3241</v>
      </c>
      <c r="F741" s="5" t="s">
        <v>40</v>
      </c>
      <c r="G741" s="5">
        <f t="shared" si="23"/>
        <v>-1</v>
      </c>
      <c r="H741" s="8">
        <v>42648</v>
      </c>
      <c r="I741" s="7">
        <v>0.4236111111111111</v>
      </c>
    </row>
    <row r="742" spans="1:9" x14ac:dyDescent="0.2">
      <c r="A742" s="1">
        <f t="shared" si="22"/>
        <v>42647</v>
      </c>
      <c r="B742" s="4" t="s">
        <v>46</v>
      </c>
      <c r="C742" s="4" t="s">
        <v>47</v>
      </c>
      <c r="D742" s="4" t="s">
        <v>48</v>
      </c>
      <c r="E742" s="5">
        <v>3247</v>
      </c>
      <c r="F742" s="5" t="s">
        <v>41</v>
      </c>
      <c r="G742" s="5">
        <f t="shared" si="23"/>
        <v>1</v>
      </c>
      <c r="H742" s="8">
        <v>42647</v>
      </c>
      <c r="I742" s="7">
        <v>0.42291666666666666</v>
      </c>
    </row>
    <row r="743" spans="1:9" x14ac:dyDescent="0.2">
      <c r="A743" s="1">
        <f t="shared" si="22"/>
        <v>42646</v>
      </c>
      <c r="B743" s="4" t="s">
        <v>46</v>
      </c>
      <c r="C743" s="4" t="s">
        <v>47</v>
      </c>
      <c r="D743" s="4" t="s">
        <v>48</v>
      </c>
      <c r="E743" s="5">
        <v>3216</v>
      </c>
      <c r="F743" s="5" t="s">
        <v>41</v>
      </c>
      <c r="G743" s="5">
        <f t="shared" si="23"/>
        <v>1</v>
      </c>
      <c r="H743" s="8">
        <v>42646</v>
      </c>
      <c r="I743" s="7">
        <v>0.42083333333333334</v>
      </c>
    </row>
    <row r="744" spans="1:9" x14ac:dyDescent="0.2">
      <c r="A744" s="1">
        <f t="shared" si="22"/>
        <v>42643</v>
      </c>
      <c r="B744" s="4" t="s">
        <v>46</v>
      </c>
      <c r="C744" s="4" t="s">
        <v>47</v>
      </c>
      <c r="D744" s="4" t="s">
        <v>48</v>
      </c>
      <c r="E744" s="5">
        <v>3183</v>
      </c>
      <c r="F744" s="5" t="s">
        <v>41</v>
      </c>
      <c r="G744" s="5">
        <f t="shared" si="23"/>
        <v>1</v>
      </c>
      <c r="H744" s="8">
        <v>42643</v>
      </c>
      <c r="I744" s="7">
        <v>0.42430555555555555</v>
      </c>
    </row>
    <row r="745" spans="1:9" x14ac:dyDescent="0.2">
      <c r="A745" s="1">
        <f t="shared" si="22"/>
        <v>42642</v>
      </c>
      <c r="B745" s="4" t="s">
        <v>46</v>
      </c>
      <c r="C745" s="4" t="s">
        <v>47</v>
      </c>
      <c r="D745" s="4" t="s">
        <v>48</v>
      </c>
      <c r="E745" s="5">
        <v>3126</v>
      </c>
      <c r="F745" s="5" t="s">
        <v>41</v>
      </c>
      <c r="G745" s="5">
        <f t="shared" si="23"/>
        <v>1</v>
      </c>
      <c r="H745" s="8">
        <v>42642</v>
      </c>
      <c r="I745" s="7">
        <v>0.42152777777777778</v>
      </c>
    </row>
    <row r="746" spans="1:9" x14ac:dyDescent="0.2">
      <c r="A746" s="1">
        <f t="shared" si="22"/>
        <v>42641</v>
      </c>
      <c r="B746" s="4" t="s">
        <v>46</v>
      </c>
      <c r="C746" s="4" t="s">
        <v>47</v>
      </c>
      <c r="D746" s="4" t="s">
        <v>48</v>
      </c>
      <c r="E746" s="5">
        <v>2969</v>
      </c>
      <c r="F746" s="5" t="s">
        <v>40</v>
      </c>
      <c r="G746" s="5">
        <f t="shared" si="23"/>
        <v>-1</v>
      </c>
      <c r="H746" s="8">
        <v>42641</v>
      </c>
      <c r="I746" s="7">
        <v>0.4236111111111111</v>
      </c>
    </row>
    <row r="747" spans="1:9" x14ac:dyDescent="0.2">
      <c r="A747" s="1">
        <f t="shared" si="22"/>
        <v>42640</v>
      </c>
      <c r="B747" s="4" t="s">
        <v>46</v>
      </c>
      <c r="C747" s="4" t="s">
        <v>47</v>
      </c>
      <c r="D747" s="4" t="s">
        <v>48</v>
      </c>
      <c r="E747" s="5">
        <v>3064</v>
      </c>
      <c r="F747" s="5" t="s">
        <v>41</v>
      </c>
      <c r="G747" s="5">
        <f t="shared" si="23"/>
        <v>1</v>
      </c>
      <c r="H747" s="8">
        <v>42640</v>
      </c>
      <c r="I747" s="7">
        <v>0.42152777777777778</v>
      </c>
    </row>
    <row r="748" spans="1:9" x14ac:dyDescent="0.2">
      <c r="A748" s="1">
        <f t="shared" si="22"/>
        <v>42639</v>
      </c>
      <c r="B748" s="4" t="s">
        <v>46</v>
      </c>
      <c r="C748" s="4" t="s">
        <v>47</v>
      </c>
      <c r="D748" s="4" t="s">
        <v>48</v>
      </c>
      <c r="E748" s="5">
        <v>2965</v>
      </c>
      <c r="F748" s="5" t="s">
        <v>40</v>
      </c>
      <c r="G748" s="5">
        <f t="shared" si="23"/>
        <v>-1</v>
      </c>
      <c r="H748" s="8">
        <v>42639</v>
      </c>
      <c r="I748" s="7">
        <v>0.42152777777777778</v>
      </c>
    </row>
    <row r="749" spans="1:9" x14ac:dyDescent="0.2">
      <c r="A749" s="1">
        <f t="shared" si="22"/>
        <v>42636</v>
      </c>
      <c r="B749" s="4" t="s">
        <v>46</v>
      </c>
      <c r="C749" s="4" t="s">
        <v>47</v>
      </c>
      <c r="D749" s="4" t="s">
        <v>48</v>
      </c>
      <c r="E749" s="5">
        <v>3096</v>
      </c>
      <c r="F749" s="5" t="s">
        <v>41</v>
      </c>
      <c r="G749" s="5">
        <f t="shared" si="23"/>
        <v>1</v>
      </c>
      <c r="H749" s="8">
        <v>42636</v>
      </c>
      <c r="I749" s="7">
        <v>0.4201388888888889</v>
      </c>
    </row>
    <row r="750" spans="1:9" x14ac:dyDescent="0.2">
      <c r="A750" s="1">
        <f t="shared" si="22"/>
        <v>42635</v>
      </c>
      <c r="B750" s="4" t="s">
        <v>46</v>
      </c>
      <c r="C750" s="4" t="s">
        <v>47</v>
      </c>
      <c r="D750" s="4" t="s">
        <v>48</v>
      </c>
      <c r="E750" s="5">
        <v>3041</v>
      </c>
      <c r="F750" s="5" t="s">
        <v>41</v>
      </c>
      <c r="G750" s="5">
        <f t="shared" si="23"/>
        <v>1</v>
      </c>
      <c r="H750" s="8">
        <v>42635</v>
      </c>
      <c r="I750" s="7">
        <v>0.43402777777777773</v>
      </c>
    </row>
    <row r="751" spans="1:9" x14ac:dyDescent="0.2">
      <c r="A751" s="1">
        <f t="shared" si="22"/>
        <v>42634</v>
      </c>
      <c r="B751" s="4" t="s">
        <v>46</v>
      </c>
      <c r="C751" s="4" t="s">
        <v>47</v>
      </c>
      <c r="D751" s="4" t="s">
        <v>48</v>
      </c>
      <c r="E751" s="5">
        <v>2952</v>
      </c>
      <c r="F751" s="5" t="s">
        <v>41</v>
      </c>
      <c r="G751" s="5">
        <f t="shared" si="23"/>
        <v>1</v>
      </c>
      <c r="H751" s="8">
        <v>42634</v>
      </c>
      <c r="I751" s="7">
        <v>0.42638888888888887</v>
      </c>
    </row>
    <row r="752" spans="1:9" x14ac:dyDescent="0.2">
      <c r="A752" s="1">
        <f t="shared" si="22"/>
        <v>42633</v>
      </c>
      <c r="B752" s="4" t="s">
        <v>46</v>
      </c>
      <c r="C752" s="4" t="s">
        <v>47</v>
      </c>
      <c r="D752" s="4" t="s">
        <v>48</v>
      </c>
      <c r="E752" s="5">
        <v>2896</v>
      </c>
      <c r="F752" s="5" t="s">
        <v>41</v>
      </c>
      <c r="G752" s="5">
        <f t="shared" si="23"/>
        <v>1</v>
      </c>
      <c r="H752" s="8">
        <v>42633</v>
      </c>
      <c r="I752" s="7">
        <v>0.43402777777777773</v>
      </c>
    </row>
    <row r="753" spans="1:9" x14ac:dyDescent="0.2">
      <c r="A753" s="1">
        <f t="shared" si="22"/>
        <v>42632</v>
      </c>
      <c r="B753" s="4" t="s">
        <v>46</v>
      </c>
      <c r="C753" s="4" t="s">
        <v>47</v>
      </c>
      <c r="D753" s="4" t="s">
        <v>48</v>
      </c>
      <c r="E753" s="5">
        <v>2878</v>
      </c>
      <c r="F753" s="5" t="s">
        <v>40</v>
      </c>
      <c r="G753" s="5">
        <f t="shared" si="23"/>
        <v>-1</v>
      </c>
      <c r="H753" s="8">
        <v>42632</v>
      </c>
      <c r="I753" s="7">
        <v>0.4291666666666667</v>
      </c>
    </row>
    <row r="754" spans="1:9" x14ac:dyDescent="0.2">
      <c r="A754" s="1">
        <f t="shared" si="22"/>
        <v>42629</v>
      </c>
      <c r="B754" s="4" t="s">
        <v>46</v>
      </c>
      <c r="C754" s="4" t="s">
        <v>47</v>
      </c>
      <c r="D754" s="4" t="s">
        <v>48</v>
      </c>
      <c r="E754" s="5">
        <v>2943</v>
      </c>
      <c r="F754" s="5" t="s">
        <v>41</v>
      </c>
      <c r="G754" s="5">
        <f t="shared" si="23"/>
        <v>1</v>
      </c>
      <c r="H754" s="8">
        <v>42629</v>
      </c>
      <c r="I754" s="7">
        <v>0.42777777777777781</v>
      </c>
    </row>
    <row r="755" spans="1:9" x14ac:dyDescent="0.2">
      <c r="A755" s="1">
        <f t="shared" si="22"/>
        <v>42628</v>
      </c>
      <c r="B755" s="4" t="s">
        <v>46</v>
      </c>
      <c r="C755" s="4" t="s">
        <v>47</v>
      </c>
      <c r="D755" s="4" t="s">
        <v>48</v>
      </c>
      <c r="E755" s="5">
        <v>2918</v>
      </c>
      <c r="F755" s="5" t="s">
        <v>40</v>
      </c>
      <c r="G755" s="5">
        <f t="shared" si="23"/>
        <v>-1</v>
      </c>
      <c r="H755" s="8">
        <v>42628</v>
      </c>
      <c r="I755" s="7">
        <v>0.42777777777777781</v>
      </c>
    </row>
    <row r="756" spans="1:9" x14ac:dyDescent="0.2">
      <c r="A756" s="1">
        <f t="shared" si="22"/>
        <v>42627</v>
      </c>
      <c r="B756" s="4" t="s">
        <v>46</v>
      </c>
      <c r="C756" s="4" t="s">
        <v>47</v>
      </c>
      <c r="D756" s="4" t="s">
        <v>48</v>
      </c>
      <c r="E756" s="5">
        <v>3004</v>
      </c>
      <c r="F756" s="5" t="s">
        <v>40</v>
      </c>
      <c r="G756" s="5">
        <f t="shared" si="23"/>
        <v>-1</v>
      </c>
      <c r="H756" s="8">
        <v>42627</v>
      </c>
      <c r="I756" s="7">
        <v>0.4291666666666667</v>
      </c>
    </row>
    <row r="757" spans="1:9" x14ac:dyDescent="0.2">
      <c r="A757" s="1">
        <f t="shared" si="22"/>
        <v>42626</v>
      </c>
      <c r="B757" s="4" t="s">
        <v>46</v>
      </c>
      <c r="C757" s="4" t="s">
        <v>47</v>
      </c>
      <c r="D757" s="4" t="s">
        <v>48</v>
      </c>
      <c r="E757" s="5">
        <v>3097</v>
      </c>
      <c r="F757" s="5" t="s">
        <v>41</v>
      </c>
      <c r="G757" s="5">
        <f t="shared" si="23"/>
        <v>1</v>
      </c>
      <c r="H757" s="8">
        <v>42626</v>
      </c>
      <c r="I757" s="7">
        <v>0.71180555555555547</v>
      </c>
    </row>
    <row r="758" spans="1:9" x14ac:dyDescent="0.2">
      <c r="A758" s="1">
        <f t="shared" si="22"/>
        <v>42625</v>
      </c>
      <c r="B758" s="4" t="s">
        <v>46</v>
      </c>
      <c r="C758" s="4" t="s">
        <v>47</v>
      </c>
      <c r="D758" s="4" t="s">
        <v>48</v>
      </c>
      <c r="E758" s="5">
        <v>3053</v>
      </c>
      <c r="F758" s="5" t="s">
        <v>40</v>
      </c>
      <c r="G758" s="5">
        <f t="shared" si="23"/>
        <v>-1</v>
      </c>
      <c r="H758" s="8">
        <v>42625</v>
      </c>
      <c r="I758" s="7">
        <v>0.44861111111111113</v>
      </c>
    </row>
    <row r="759" spans="1:9" x14ac:dyDescent="0.2">
      <c r="A759" s="1">
        <f t="shared" si="22"/>
        <v>42622</v>
      </c>
      <c r="B759" s="4" t="s">
        <v>46</v>
      </c>
      <c r="C759" s="4" t="s">
        <v>47</v>
      </c>
      <c r="D759" s="4" t="s">
        <v>48</v>
      </c>
      <c r="E759" s="5">
        <v>3164</v>
      </c>
      <c r="F759" s="5" t="s">
        <v>41</v>
      </c>
      <c r="G759" s="5">
        <f t="shared" si="23"/>
        <v>1</v>
      </c>
      <c r="H759" s="8">
        <v>42622</v>
      </c>
      <c r="I759" s="7">
        <v>0.42499999999999999</v>
      </c>
    </row>
    <row r="760" spans="1:9" x14ac:dyDescent="0.2">
      <c r="A760" s="1">
        <f t="shared" si="22"/>
        <v>42621</v>
      </c>
      <c r="B760" s="4" t="s">
        <v>46</v>
      </c>
      <c r="C760" s="4" t="s">
        <v>47</v>
      </c>
      <c r="D760" s="4" t="s">
        <v>48</v>
      </c>
      <c r="E760" s="5">
        <v>3019</v>
      </c>
      <c r="F760" s="5" t="s">
        <v>41</v>
      </c>
      <c r="G760" s="5">
        <f t="shared" si="23"/>
        <v>1</v>
      </c>
      <c r="H760" s="8">
        <v>42621</v>
      </c>
      <c r="I760" s="7">
        <v>0.43333333333333335</v>
      </c>
    </row>
    <row r="761" spans="1:9" x14ac:dyDescent="0.2">
      <c r="A761" s="1">
        <f t="shared" si="22"/>
        <v>42620</v>
      </c>
      <c r="B761" s="4" t="s">
        <v>46</v>
      </c>
      <c r="C761" s="4" t="s">
        <v>47</v>
      </c>
      <c r="D761" s="4" t="s">
        <v>48</v>
      </c>
      <c r="E761" s="5">
        <v>2983</v>
      </c>
      <c r="F761" s="5" t="s">
        <v>41</v>
      </c>
      <c r="G761" s="5">
        <f t="shared" si="23"/>
        <v>1</v>
      </c>
      <c r="H761" s="8">
        <v>42620</v>
      </c>
      <c r="I761" s="7">
        <v>0.4201388888888889</v>
      </c>
    </row>
    <row r="762" spans="1:9" x14ac:dyDescent="0.2">
      <c r="A762" s="1">
        <f t="shared" si="22"/>
        <v>42619</v>
      </c>
      <c r="B762" s="4" t="s">
        <v>46</v>
      </c>
      <c r="C762" s="4" t="s">
        <v>47</v>
      </c>
      <c r="D762" s="4" t="s">
        <v>48</v>
      </c>
      <c r="E762" s="5">
        <v>2970</v>
      </c>
      <c r="F762" s="5" t="s">
        <v>42</v>
      </c>
      <c r="G762" s="5">
        <f t="shared" si="23"/>
        <v>1</v>
      </c>
      <c r="H762" s="8">
        <v>42619</v>
      </c>
      <c r="I762" s="7">
        <v>0.43124999999999997</v>
      </c>
    </row>
    <row r="763" spans="1:9" x14ac:dyDescent="0.2">
      <c r="A763" s="1">
        <f t="shared" si="22"/>
        <v>42618</v>
      </c>
      <c r="B763" s="4" t="s">
        <v>46</v>
      </c>
      <c r="C763" s="4" t="s">
        <v>47</v>
      </c>
      <c r="D763" s="4" t="s">
        <v>48</v>
      </c>
      <c r="E763" s="5">
        <v>2970</v>
      </c>
      <c r="F763" s="5" t="s">
        <v>41</v>
      </c>
      <c r="G763" s="5">
        <f t="shared" si="23"/>
        <v>1</v>
      </c>
      <c r="H763" s="8">
        <v>42618</v>
      </c>
      <c r="I763" s="7">
        <v>0.71527777777777779</v>
      </c>
    </row>
    <row r="764" spans="1:9" x14ac:dyDescent="0.2">
      <c r="A764" s="1">
        <f t="shared" si="22"/>
        <v>42615</v>
      </c>
      <c r="B764" s="4" t="s">
        <v>46</v>
      </c>
      <c r="C764" s="4" t="s">
        <v>47</v>
      </c>
      <c r="D764" s="4" t="s">
        <v>48</v>
      </c>
      <c r="E764" s="5">
        <v>2890</v>
      </c>
      <c r="F764" s="5" t="s">
        <v>40</v>
      </c>
      <c r="G764" s="5">
        <f t="shared" si="23"/>
        <v>-1</v>
      </c>
      <c r="H764" s="8">
        <v>42615</v>
      </c>
      <c r="I764" s="7">
        <v>0.42291666666666666</v>
      </c>
    </row>
    <row r="765" spans="1:9" x14ac:dyDescent="0.2">
      <c r="A765" s="1">
        <f t="shared" si="22"/>
        <v>42614</v>
      </c>
      <c r="B765" s="4" t="s">
        <v>46</v>
      </c>
      <c r="C765" s="4" t="s">
        <v>47</v>
      </c>
      <c r="D765" s="4" t="s">
        <v>48</v>
      </c>
      <c r="E765" s="5">
        <v>2994</v>
      </c>
      <c r="F765" s="5" t="s">
        <v>40</v>
      </c>
      <c r="G765" s="5">
        <f t="shared" si="23"/>
        <v>-1</v>
      </c>
      <c r="H765" s="8">
        <v>42614</v>
      </c>
      <c r="I765" s="7">
        <v>0.42291666666666666</v>
      </c>
    </row>
    <row r="766" spans="1:9" x14ac:dyDescent="0.2">
      <c r="A766" s="1">
        <f t="shared" si="22"/>
        <v>42613</v>
      </c>
      <c r="B766" s="4" t="s">
        <v>46</v>
      </c>
      <c r="C766" s="4" t="s">
        <v>47</v>
      </c>
      <c r="D766" s="4" t="s">
        <v>48</v>
      </c>
      <c r="E766" s="5">
        <v>3110</v>
      </c>
      <c r="F766" s="5" t="s">
        <v>40</v>
      </c>
      <c r="G766" s="5">
        <f t="shared" si="23"/>
        <v>-1</v>
      </c>
      <c r="H766" s="8">
        <v>42613</v>
      </c>
      <c r="I766" s="7">
        <v>0.43194444444444446</v>
      </c>
    </row>
    <row r="767" spans="1:9" x14ac:dyDescent="0.2">
      <c r="A767" s="1">
        <f t="shared" si="22"/>
        <v>42612</v>
      </c>
      <c r="B767" s="4" t="s">
        <v>46</v>
      </c>
      <c r="C767" s="4" t="s">
        <v>47</v>
      </c>
      <c r="D767" s="4" t="s">
        <v>48</v>
      </c>
      <c r="E767" s="5">
        <v>3156</v>
      </c>
      <c r="F767" s="5" t="s">
        <v>40</v>
      </c>
      <c r="G767" s="5">
        <f t="shared" si="23"/>
        <v>-1</v>
      </c>
      <c r="H767" s="8">
        <v>42612</v>
      </c>
      <c r="I767" s="7">
        <v>0.43055555555555558</v>
      </c>
    </row>
    <row r="768" spans="1:9" x14ac:dyDescent="0.2">
      <c r="A768" s="1">
        <f t="shared" si="22"/>
        <v>42611</v>
      </c>
      <c r="B768" s="4" t="s">
        <v>46</v>
      </c>
      <c r="C768" s="4" t="s">
        <v>47</v>
      </c>
      <c r="D768" s="4" t="s">
        <v>48</v>
      </c>
      <c r="E768" s="5">
        <v>3193</v>
      </c>
      <c r="F768" s="5" t="s">
        <v>41</v>
      </c>
      <c r="G768" s="5">
        <f t="shared" si="23"/>
        <v>1</v>
      </c>
      <c r="H768" s="8">
        <v>42611</v>
      </c>
      <c r="I768" s="7">
        <v>0.4368055555555555</v>
      </c>
    </row>
    <row r="769" spans="1:9" x14ac:dyDescent="0.2">
      <c r="A769" s="1">
        <f t="shared" si="22"/>
        <v>42608</v>
      </c>
      <c r="B769" s="4" t="s">
        <v>46</v>
      </c>
      <c r="C769" s="4" t="s">
        <v>47</v>
      </c>
      <c r="D769" s="4" t="s">
        <v>48</v>
      </c>
      <c r="E769" s="5">
        <v>3175</v>
      </c>
      <c r="F769" s="5" t="s">
        <v>41</v>
      </c>
      <c r="G769" s="5">
        <f t="shared" si="23"/>
        <v>1</v>
      </c>
      <c r="H769" s="8">
        <v>42608</v>
      </c>
      <c r="I769" s="7">
        <v>0.42291666666666666</v>
      </c>
    </row>
    <row r="770" spans="1:9" x14ac:dyDescent="0.2">
      <c r="A770" s="1">
        <f t="shared" si="22"/>
        <v>42607</v>
      </c>
      <c r="B770" s="4" t="s">
        <v>46</v>
      </c>
      <c r="C770" s="4" t="s">
        <v>47</v>
      </c>
      <c r="D770" s="4" t="s">
        <v>48</v>
      </c>
      <c r="E770" s="5">
        <v>3140</v>
      </c>
      <c r="F770" s="5" t="s">
        <v>40</v>
      </c>
      <c r="G770" s="5">
        <f t="shared" si="23"/>
        <v>-1</v>
      </c>
      <c r="H770" s="8">
        <v>42607</v>
      </c>
      <c r="I770" s="7">
        <v>0.42152777777777778</v>
      </c>
    </row>
    <row r="771" spans="1:9" x14ac:dyDescent="0.2">
      <c r="A771" s="1">
        <f t="shared" ref="A771:A834" si="24">H771</f>
        <v>42606</v>
      </c>
      <c r="B771" s="4" t="s">
        <v>46</v>
      </c>
      <c r="C771" s="4" t="s">
        <v>47</v>
      </c>
      <c r="D771" s="4" t="s">
        <v>48</v>
      </c>
      <c r="E771" s="5">
        <v>3227</v>
      </c>
      <c r="F771" s="5" t="s">
        <v>41</v>
      </c>
      <c r="G771" s="5">
        <f t="shared" ref="G771:G834" si="25">IF(F771="-",-1,1)</f>
        <v>1</v>
      </c>
      <c r="H771" s="8">
        <v>42606</v>
      </c>
      <c r="I771" s="7">
        <v>0.42777777777777781</v>
      </c>
    </row>
    <row r="772" spans="1:9" x14ac:dyDescent="0.2">
      <c r="A772" s="1">
        <f t="shared" si="24"/>
        <v>42605</v>
      </c>
      <c r="B772" s="4" t="s">
        <v>46</v>
      </c>
      <c r="C772" s="4" t="s">
        <v>47</v>
      </c>
      <c r="D772" s="4" t="s">
        <v>48</v>
      </c>
      <c r="E772" s="5">
        <v>3186</v>
      </c>
      <c r="F772" s="5" t="s">
        <v>40</v>
      </c>
      <c r="G772" s="5">
        <f t="shared" si="25"/>
        <v>-1</v>
      </c>
      <c r="H772" s="8">
        <v>42605</v>
      </c>
      <c r="I772" s="7">
        <v>0.44166666666666665</v>
      </c>
    </row>
    <row r="773" spans="1:9" x14ac:dyDescent="0.2">
      <c r="A773" s="1">
        <f t="shared" si="24"/>
        <v>42604</v>
      </c>
      <c r="B773" s="4" t="s">
        <v>46</v>
      </c>
      <c r="C773" s="4" t="s">
        <v>47</v>
      </c>
      <c r="D773" s="4" t="s">
        <v>48</v>
      </c>
      <c r="E773" s="5">
        <v>3247</v>
      </c>
      <c r="F773" s="5" t="s">
        <v>41</v>
      </c>
      <c r="G773" s="5">
        <f t="shared" si="25"/>
        <v>1</v>
      </c>
      <c r="H773" s="8">
        <v>42604</v>
      </c>
      <c r="I773" s="7">
        <v>0.42986111111111108</v>
      </c>
    </row>
    <row r="774" spans="1:9" x14ac:dyDescent="0.2">
      <c r="A774" s="1">
        <f t="shared" si="24"/>
        <v>42601</v>
      </c>
      <c r="B774" s="4" t="s">
        <v>46</v>
      </c>
      <c r="C774" s="4" t="s">
        <v>47</v>
      </c>
      <c r="D774" s="4" t="s">
        <v>48</v>
      </c>
      <c r="E774" s="5">
        <v>3221</v>
      </c>
      <c r="F774" s="5" t="s">
        <v>41</v>
      </c>
      <c r="G774" s="5">
        <f t="shared" si="25"/>
        <v>1</v>
      </c>
      <c r="H774" s="8">
        <v>42601</v>
      </c>
      <c r="I774" s="7">
        <v>0.42083333333333334</v>
      </c>
    </row>
    <row r="775" spans="1:9" x14ac:dyDescent="0.2">
      <c r="A775" s="1">
        <f t="shared" si="24"/>
        <v>42600</v>
      </c>
      <c r="B775" s="4" t="s">
        <v>46</v>
      </c>
      <c r="C775" s="4" t="s">
        <v>47</v>
      </c>
      <c r="D775" s="4" t="s">
        <v>48</v>
      </c>
      <c r="E775" s="5">
        <v>3130</v>
      </c>
      <c r="F775" s="5" t="s">
        <v>41</v>
      </c>
      <c r="G775" s="5">
        <f t="shared" si="25"/>
        <v>1</v>
      </c>
      <c r="H775" s="8">
        <v>42600</v>
      </c>
      <c r="I775" s="7">
        <v>0.42222222222222222</v>
      </c>
    </row>
    <row r="776" spans="1:9" x14ac:dyDescent="0.2">
      <c r="A776" s="1">
        <f t="shared" si="24"/>
        <v>42599</v>
      </c>
      <c r="B776" s="4" t="s">
        <v>46</v>
      </c>
      <c r="C776" s="4" t="s">
        <v>47</v>
      </c>
      <c r="D776" s="4" t="s">
        <v>48</v>
      </c>
      <c r="E776" s="5">
        <v>3116</v>
      </c>
      <c r="F776" s="5" t="s">
        <v>41</v>
      </c>
      <c r="G776" s="5">
        <f t="shared" si="25"/>
        <v>1</v>
      </c>
      <c r="H776" s="8">
        <v>42599</v>
      </c>
      <c r="I776" s="7">
        <v>0.43055555555555558</v>
      </c>
    </row>
    <row r="777" spans="1:9" x14ac:dyDescent="0.2">
      <c r="A777" s="1">
        <f t="shared" si="24"/>
        <v>42598</v>
      </c>
      <c r="B777" s="4" t="s">
        <v>46</v>
      </c>
      <c r="C777" s="4" t="s">
        <v>47</v>
      </c>
      <c r="D777" s="4" t="s">
        <v>48</v>
      </c>
      <c r="E777" s="5">
        <v>2973</v>
      </c>
      <c r="F777" s="5" t="s">
        <v>41</v>
      </c>
      <c r="G777" s="5">
        <f t="shared" si="25"/>
        <v>1</v>
      </c>
      <c r="H777" s="8">
        <v>42598</v>
      </c>
      <c r="I777" s="7">
        <v>0.42083333333333334</v>
      </c>
    </row>
    <row r="778" spans="1:9" x14ac:dyDescent="0.2">
      <c r="A778" s="1">
        <f t="shared" si="24"/>
        <v>42594</v>
      </c>
      <c r="B778" s="4" t="s">
        <v>46</v>
      </c>
      <c r="C778" s="4" t="s">
        <v>47</v>
      </c>
      <c r="D778" s="4" t="s">
        <v>48</v>
      </c>
      <c r="E778" s="5">
        <v>2908</v>
      </c>
      <c r="F778" s="5" t="s">
        <v>41</v>
      </c>
      <c r="G778" s="5">
        <f t="shared" si="25"/>
        <v>1</v>
      </c>
      <c r="H778" s="8">
        <v>42594</v>
      </c>
      <c r="I778" s="7">
        <v>0.4201388888888889</v>
      </c>
    </row>
    <row r="779" spans="1:9" x14ac:dyDescent="0.2">
      <c r="A779" s="1">
        <f t="shared" si="24"/>
        <v>42593</v>
      </c>
      <c r="B779" s="4" t="s">
        <v>46</v>
      </c>
      <c r="C779" s="4" t="s">
        <v>47</v>
      </c>
      <c r="D779" s="4" t="s">
        <v>48</v>
      </c>
      <c r="E779" s="5">
        <v>2784</v>
      </c>
      <c r="F779" s="5" t="s">
        <v>40</v>
      </c>
      <c r="G779" s="5">
        <f t="shared" si="25"/>
        <v>-1</v>
      </c>
      <c r="H779" s="8">
        <v>42593</v>
      </c>
      <c r="I779" s="7">
        <v>0.42222222222222222</v>
      </c>
    </row>
    <row r="780" spans="1:9" x14ac:dyDescent="0.2">
      <c r="A780" s="1">
        <f t="shared" si="24"/>
        <v>42592</v>
      </c>
      <c r="B780" s="4" t="s">
        <v>46</v>
      </c>
      <c r="C780" s="4" t="s">
        <v>47</v>
      </c>
      <c r="D780" s="4" t="s">
        <v>48</v>
      </c>
      <c r="E780" s="5">
        <v>2864</v>
      </c>
      <c r="F780" s="5" t="s">
        <v>40</v>
      </c>
      <c r="G780" s="5">
        <f t="shared" si="25"/>
        <v>-1</v>
      </c>
      <c r="H780" s="8">
        <v>42592</v>
      </c>
      <c r="I780" s="7">
        <v>0.42083333333333334</v>
      </c>
    </row>
    <row r="781" spans="1:9" x14ac:dyDescent="0.2">
      <c r="A781" s="1">
        <f t="shared" si="24"/>
        <v>42591</v>
      </c>
      <c r="B781" s="4" t="s">
        <v>46</v>
      </c>
      <c r="C781" s="4" t="s">
        <v>47</v>
      </c>
      <c r="D781" s="4" t="s">
        <v>48</v>
      </c>
      <c r="E781" s="5">
        <v>2871</v>
      </c>
      <c r="F781" s="5" t="s">
        <v>41</v>
      </c>
      <c r="G781" s="5">
        <f t="shared" si="25"/>
        <v>1</v>
      </c>
      <c r="H781" s="8">
        <v>42591</v>
      </c>
      <c r="I781" s="7">
        <v>0.42291666666666666</v>
      </c>
    </row>
    <row r="782" spans="1:9" x14ac:dyDescent="0.2">
      <c r="A782" s="1">
        <f t="shared" si="24"/>
        <v>42590</v>
      </c>
      <c r="B782" s="4" t="s">
        <v>46</v>
      </c>
      <c r="C782" s="4" t="s">
        <v>47</v>
      </c>
      <c r="D782" s="4" t="s">
        <v>48</v>
      </c>
      <c r="E782" s="5">
        <v>2793</v>
      </c>
      <c r="F782" s="5" t="s">
        <v>40</v>
      </c>
      <c r="G782" s="5">
        <f t="shared" si="25"/>
        <v>-1</v>
      </c>
      <c r="H782" s="8">
        <v>42590</v>
      </c>
      <c r="I782" s="7">
        <v>0.4284722222222222</v>
      </c>
    </row>
    <row r="783" spans="1:9" x14ac:dyDescent="0.2">
      <c r="A783" s="1">
        <f t="shared" si="24"/>
        <v>42587</v>
      </c>
      <c r="B783" s="4" t="s">
        <v>46</v>
      </c>
      <c r="C783" s="4" t="s">
        <v>47</v>
      </c>
      <c r="D783" s="4" t="s">
        <v>48</v>
      </c>
      <c r="E783" s="5">
        <v>2807</v>
      </c>
      <c r="F783" s="5" t="s">
        <v>41</v>
      </c>
      <c r="G783" s="5">
        <f t="shared" si="25"/>
        <v>1</v>
      </c>
      <c r="H783" s="8">
        <v>42587</v>
      </c>
      <c r="I783" s="7">
        <v>0.4291666666666667</v>
      </c>
    </row>
    <row r="784" spans="1:9" x14ac:dyDescent="0.2">
      <c r="A784" s="1">
        <f t="shared" si="24"/>
        <v>42586</v>
      </c>
      <c r="B784" s="4" t="s">
        <v>46</v>
      </c>
      <c r="C784" s="4" t="s">
        <v>47</v>
      </c>
      <c r="D784" s="4" t="s">
        <v>48</v>
      </c>
      <c r="E784" s="5">
        <v>2733</v>
      </c>
      <c r="F784" s="5" t="s">
        <v>41</v>
      </c>
      <c r="G784" s="5">
        <f t="shared" si="25"/>
        <v>1</v>
      </c>
      <c r="H784" s="8">
        <v>42586</v>
      </c>
      <c r="I784" s="7">
        <v>0.4236111111111111</v>
      </c>
    </row>
    <row r="785" spans="1:9" x14ac:dyDescent="0.2">
      <c r="A785" s="1">
        <f t="shared" si="24"/>
        <v>42585</v>
      </c>
      <c r="B785" s="4" t="s">
        <v>46</v>
      </c>
      <c r="C785" s="4" t="s">
        <v>47</v>
      </c>
      <c r="D785" s="4" t="s">
        <v>48</v>
      </c>
      <c r="E785" s="5">
        <v>2638</v>
      </c>
      <c r="F785" s="5" t="s">
        <v>40</v>
      </c>
      <c r="G785" s="5">
        <f t="shared" si="25"/>
        <v>-1</v>
      </c>
      <c r="H785" s="8">
        <v>42585</v>
      </c>
      <c r="I785" s="7">
        <v>0.4236111111111111</v>
      </c>
    </row>
    <row r="786" spans="1:9" x14ac:dyDescent="0.2">
      <c r="A786" s="1">
        <f t="shared" si="24"/>
        <v>42584</v>
      </c>
      <c r="B786" s="4" t="s">
        <v>46</v>
      </c>
      <c r="C786" s="4" t="s">
        <v>47</v>
      </c>
      <c r="D786" s="4" t="s">
        <v>48</v>
      </c>
      <c r="E786" s="5">
        <v>2674</v>
      </c>
      <c r="F786" s="5" t="s">
        <v>40</v>
      </c>
      <c r="G786" s="5">
        <f t="shared" si="25"/>
        <v>-1</v>
      </c>
      <c r="H786" s="8">
        <v>42584</v>
      </c>
      <c r="I786" s="7">
        <v>0.42222222222222222</v>
      </c>
    </row>
    <row r="787" spans="1:9" x14ac:dyDescent="0.2">
      <c r="A787" s="1">
        <f t="shared" si="24"/>
        <v>42583</v>
      </c>
      <c r="B787" s="4" t="s">
        <v>46</v>
      </c>
      <c r="C787" s="4" t="s">
        <v>47</v>
      </c>
      <c r="D787" s="4" t="s">
        <v>48</v>
      </c>
      <c r="E787" s="5">
        <v>2789</v>
      </c>
      <c r="F787" s="5" t="s">
        <v>41</v>
      </c>
      <c r="G787" s="5">
        <f t="shared" si="25"/>
        <v>1</v>
      </c>
      <c r="H787" s="8">
        <v>42583</v>
      </c>
      <c r="I787" s="7">
        <v>0.43055555555555558</v>
      </c>
    </row>
    <row r="788" spans="1:9" x14ac:dyDescent="0.2">
      <c r="A788" s="1">
        <f t="shared" si="24"/>
        <v>42580</v>
      </c>
      <c r="B788" s="4" t="s">
        <v>46</v>
      </c>
      <c r="C788" s="4" t="s">
        <v>47</v>
      </c>
      <c r="D788" s="4" t="s">
        <v>48</v>
      </c>
      <c r="E788" s="5">
        <v>2759</v>
      </c>
      <c r="F788" s="5" t="s">
        <v>40</v>
      </c>
      <c r="G788" s="5">
        <f t="shared" si="25"/>
        <v>-1</v>
      </c>
      <c r="H788" s="8">
        <v>42580</v>
      </c>
      <c r="I788" s="7">
        <v>0.42291666666666666</v>
      </c>
    </row>
    <row r="789" spans="1:9" x14ac:dyDescent="0.2">
      <c r="A789" s="1">
        <f t="shared" si="24"/>
        <v>42579</v>
      </c>
      <c r="B789" s="4" t="s">
        <v>46</v>
      </c>
      <c r="C789" s="4" t="s">
        <v>47</v>
      </c>
      <c r="D789" s="4" t="s">
        <v>48</v>
      </c>
      <c r="E789" s="5">
        <v>2819</v>
      </c>
      <c r="F789" s="5" t="s">
        <v>40</v>
      </c>
      <c r="G789" s="5">
        <f t="shared" si="25"/>
        <v>-1</v>
      </c>
      <c r="H789" s="8">
        <v>42579</v>
      </c>
      <c r="I789" s="7">
        <v>0.42152777777777778</v>
      </c>
    </row>
    <row r="790" spans="1:9" x14ac:dyDescent="0.2">
      <c r="A790" s="1">
        <f t="shared" si="24"/>
        <v>42578</v>
      </c>
      <c r="B790" s="4" t="s">
        <v>46</v>
      </c>
      <c r="C790" s="4" t="s">
        <v>47</v>
      </c>
      <c r="D790" s="4" t="s">
        <v>48</v>
      </c>
      <c r="E790" s="5">
        <v>2891</v>
      </c>
      <c r="F790" s="5" t="s">
        <v>40</v>
      </c>
      <c r="G790" s="5">
        <f t="shared" si="25"/>
        <v>-1</v>
      </c>
      <c r="H790" s="8">
        <v>42578</v>
      </c>
      <c r="I790" s="7">
        <v>0.42291666666666666</v>
      </c>
    </row>
    <row r="791" spans="1:9" x14ac:dyDescent="0.2">
      <c r="A791" s="1">
        <f t="shared" si="24"/>
        <v>42577</v>
      </c>
      <c r="B791" s="4" t="s">
        <v>46</v>
      </c>
      <c r="C791" s="4" t="s">
        <v>47</v>
      </c>
      <c r="D791" s="4" t="s">
        <v>48</v>
      </c>
      <c r="E791" s="5">
        <v>2900</v>
      </c>
      <c r="F791" s="5" t="s">
        <v>40</v>
      </c>
      <c r="G791" s="5">
        <f t="shared" si="25"/>
        <v>-1</v>
      </c>
      <c r="H791" s="8">
        <v>42577</v>
      </c>
      <c r="I791" s="7">
        <v>0.42222222222222222</v>
      </c>
    </row>
    <row r="792" spans="1:9" x14ac:dyDescent="0.2">
      <c r="A792" s="1">
        <f t="shared" si="24"/>
        <v>42576</v>
      </c>
      <c r="B792" s="4" t="s">
        <v>46</v>
      </c>
      <c r="C792" s="4" t="s">
        <v>47</v>
      </c>
      <c r="D792" s="4" t="s">
        <v>48</v>
      </c>
      <c r="E792" s="5">
        <v>2967</v>
      </c>
      <c r="F792" s="5" t="s">
        <v>40</v>
      </c>
      <c r="G792" s="5">
        <f t="shared" si="25"/>
        <v>-1</v>
      </c>
      <c r="H792" s="8">
        <v>42576</v>
      </c>
      <c r="I792" s="7">
        <v>0.42430555555555555</v>
      </c>
    </row>
    <row r="793" spans="1:9" x14ac:dyDescent="0.2">
      <c r="A793" s="1">
        <f t="shared" si="24"/>
        <v>42573</v>
      </c>
      <c r="B793" s="4" t="s">
        <v>46</v>
      </c>
      <c r="C793" s="4" t="s">
        <v>47</v>
      </c>
      <c r="D793" s="4" t="s">
        <v>48</v>
      </c>
      <c r="E793" s="5">
        <v>3007</v>
      </c>
      <c r="F793" s="5" t="s">
        <v>40</v>
      </c>
      <c r="G793" s="5">
        <f t="shared" si="25"/>
        <v>-1</v>
      </c>
      <c r="H793" s="8">
        <v>42573</v>
      </c>
      <c r="I793" s="7">
        <v>0.42152777777777778</v>
      </c>
    </row>
    <row r="794" spans="1:9" x14ac:dyDescent="0.2">
      <c r="A794" s="1">
        <f t="shared" si="24"/>
        <v>42572</v>
      </c>
      <c r="B794" s="4" t="s">
        <v>46</v>
      </c>
      <c r="C794" s="4" t="s">
        <v>47</v>
      </c>
      <c r="D794" s="4" t="s">
        <v>48</v>
      </c>
      <c r="E794" s="5">
        <v>3073</v>
      </c>
      <c r="F794" s="5" t="s">
        <v>41</v>
      </c>
      <c r="G794" s="5">
        <f t="shared" si="25"/>
        <v>1</v>
      </c>
      <c r="H794" s="8">
        <v>42572</v>
      </c>
      <c r="I794" s="7">
        <v>0.44097222222222227</v>
      </c>
    </row>
    <row r="795" spans="1:9" x14ac:dyDescent="0.2">
      <c r="A795" s="1">
        <f t="shared" si="24"/>
        <v>42571</v>
      </c>
      <c r="B795" s="4" t="s">
        <v>46</v>
      </c>
      <c r="C795" s="4" t="s">
        <v>47</v>
      </c>
      <c r="D795" s="4" t="s">
        <v>48</v>
      </c>
      <c r="E795" s="5">
        <v>2998</v>
      </c>
      <c r="F795" s="5" t="s">
        <v>40</v>
      </c>
      <c r="G795" s="5">
        <f t="shared" si="25"/>
        <v>-1</v>
      </c>
      <c r="H795" s="8">
        <v>42571</v>
      </c>
      <c r="I795" s="7">
        <v>0.43402777777777773</v>
      </c>
    </row>
    <row r="796" spans="1:9" x14ac:dyDescent="0.2">
      <c r="A796" s="1">
        <f t="shared" si="24"/>
        <v>42570</v>
      </c>
      <c r="B796" s="4" t="s">
        <v>46</v>
      </c>
      <c r="C796" s="4" t="s">
        <v>47</v>
      </c>
      <c r="D796" s="4" t="s">
        <v>48</v>
      </c>
      <c r="E796" s="5">
        <v>3036</v>
      </c>
      <c r="F796" s="5" t="s">
        <v>40</v>
      </c>
      <c r="G796" s="5">
        <f t="shared" si="25"/>
        <v>-1</v>
      </c>
      <c r="H796" s="8">
        <v>42570</v>
      </c>
      <c r="I796" s="7">
        <v>0.41875000000000001</v>
      </c>
    </row>
    <row r="797" spans="1:9" x14ac:dyDescent="0.2">
      <c r="A797" s="1">
        <f t="shared" si="24"/>
        <v>42569</v>
      </c>
      <c r="B797" s="4" t="s">
        <v>46</v>
      </c>
      <c r="C797" s="4" t="s">
        <v>47</v>
      </c>
      <c r="D797" s="4" t="s">
        <v>48</v>
      </c>
      <c r="E797" s="5">
        <v>3082</v>
      </c>
      <c r="F797" s="5" t="s">
        <v>41</v>
      </c>
      <c r="G797" s="5">
        <f t="shared" si="25"/>
        <v>1</v>
      </c>
      <c r="H797" s="8">
        <v>42569</v>
      </c>
      <c r="I797" s="7">
        <v>0.42222222222222222</v>
      </c>
    </row>
    <row r="798" spans="1:9" x14ac:dyDescent="0.2">
      <c r="A798" s="1">
        <f t="shared" si="24"/>
        <v>42566</v>
      </c>
      <c r="B798" s="4" t="s">
        <v>46</v>
      </c>
      <c r="C798" s="4" t="s">
        <v>47</v>
      </c>
      <c r="D798" s="4" t="s">
        <v>48</v>
      </c>
      <c r="E798" s="5">
        <v>3057</v>
      </c>
      <c r="F798" s="5" t="s">
        <v>41</v>
      </c>
      <c r="G798" s="5">
        <f t="shared" si="25"/>
        <v>1</v>
      </c>
      <c r="H798" s="8">
        <v>42566</v>
      </c>
      <c r="I798" s="7">
        <v>0.4236111111111111</v>
      </c>
    </row>
    <row r="799" spans="1:9" x14ac:dyDescent="0.2">
      <c r="A799" s="1">
        <f t="shared" si="24"/>
        <v>42565</v>
      </c>
      <c r="B799" s="4" t="s">
        <v>46</v>
      </c>
      <c r="C799" s="4" t="s">
        <v>47</v>
      </c>
      <c r="D799" s="4" t="s">
        <v>48</v>
      </c>
      <c r="E799" s="5">
        <v>3007</v>
      </c>
      <c r="F799" s="5" t="s">
        <v>40</v>
      </c>
      <c r="G799" s="5">
        <f t="shared" si="25"/>
        <v>-1</v>
      </c>
      <c r="H799" s="8">
        <v>42565</v>
      </c>
      <c r="I799" s="7">
        <v>0.41875000000000001</v>
      </c>
    </row>
    <row r="800" spans="1:9" x14ac:dyDescent="0.2">
      <c r="A800" s="1">
        <f t="shared" si="24"/>
        <v>42564</v>
      </c>
      <c r="B800" s="4" t="s">
        <v>46</v>
      </c>
      <c r="C800" s="4" t="s">
        <v>47</v>
      </c>
      <c r="D800" s="4" t="s">
        <v>48</v>
      </c>
      <c r="E800" s="5">
        <v>3142</v>
      </c>
      <c r="F800" s="5" t="s">
        <v>41</v>
      </c>
      <c r="G800" s="5">
        <f t="shared" si="25"/>
        <v>1</v>
      </c>
      <c r="H800" s="8">
        <v>42564</v>
      </c>
      <c r="I800" s="7">
        <v>0.42430555555555555</v>
      </c>
    </row>
    <row r="801" spans="1:9" x14ac:dyDescent="0.2">
      <c r="A801" s="1">
        <f t="shared" si="24"/>
        <v>42563</v>
      </c>
      <c r="B801" s="4" t="s">
        <v>46</v>
      </c>
      <c r="C801" s="4" t="s">
        <v>47</v>
      </c>
      <c r="D801" s="4" t="s">
        <v>48</v>
      </c>
      <c r="E801" s="5">
        <v>3005</v>
      </c>
      <c r="F801" s="5" t="s">
        <v>40</v>
      </c>
      <c r="G801" s="5">
        <f t="shared" si="25"/>
        <v>-1</v>
      </c>
      <c r="H801" s="8">
        <v>42563</v>
      </c>
      <c r="I801" s="7">
        <v>0.42152777777777778</v>
      </c>
    </row>
    <row r="802" spans="1:9" x14ac:dyDescent="0.2">
      <c r="A802" s="1">
        <f t="shared" si="24"/>
        <v>42562</v>
      </c>
      <c r="B802" s="4" t="s">
        <v>46</v>
      </c>
      <c r="C802" s="4" t="s">
        <v>47</v>
      </c>
      <c r="D802" s="4" t="s">
        <v>48</v>
      </c>
      <c r="E802" s="5">
        <v>3063</v>
      </c>
      <c r="F802" s="5" t="s">
        <v>41</v>
      </c>
      <c r="G802" s="5">
        <f t="shared" si="25"/>
        <v>1</v>
      </c>
      <c r="H802" s="8">
        <v>42562</v>
      </c>
      <c r="I802" s="7">
        <v>0.41944444444444445</v>
      </c>
    </row>
    <row r="803" spans="1:9" x14ac:dyDescent="0.2">
      <c r="A803" s="1">
        <f t="shared" si="24"/>
        <v>42559</v>
      </c>
      <c r="B803" s="4" t="s">
        <v>46</v>
      </c>
      <c r="C803" s="4" t="s">
        <v>47</v>
      </c>
      <c r="D803" s="4" t="s">
        <v>48</v>
      </c>
      <c r="E803" s="5">
        <v>3047</v>
      </c>
      <c r="F803" s="5" t="s">
        <v>40</v>
      </c>
      <c r="G803" s="5">
        <f t="shared" si="25"/>
        <v>-1</v>
      </c>
      <c r="H803" s="8">
        <v>42559</v>
      </c>
      <c r="I803" s="7">
        <v>0.41944444444444445</v>
      </c>
    </row>
    <row r="804" spans="1:9" x14ac:dyDescent="0.2">
      <c r="A804" s="1">
        <f t="shared" si="24"/>
        <v>42558</v>
      </c>
      <c r="B804" s="4" t="s">
        <v>46</v>
      </c>
      <c r="C804" s="4" t="s">
        <v>47</v>
      </c>
      <c r="D804" s="4" t="s">
        <v>48</v>
      </c>
      <c r="E804" s="5">
        <v>3197</v>
      </c>
      <c r="F804" s="5" t="s">
        <v>41</v>
      </c>
      <c r="G804" s="5">
        <f t="shared" si="25"/>
        <v>1</v>
      </c>
      <c r="H804" s="8">
        <v>42558</v>
      </c>
      <c r="I804" s="7">
        <v>0.41875000000000001</v>
      </c>
    </row>
    <row r="805" spans="1:9" x14ac:dyDescent="0.2">
      <c r="A805" s="1">
        <f t="shared" si="24"/>
        <v>42557</v>
      </c>
      <c r="B805" s="4" t="s">
        <v>46</v>
      </c>
      <c r="C805" s="4" t="s">
        <v>47</v>
      </c>
      <c r="D805" s="4" t="s">
        <v>48</v>
      </c>
      <c r="E805" s="5">
        <v>3141</v>
      </c>
      <c r="F805" s="5" t="s">
        <v>40</v>
      </c>
      <c r="G805" s="5">
        <f t="shared" si="25"/>
        <v>-1</v>
      </c>
      <c r="H805" s="8">
        <v>42557</v>
      </c>
      <c r="I805" s="7">
        <v>0.71180555555555547</v>
      </c>
    </row>
    <row r="806" spans="1:9" x14ac:dyDescent="0.2">
      <c r="A806" s="1">
        <f t="shared" si="24"/>
        <v>42556</v>
      </c>
      <c r="B806" s="4" t="s">
        <v>46</v>
      </c>
      <c r="C806" s="4" t="s">
        <v>47</v>
      </c>
      <c r="D806" s="4" t="s">
        <v>48</v>
      </c>
      <c r="E806" s="5">
        <v>3304</v>
      </c>
      <c r="F806" s="5" t="s">
        <v>42</v>
      </c>
      <c r="G806" s="5">
        <f t="shared" si="25"/>
        <v>1</v>
      </c>
      <c r="H806" s="8">
        <v>42556</v>
      </c>
      <c r="I806" s="7">
        <v>0.4236111111111111</v>
      </c>
    </row>
    <row r="807" spans="1:9" x14ac:dyDescent="0.2">
      <c r="A807" s="1">
        <f t="shared" si="24"/>
        <v>42555</v>
      </c>
      <c r="B807" s="4" t="s">
        <v>46</v>
      </c>
      <c r="C807" s="4" t="s">
        <v>47</v>
      </c>
      <c r="D807" s="4" t="s">
        <v>48</v>
      </c>
      <c r="E807" s="5">
        <v>3304</v>
      </c>
      <c r="F807" s="5" t="s">
        <v>41</v>
      </c>
      <c r="G807" s="5">
        <f t="shared" si="25"/>
        <v>1</v>
      </c>
      <c r="H807" s="8">
        <v>42555</v>
      </c>
      <c r="I807" s="7">
        <v>0.42638888888888887</v>
      </c>
    </row>
    <row r="808" spans="1:9" x14ac:dyDescent="0.2">
      <c r="A808" s="1">
        <f t="shared" si="24"/>
        <v>42552</v>
      </c>
      <c r="B808" s="4" t="s">
        <v>46</v>
      </c>
      <c r="C808" s="4" t="s">
        <v>47</v>
      </c>
      <c r="D808" s="4" t="s">
        <v>48</v>
      </c>
      <c r="E808" s="5">
        <v>3268</v>
      </c>
      <c r="F808" s="5" t="s">
        <v>40</v>
      </c>
      <c r="G808" s="5">
        <f t="shared" si="25"/>
        <v>-1</v>
      </c>
      <c r="H808" s="8">
        <v>42552</v>
      </c>
      <c r="I808" s="7">
        <v>0.42083333333333334</v>
      </c>
    </row>
    <row r="809" spans="1:9" x14ac:dyDescent="0.2">
      <c r="A809" s="1">
        <f t="shared" si="24"/>
        <v>42551</v>
      </c>
      <c r="B809" s="4" t="s">
        <v>46</v>
      </c>
      <c r="C809" s="4" t="s">
        <v>47</v>
      </c>
      <c r="D809" s="4" t="s">
        <v>48</v>
      </c>
      <c r="E809" s="5">
        <v>3379</v>
      </c>
      <c r="F809" s="5" t="s">
        <v>41</v>
      </c>
      <c r="G809" s="5">
        <f t="shared" si="25"/>
        <v>1</v>
      </c>
      <c r="H809" s="8">
        <v>42551</v>
      </c>
      <c r="I809" s="7">
        <v>0.4236111111111111</v>
      </c>
    </row>
    <row r="810" spans="1:9" x14ac:dyDescent="0.2">
      <c r="A810" s="1">
        <f t="shared" si="24"/>
        <v>42550</v>
      </c>
      <c r="B810" s="4" t="s">
        <v>46</v>
      </c>
      <c r="C810" s="4" t="s">
        <v>47</v>
      </c>
      <c r="D810" s="4" t="s">
        <v>48</v>
      </c>
      <c r="E810" s="5">
        <v>3248</v>
      </c>
      <c r="F810" s="5" t="s">
        <v>41</v>
      </c>
      <c r="G810" s="5">
        <f t="shared" si="25"/>
        <v>1</v>
      </c>
      <c r="H810" s="8">
        <v>42550</v>
      </c>
      <c r="I810" s="7">
        <v>0.41944444444444445</v>
      </c>
    </row>
    <row r="811" spans="1:9" x14ac:dyDescent="0.2">
      <c r="A811" s="1">
        <f t="shared" si="24"/>
        <v>42549</v>
      </c>
      <c r="B811" s="4" t="s">
        <v>46</v>
      </c>
      <c r="C811" s="4" t="s">
        <v>47</v>
      </c>
      <c r="D811" s="4" t="s">
        <v>48</v>
      </c>
      <c r="E811" s="5">
        <v>3146</v>
      </c>
      <c r="F811" s="5" t="s">
        <v>40</v>
      </c>
      <c r="G811" s="5">
        <f t="shared" si="25"/>
        <v>-1</v>
      </c>
      <c r="H811" s="8">
        <v>42549</v>
      </c>
      <c r="I811" s="7">
        <v>0.42430555555555555</v>
      </c>
    </row>
    <row r="812" spans="1:9" x14ac:dyDescent="0.2">
      <c r="A812" s="1">
        <f t="shared" si="24"/>
        <v>42548</v>
      </c>
      <c r="B812" s="4" t="s">
        <v>46</v>
      </c>
      <c r="C812" s="4" t="s">
        <v>47</v>
      </c>
      <c r="D812" s="4" t="s">
        <v>48</v>
      </c>
      <c r="E812" s="5">
        <v>3240</v>
      </c>
      <c r="F812" s="5" t="s">
        <v>40</v>
      </c>
      <c r="G812" s="5">
        <f t="shared" si="25"/>
        <v>-1</v>
      </c>
      <c r="H812" s="8">
        <v>42548</v>
      </c>
      <c r="I812" s="7">
        <v>0.43263888888888885</v>
      </c>
    </row>
    <row r="813" spans="1:9" x14ac:dyDescent="0.2">
      <c r="A813" s="1">
        <f t="shared" si="24"/>
        <v>42545</v>
      </c>
      <c r="B813" s="4" t="s">
        <v>46</v>
      </c>
      <c r="C813" s="4" t="s">
        <v>47</v>
      </c>
      <c r="D813" s="4" t="s">
        <v>48</v>
      </c>
      <c r="E813" s="5">
        <v>3376</v>
      </c>
      <c r="F813" s="5" t="s">
        <v>41</v>
      </c>
      <c r="G813" s="5">
        <f t="shared" si="25"/>
        <v>1</v>
      </c>
      <c r="H813" s="8">
        <v>42545</v>
      </c>
      <c r="I813" s="7">
        <v>0.42291666666666666</v>
      </c>
    </row>
    <row r="814" spans="1:9" x14ac:dyDescent="0.2">
      <c r="A814" s="1">
        <f t="shared" si="24"/>
        <v>42544</v>
      </c>
      <c r="B814" s="4" t="s">
        <v>46</v>
      </c>
      <c r="C814" s="4" t="s">
        <v>47</v>
      </c>
      <c r="D814" s="4" t="s">
        <v>48</v>
      </c>
      <c r="E814" s="5">
        <v>3319</v>
      </c>
      <c r="F814" s="5" t="s">
        <v>40</v>
      </c>
      <c r="G814" s="5">
        <f t="shared" si="25"/>
        <v>-1</v>
      </c>
      <c r="H814" s="8">
        <v>42544</v>
      </c>
      <c r="I814" s="7">
        <v>0.42222222222222222</v>
      </c>
    </row>
    <row r="815" spans="1:9" x14ac:dyDescent="0.2">
      <c r="A815" s="1">
        <f t="shared" si="24"/>
        <v>42543</v>
      </c>
      <c r="B815" s="4" t="s">
        <v>46</v>
      </c>
      <c r="C815" s="4" t="s">
        <v>47</v>
      </c>
      <c r="D815" s="4" t="s">
        <v>48</v>
      </c>
      <c r="E815" s="5">
        <v>3364</v>
      </c>
      <c r="F815" s="5" t="s">
        <v>41</v>
      </c>
      <c r="G815" s="5">
        <f t="shared" si="25"/>
        <v>1</v>
      </c>
      <c r="H815" s="8">
        <v>42543</v>
      </c>
      <c r="I815" s="7">
        <v>0.42499999999999999</v>
      </c>
    </row>
    <row r="816" spans="1:9" x14ac:dyDescent="0.2">
      <c r="A816" s="1">
        <f t="shared" si="24"/>
        <v>42542</v>
      </c>
      <c r="B816" s="4" t="s">
        <v>46</v>
      </c>
      <c r="C816" s="4" t="s">
        <v>47</v>
      </c>
      <c r="D816" s="4" t="s">
        <v>48</v>
      </c>
      <c r="E816" s="5">
        <v>3328</v>
      </c>
      <c r="F816" s="5" t="s">
        <v>41</v>
      </c>
      <c r="G816" s="5">
        <f t="shared" si="25"/>
        <v>1</v>
      </c>
      <c r="H816" s="8">
        <v>42542</v>
      </c>
      <c r="I816" s="7">
        <v>0.45833333333333331</v>
      </c>
    </row>
    <row r="817" spans="1:9" x14ac:dyDescent="0.2">
      <c r="A817" s="1">
        <f t="shared" si="24"/>
        <v>42541</v>
      </c>
      <c r="B817" s="4" t="s">
        <v>46</v>
      </c>
      <c r="C817" s="4" t="s">
        <v>47</v>
      </c>
      <c r="D817" s="4" t="s">
        <v>48</v>
      </c>
      <c r="E817" s="5">
        <v>3223</v>
      </c>
      <c r="F817" s="5" t="s">
        <v>41</v>
      </c>
      <c r="G817" s="5">
        <f t="shared" si="25"/>
        <v>1</v>
      </c>
      <c r="H817" s="8">
        <v>42541</v>
      </c>
      <c r="I817" s="7">
        <v>0.42222222222222222</v>
      </c>
    </row>
    <row r="818" spans="1:9" x14ac:dyDescent="0.2">
      <c r="A818" s="1">
        <f t="shared" si="24"/>
        <v>42538</v>
      </c>
      <c r="B818" s="4" t="s">
        <v>46</v>
      </c>
      <c r="C818" s="4" t="s">
        <v>47</v>
      </c>
      <c r="D818" s="4" t="s">
        <v>48</v>
      </c>
      <c r="E818" s="5">
        <v>3106</v>
      </c>
      <c r="F818" s="5" t="s">
        <v>40</v>
      </c>
      <c r="G818" s="5">
        <f t="shared" si="25"/>
        <v>-1</v>
      </c>
      <c r="H818" s="8">
        <v>42538</v>
      </c>
      <c r="I818" s="7">
        <v>0.42222222222222222</v>
      </c>
    </row>
    <row r="819" spans="1:9" x14ac:dyDescent="0.2">
      <c r="A819" s="1">
        <f t="shared" si="24"/>
        <v>42537</v>
      </c>
      <c r="B819" s="4" t="s">
        <v>46</v>
      </c>
      <c r="C819" s="4" t="s">
        <v>47</v>
      </c>
      <c r="D819" s="4" t="s">
        <v>48</v>
      </c>
      <c r="E819" s="5">
        <v>3224</v>
      </c>
      <c r="F819" s="5" t="s">
        <v>40</v>
      </c>
      <c r="G819" s="5">
        <f t="shared" si="25"/>
        <v>-1</v>
      </c>
      <c r="H819" s="8">
        <v>42537</v>
      </c>
      <c r="I819" s="7">
        <v>0.42083333333333334</v>
      </c>
    </row>
    <row r="820" spans="1:9" x14ac:dyDescent="0.2">
      <c r="A820" s="1">
        <f t="shared" si="24"/>
        <v>42536</v>
      </c>
      <c r="B820" s="4" t="s">
        <v>46</v>
      </c>
      <c r="C820" s="4" t="s">
        <v>47</v>
      </c>
      <c r="D820" s="4" t="s">
        <v>48</v>
      </c>
      <c r="E820" s="5">
        <v>3256</v>
      </c>
      <c r="F820" s="5" t="s">
        <v>40</v>
      </c>
      <c r="G820" s="5">
        <f t="shared" si="25"/>
        <v>-1</v>
      </c>
      <c r="H820" s="8">
        <v>42536</v>
      </c>
      <c r="I820" s="7">
        <v>0.41944444444444445</v>
      </c>
    </row>
    <row r="821" spans="1:9" x14ac:dyDescent="0.2">
      <c r="A821" s="1">
        <f t="shared" si="24"/>
        <v>42535</v>
      </c>
      <c r="B821" s="4" t="s">
        <v>46</v>
      </c>
      <c r="C821" s="4" t="s">
        <v>47</v>
      </c>
      <c r="D821" s="4" t="s">
        <v>48</v>
      </c>
      <c r="E821" s="5">
        <v>3279</v>
      </c>
      <c r="F821" s="5" t="s">
        <v>41</v>
      </c>
      <c r="G821" s="5">
        <f t="shared" si="25"/>
        <v>1</v>
      </c>
      <c r="H821" s="8">
        <v>42535</v>
      </c>
      <c r="I821" s="7">
        <v>0.42083333333333334</v>
      </c>
    </row>
    <row r="822" spans="1:9" x14ac:dyDescent="0.2">
      <c r="A822" s="1">
        <f t="shared" si="24"/>
        <v>42534</v>
      </c>
      <c r="B822" s="4" t="s">
        <v>46</v>
      </c>
      <c r="C822" s="4" t="s">
        <v>47</v>
      </c>
      <c r="D822" s="4" t="s">
        <v>48</v>
      </c>
      <c r="E822" s="5">
        <v>3278</v>
      </c>
      <c r="F822" s="5" t="s">
        <v>40</v>
      </c>
      <c r="G822" s="5">
        <f t="shared" si="25"/>
        <v>-1</v>
      </c>
      <c r="H822" s="8">
        <v>42534</v>
      </c>
      <c r="I822" s="7">
        <v>0.42222222222222222</v>
      </c>
    </row>
    <row r="823" spans="1:9" x14ac:dyDescent="0.2">
      <c r="A823" s="1">
        <f t="shared" si="24"/>
        <v>42531</v>
      </c>
      <c r="B823" s="4" t="s">
        <v>46</v>
      </c>
      <c r="C823" s="4" t="s">
        <v>47</v>
      </c>
      <c r="D823" s="4" t="s">
        <v>48</v>
      </c>
      <c r="E823" s="5">
        <v>3369</v>
      </c>
      <c r="F823" s="5" t="s">
        <v>40</v>
      </c>
      <c r="G823" s="5">
        <f t="shared" si="25"/>
        <v>-1</v>
      </c>
      <c r="H823" s="8">
        <v>42531</v>
      </c>
      <c r="I823" s="7">
        <v>0.42222222222222222</v>
      </c>
    </row>
    <row r="824" spans="1:9" x14ac:dyDescent="0.2">
      <c r="A824" s="1">
        <f t="shared" si="24"/>
        <v>42530</v>
      </c>
      <c r="B824" s="4" t="s">
        <v>46</v>
      </c>
      <c r="C824" s="4" t="s">
        <v>47</v>
      </c>
      <c r="D824" s="4" t="s">
        <v>48</v>
      </c>
      <c r="E824" s="5">
        <v>3419</v>
      </c>
      <c r="F824" s="5" t="s">
        <v>41</v>
      </c>
      <c r="G824" s="5">
        <f t="shared" si="25"/>
        <v>1</v>
      </c>
      <c r="H824" s="8">
        <v>42530</v>
      </c>
      <c r="I824" s="7">
        <v>0.42291666666666666</v>
      </c>
    </row>
    <row r="825" spans="1:9" x14ac:dyDescent="0.2">
      <c r="A825" s="1">
        <f t="shared" si="24"/>
        <v>42529</v>
      </c>
      <c r="B825" s="4" t="s">
        <v>46</v>
      </c>
      <c r="C825" s="4" t="s">
        <v>47</v>
      </c>
      <c r="D825" s="4" t="s">
        <v>48</v>
      </c>
      <c r="E825" s="5">
        <v>3366</v>
      </c>
      <c r="F825" s="5" t="s">
        <v>41</v>
      </c>
      <c r="G825" s="5">
        <f t="shared" si="25"/>
        <v>1</v>
      </c>
      <c r="H825" s="8">
        <v>42529</v>
      </c>
      <c r="I825" s="7">
        <v>0.42083333333333334</v>
      </c>
    </row>
    <row r="826" spans="1:9" x14ac:dyDescent="0.2">
      <c r="A826" s="1">
        <f t="shared" si="24"/>
        <v>42528</v>
      </c>
      <c r="B826" s="4" t="s">
        <v>46</v>
      </c>
      <c r="C826" s="4" t="s">
        <v>47</v>
      </c>
      <c r="D826" s="4" t="s">
        <v>48</v>
      </c>
      <c r="E826" s="5">
        <v>3327</v>
      </c>
      <c r="F826" s="5" t="s">
        <v>41</v>
      </c>
      <c r="G826" s="5">
        <f t="shared" si="25"/>
        <v>1</v>
      </c>
      <c r="H826" s="8">
        <v>42528</v>
      </c>
      <c r="I826" s="7">
        <v>0.4236111111111111</v>
      </c>
    </row>
    <row r="827" spans="1:9" x14ac:dyDescent="0.2">
      <c r="A827" s="1">
        <f t="shared" si="24"/>
        <v>42527</v>
      </c>
      <c r="B827" s="4" t="s">
        <v>46</v>
      </c>
      <c r="C827" s="4" t="s">
        <v>47</v>
      </c>
      <c r="D827" s="4" t="s">
        <v>48</v>
      </c>
      <c r="E827" s="5">
        <v>3269</v>
      </c>
      <c r="F827" s="5" t="s">
        <v>40</v>
      </c>
      <c r="G827" s="5">
        <f t="shared" si="25"/>
        <v>-1</v>
      </c>
      <c r="H827" s="8">
        <v>42527</v>
      </c>
      <c r="I827" s="7">
        <v>0.42708333333333331</v>
      </c>
    </row>
    <row r="828" spans="1:9" x14ac:dyDescent="0.2">
      <c r="A828" s="1">
        <f t="shared" si="24"/>
        <v>42524</v>
      </c>
      <c r="B828" s="4" t="s">
        <v>46</v>
      </c>
      <c r="C828" s="4" t="s">
        <v>47</v>
      </c>
      <c r="D828" s="4" t="s">
        <v>48</v>
      </c>
      <c r="E828" s="5">
        <v>3307</v>
      </c>
      <c r="F828" s="5" t="s">
        <v>41</v>
      </c>
      <c r="G828" s="5">
        <f t="shared" si="25"/>
        <v>1</v>
      </c>
      <c r="H828" s="8">
        <v>42524</v>
      </c>
      <c r="I828" s="7">
        <v>0.43402777777777773</v>
      </c>
    </row>
    <row r="829" spans="1:9" x14ac:dyDescent="0.2">
      <c r="A829" s="1">
        <f t="shared" si="24"/>
        <v>42523</v>
      </c>
      <c r="B829" s="4" t="s">
        <v>46</v>
      </c>
      <c r="C829" s="4" t="s">
        <v>47</v>
      </c>
      <c r="D829" s="4" t="s">
        <v>48</v>
      </c>
      <c r="E829" s="5">
        <v>3301</v>
      </c>
      <c r="F829" s="5" t="s">
        <v>41</v>
      </c>
      <c r="G829" s="5">
        <f t="shared" si="25"/>
        <v>1</v>
      </c>
      <c r="H829" s="8">
        <v>42523</v>
      </c>
      <c r="I829" s="7">
        <v>0.41875000000000001</v>
      </c>
    </row>
    <row r="830" spans="1:9" x14ac:dyDescent="0.2">
      <c r="A830" s="1">
        <f t="shared" si="24"/>
        <v>42522</v>
      </c>
      <c r="B830" s="4" t="s">
        <v>46</v>
      </c>
      <c r="C830" s="4" t="s">
        <v>47</v>
      </c>
      <c r="D830" s="4" t="s">
        <v>48</v>
      </c>
      <c r="E830" s="5">
        <v>3300</v>
      </c>
      <c r="F830" s="5" t="s">
        <v>40</v>
      </c>
      <c r="G830" s="5">
        <f t="shared" si="25"/>
        <v>-1</v>
      </c>
      <c r="H830" s="8">
        <v>42522</v>
      </c>
      <c r="I830" s="7">
        <v>0.42569444444444443</v>
      </c>
    </row>
    <row r="831" spans="1:9" x14ac:dyDescent="0.2">
      <c r="A831" s="1">
        <f t="shared" si="24"/>
        <v>42521</v>
      </c>
      <c r="B831" s="4" t="s">
        <v>46</v>
      </c>
      <c r="C831" s="4" t="s">
        <v>47</v>
      </c>
      <c r="D831" s="4" t="s">
        <v>48</v>
      </c>
      <c r="E831" s="5">
        <v>3308</v>
      </c>
      <c r="F831" s="5" t="s">
        <v>42</v>
      </c>
      <c r="G831" s="5">
        <f t="shared" si="25"/>
        <v>1</v>
      </c>
      <c r="H831" s="8">
        <v>42521</v>
      </c>
      <c r="I831" s="7">
        <v>0.43055555555555558</v>
      </c>
    </row>
    <row r="832" spans="1:9" x14ac:dyDescent="0.2">
      <c r="A832" s="1">
        <f t="shared" si="24"/>
        <v>42520</v>
      </c>
      <c r="B832" s="4" t="s">
        <v>46</v>
      </c>
      <c r="C832" s="4" t="s">
        <v>47</v>
      </c>
      <c r="D832" s="4" t="s">
        <v>48</v>
      </c>
      <c r="E832" s="5">
        <v>3308</v>
      </c>
      <c r="F832" s="5" t="s">
        <v>40</v>
      </c>
      <c r="G832" s="5">
        <f t="shared" si="25"/>
        <v>-1</v>
      </c>
      <c r="H832" s="8">
        <v>42520</v>
      </c>
      <c r="I832" s="7">
        <v>0.43541666666666662</v>
      </c>
    </row>
    <row r="833" spans="1:9" x14ac:dyDescent="0.2">
      <c r="A833" s="1">
        <f t="shared" si="24"/>
        <v>42517</v>
      </c>
      <c r="B833" s="4" t="s">
        <v>46</v>
      </c>
      <c r="C833" s="4" t="s">
        <v>47</v>
      </c>
      <c r="D833" s="4" t="s">
        <v>48</v>
      </c>
      <c r="E833" s="5">
        <v>3329</v>
      </c>
      <c r="F833" s="5" t="s">
        <v>40</v>
      </c>
      <c r="G833" s="5">
        <f t="shared" si="25"/>
        <v>-1</v>
      </c>
      <c r="H833" s="8">
        <v>42517</v>
      </c>
      <c r="I833" s="7">
        <v>0.42152777777777778</v>
      </c>
    </row>
    <row r="834" spans="1:9" x14ac:dyDescent="0.2">
      <c r="A834" s="1">
        <f t="shared" si="24"/>
        <v>42516</v>
      </c>
      <c r="B834" s="4" t="s">
        <v>46</v>
      </c>
      <c r="C834" s="4" t="s">
        <v>47</v>
      </c>
      <c r="D834" s="4" t="s">
        <v>48</v>
      </c>
      <c r="E834" s="5">
        <v>3343</v>
      </c>
      <c r="F834" s="5" t="s">
        <v>41</v>
      </c>
      <c r="G834" s="5">
        <f t="shared" si="25"/>
        <v>1</v>
      </c>
      <c r="H834" s="8">
        <v>42516</v>
      </c>
      <c r="I834" s="7">
        <v>0.42430555555555555</v>
      </c>
    </row>
    <row r="835" spans="1:9" x14ac:dyDescent="0.2">
      <c r="A835" s="1">
        <f t="shared" ref="A835:A898" si="26">H835</f>
        <v>42515</v>
      </c>
      <c r="B835" s="4" t="s">
        <v>46</v>
      </c>
      <c r="C835" s="4" t="s">
        <v>47</v>
      </c>
      <c r="D835" s="4" t="s">
        <v>48</v>
      </c>
      <c r="E835" s="5">
        <v>3292</v>
      </c>
      <c r="F835" s="5" t="s">
        <v>41</v>
      </c>
      <c r="G835" s="5">
        <f t="shared" ref="G835:G898" si="27">IF(F835="-",-1,1)</f>
        <v>1</v>
      </c>
      <c r="H835" s="8">
        <v>42515</v>
      </c>
      <c r="I835" s="7">
        <v>0.4236111111111111</v>
      </c>
    </row>
    <row r="836" spans="1:9" x14ac:dyDescent="0.2">
      <c r="A836" s="1">
        <f t="shared" si="26"/>
        <v>42514</v>
      </c>
      <c r="B836" s="4" t="s">
        <v>46</v>
      </c>
      <c r="C836" s="4" t="s">
        <v>47</v>
      </c>
      <c r="D836" s="4" t="s">
        <v>48</v>
      </c>
      <c r="E836" s="5">
        <v>3238</v>
      </c>
      <c r="F836" s="5" t="s">
        <v>40</v>
      </c>
      <c r="G836" s="5">
        <f t="shared" si="27"/>
        <v>-1</v>
      </c>
      <c r="H836" s="8">
        <v>42514</v>
      </c>
      <c r="I836" s="7">
        <v>0.42083333333333334</v>
      </c>
    </row>
    <row r="837" spans="1:9" x14ac:dyDescent="0.2">
      <c r="A837" s="1">
        <f t="shared" si="26"/>
        <v>42513</v>
      </c>
      <c r="B837" s="4" t="s">
        <v>46</v>
      </c>
      <c r="C837" s="4" t="s">
        <v>47</v>
      </c>
      <c r="D837" s="4" t="s">
        <v>48</v>
      </c>
      <c r="E837" s="5">
        <v>3263</v>
      </c>
      <c r="F837" s="5" t="s">
        <v>41</v>
      </c>
      <c r="G837" s="5">
        <f t="shared" si="27"/>
        <v>1</v>
      </c>
      <c r="H837" s="8">
        <v>42513</v>
      </c>
      <c r="I837" s="7">
        <v>0.42291666666666666</v>
      </c>
    </row>
    <row r="838" spans="1:9" x14ac:dyDescent="0.2">
      <c r="A838" s="1">
        <f t="shared" si="26"/>
        <v>42510</v>
      </c>
      <c r="B838" s="4" t="s">
        <v>46</v>
      </c>
      <c r="C838" s="4" t="s">
        <v>47</v>
      </c>
      <c r="D838" s="4" t="s">
        <v>48</v>
      </c>
      <c r="E838" s="5">
        <v>3238</v>
      </c>
      <c r="F838" s="5" t="s">
        <v>42</v>
      </c>
      <c r="G838" s="5">
        <f t="shared" si="27"/>
        <v>1</v>
      </c>
      <c r="H838" s="8">
        <v>42510</v>
      </c>
      <c r="I838" s="7">
        <v>0.77083333333333337</v>
      </c>
    </row>
    <row r="839" spans="1:9" x14ac:dyDescent="0.2">
      <c r="A839" s="1">
        <f t="shared" si="26"/>
        <v>42509</v>
      </c>
      <c r="B839" s="4" t="s">
        <v>46</v>
      </c>
      <c r="C839" s="4" t="s">
        <v>47</v>
      </c>
      <c r="D839" s="4" t="s">
        <v>48</v>
      </c>
      <c r="E839" s="5">
        <v>3225</v>
      </c>
      <c r="F839" s="5" t="s">
        <v>42</v>
      </c>
      <c r="G839" s="5">
        <f t="shared" si="27"/>
        <v>1</v>
      </c>
      <c r="H839" s="8">
        <v>42509</v>
      </c>
      <c r="I839" s="7">
        <v>0.77222222222222225</v>
      </c>
    </row>
    <row r="840" spans="1:9" x14ac:dyDescent="0.2">
      <c r="A840" s="1">
        <f t="shared" si="26"/>
        <v>42508</v>
      </c>
      <c r="B840" s="4" t="s">
        <v>46</v>
      </c>
      <c r="C840" s="4" t="s">
        <v>47</v>
      </c>
      <c r="D840" s="4" t="s">
        <v>48</v>
      </c>
      <c r="E840" s="5">
        <v>3223</v>
      </c>
      <c r="F840" s="5" t="s">
        <v>41</v>
      </c>
      <c r="G840" s="5">
        <f t="shared" si="27"/>
        <v>1</v>
      </c>
      <c r="H840" s="8">
        <v>42508</v>
      </c>
      <c r="I840" s="7">
        <v>0.4201388888888889</v>
      </c>
    </row>
    <row r="841" spans="1:9" x14ac:dyDescent="0.2">
      <c r="A841" s="1">
        <f t="shared" si="26"/>
        <v>42507</v>
      </c>
      <c r="B841" s="4" t="s">
        <v>46</v>
      </c>
      <c r="C841" s="4" t="s">
        <v>47</v>
      </c>
      <c r="D841" s="4" t="s">
        <v>48</v>
      </c>
      <c r="E841" s="5">
        <v>3189</v>
      </c>
      <c r="F841" s="5" t="s">
        <v>42</v>
      </c>
      <c r="G841" s="5">
        <f t="shared" si="27"/>
        <v>1</v>
      </c>
      <c r="H841" s="8">
        <v>42507</v>
      </c>
      <c r="I841" s="7">
        <v>0.84166666666666667</v>
      </c>
    </row>
    <row r="842" spans="1:9" x14ac:dyDescent="0.2">
      <c r="A842" s="1">
        <f t="shared" si="26"/>
        <v>42506</v>
      </c>
      <c r="B842" s="4" t="s">
        <v>46</v>
      </c>
      <c r="C842" s="4" t="s">
        <v>47</v>
      </c>
      <c r="D842" s="4" t="s">
        <v>48</v>
      </c>
      <c r="E842" s="5">
        <v>3085</v>
      </c>
      <c r="F842" s="5" t="s">
        <v>40</v>
      </c>
      <c r="G842" s="5">
        <f t="shared" si="27"/>
        <v>-1</v>
      </c>
      <c r="H842" s="8">
        <v>42506</v>
      </c>
      <c r="I842" s="7">
        <v>0.4201388888888889</v>
      </c>
    </row>
    <row r="843" spans="1:9" x14ac:dyDescent="0.2">
      <c r="A843" s="1">
        <f t="shared" si="26"/>
        <v>42503</v>
      </c>
      <c r="B843" s="4" t="s">
        <v>46</v>
      </c>
      <c r="C843" s="4" t="s">
        <v>47</v>
      </c>
      <c r="D843" s="4" t="s">
        <v>48</v>
      </c>
      <c r="E843" s="5">
        <v>3110</v>
      </c>
      <c r="F843" s="5" t="s">
        <v>41</v>
      </c>
      <c r="G843" s="5">
        <f t="shared" si="27"/>
        <v>1</v>
      </c>
      <c r="H843" s="8">
        <v>42503</v>
      </c>
      <c r="I843" s="7">
        <v>0.42083333333333334</v>
      </c>
    </row>
    <row r="844" spans="1:9" x14ac:dyDescent="0.2">
      <c r="A844" s="1">
        <f t="shared" si="26"/>
        <v>42502</v>
      </c>
      <c r="B844" s="4" t="s">
        <v>46</v>
      </c>
      <c r="C844" s="4" t="s">
        <v>47</v>
      </c>
      <c r="D844" s="4" t="s">
        <v>48</v>
      </c>
      <c r="E844" s="5">
        <v>3083</v>
      </c>
      <c r="F844" s="5" t="s">
        <v>41</v>
      </c>
      <c r="G844" s="5">
        <f t="shared" si="27"/>
        <v>1</v>
      </c>
      <c r="H844" s="8">
        <v>42502</v>
      </c>
      <c r="I844" s="7">
        <v>0.41944444444444445</v>
      </c>
    </row>
    <row r="845" spans="1:9" x14ac:dyDescent="0.2">
      <c r="A845" s="1">
        <f t="shared" si="26"/>
        <v>42501</v>
      </c>
      <c r="B845" s="4" t="s">
        <v>46</v>
      </c>
      <c r="C845" s="4" t="s">
        <v>47</v>
      </c>
      <c r="D845" s="4" t="s">
        <v>48</v>
      </c>
      <c r="E845" s="5">
        <v>2980</v>
      </c>
      <c r="F845" s="5" t="s">
        <v>41</v>
      </c>
      <c r="G845" s="5">
        <f t="shared" si="27"/>
        <v>1</v>
      </c>
      <c r="H845" s="8">
        <v>42501</v>
      </c>
      <c r="I845" s="7">
        <v>0.42152777777777778</v>
      </c>
    </row>
    <row r="846" spans="1:9" x14ac:dyDescent="0.2">
      <c r="A846" s="1">
        <f t="shared" si="26"/>
        <v>42500</v>
      </c>
      <c r="B846" s="4" t="s">
        <v>46</v>
      </c>
      <c r="C846" s="4" t="s">
        <v>47</v>
      </c>
      <c r="D846" s="4" t="s">
        <v>48</v>
      </c>
      <c r="E846" s="5">
        <v>2886</v>
      </c>
      <c r="F846" s="5" t="s">
        <v>40</v>
      </c>
      <c r="G846" s="5">
        <f t="shared" si="27"/>
        <v>-1</v>
      </c>
      <c r="H846" s="8">
        <v>42500</v>
      </c>
      <c r="I846" s="7">
        <v>0.42083333333333334</v>
      </c>
    </row>
    <row r="847" spans="1:9" x14ac:dyDescent="0.2">
      <c r="A847" s="1">
        <f t="shared" si="26"/>
        <v>42499</v>
      </c>
      <c r="B847" s="4" t="s">
        <v>46</v>
      </c>
      <c r="C847" s="4" t="s">
        <v>47</v>
      </c>
      <c r="D847" s="4" t="s">
        <v>48</v>
      </c>
      <c r="E847" s="5">
        <v>2974</v>
      </c>
      <c r="F847" s="5" t="s">
        <v>41</v>
      </c>
      <c r="G847" s="5">
        <f t="shared" si="27"/>
        <v>1</v>
      </c>
      <c r="H847" s="8">
        <v>42499</v>
      </c>
      <c r="I847" s="7">
        <v>0.42083333333333334</v>
      </c>
    </row>
    <row r="848" spans="1:9" x14ac:dyDescent="0.2">
      <c r="A848" s="1">
        <f t="shared" si="26"/>
        <v>42496</v>
      </c>
      <c r="B848" s="4" t="s">
        <v>46</v>
      </c>
      <c r="C848" s="4" t="s">
        <v>47</v>
      </c>
      <c r="D848" s="4" t="s">
        <v>48</v>
      </c>
      <c r="E848" s="5">
        <v>2948</v>
      </c>
      <c r="F848" s="5" t="s">
        <v>41</v>
      </c>
      <c r="G848" s="5">
        <f t="shared" si="27"/>
        <v>1</v>
      </c>
      <c r="H848" s="8">
        <v>42496</v>
      </c>
      <c r="I848" s="7">
        <v>0.42222222222222222</v>
      </c>
    </row>
    <row r="849" spans="1:9" x14ac:dyDescent="0.2">
      <c r="A849" s="1">
        <f t="shared" si="26"/>
        <v>42495</v>
      </c>
      <c r="B849" s="4" t="s">
        <v>46</v>
      </c>
      <c r="C849" s="4" t="s">
        <v>47</v>
      </c>
      <c r="D849" s="4" t="s">
        <v>48</v>
      </c>
      <c r="E849" s="5">
        <v>2913</v>
      </c>
      <c r="F849" s="5" t="s">
        <v>41</v>
      </c>
      <c r="G849" s="5">
        <f t="shared" si="27"/>
        <v>1</v>
      </c>
      <c r="H849" s="8">
        <v>42495</v>
      </c>
      <c r="I849" s="7">
        <v>0.41944444444444445</v>
      </c>
    </row>
    <row r="850" spans="1:9" x14ac:dyDescent="0.2">
      <c r="A850" s="1">
        <f t="shared" si="26"/>
        <v>42494</v>
      </c>
      <c r="B850" s="4" t="s">
        <v>46</v>
      </c>
      <c r="C850" s="4" t="s">
        <v>47</v>
      </c>
      <c r="D850" s="4" t="s">
        <v>48</v>
      </c>
      <c r="E850" s="5">
        <v>2893</v>
      </c>
      <c r="F850" s="5" t="s">
        <v>40</v>
      </c>
      <c r="G850" s="5">
        <f t="shared" si="27"/>
        <v>-1</v>
      </c>
      <c r="H850" s="8">
        <v>42494</v>
      </c>
      <c r="I850" s="7">
        <v>0.42083333333333334</v>
      </c>
    </row>
    <row r="851" spans="1:9" x14ac:dyDescent="0.2">
      <c r="A851" s="1">
        <f t="shared" si="26"/>
        <v>42493</v>
      </c>
      <c r="B851" s="4" t="s">
        <v>46</v>
      </c>
      <c r="C851" s="4" t="s">
        <v>47</v>
      </c>
      <c r="D851" s="4" t="s">
        <v>48</v>
      </c>
      <c r="E851" s="5">
        <v>2971</v>
      </c>
      <c r="F851" s="5" t="s">
        <v>40</v>
      </c>
      <c r="G851" s="5">
        <f t="shared" si="27"/>
        <v>-1</v>
      </c>
      <c r="H851" s="8">
        <v>42493</v>
      </c>
      <c r="I851" s="7">
        <v>0.42291666666666666</v>
      </c>
    </row>
    <row r="852" spans="1:9" x14ac:dyDescent="0.2">
      <c r="A852" s="1">
        <f t="shared" si="26"/>
        <v>42492</v>
      </c>
      <c r="B852" s="4" t="s">
        <v>46</v>
      </c>
      <c r="C852" s="4" t="s">
        <v>47</v>
      </c>
      <c r="D852" s="4" t="s">
        <v>48</v>
      </c>
      <c r="E852" s="5">
        <v>3054</v>
      </c>
      <c r="F852" s="5" t="s">
        <v>40</v>
      </c>
      <c r="G852" s="5">
        <f t="shared" si="27"/>
        <v>-1</v>
      </c>
      <c r="H852" s="8">
        <v>42492</v>
      </c>
      <c r="I852" s="7">
        <v>0.42222222222222222</v>
      </c>
    </row>
    <row r="853" spans="1:9" x14ac:dyDescent="0.2">
      <c r="A853" s="1">
        <f t="shared" si="26"/>
        <v>42489</v>
      </c>
      <c r="B853" s="4" t="s">
        <v>46</v>
      </c>
      <c r="C853" s="4" t="s">
        <v>47</v>
      </c>
      <c r="D853" s="4" t="s">
        <v>48</v>
      </c>
      <c r="E853" s="5">
        <v>3057</v>
      </c>
      <c r="F853" s="5" t="s">
        <v>41</v>
      </c>
      <c r="G853" s="5">
        <f t="shared" si="27"/>
        <v>1</v>
      </c>
      <c r="H853" s="8">
        <v>42489</v>
      </c>
      <c r="I853" s="7">
        <v>0.42291666666666666</v>
      </c>
    </row>
    <row r="854" spans="1:9" x14ac:dyDescent="0.2">
      <c r="A854" s="1">
        <f t="shared" si="26"/>
        <v>42488</v>
      </c>
      <c r="B854" s="4" t="s">
        <v>46</v>
      </c>
      <c r="C854" s="4" t="s">
        <v>47</v>
      </c>
      <c r="D854" s="4" t="s">
        <v>48</v>
      </c>
      <c r="E854" s="5">
        <v>3017</v>
      </c>
      <c r="F854" s="5" t="s">
        <v>41</v>
      </c>
      <c r="G854" s="5">
        <f t="shared" si="27"/>
        <v>1</v>
      </c>
      <c r="H854" s="8">
        <v>42488</v>
      </c>
      <c r="I854" s="7">
        <v>0.4236111111111111</v>
      </c>
    </row>
    <row r="855" spans="1:9" x14ac:dyDescent="0.2">
      <c r="A855" s="1">
        <f t="shared" si="26"/>
        <v>42487</v>
      </c>
      <c r="B855" s="4" t="s">
        <v>46</v>
      </c>
      <c r="C855" s="4" t="s">
        <v>47</v>
      </c>
      <c r="D855" s="4" t="s">
        <v>48</v>
      </c>
      <c r="E855" s="5">
        <v>2939</v>
      </c>
      <c r="F855" s="5" t="s">
        <v>41</v>
      </c>
      <c r="G855" s="5">
        <f t="shared" si="27"/>
        <v>1</v>
      </c>
      <c r="H855" s="8">
        <v>42487</v>
      </c>
      <c r="I855" s="7">
        <v>0.42222222222222222</v>
      </c>
    </row>
    <row r="856" spans="1:9" x14ac:dyDescent="0.2">
      <c r="A856" s="1">
        <f t="shared" si="26"/>
        <v>42486</v>
      </c>
      <c r="B856" s="4" t="s">
        <v>46</v>
      </c>
      <c r="C856" s="4" t="s">
        <v>47</v>
      </c>
      <c r="D856" s="4" t="s">
        <v>48</v>
      </c>
      <c r="E856" s="5">
        <v>2843</v>
      </c>
      <c r="F856" s="5" t="s">
        <v>40</v>
      </c>
      <c r="G856" s="5">
        <f t="shared" si="27"/>
        <v>-1</v>
      </c>
      <c r="H856" s="8">
        <v>42486</v>
      </c>
      <c r="I856" s="7">
        <v>0.4201388888888889</v>
      </c>
    </row>
    <row r="857" spans="1:9" x14ac:dyDescent="0.2">
      <c r="A857" s="1">
        <f t="shared" si="26"/>
        <v>42485</v>
      </c>
      <c r="B857" s="4" t="s">
        <v>46</v>
      </c>
      <c r="C857" s="4" t="s">
        <v>47</v>
      </c>
      <c r="D857" s="4" t="s">
        <v>48</v>
      </c>
      <c r="E857" s="5">
        <v>2908</v>
      </c>
      <c r="F857" s="5" t="s">
        <v>41</v>
      </c>
      <c r="G857" s="5">
        <f t="shared" si="27"/>
        <v>1</v>
      </c>
      <c r="H857" s="8">
        <v>42485</v>
      </c>
      <c r="I857" s="7">
        <v>0.41944444444444445</v>
      </c>
    </row>
    <row r="858" spans="1:9" x14ac:dyDescent="0.2">
      <c r="A858" s="1">
        <f t="shared" si="26"/>
        <v>42482</v>
      </c>
      <c r="B858" s="4" t="s">
        <v>46</v>
      </c>
      <c r="C858" s="4" t="s">
        <v>47</v>
      </c>
      <c r="D858" s="4" t="s">
        <v>48</v>
      </c>
      <c r="E858" s="5">
        <v>2863</v>
      </c>
      <c r="F858" s="5" t="s">
        <v>40</v>
      </c>
      <c r="G858" s="5">
        <f t="shared" si="27"/>
        <v>-1</v>
      </c>
      <c r="H858" s="8">
        <v>42482</v>
      </c>
      <c r="I858" s="7">
        <v>0.42152777777777778</v>
      </c>
    </row>
    <row r="859" spans="1:9" x14ac:dyDescent="0.2">
      <c r="A859" s="1">
        <f t="shared" si="26"/>
        <v>42481</v>
      </c>
      <c r="B859" s="4" t="s">
        <v>46</v>
      </c>
      <c r="C859" s="4" t="s">
        <v>47</v>
      </c>
      <c r="D859" s="4" t="s">
        <v>48</v>
      </c>
      <c r="E859" s="5">
        <v>2927</v>
      </c>
      <c r="F859" s="5" t="s">
        <v>41</v>
      </c>
      <c r="G859" s="5">
        <f t="shared" si="27"/>
        <v>1</v>
      </c>
      <c r="H859" s="8">
        <v>42481</v>
      </c>
      <c r="I859" s="7">
        <v>0.42152777777777778</v>
      </c>
    </row>
    <row r="860" spans="1:9" x14ac:dyDescent="0.2">
      <c r="A860" s="1">
        <f t="shared" si="26"/>
        <v>42480</v>
      </c>
      <c r="B860" s="4" t="s">
        <v>46</v>
      </c>
      <c r="C860" s="4" t="s">
        <v>47</v>
      </c>
      <c r="D860" s="4" t="s">
        <v>48</v>
      </c>
      <c r="E860" s="5">
        <v>2739</v>
      </c>
      <c r="F860" s="5" t="s">
        <v>41</v>
      </c>
      <c r="G860" s="5">
        <f t="shared" si="27"/>
        <v>1</v>
      </c>
      <c r="H860" s="8">
        <v>42480</v>
      </c>
      <c r="I860" s="7">
        <v>0.42569444444444443</v>
      </c>
    </row>
    <row r="861" spans="1:9" x14ac:dyDescent="0.2">
      <c r="A861" s="1">
        <f t="shared" si="26"/>
        <v>42479</v>
      </c>
      <c r="B861" s="4" t="s">
        <v>46</v>
      </c>
      <c r="C861" s="4" t="s">
        <v>47</v>
      </c>
      <c r="D861" s="4" t="s">
        <v>48</v>
      </c>
      <c r="E861" s="5">
        <v>2652</v>
      </c>
      <c r="F861" s="5" t="s">
        <v>40</v>
      </c>
      <c r="G861" s="5">
        <f t="shared" si="27"/>
        <v>-1</v>
      </c>
      <c r="H861" s="8">
        <v>42479</v>
      </c>
      <c r="I861" s="7">
        <v>0.71180555555555547</v>
      </c>
    </row>
    <row r="862" spans="1:9" x14ac:dyDescent="0.2">
      <c r="A862" s="1">
        <f t="shared" si="26"/>
        <v>42478</v>
      </c>
      <c r="B862" s="4" t="s">
        <v>46</v>
      </c>
      <c r="C862" s="4" t="s">
        <v>47</v>
      </c>
      <c r="D862" s="4" t="s">
        <v>48</v>
      </c>
      <c r="E862" s="5">
        <v>2681</v>
      </c>
      <c r="F862" s="5" t="s">
        <v>40</v>
      </c>
      <c r="G862" s="5">
        <f t="shared" si="27"/>
        <v>-1</v>
      </c>
      <c r="H862" s="8">
        <v>42478</v>
      </c>
      <c r="I862" s="7">
        <v>0.41944444444444445</v>
      </c>
    </row>
    <row r="863" spans="1:9" x14ac:dyDescent="0.2">
      <c r="A863" s="1">
        <f t="shared" si="26"/>
        <v>42475</v>
      </c>
      <c r="B863" s="4" t="s">
        <v>46</v>
      </c>
      <c r="C863" s="4" t="s">
        <v>47</v>
      </c>
      <c r="D863" s="4" t="s">
        <v>48</v>
      </c>
      <c r="E863" s="5">
        <v>2757</v>
      </c>
      <c r="F863" s="5" t="s">
        <v>40</v>
      </c>
      <c r="G863" s="5">
        <f t="shared" si="27"/>
        <v>-1</v>
      </c>
      <c r="H863" s="8">
        <v>42475</v>
      </c>
      <c r="I863" s="7">
        <v>0.71597222222222223</v>
      </c>
    </row>
    <row r="864" spans="1:9" x14ac:dyDescent="0.2">
      <c r="A864" s="1">
        <f t="shared" si="26"/>
        <v>42474</v>
      </c>
      <c r="B864" s="4" t="s">
        <v>46</v>
      </c>
      <c r="C864" s="4" t="s">
        <v>47</v>
      </c>
      <c r="D864" s="4" t="s">
        <v>48</v>
      </c>
      <c r="E864" s="5">
        <v>2774</v>
      </c>
      <c r="F864" s="5" t="s">
        <v>40</v>
      </c>
      <c r="G864" s="5">
        <f t="shared" si="27"/>
        <v>-1</v>
      </c>
      <c r="H864" s="8">
        <v>42474</v>
      </c>
      <c r="I864" s="7">
        <v>0.7104166666666667</v>
      </c>
    </row>
    <row r="865" spans="1:9" x14ac:dyDescent="0.2">
      <c r="A865" s="1">
        <f t="shared" si="26"/>
        <v>42473</v>
      </c>
      <c r="B865" s="4" t="s">
        <v>46</v>
      </c>
      <c r="C865" s="4" t="s">
        <v>47</v>
      </c>
      <c r="D865" s="4" t="s">
        <v>48</v>
      </c>
      <c r="E865" s="5">
        <v>2804</v>
      </c>
      <c r="F865" s="5" t="s">
        <v>41</v>
      </c>
      <c r="G865" s="5">
        <f t="shared" si="27"/>
        <v>1</v>
      </c>
      <c r="H865" s="8">
        <v>42473</v>
      </c>
      <c r="I865" s="7">
        <v>0.43263888888888885</v>
      </c>
    </row>
    <row r="866" spans="1:9" x14ac:dyDescent="0.2">
      <c r="A866" s="1">
        <f t="shared" si="26"/>
        <v>42472</v>
      </c>
      <c r="B866" s="4" t="s">
        <v>46</v>
      </c>
      <c r="C866" s="4" t="s">
        <v>47</v>
      </c>
      <c r="D866" s="4" t="s">
        <v>48</v>
      </c>
      <c r="E866" s="5">
        <v>2680</v>
      </c>
      <c r="F866" s="5" t="s">
        <v>41</v>
      </c>
      <c r="G866" s="5">
        <f t="shared" si="27"/>
        <v>1</v>
      </c>
      <c r="H866" s="8">
        <v>42472</v>
      </c>
      <c r="I866" s="7">
        <v>0.42430555555555555</v>
      </c>
    </row>
    <row r="867" spans="1:9" x14ac:dyDescent="0.2">
      <c r="A867" s="1">
        <f t="shared" si="26"/>
        <v>42471</v>
      </c>
      <c r="B867" s="4" t="s">
        <v>46</v>
      </c>
      <c r="C867" s="4" t="s">
        <v>47</v>
      </c>
      <c r="D867" s="4" t="s">
        <v>48</v>
      </c>
      <c r="E867" s="5">
        <v>2640</v>
      </c>
      <c r="F867" s="5" t="s">
        <v>41</v>
      </c>
      <c r="G867" s="5">
        <f t="shared" si="27"/>
        <v>1</v>
      </c>
      <c r="H867" s="8">
        <v>42471</v>
      </c>
      <c r="I867" s="7">
        <v>0.4236111111111111</v>
      </c>
    </row>
    <row r="868" spans="1:9" x14ac:dyDescent="0.2">
      <c r="A868" s="1">
        <f t="shared" si="26"/>
        <v>42468</v>
      </c>
      <c r="B868" s="4" t="s">
        <v>46</v>
      </c>
      <c r="C868" s="4" t="s">
        <v>47</v>
      </c>
      <c r="D868" s="4" t="s">
        <v>48</v>
      </c>
      <c r="E868" s="5">
        <v>2477</v>
      </c>
      <c r="F868" s="5" t="s">
        <v>40</v>
      </c>
      <c r="G868" s="5">
        <f t="shared" si="27"/>
        <v>-1</v>
      </c>
      <c r="H868" s="8">
        <v>42468</v>
      </c>
      <c r="I868" s="7">
        <v>0.42152777777777778</v>
      </c>
    </row>
    <row r="869" spans="1:9" x14ac:dyDescent="0.2">
      <c r="A869" s="1">
        <f t="shared" si="26"/>
        <v>42467</v>
      </c>
      <c r="B869" s="4" t="s">
        <v>46</v>
      </c>
      <c r="C869" s="4" t="s">
        <v>47</v>
      </c>
      <c r="D869" s="4" t="s">
        <v>48</v>
      </c>
      <c r="E869" s="5">
        <v>2513</v>
      </c>
      <c r="F869" s="5" t="s">
        <v>41</v>
      </c>
      <c r="G869" s="5">
        <f t="shared" si="27"/>
        <v>1</v>
      </c>
      <c r="H869" s="8">
        <v>42467</v>
      </c>
      <c r="I869" s="7">
        <v>0.41805555555555557</v>
      </c>
    </row>
    <row r="870" spans="1:9" x14ac:dyDescent="0.2">
      <c r="A870" s="1">
        <f t="shared" si="26"/>
        <v>42466</v>
      </c>
      <c r="B870" s="4" t="s">
        <v>46</v>
      </c>
      <c r="C870" s="4" t="s">
        <v>47</v>
      </c>
      <c r="D870" s="4" t="s">
        <v>48</v>
      </c>
      <c r="E870" s="5">
        <v>2380</v>
      </c>
      <c r="F870" s="5" t="s">
        <v>41</v>
      </c>
      <c r="G870" s="5">
        <f t="shared" si="27"/>
        <v>1</v>
      </c>
      <c r="H870" s="8">
        <v>42466</v>
      </c>
      <c r="I870" s="7">
        <v>0.42083333333333334</v>
      </c>
    </row>
    <row r="871" spans="1:9" x14ac:dyDescent="0.2">
      <c r="A871" s="1">
        <f t="shared" si="26"/>
        <v>42465</v>
      </c>
      <c r="B871" s="4" t="s">
        <v>46</v>
      </c>
      <c r="C871" s="4" t="s">
        <v>47</v>
      </c>
      <c r="D871" s="4" t="s">
        <v>48</v>
      </c>
      <c r="E871" s="5">
        <v>2365</v>
      </c>
      <c r="F871" s="5" t="s">
        <v>40</v>
      </c>
      <c r="G871" s="5">
        <f t="shared" si="27"/>
        <v>-1</v>
      </c>
      <c r="H871" s="8">
        <v>42465</v>
      </c>
      <c r="I871" s="7">
        <v>0.41875000000000001</v>
      </c>
    </row>
    <row r="872" spans="1:9" x14ac:dyDescent="0.2">
      <c r="A872" s="1">
        <f t="shared" si="26"/>
        <v>42464</v>
      </c>
      <c r="B872" s="4" t="s">
        <v>46</v>
      </c>
      <c r="C872" s="4" t="s">
        <v>47</v>
      </c>
      <c r="D872" s="4" t="s">
        <v>48</v>
      </c>
      <c r="E872" s="5">
        <v>2440</v>
      </c>
      <c r="F872" s="5" t="s">
        <v>40</v>
      </c>
      <c r="G872" s="5">
        <f t="shared" si="27"/>
        <v>-1</v>
      </c>
      <c r="H872" s="8">
        <v>42464</v>
      </c>
      <c r="I872" s="7">
        <v>0.4201388888888889</v>
      </c>
    </row>
    <row r="873" spans="1:9" x14ac:dyDescent="0.2">
      <c r="A873" s="1">
        <f t="shared" si="26"/>
        <v>42461</v>
      </c>
      <c r="B873" s="4" t="s">
        <v>46</v>
      </c>
      <c r="C873" s="4" t="s">
        <v>47</v>
      </c>
      <c r="D873" s="4" t="s">
        <v>48</v>
      </c>
      <c r="E873" s="5">
        <v>2543</v>
      </c>
      <c r="F873" s="5" t="s">
        <v>40</v>
      </c>
      <c r="G873" s="5">
        <f t="shared" si="27"/>
        <v>-1</v>
      </c>
      <c r="H873" s="8">
        <v>42461</v>
      </c>
      <c r="I873" s="7">
        <v>0.42152777777777778</v>
      </c>
    </row>
    <row r="874" spans="1:9" x14ac:dyDescent="0.2">
      <c r="A874" s="1">
        <f t="shared" si="26"/>
        <v>42460</v>
      </c>
      <c r="B874" s="4" t="s">
        <v>46</v>
      </c>
      <c r="C874" s="4" t="s">
        <v>47</v>
      </c>
      <c r="D874" s="4" t="s">
        <v>48</v>
      </c>
      <c r="E874" s="5">
        <v>2545</v>
      </c>
      <c r="F874" s="5" t="s">
        <v>40</v>
      </c>
      <c r="G874" s="5">
        <f t="shared" si="27"/>
        <v>-1</v>
      </c>
      <c r="H874" s="8">
        <v>42460</v>
      </c>
      <c r="I874" s="7">
        <v>0.41805555555555557</v>
      </c>
    </row>
    <row r="875" spans="1:9" x14ac:dyDescent="0.2">
      <c r="A875" s="1">
        <f t="shared" si="26"/>
        <v>42459</v>
      </c>
      <c r="B875" s="4" t="s">
        <v>46</v>
      </c>
      <c r="C875" s="4" t="s">
        <v>47</v>
      </c>
      <c r="D875" s="4" t="s">
        <v>48</v>
      </c>
      <c r="E875" s="5">
        <v>2548</v>
      </c>
      <c r="F875" s="5" t="s">
        <v>40</v>
      </c>
      <c r="G875" s="5">
        <f t="shared" si="27"/>
        <v>-1</v>
      </c>
      <c r="H875" s="8">
        <v>42459</v>
      </c>
      <c r="I875" s="7">
        <v>0.42430555555555555</v>
      </c>
    </row>
    <row r="876" spans="1:9" x14ac:dyDescent="0.2">
      <c r="A876" s="1">
        <f t="shared" si="26"/>
        <v>42458</v>
      </c>
      <c r="B876" s="4" t="s">
        <v>46</v>
      </c>
      <c r="C876" s="4" t="s">
        <v>47</v>
      </c>
      <c r="D876" s="4" t="s">
        <v>48</v>
      </c>
      <c r="E876" s="5">
        <v>2626</v>
      </c>
      <c r="F876" s="5" t="s">
        <v>40</v>
      </c>
      <c r="G876" s="5">
        <f t="shared" si="27"/>
        <v>-1</v>
      </c>
      <c r="H876" s="8">
        <v>42458</v>
      </c>
      <c r="I876" s="7">
        <v>0.42638888888888887</v>
      </c>
    </row>
    <row r="877" spans="1:9" x14ac:dyDescent="0.2">
      <c r="A877" s="1">
        <f t="shared" si="26"/>
        <v>42457</v>
      </c>
      <c r="B877" s="4" t="s">
        <v>46</v>
      </c>
      <c r="C877" s="4" t="s">
        <v>47</v>
      </c>
      <c r="D877" s="4" t="s">
        <v>48</v>
      </c>
      <c r="E877" s="5">
        <v>2638</v>
      </c>
      <c r="F877" s="5" t="s">
        <v>40</v>
      </c>
      <c r="G877" s="5">
        <f t="shared" si="27"/>
        <v>-1</v>
      </c>
      <c r="H877" s="8">
        <v>42457</v>
      </c>
      <c r="I877" s="7">
        <v>0.4201388888888889</v>
      </c>
    </row>
    <row r="878" spans="1:9" x14ac:dyDescent="0.2">
      <c r="A878" s="1">
        <f t="shared" si="26"/>
        <v>42453</v>
      </c>
      <c r="B878" s="4" t="s">
        <v>46</v>
      </c>
      <c r="C878" s="4" t="s">
        <v>47</v>
      </c>
      <c r="D878" s="4" t="s">
        <v>48</v>
      </c>
      <c r="E878" s="5">
        <v>2661</v>
      </c>
      <c r="F878" s="5" t="s">
        <v>40</v>
      </c>
      <c r="G878" s="5">
        <f t="shared" si="27"/>
        <v>-1</v>
      </c>
      <c r="H878" s="8">
        <v>42453</v>
      </c>
      <c r="I878" s="7">
        <v>0.71319444444444446</v>
      </c>
    </row>
    <row r="879" spans="1:9" x14ac:dyDescent="0.2">
      <c r="A879" s="1">
        <f t="shared" si="26"/>
        <v>42452</v>
      </c>
      <c r="B879" s="4" t="s">
        <v>46</v>
      </c>
      <c r="C879" s="4" t="s">
        <v>47</v>
      </c>
      <c r="D879" s="4" t="s">
        <v>48</v>
      </c>
      <c r="E879" s="5">
        <v>2758</v>
      </c>
      <c r="F879" s="5" t="s">
        <v>40</v>
      </c>
      <c r="G879" s="5">
        <f t="shared" si="27"/>
        <v>-1</v>
      </c>
      <c r="H879" s="8">
        <v>42452</v>
      </c>
      <c r="I879" s="7">
        <v>0.41805555555555557</v>
      </c>
    </row>
    <row r="880" spans="1:9" x14ac:dyDescent="0.2">
      <c r="A880" s="1">
        <f t="shared" si="26"/>
        <v>42451</v>
      </c>
      <c r="B880" s="4" t="s">
        <v>46</v>
      </c>
      <c r="C880" s="4" t="s">
        <v>47</v>
      </c>
      <c r="D880" s="4" t="s">
        <v>48</v>
      </c>
      <c r="E880" s="5">
        <v>2761</v>
      </c>
      <c r="F880" s="5" t="s">
        <v>41</v>
      </c>
      <c r="G880" s="5">
        <f t="shared" si="27"/>
        <v>1</v>
      </c>
      <c r="H880" s="8">
        <v>42451</v>
      </c>
      <c r="I880" s="7">
        <v>0.41944444444444445</v>
      </c>
    </row>
    <row r="881" spans="1:9" x14ac:dyDescent="0.2">
      <c r="A881" s="1">
        <f t="shared" si="26"/>
        <v>42450</v>
      </c>
      <c r="B881" s="4" t="s">
        <v>46</v>
      </c>
      <c r="C881" s="4" t="s">
        <v>47</v>
      </c>
      <c r="D881" s="4" t="s">
        <v>48</v>
      </c>
      <c r="E881" s="5">
        <v>2627</v>
      </c>
      <c r="F881" s="5" t="s">
        <v>40</v>
      </c>
      <c r="G881" s="5">
        <f t="shared" si="27"/>
        <v>-1</v>
      </c>
      <c r="H881" s="8">
        <v>42450</v>
      </c>
      <c r="I881" s="7">
        <v>0.44375000000000003</v>
      </c>
    </row>
    <row r="882" spans="1:9" x14ac:dyDescent="0.2">
      <c r="A882" s="1">
        <f t="shared" si="26"/>
        <v>42447</v>
      </c>
      <c r="B882" s="4" t="s">
        <v>46</v>
      </c>
      <c r="C882" s="4" t="s">
        <v>47</v>
      </c>
      <c r="D882" s="4" t="s">
        <v>48</v>
      </c>
      <c r="E882" s="5">
        <v>2689</v>
      </c>
      <c r="F882" s="5" t="s">
        <v>41</v>
      </c>
      <c r="G882" s="5">
        <f t="shared" si="27"/>
        <v>1</v>
      </c>
      <c r="H882" s="8">
        <v>42447</v>
      </c>
      <c r="I882" s="7">
        <v>0.41875000000000001</v>
      </c>
    </row>
    <row r="883" spans="1:9" x14ac:dyDescent="0.2">
      <c r="A883" s="1">
        <f t="shared" si="26"/>
        <v>42446</v>
      </c>
      <c r="B883" s="4" t="s">
        <v>46</v>
      </c>
      <c r="C883" s="4" t="s">
        <v>47</v>
      </c>
      <c r="D883" s="4" t="s">
        <v>48</v>
      </c>
      <c r="E883" s="5">
        <v>2591</v>
      </c>
      <c r="F883" s="5" t="s">
        <v>41</v>
      </c>
      <c r="G883" s="5">
        <f t="shared" si="27"/>
        <v>1</v>
      </c>
      <c r="H883" s="8">
        <v>42446</v>
      </c>
      <c r="I883" s="7">
        <v>0.42083333333333334</v>
      </c>
    </row>
    <row r="884" spans="1:9" x14ac:dyDescent="0.2">
      <c r="A884" s="1">
        <f t="shared" si="26"/>
        <v>42445</v>
      </c>
      <c r="B884" s="4" t="s">
        <v>46</v>
      </c>
      <c r="C884" s="4" t="s">
        <v>47</v>
      </c>
      <c r="D884" s="4" t="s">
        <v>48</v>
      </c>
      <c r="E884" s="5">
        <v>2443</v>
      </c>
      <c r="F884" s="5" t="s">
        <v>40</v>
      </c>
      <c r="G884" s="5">
        <f t="shared" si="27"/>
        <v>-1</v>
      </c>
      <c r="H884" s="8">
        <v>42445</v>
      </c>
      <c r="I884" s="7">
        <v>0.41875000000000001</v>
      </c>
    </row>
    <row r="885" spans="1:9" x14ac:dyDescent="0.2">
      <c r="A885" s="1">
        <f t="shared" si="26"/>
        <v>42444</v>
      </c>
      <c r="B885" s="4" t="s">
        <v>46</v>
      </c>
      <c r="C885" s="4" t="s">
        <v>47</v>
      </c>
      <c r="D885" s="4" t="s">
        <v>48</v>
      </c>
      <c r="E885" s="5">
        <v>2492</v>
      </c>
      <c r="F885" s="5" t="s">
        <v>40</v>
      </c>
      <c r="G885" s="5">
        <f t="shared" si="27"/>
        <v>-1</v>
      </c>
      <c r="H885" s="8">
        <v>42444</v>
      </c>
      <c r="I885" s="7">
        <v>0.42291666666666666</v>
      </c>
    </row>
    <row r="886" spans="1:9" x14ac:dyDescent="0.2">
      <c r="A886" s="1">
        <f t="shared" si="26"/>
        <v>42443</v>
      </c>
      <c r="B886" s="4" t="s">
        <v>46</v>
      </c>
      <c r="C886" s="4" t="s">
        <v>47</v>
      </c>
      <c r="D886" s="4" t="s">
        <v>48</v>
      </c>
      <c r="E886" s="5">
        <v>2583</v>
      </c>
      <c r="F886" s="5" t="s">
        <v>41</v>
      </c>
      <c r="G886" s="5">
        <f t="shared" si="27"/>
        <v>1</v>
      </c>
      <c r="H886" s="8">
        <v>42443</v>
      </c>
      <c r="I886" s="7">
        <v>0.43055555555555558</v>
      </c>
    </row>
    <row r="887" spans="1:9" x14ac:dyDescent="0.2">
      <c r="A887" s="1">
        <f t="shared" si="26"/>
        <v>42440</v>
      </c>
      <c r="B887" s="4" t="s">
        <v>46</v>
      </c>
      <c r="C887" s="4" t="s">
        <v>47</v>
      </c>
      <c r="D887" s="4" t="s">
        <v>48</v>
      </c>
      <c r="E887" s="5">
        <v>2537</v>
      </c>
      <c r="F887" s="5" t="s">
        <v>40</v>
      </c>
      <c r="G887" s="5">
        <f t="shared" si="27"/>
        <v>-1</v>
      </c>
      <c r="H887" s="8">
        <v>42440</v>
      </c>
      <c r="I887" s="7">
        <v>0.42152777777777778</v>
      </c>
    </row>
    <row r="888" spans="1:9" x14ac:dyDescent="0.2">
      <c r="A888" s="1">
        <f t="shared" si="26"/>
        <v>42439</v>
      </c>
      <c r="B888" s="4" t="s">
        <v>46</v>
      </c>
      <c r="C888" s="4" t="s">
        <v>47</v>
      </c>
      <c r="D888" s="4" t="s">
        <v>48</v>
      </c>
      <c r="E888" s="5">
        <v>2583</v>
      </c>
      <c r="F888" s="5" t="s">
        <v>41</v>
      </c>
      <c r="G888" s="5">
        <f t="shared" si="27"/>
        <v>1</v>
      </c>
      <c r="H888" s="8">
        <v>42439</v>
      </c>
      <c r="I888" s="7">
        <v>0.42222222222222222</v>
      </c>
    </row>
    <row r="889" spans="1:9" x14ac:dyDescent="0.2">
      <c r="A889" s="1">
        <f t="shared" si="26"/>
        <v>42438</v>
      </c>
      <c r="B889" s="4" t="s">
        <v>46</v>
      </c>
      <c r="C889" s="4" t="s">
        <v>47</v>
      </c>
      <c r="D889" s="4" t="s">
        <v>48</v>
      </c>
      <c r="E889" s="5">
        <v>2458</v>
      </c>
      <c r="F889" s="5" t="s">
        <v>40</v>
      </c>
      <c r="G889" s="5">
        <f t="shared" si="27"/>
        <v>-1</v>
      </c>
      <c r="H889" s="8">
        <v>42438</v>
      </c>
      <c r="I889" s="7">
        <v>0.41944444444444445</v>
      </c>
    </row>
    <row r="890" spans="1:9" x14ac:dyDescent="0.2">
      <c r="A890" s="1">
        <f t="shared" si="26"/>
        <v>42437</v>
      </c>
      <c r="B890" s="4" t="s">
        <v>46</v>
      </c>
      <c r="C890" s="4" t="s">
        <v>47</v>
      </c>
      <c r="D890" s="4" t="s">
        <v>48</v>
      </c>
      <c r="E890" s="5">
        <v>2550</v>
      </c>
      <c r="F890" s="5" t="s">
        <v>41</v>
      </c>
      <c r="G890" s="5">
        <f t="shared" si="27"/>
        <v>1</v>
      </c>
      <c r="H890" s="8">
        <v>42437</v>
      </c>
      <c r="I890" s="7">
        <v>0.41944444444444445</v>
      </c>
    </row>
    <row r="891" spans="1:9" x14ac:dyDescent="0.2">
      <c r="A891" s="1">
        <f t="shared" si="26"/>
        <v>42436</v>
      </c>
      <c r="B891" s="4" t="s">
        <v>46</v>
      </c>
      <c r="C891" s="4" t="s">
        <v>47</v>
      </c>
      <c r="D891" s="4" t="s">
        <v>48</v>
      </c>
      <c r="E891" s="5">
        <v>2416</v>
      </c>
      <c r="F891" s="5" t="s">
        <v>41</v>
      </c>
      <c r="G891" s="5">
        <f t="shared" si="27"/>
        <v>1</v>
      </c>
      <c r="H891" s="8">
        <v>42436</v>
      </c>
      <c r="I891" s="7">
        <v>0.71111111111111114</v>
      </c>
    </row>
    <row r="892" spans="1:9" x14ac:dyDescent="0.2">
      <c r="A892" s="1">
        <f t="shared" si="26"/>
        <v>42433</v>
      </c>
      <c r="B892" s="4" t="s">
        <v>46</v>
      </c>
      <c r="C892" s="4" t="s">
        <v>47</v>
      </c>
      <c r="D892" s="4" t="s">
        <v>48</v>
      </c>
      <c r="E892" s="5">
        <v>2329</v>
      </c>
      <c r="F892" s="5" t="s">
        <v>40</v>
      </c>
      <c r="G892" s="5">
        <f t="shared" si="27"/>
        <v>-1</v>
      </c>
      <c r="H892" s="8">
        <v>42433</v>
      </c>
      <c r="I892" s="7">
        <v>0.43124999999999997</v>
      </c>
    </row>
    <row r="893" spans="1:9" x14ac:dyDescent="0.2">
      <c r="A893" s="1">
        <f t="shared" si="26"/>
        <v>42432</v>
      </c>
      <c r="B893" s="4" t="s">
        <v>46</v>
      </c>
      <c r="C893" s="4" t="s">
        <v>47</v>
      </c>
      <c r="D893" s="4" t="s">
        <v>48</v>
      </c>
      <c r="E893" s="5">
        <v>2347</v>
      </c>
      <c r="F893" s="5" t="s">
        <v>41</v>
      </c>
      <c r="G893" s="5">
        <f t="shared" si="27"/>
        <v>1</v>
      </c>
      <c r="H893" s="8">
        <v>42432</v>
      </c>
      <c r="I893" s="7">
        <v>0.41944444444444445</v>
      </c>
    </row>
    <row r="894" spans="1:9" x14ac:dyDescent="0.2">
      <c r="A894" s="1">
        <f t="shared" si="26"/>
        <v>42431</v>
      </c>
      <c r="B894" s="4" t="s">
        <v>46</v>
      </c>
      <c r="C894" s="4" t="s">
        <v>47</v>
      </c>
      <c r="D894" s="4" t="s">
        <v>48</v>
      </c>
      <c r="E894" s="5">
        <v>2345</v>
      </c>
      <c r="F894" s="5" t="s">
        <v>41</v>
      </c>
      <c r="G894" s="5">
        <f t="shared" si="27"/>
        <v>1</v>
      </c>
      <c r="H894" s="8">
        <v>42431</v>
      </c>
      <c r="I894" s="7">
        <v>0.42152777777777778</v>
      </c>
    </row>
    <row r="895" spans="1:9" x14ac:dyDescent="0.2">
      <c r="A895" s="1">
        <f t="shared" si="26"/>
        <v>42430</v>
      </c>
      <c r="B895" s="4" t="s">
        <v>46</v>
      </c>
      <c r="C895" s="4" t="s">
        <v>47</v>
      </c>
      <c r="D895" s="4" t="s">
        <v>48</v>
      </c>
      <c r="E895" s="5">
        <v>2316</v>
      </c>
      <c r="F895" s="5" t="s">
        <v>41</v>
      </c>
      <c r="G895" s="5">
        <f t="shared" si="27"/>
        <v>1</v>
      </c>
      <c r="H895" s="8">
        <v>42430</v>
      </c>
      <c r="I895" s="7">
        <v>0.42083333333333334</v>
      </c>
    </row>
    <row r="896" spans="1:9" x14ac:dyDescent="0.2">
      <c r="A896" s="1">
        <f t="shared" si="26"/>
        <v>42429</v>
      </c>
      <c r="B896" s="4" t="s">
        <v>46</v>
      </c>
      <c r="C896" s="4" t="s">
        <v>47</v>
      </c>
      <c r="D896" s="4" t="s">
        <v>48</v>
      </c>
      <c r="E896" s="5">
        <v>2255</v>
      </c>
      <c r="F896" s="5" t="s">
        <v>40</v>
      </c>
      <c r="G896" s="5">
        <f t="shared" si="27"/>
        <v>-1</v>
      </c>
      <c r="H896" s="8">
        <v>42429</v>
      </c>
      <c r="I896" s="7">
        <v>0.42083333333333334</v>
      </c>
    </row>
    <row r="897" spans="1:9" x14ac:dyDescent="0.2">
      <c r="A897" s="1">
        <f t="shared" si="26"/>
        <v>42426</v>
      </c>
      <c r="B897" s="4" t="s">
        <v>46</v>
      </c>
      <c r="C897" s="4" t="s">
        <v>47</v>
      </c>
      <c r="D897" s="4" t="s">
        <v>48</v>
      </c>
      <c r="E897" s="5">
        <v>2269</v>
      </c>
      <c r="F897" s="5" t="s">
        <v>41</v>
      </c>
      <c r="G897" s="5">
        <f t="shared" si="27"/>
        <v>1</v>
      </c>
      <c r="H897" s="8">
        <v>42426</v>
      </c>
      <c r="I897" s="7">
        <v>0.41875000000000001</v>
      </c>
    </row>
    <row r="898" spans="1:9" x14ac:dyDescent="0.2">
      <c r="A898" s="1">
        <f t="shared" si="26"/>
        <v>42425</v>
      </c>
      <c r="B898" s="4" t="s">
        <v>46</v>
      </c>
      <c r="C898" s="4" t="s">
        <v>47</v>
      </c>
      <c r="D898" s="4" t="s">
        <v>48</v>
      </c>
      <c r="E898" s="5">
        <v>2204</v>
      </c>
      <c r="F898" s="5" t="s">
        <v>41</v>
      </c>
      <c r="G898" s="5">
        <f t="shared" si="27"/>
        <v>1</v>
      </c>
      <c r="H898" s="8">
        <v>42425</v>
      </c>
      <c r="I898" s="7">
        <v>0.42430555555555555</v>
      </c>
    </row>
    <row r="899" spans="1:9" x14ac:dyDescent="0.2">
      <c r="A899" s="1">
        <f t="shared" ref="A899:A962" si="28">H899</f>
        <v>42424</v>
      </c>
      <c r="B899" s="4" t="s">
        <v>46</v>
      </c>
      <c r="C899" s="4" t="s">
        <v>47</v>
      </c>
      <c r="D899" s="4" t="s">
        <v>48</v>
      </c>
      <c r="E899" s="5">
        <v>2188</v>
      </c>
      <c r="F899" s="5" t="s">
        <v>40</v>
      </c>
      <c r="G899" s="5">
        <f t="shared" ref="G899:G962" si="29">IF(F899="-",-1,1)</f>
        <v>-1</v>
      </c>
      <c r="H899" s="8">
        <v>42424</v>
      </c>
      <c r="I899" s="7">
        <v>0.41875000000000001</v>
      </c>
    </row>
    <row r="900" spans="1:9" x14ac:dyDescent="0.2">
      <c r="A900" s="1">
        <f t="shared" si="28"/>
        <v>42423</v>
      </c>
      <c r="B900" s="4" t="s">
        <v>46</v>
      </c>
      <c r="C900" s="4" t="s">
        <v>47</v>
      </c>
      <c r="D900" s="4" t="s">
        <v>48</v>
      </c>
      <c r="E900" s="5">
        <v>2289</v>
      </c>
      <c r="F900" s="5" t="s">
        <v>41</v>
      </c>
      <c r="G900" s="5">
        <f t="shared" si="29"/>
        <v>1</v>
      </c>
      <c r="H900" s="8">
        <v>42423</v>
      </c>
      <c r="I900" s="7">
        <v>0.41944444444444445</v>
      </c>
    </row>
    <row r="901" spans="1:9" x14ac:dyDescent="0.2">
      <c r="A901" s="1">
        <f t="shared" si="28"/>
        <v>42422</v>
      </c>
      <c r="B901" s="4" t="s">
        <v>46</v>
      </c>
      <c r="C901" s="4" t="s">
        <v>47</v>
      </c>
      <c r="D901" s="4" t="s">
        <v>48</v>
      </c>
      <c r="E901" s="5">
        <v>2030</v>
      </c>
      <c r="F901" s="5" t="s">
        <v>40</v>
      </c>
      <c r="G901" s="5">
        <f t="shared" si="29"/>
        <v>-1</v>
      </c>
      <c r="H901" s="8">
        <v>42422</v>
      </c>
      <c r="I901" s="7">
        <v>0.4201388888888889</v>
      </c>
    </row>
    <row r="902" spans="1:9" x14ac:dyDescent="0.2">
      <c r="A902" s="1">
        <f t="shared" si="28"/>
        <v>42419</v>
      </c>
      <c r="B902" s="4" t="s">
        <v>46</v>
      </c>
      <c r="C902" s="4" t="s">
        <v>47</v>
      </c>
      <c r="D902" s="4" t="s">
        <v>48</v>
      </c>
      <c r="E902" s="5">
        <v>2108</v>
      </c>
      <c r="F902" s="5" t="s">
        <v>41</v>
      </c>
      <c r="G902" s="5">
        <f t="shared" si="29"/>
        <v>1</v>
      </c>
      <c r="H902" s="8">
        <v>42419</v>
      </c>
      <c r="I902" s="7">
        <v>0.42222222222222222</v>
      </c>
    </row>
    <row r="903" spans="1:9" x14ac:dyDescent="0.2">
      <c r="A903" s="1">
        <f t="shared" si="28"/>
        <v>42418</v>
      </c>
      <c r="B903" s="4" t="s">
        <v>46</v>
      </c>
      <c r="C903" s="4" t="s">
        <v>47</v>
      </c>
      <c r="D903" s="4" t="s">
        <v>48</v>
      </c>
      <c r="E903" s="5">
        <v>2103</v>
      </c>
      <c r="F903" s="5" t="s">
        <v>41</v>
      </c>
      <c r="G903" s="5">
        <f t="shared" si="29"/>
        <v>1</v>
      </c>
      <c r="H903" s="8">
        <v>42418</v>
      </c>
      <c r="I903" s="7">
        <v>0.41875000000000001</v>
      </c>
    </row>
    <row r="904" spans="1:9" x14ac:dyDescent="0.2">
      <c r="A904" s="1">
        <f t="shared" si="28"/>
        <v>42417</v>
      </c>
      <c r="B904" s="4" t="s">
        <v>46</v>
      </c>
      <c r="C904" s="4" t="s">
        <v>47</v>
      </c>
      <c r="D904" s="4" t="s">
        <v>48</v>
      </c>
      <c r="E904" s="5">
        <v>1984</v>
      </c>
      <c r="F904" s="5" t="s">
        <v>40</v>
      </c>
      <c r="G904" s="5">
        <f t="shared" si="29"/>
        <v>-1</v>
      </c>
      <c r="H904" s="8">
        <v>42417</v>
      </c>
      <c r="I904" s="7">
        <v>0.41944444444444445</v>
      </c>
    </row>
    <row r="905" spans="1:9" x14ac:dyDescent="0.2">
      <c r="A905" s="1">
        <f t="shared" si="28"/>
        <v>42416</v>
      </c>
      <c r="B905" s="4" t="s">
        <v>46</v>
      </c>
      <c r="C905" s="4" t="s">
        <v>47</v>
      </c>
      <c r="D905" s="4" t="s">
        <v>48</v>
      </c>
      <c r="E905" s="5">
        <v>2015</v>
      </c>
      <c r="F905" s="5" t="s">
        <v>42</v>
      </c>
      <c r="G905" s="5">
        <f t="shared" si="29"/>
        <v>1</v>
      </c>
      <c r="H905" s="8">
        <v>42416</v>
      </c>
      <c r="I905" s="7">
        <v>0.41875000000000001</v>
      </c>
    </row>
    <row r="906" spans="1:9" x14ac:dyDescent="0.2">
      <c r="A906" s="1">
        <f t="shared" si="28"/>
        <v>42415</v>
      </c>
      <c r="B906" s="4" t="s">
        <v>46</v>
      </c>
      <c r="C906" s="4" t="s">
        <v>47</v>
      </c>
      <c r="D906" s="4" t="s">
        <v>48</v>
      </c>
      <c r="E906" s="5">
        <v>2015</v>
      </c>
      <c r="F906" s="5" t="s">
        <v>41</v>
      </c>
      <c r="G906" s="5">
        <f t="shared" si="29"/>
        <v>1</v>
      </c>
      <c r="H906" s="8">
        <v>42415</v>
      </c>
      <c r="I906" s="7">
        <v>0.41805555555555557</v>
      </c>
    </row>
    <row r="907" spans="1:9" x14ac:dyDescent="0.2">
      <c r="A907" s="1">
        <f t="shared" si="28"/>
        <v>42412</v>
      </c>
      <c r="B907" s="4" t="s">
        <v>46</v>
      </c>
      <c r="C907" s="4" t="s">
        <v>47</v>
      </c>
      <c r="D907" s="4" t="s">
        <v>48</v>
      </c>
      <c r="E907" s="5">
        <v>1783</v>
      </c>
      <c r="F907" s="5" t="s">
        <v>40</v>
      </c>
      <c r="G907" s="5">
        <f t="shared" si="29"/>
        <v>-1</v>
      </c>
      <c r="H907" s="8">
        <v>42412</v>
      </c>
      <c r="I907" s="7">
        <v>0.4236111111111111</v>
      </c>
    </row>
    <row r="908" spans="1:9" x14ac:dyDescent="0.2">
      <c r="A908" s="1">
        <f t="shared" si="28"/>
        <v>42411</v>
      </c>
      <c r="B908" s="4" t="s">
        <v>46</v>
      </c>
      <c r="C908" s="4" t="s">
        <v>47</v>
      </c>
      <c r="D908" s="4" t="s">
        <v>48</v>
      </c>
      <c r="E908" s="5">
        <v>1863</v>
      </c>
      <c r="F908" s="5" t="s">
        <v>40</v>
      </c>
      <c r="G908" s="5">
        <f t="shared" si="29"/>
        <v>-1</v>
      </c>
      <c r="H908" s="8">
        <v>42411</v>
      </c>
      <c r="I908" s="7">
        <v>0.4236111111111111</v>
      </c>
    </row>
    <row r="909" spans="1:9" x14ac:dyDescent="0.2">
      <c r="A909" s="1">
        <f t="shared" si="28"/>
        <v>42410</v>
      </c>
      <c r="B909" s="4" t="s">
        <v>46</v>
      </c>
      <c r="C909" s="4" t="s">
        <v>47</v>
      </c>
      <c r="D909" s="4" t="s">
        <v>48</v>
      </c>
      <c r="E909" s="5">
        <v>1904</v>
      </c>
      <c r="F909" s="5" t="s">
        <v>40</v>
      </c>
      <c r="G909" s="5">
        <f t="shared" si="29"/>
        <v>-1</v>
      </c>
      <c r="H909" s="8">
        <v>42410</v>
      </c>
      <c r="I909" s="7">
        <v>0.4201388888888889</v>
      </c>
    </row>
    <row r="910" spans="1:9" x14ac:dyDescent="0.2">
      <c r="A910" s="1">
        <f t="shared" si="28"/>
        <v>42409</v>
      </c>
      <c r="B910" s="4" t="s">
        <v>46</v>
      </c>
      <c r="C910" s="4" t="s">
        <v>47</v>
      </c>
      <c r="D910" s="4" t="s">
        <v>48</v>
      </c>
      <c r="E910" s="5">
        <v>2014</v>
      </c>
      <c r="F910" s="5" t="s">
        <v>40</v>
      </c>
      <c r="G910" s="5">
        <f t="shared" si="29"/>
        <v>-1</v>
      </c>
      <c r="H910" s="8">
        <v>42409</v>
      </c>
      <c r="I910" s="7">
        <v>0.41944444444444445</v>
      </c>
    </row>
    <row r="911" spans="1:9" x14ac:dyDescent="0.2">
      <c r="A911" s="1">
        <f t="shared" si="28"/>
        <v>42408</v>
      </c>
      <c r="B911" s="4" t="s">
        <v>46</v>
      </c>
      <c r="C911" s="4" t="s">
        <v>47</v>
      </c>
      <c r="D911" s="4" t="s">
        <v>48</v>
      </c>
      <c r="E911" s="5">
        <v>2089</v>
      </c>
      <c r="F911" s="5" t="s">
        <v>40</v>
      </c>
      <c r="G911" s="5">
        <f t="shared" si="29"/>
        <v>-1</v>
      </c>
      <c r="H911" s="8">
        <v>42408</v>
      </c>
      <c r="I911" s="7">
        <v>0.42638888888888887</v>
      </c>
    </row>
    <row r="912" spans="1:9" x14ac:dyDescent="0.2">
      <c r="A912" s="1">
        <f t="shared" si="28"/>
        <v>42405</v>
      </c>
      <c r="B912" s="4" t="s">
        <v>46</v>
      </c>
      <c r="C912" s="4" t="s">
        <v>47</v>
      </c>
      <c r="D912" s="4" t="s">
        <v>48</v>
      </c>
      <c r="E912" s="5">
        <v>2151</v>
      </c>
      <c r="F912" s="5" t="s">
        <v>40</v>
      </c>
      <c r="G912" s="5">
        <f t="shared" si="29"/>
        <v>-1</v>
      </c>
      <c r="H912" s="8">
        <v>42405</v>
      </c>
      <c r="I912" s="7">
        <v>0.42291666666666666</v>
      </c>
    </row>
    <row r="913" spans="1:9" x14ac:dyDescent="0.2">
      <c r="A913" s="1">
        <f t="shared" si="28"/>
        <v>42404</v>
      </c>
      <c r="B913" s="4" t="s">
        <v>46</v>
      </c>
      <c r="C913" s="4" t="s">
        <v>47</v>
      </c>
      <c r="D913" s="4" t="s">
        <v>48</v>
      </c>
      <c r="E913" s="5">
        <v>2201</v>
      </c>
      <c r="F913" s="5" t="s">
        <v>41</v>
      </c>
      <c r="G913" s="5">
        <f t="shared" si="29"/>
        <v>1</v>
      </c>
      <c r="H913" s="8">
        <v>42404</v>
      </c>
      <c r="I913" s="7">
        <v>0.42152777777777778</v>
      </c>
    </row>
    <row r="914" spans="1:9" x14ac:dyDescent="0.2">
      <c r="A914" s="1">
        <f t="shared" si="28"/>
        <v>42403</v>
      </c>
      <c r="B914" s="4" t="s">
        <v>46</v>
      </c>
      <c r="C914" s="4" t="s">
        <v>47</v>
      </c>
      <c r="D914" s="4" t="s">
        <v>48</v>
      </c>
      <c r="E914" s="5">
        <v>2027</v>
      </c>
      <c r="F914" s="5" t="s">
        <v>40</v>
      </c>
      <c r="G914" s="5">
        <f t="shared" si="29"/>
        <v>-1</v>
      </c>
      <c r="H914" s="8">
        <v>42403</v>
      </c>
      <c r="I914" s="7">
        <v>0.42430555555555555</v>
      </c>
    </row>
    <row r="915" spans="1:9" x14ac:dyDescent="0.2">
      <c r="A915" s="1">
        <f t="shared" si="28"/>
        <v>42402</v>
      </c>
      <c r="B915" s="4" t="s">
        <v>46</v>
      </c>
      <c r="C915" s="4" t="s">
        <v>47</v>
      </c>
      <c r="D915" s="4" t="s">
        <v>48</v>
      </c>
      <c r="E915" s="5">
        <v>2146</v>
      </c>
      <c r="F915" s="5" t="s">
        <v>40</v>
      </c>
      <c r="G915" s="5">
        <f t="shared" si="29"/>
        <v>-1</v>
      </c>
      <c r="H915" s="8">
        <v>42402</v>
      </c>
      <c r="I915" s="7">
        <v>0.42152777777777778</v>
      </c>
    </row>
    <row r="916" spans="1:9" x14ac:dyDescent="0.2">
      <c r="A916" s="1">
        <f t="shared" si="28"/>
        <v>42401</v>
      </c>
      <c r="B916" s="4" t="s">
        <v>46</v>
      </c>
      <c r="C916" s="4" t="s">
        <v>47</v>
      </c>
      <c r="D916" s="4" t="s">
        <v>48</v>
      </c>
      <c r="E916" s="5">
        <v>2282</v>
      </c>
      <c r="F916" s="5" t="s">
        <v>41</v>
      </c>
      <c r="G916" s="5">
        <f t="shared" si="29"/>
        <v>1</v>
      </c>
      <c r="H916" s="8">
        <v>42401</v>
      </c>
      <c r="I916" s="7">
        <v>0.42430555555555555</v>
      </c>
    </row>
    <row r="917" spans="1:9" x14ac:dyDescent="0.2">
      <c r="A917" s="1">
        <f t="shared" si="28"/>
        <v>42398</v>
      </c>
      <c r="B917" s="4" t="s">
        <v>46</v>
      </c>
      <c r="C917" s="4" t="s">
        <v>47</v>
      </c>
      <c r="D917" s="4" t="s">
        <v>48</v>
      </c>
      <c r="E917" s="5">
        <v>2262</v>
      </c>
      <c r="F917" s="5" t="s">
        <v>41</v>
      </c>
      <c r="G917" s="5">
        <f t="shared" si="29"/>
        <v>1</v>
      </c>
      <c r="H917" s="8">
        <v>42398</v>
      </c>
      <c r="I917" s="7">
        <v>0.4236111111111111</v>
      </c>
    </row>
    <row r="918" spans="1:9" x14ac:dyDescent="0.2">
      <c r="A918" s="1">
        <f t="shared" si="28"/>
        <v>42397</v>
      </c>
      <c r="B918" s="4" t="s">
        <v>46</v>
      </c>
      <c r="C918" s="4" t="s">
        <v>47</v>
      </c>
      <c r="D918" s="4" t="s">
        <v>48</v>
      </c>
      <c r="E918" s="5">
        <v>2196</v>
      </c>
      <c r="F918" s="5" t="s">
        <v>41</v>
      </c>
      <c r="G918" s="5">
        <f t="shared" si="29"/>
        <v>1</v>
      </c>
      <c r="H918" s="8">
        <v>42397</v>
      </c>
      <c r="I918" s="7">
        <v>0.42777777777777781</v>
      </c>
    </row>
    <row r="919" spans="1:9" x14ac:dyDescent="0.2">
      <c r="A919" s="1">
        <f t="shared" si="28"/>
        <v>42396</v>
      </c>
      <c r="B919" s="4" t="s">
        <v>46</v>
      </c>
      <c r="C919" s="4" t="s">
        <v>47</v>
      </c>
      <c r="D919" s="4" t="s">
        <v>48</v>
      </c>
      <c r="E919" s="5">
        <v>2052</v>
      </c>
      <c r="F919" s="5" t="s">
        <v>40</v>
      </c>
      <c r="G919" s="5">
        <f t="shared" si="29"/>
        <v>-1</v>
      </c>
      <c r="H919" s="8">
        <v>42396</v>
      </c>
      <c r="I919" s="7">
        <v>0.42152777777777778</v>
      </c>
    </row>
    <row r="920" spans="1:9" x14ac:dyDescent="0.2">
      <c r="A920" s="1">
        <f t="shared" si="28"/>
        <v>42394</v>
      </c>
      <c r="B920" s="4" t="s">
        <v>46</v>
      </c>
      <c r="C920" s="4" t="s">
        <v>47</v>
      </c>
      <c r="D920" s="4" t="s">
        <v>48</v>
      </c>
      <c r="E920" s="5">
        <v>2181</v>
      </c>
      <c r="F920" s="5" t="s">
        <v>41</v>
      </c>
      <c r="G920" s="5">
        <f t="shared" si="29"/>
        <v>1</v>
      </c>
      <c r="H920" s="8">
        <v>42394</v>
      </c>
      <c r="I920" s="7">
        <v>0.42152777777777778</v>
      </c>
    </row>
    <row r="921" spans="1:9" x14ac:dyDescent="0.2">
      <c r="A921" s="1">
        <f t="shared" si="28"/>
        <v>42391</v>
      </c>
      <c r="B921" s="4" t="s">
        <v>46</v>
      </c>
      <c r="C921" s="4" t="s">
        <v>47</v>
      </c>
      <c r="D921" s="4" t="s">
        <v>48</v>
      </c>
      <c r="E921" s="5">
        <v>2010</v>
      </c>
      <c r="F921" s="5" t="s">
        <v>41</v>
      </c>
      <c r="G921" s="5">
        <f t="shared" si="29"/>
        <v>1</v>
      </c>
      <c r="H921" s="8">
        <v>42391</v>
      </c>
      <c r="I921" s="7">
        <v>0.41944444444444445</v>
      </c>
    </row>
    <row r="922" spans="1:9" x14ac:dyDescent="0.2">
      <c r="A922" s="1">
        <f t="shared" si="28"/>
        <v>42390</v>
      </c>
      <c r="B922" s="4" t="s">
        <v>46</v>
      </c>
      <c r="C922" s="4" t="s">
        <v>47</v>
      </c>
      <c r="D922" s="4" t="s">
        <v>48</v>
      </c>
      <c r="E922" s="5">
        <v>1794</v>
      </c>
      <c r="F922" s="5" t="s">
        <v>40</v>
      </c>
      <c r="G922" s="5">
        <f t="shared" si="29"/>
        <v>-1</v>
      </c>
      <c r="H922" s="8">
        <v>42390</v>
      </c>
      <c r="I922" s="7">
        <v>0.42083333333333334</v>
      </c>
    </row>
    <row r="923" spans="1:9" x14ac:dyDescent="0.2">
      <c r="A923" s="1">
        <f t="shared" si="28"/>
        <v>42389</v>
      </c>
      <c r="B923" s="4" t="s">
        <v>46</v>
      </c>
      <c r="C923" s="4" t="s">
        <v>47</v>
      </c>
      <c r="D923" s="4" t="s">
        <v>48</v>
      </c>
      <c r="E923" s="5">
        <v>1923</v>
      </c>
      <c r="F923" s="5" t="s">
        <v>40</v>
      </c>
      <c r="G923" s="5">
        <f t="shared" si="29"/>
        <v>-1</v>
      </c>
      <c r="H923" s="8">
        <v>42389</v>
      </c>
      <c r="I923" s="7">
        <v>0.42291666666666666</v>
      </c>
    </row>
    <row r="924" spans="1:9" x14ac:dyDescent="0.2">
      <c r="A924" s="1">
        <f t="shared" si="28"/>
        <v>42388</v>
      </c>
      <c r="B924" s="4" t="s">
        <v>46</v>
      </c>
      <c r="C924" s="4" t="s">
        <v>47</v>
      </c>
      <c r="D924" s="4" t="s">
        <v>48</v>
      </c>
      <c r="E924" s="5">
        <v>1984</v>
      </c>
      <c r="F924" s="5" t="s">
        <v>42</v>
      </c>
      <c r="G924" s="5">
        <f t="shared" si="29"/>
        <v>1</v>
      </c>
      <c r="H924" s="8">
        <v>42388</v>
      </c>
      <c r="I924" s="7">
        <v>0.4201388888888889</v>
      </c>
    </row>
    <row r="925" spans="1:9" x14ac:dyDescent="0.2">
      <c r="A925" s="1">
        <f t="shared" si="28"/>
        <v>42387</v>
      </c>
      <c r="B925" s="4" t="s">
        <v>46</v>
      </c>
      <c r="C925" s="4" t="s">
        <v>47</v>
      </c>
      <c r="D925" s="4" t="s">
        <v>48</v>
      </c>
      <c r="E925" s="5">
        <v>1984</v>
      </c>
      <c r="F925" s="5" t="s">
        <v>40</v>
      </c>
      <c r="G925" s="5">
        <f t="shared" si="29"/>
        <v>-1</v>
      </c>
      <c r="H925" s="8">
        <v>42387</v>
      </c>
      <c r="I925" s="7">
        <v>0.41944444444444445</v>
      </c>
    </row>
    <row r="926" spans="1:9" x14ac:dyDescent="0.2">
      <c r="A926" s="1">
        <f t="shared" si="28"/>
        <v>42384</v>
      </c>
      <c r="B926" s="4" t="s">
        <v>46</v>
      </c>
      <c r="C926" s="4" t="s">
        <v>47</v>
      </c>
      <c r="D926" s="4" t="s">
        <v>48</v>
      </c>
      <c r="E926" s="5">
        <v>2093</v>
      </c>
      <c r="F926" s="5" t="s">
        <v>41</v>
      </c>
      <c r="G926" s="5">
        <f t="shared" si="29"/>
        <v>1</v>
      </c>
      <c r="H926" s="8">
        <v>42384</v>
      </c>
      <c r="I926" s="7">
        <v>0.4236111111111111</v>
      </c>
    </row>
    <row r="927" spans="1:9" x14ac:dyDescent="0.2">
      <c r="A927" s="1">
        <f t="shared" si="28"/>
        <v>42383</v>
      </c>
      <c r="B927" s="4" t="s">
        <v>46</v>
      </c>
      <c r="C927" s="4" t="s">
        <v>47</v>
      </c>
      <c r="D927" s="4" t="s">
        <v>48</v>
      </c>
      <c r="E927" s="5">
        <v>2037</v>
      </c>
      <c r="F927" s="5" t="s">
        <v>41</v>
      </c>
      <c r="G927" s="5">
        <f t="shared" si="29"/>
        <v>1</v>
      </c>
      <c r="H927" s="8">
        <v>42383</v>
      </c>
      <c r="I927" s="7">
        <v>0.42152777777777778</v>
      </c>
    </row>
    <row r="928" spans="1:9" x14ac:dyDescent="0.2">
      <c r="A928" s="1">
        <f t="shared" si="28"/>
        <v>42382</v>
      </c>
      <c r="B928" s="4" t="s">
        <v>46</v>
      </c>
      <c r="C928" s="4" t="s">
        <v>47</v>
      </c>
      <c r="D928" s="4" t="s">
        <v>48</v>
      </c>
      <c r="E928" s="5">
        <v>2036</v>
      </c>
      <c r="F928" s="5" t="s">
        <v>42</v>
      </c>
      <c r="G928" s="5">
        <f t="shared" si="29"/>
        <v>1</v>
      </c>
      <c r="H928" s="8">
        <v>42382</v>
      </c>
      <c r="I928" s="7">
        <v>0.42222222222222222</v>
      </c>
    </row>
    <row r="929" spans="1:9" x14ac:dyDescent="0.2">
      <c r="A929" s="1">
        <f t="shared" si="28"/>
        <v>42381</v>
      </c>
      <c r="B929" s="4" t="s">
        <v>46</v>
      </c>
      <c r="C929" s="4" t="s">
        <v>47</v>
      </c>
      <c r="D929" s="4" t="s">
        <v>48</v>
      </c>
      <c r="E929" s="5">
        <v>2098</v>
      </c>
      <c r="F929" s="5" t="s">
        <v>40</v>
      </c>
      <c r="G929" s="5">
        <f t="shared" si="29"/>
        <v>-1</v>
      </c>
      <c r="H929" s="8">
        <v>42381</v>
      </c>
      <c r="I929" s="7">
        <v>0.41944444444444445</v>
      </c>
    </row>
    <row r="930" spans="1:9" x14ac:dyDescent="0.2">
      <c r="A930" s="1">
        <f t="shared" si="28"/>
        <v>42380</v>
      </c>
      <c r="B930" s="4" t="s">
        <v>46</v>
      </c>
      <c r="C930" s="4" t="s">
        <v>47</v>
      </c>
      <c r="D930" s="4" t="s">
        <v>48</v>
      </c>
      <c r="E930" s="5">
        <v>2211</v>
      </c>
      <c r="F930" s="5" t="s">
        <v>40</v>
      </c>
      <c r="G930" s="5">
        <f t="shared" si="29"/>
        <v>-1</v>
      </c>
      <c r="H930" s="8">
        <v>42380</v>
      </c>
      <c r="I930" s="7">
        <v>0.41944444444444445</v>
      </c>
    </row>
    <row r="931" spans="1:9" x14ac:dyDescent="0.2">
      <c r="A931" s="1">
        <f t="shared" si="28"/>
        <v>42377</v>
      </c>
      <c r="B931" s="4" t="s">
        <v>46</v>
      </c>
      <c r="C931" s="4" t="s">
        <v>47</v>
      </c>
      <c r="D931" s="4" t="s">
        <v>48</v>
      </c>
      <c r="E931" s="5">
        <v>2226</v>
      </c>
      <c r="F931" s="5" t="s">
        <v>40</v>
      </c>
      <c r="G931" s="5">
        <f t="shared" si="29"/>
        <v>-1</v>
      </c>
      <c r="H931" s="8">
        <v>42377</v>
      </c>
      <c r="I931" s="7">
        <v>0.41944444444444445</v>
      </c>
    </row>
    <row r="932" spans="1:9" x14ac:dyDescent="0.2">
      <c r="A932" s="1">
        <f t="shared" si="28"/>
        <v>42376</v>
      </c>
      <c r="B932" s="4" t="s">
        <v>46</v>
      </c>
      <c r="C932" s="4" t="s">
        <v>47</v>
      </c>
      <c r="D932" s="4" t="s">
        <v>48</v>
      </c>
      <c r="E932" s="5">
        <v>2266</v>
      </c>
      <c r="F932" s="5" t="s">
        <v>40</v>
      </c>
      <c r="G932" s="5">
        <f t="shared" si="29"/>
        <v>-1</v>
      </c>
      <c r="H932" s="8">
        <v>42376</v>
      </c>
      <c r="I932" s="7">
        <v>0.42152777777777778</v>
      </c>
    </row>
    <row r="933" spans="1:9" x14ac:dyDescent="0.2">
      <c r="A933" s="1">
        <f t="shared" si="28"/>
        <v>42375</v>
      </c>
      <c r="B933" s="4" t="s">
        <v>46</v>
      </c>
      <c r="C933" s="4" t="s">
        <v>47</v>
      </c>
      <c r="D933" s="4" t="s">
        <v>48</v>
      </c>
      <c r="E933" s="5">
        <v>2394</v>
      </c>
      <c r="F933" s="5" t="s">
        <v>40</v>
      </c>
      <c r="G933" s="5">
        <f t="shared" si="29"/>
        <v>-1</v>
      </c>
      <c r="H933" s="8">
        <v>42375</v>
      </c>
      <c r="I933" s="7">
        <v>0.41736111111111113</v>
      </c>
    </row>
    <row r="934" spans="1:9" x14ac:dyDescent="0.2">
      <c r="A934" s="1">
        <f t="shared" si="28"/>
        <v>42374</v>
      </c>
      <c r="B934" s="4" t="s">
        <v>46</v>
      </c>
      <c r="C934" s="4" t="s">
        <v>47</v>
      </c>
      <c r="D934" s="4" t="s">
        <v>48</v>
      </c>
      <c r="E934" s="5">
        <v>2443</v>
      </c>
      <c r="F934" s="5" t="s">
        <v>40</v>
      </c>
      <c r="G934" s="5">
        <f t="shared" si="29"/>
        <v>-1</v>
      </c>
      <c r="H934" s="8">
        <v>42374</v>
      </c>
      <c r="I934" s="7">
        <v>0.42083333333333334</v>
      </c>
    </row>
    <row r="935" spans="1:9" x14ac:dyDescent="0.2">
      <c r="A935" s="1">
        <f t="shared" si="28"/>
        <v>42373</v>
      </c>
      <c r="B935" s="4" t="s">
        <v>46</v>
      </c>
      <c r="C935" s="4" t="s">
        <v>47</v>
      </c>
      <c r="D935" s="4" t="s">
        <v>48</v>
      </c>
      <c r="E935" s="5">
        <v>2457</v>
      </c>
      <c r="F935" s="5" t="s">
        <v>42</v>
      </c>
      <c r="G935" s="5">
        <f t="shared" si="29"/>
        <v>1</v>
      </c>
      <c r="H935" s="8">
        <v>42373</v>
      </c>
      <c r="I935" s="7">
        <v>0.42291666666666666</v>
      </c>
    </row>
    <row r="936" spans="1:9" x14ac:dyDescent="0.2">
      <c r="A936" s="1">
        <f t="shared" si="28"/>
        <v>42370</v>
      </c>
      <c r="B936" s="4" t="s">
        <v>46</v>
      </c>
      <c r="C936" s="4" t="s">
        <v>47</v>
      </c>
      <c r="D936" s="4" t="s">
        <v>48</v>
      </c>
      <c r="E936" s="5">
        <v>2457</v>
      </c>
      <c r="F936" s="5" t="s">
        <v>41</v>
      </c>
      <c r="G936" s="5">
        <f t="shared" si="29"/>
        <v>1</v>
      </c>
      <c r="H936" s="8">
        <v>42370</v>
      </c>
      <c r="I936" s="7">
        <v>0.41875000000000001</v>
      </c>
    </row>
    <row r="937" spans="1:9" x14ac:dyDescent="0.2">
      <c r="A937" s="1">
        <f t="shared" si="28"/>
        <v>42369</v>
      </c>
      <c r="B937" s="4" t="s">
        <v>46</v>
      </c>
      <c r="C937" s="4" t="s">
        <v>47</v>
      </c>
      <c r="D937" s="4" t="s">
        <v>48</v>
      </c>
      <c r="E937" s="5">
        <v>2431</v>
      </c>
      <c r="F937" s="5" t="s">
        <v>40</v>
      </c>
      <c r="G937" s="5">
        <f t="shared" si="29"/>
        <v>-1</v>
      </c>
      <c r="H937" s="8">
        <v>42369</v>
      </c>
      <c r="I937" s="7">
        <v>0.42222222222222222</v>
      </c>
    </row>
    <row r="938" spans="1:9" x14ac:dyDescent="0.2">
      <c r="A938" s="1">
        <f t="shared" si="28"/>
        <v>42368</v>
      </c>
      <c r="B938" s="4" t="s">
        <v>46</v>
      </c>
      <c r="C938" s="4" t="s">
        <v>47</v>
      </c>
      <c r="D938" s="4" t="s">
        <v>48</v>
      </c>
      <c r="E938" s="5">
        <v>2513</v>
      </c>
      <c r="F938" s="5" t="s">
        <v>41</v>
      </c>
      <c r="G938" s="5">
        <f t="shared" si="29"/>
        <v>1</v>
      </c>
      <c r="H938" s="8">
        <v>42368</v>
      </c>
      <c r="I938" s="7">
        <v>0.41944444444444445</v>
      </c>
    </row>
    <row r="939" spans="1:9" x14ac:dyDescent="0.2">
      <c r="A939" s="1">
        <f t="shared" si="28"/>
        <v>42367</v>
      </c>
      <c r="B939" s="4" t="s">
        <v>46</v>
      </c>
      <c r="C939" s="4" t="s">
        <v>47</v>
      </c>
      <c r="D939" s="4" t="s">
        <v>48</v>
      </c>
      <c r="E939" s="5">
        <v>2435</v>
      </c>
      <c r="F939" s="5" t="s">
        <v>40</v>
      </c>
      <c r="G939" s="5">
        <f t="shared" si="29"/>
        <v>-1</v>
      </c>
      <c r="H939" s="8">
        <v>42367</v>
      </c>
      <c r="I939" s="7">
        <v>0.42777777777777781</v>
      </c>
    </row>
    <row r="940" spans="1:9" x14ac:dyDescent="0.2">
      <c r="A940" s="1">
        <f t="shared" si="28"/>
        <v>42366</v>
      </c>
      <c r="B940" s="4" t="s">
        <v>46</v>
      </c>
      <c r="C940" s="4" t="s">
        <v>47</v>
      </c>
      <c r="D940" s="4" t="s">
        <v>48</v>
      </c>
      <c r="E940" s="5">
        <v>2522</v>
      </c>
      <c r="F940" s="5" t="s">
        <v>41</v>
      </c>
      <c r="G940" s="5">
        <f t="shared" si="29"/>
        <v>1</v>
      </c>
      <c r="H940" s="8">
        <v>42366</v>
      </c>
      <c r="I940" s="7">
        <v>0.42291666666666666</v>
      </c>
    </row>
    <row r="941" spans="1:9" x14ac:dyDescent="0.2">
      <c r="A941" s="1">
        <f t="shared" si="28"/>
        <v>42362</v>
      </c>
      <c r="B941" s="4" t="s">
        <v>46</v>
      </c>
      <c r="C941" s="4" t="s">
        <v>47</v>
      </c>
      <c r="D941" s="4" t="s">
        <v>48</v>
      </c>
      <c r="E941" s="5">
        <v>2483</v>
      </c>
      <c r="F941" s="5" t="s">
        <v>41</v>
      </c>
      <c r="G941" s="5">
        <f t="shared" si="29"/>
        <v>1</v>
      </c>
      <c r="H941" s="8">
        <v>42362</v>
      </c>
      <c r="I941" s="7">
        <v>0.71319444444444446</v>
      </c>
    </row>
    <row r="942" spans="1:9" x14ac:dyDescent="0.2">
      <c r="A942" s="1">
        <f t="shared" si="28"/>
        <v>42361</v>
      </c>
      <c r="B942" s="4" t="s">
        <v>46</v>
      </c>
      <c r="C942" s="4" t="s">
        <v>47</v>
      </c>
      <c r="D942" s="4" t="s">
        <v>48</v>
      </c>
      <c r="E942" s="5">
        <v>2396</v>
      </c>
      <c r="F942" s="5" t="s">
        <v>41</v>
      </c>
      <c r="G942" s="5">
        <f t="shared" si="29"/>
        <v>1</v>
      </c>
      <c r="H942" s="8">
        <v>42361</v>
      </c>
      <c r="I942" s="7">
        <v>0.4201388888888889</v>
      </c>
    </row>
    <row r="943" spans="1:9" x14ac:dyDescent="0.2">
      <c r="A943" s="1">
        <f t="shared" si="28"/>
        <v>42360</v>
      </c>
      <c r="B943" s="4" t="s">
        <v>46</v>
      </c>
      <c r="C943" s="4" t="s">
        <v>47</v>
      </c>
      <c r="D943" s="4" t="s">
        <v>48</v>
      </c>
      <c r="E943" s="5">
        <v>2375</v>
      </c>
      <c r="F943" s="5" t="s">
        <v>41</v>
      </c>
      <c r="G943" s="5">
        <f t="shared" si="29"/>
        <v>1</v>
      </c>
      <c r="H943" s="8">
        <v>42360</v>
      </c>
      <c r="I943" s="7">
        <v>0.42291666666666666</v>
      </c>
    </row>
    <row r="944" spans="1:9" x14ac:dyDescent="0.2">
      <c r="A944" s="1">
        <f t="shared" si="28"/>
        <v>42359</v>
      </c>
      <c r="B944" s="4" t="s">
        <v>46</v>
      </c>
      <c r="C944" s="4" t="s">
        <v>47</v>
      </c>
      <c r="D944" s="4" t="s">
        <v>48</v>
      </c>
      <c r="E944" s="5">
        <v>2307</v>
      </c>
      <c r="F944" s="5" t="s">
        <v>40</v>
      </c>
      <c r="G944" s="5">
        <f t="shared" si="29"/>
        <v>-1</v>
      </c>
      <c r="H944" s="8">
        <v>42359</v>
      </c>
      <c r="I944" s="7">
        <v>0.4465277777777778</v>
      </c>
    </row>
    <row r="945" spans="1:9" x14ac:dyDescent="0.2">
      <c r="A945" s="1">
        <f t="shared" si="28"/>
        <v>42356</v>
      </c>
      <c r="B945" s="4" t="s">
        <v>46</v>
      </c>
      <c r="C945" s="4" t="s">
        <v>47</v>
      </c>
      <c r="D945" s="4" t="s">
        <v>48</v>
      </c>
      <c r="E945" s="5">
        <v>2329</v>
      </c>
      <c r="F945" s="5" t="s">
        <v>40</v>
      </c>
      <c r="G945" s="5">
        <f t="shared" si="29"/>
        <v>-1</v>
      </c>
      <c r="H945" s="8">
        <v>42356</v>
      </c>
      <c r="I945" s="7">
        <v>0.41875000000000001</v>
      </c>
    </row>
    <row r="946" spans="1:9" x14ac:dyDescent="0.2">
      <c r="A946" s="1">
        <f t="shared" si="28"/>
        <v>42355</v>
      </c>
      <c r="B946" s="4" t="s">
        <v>46</v>
      </c>
      <c r="C946" s="4" t="s">
        <v>47</v>
      </c>
      <c r="D946" s="4" t="s">
        <v>48</v>
      </c>
      <c r="E946" s="5">
        <v>2374</v>
      </c>
      <c r="F946" s="5" t="s">
        <v>40</v>
      </c>
      <c r="G946" s="5">
        <f t="shared" si="29"/>
        <v>-1</v>
      </c>
      <c r="H946" s="8">
        <v>42355</v>
      </c>
      <c r="I946" s="7">
        <v>0.42152777777777778</v>
      </c>
    </row>
    <row r="947" spans="1:9" x14ac:dyDescent="0.2">
      <c r="A947" s="1">
        <f t="shared" si="28"/>
        <v>42354</v>
      </c>
      <c r="B947" s="4" t="s">
        <v>46</v>
      </c>
      <c r="C947" s="4" t="s">
        <v>47</v>
      </c>
      <c r="D947" s="4" t="s">
        <v>48</v>
      </c>
      <c r="E947" s="5">
        <v>2504</v>
      </c>
      <c r="F947" s="5" t="s">
        <v>41</v>
      </c>
      <c r="G947" s="5">
        <f t="shared" si="29"/>
        <v>1</v>
      </c>
      <c r="H947" s="8">
        <v>42354</v>
      </c>
      <c r="I947" s="7">
        <v>0.41875000000000001</v>
      </c>
    </row>
    <row r="948" spans="1:9" x14ac:dyDescent="0.2">
      <c r="A948" s="1">
        <f t="shared" si="28"/>
        <v>42353</v>
      </c>
      <c r="B948" s="4" t="s">
        <v>46</v>
      </c>
      <c r="C948" s="4" t="s">
        <v>47</v>
      </c>
      <c r="D948" s="4" t="s">
        <v>48</v>
      </c>
      <c r="E948" s="5">
        <v>2433</v>
      </c>
      <c r="F948" s="5" t="s">
        <v>41</v>
      </c>
      <c r="G948" s="5">
        <f t="shared" si="29"/>
        <v>1</v>
      </c>
      <c r="H948" s="8">
        <v>42353</v>
      </c>
      <c r="I948" s="7">
        <v>0.4236111111111111</v>
      </c>
    </row>
    <row r="949" spans="1:9" x14ac:dyDescent="0.2">
      <c r="A949" s="1">
        <f t="shared" si="28"/>
        <v>42352</v>
      </c>
      <c r="B949" s="4" t="s">
        <v>46</v>
      </c>
      <c r="C949" s="4" t="s">
        <v>47</v>
      </c>
      <c r="D949" s="4" t="s">
        <v>48</v>
      </c>
      <c r="E949" s="5">
        <v>2379</v>
      </c>
      <c r="F949" s="5" t="s">
        <v>40</v>
      </c>
      <c r="G949" s="5">
        <f t="shared" si="29"/>
        <v>-1</v>
      </c>
      <c r="H949" s="8">
        <v>42352</v>
      </c>
      <c r="I949" s="7">
        <v>0.42152777777777778</v>
      </c>
    </row>
    <row r="950" spans="1:9" x14ac:dyDescent="0.2">
      <c r="A950" s="1">
        <f t="shared" si="28"/>
        <v>42349</v>
      </c>
      <c r="B950" s="4" t="s">
        <v>46</v>
      </c>
      <c r="C950" s="4" t="s">
        <v>47</v>
      </c>
      <c r="D950" s="4" t="s">
        <v>48</v>
      </c>
      <c r="E950" s="5">
        <v>2455</v>
      </c>
      <c r="F950" s="5" t="s">
        <v>40</v>
      </c>
      <c r="G950" s="5">
        <f t="shared" si="29"/>
        <v>-1</v>
      </c>
      <c r="H950" s="8">
        <v>42349</v>
      </c>
      <c r="I950" s="7">
        <v>0.4201388888888889</v>
      </c>
    </row>
    <row r="951" spans="1:9" x14ac:dyDescent="0.2">
      <c r="A951" s="1">
        <f t="shared" si="28"/>
        <v>42348</v>
      </c>
      <c r="B951" s="4" t="s">
        <v>46</v>
      </c>
      <c r="C951" s="4" t="s">
        <v>47</v>
      </c>
      <c r="D951" s="4" t="s">
        <v>48</v>
      </c>
      <c r="E951" s="5">
        <v>2480</v>
      </c>
      <c r="F951" s="5" t="s">
        <v>40</v>
      </c>
      <c r="G951" s="5">
        <f t="shared" si="29"/>
        <v>-1</v>
      </c>
      <c r="H951" s="8">
        <v>42348</v>
      </c>
      <c r="I951" s="7">
        <v>0.42083333333333334</v>
      </c>
    </row>
    <row r="952" spans="1:9" x14ac:dyDescent="0.2">
      <c r="A952" s="1">
        <f t="shared" si="28"/>
        <v>42347</v>
      </c>
      <c r="B952" s="4" t="s">
        <v>46</v>
      </c>
      <c r="C952" s="4" t="s">
        <v>47</v>
      </c>
      <c r="D952" s="4" t="s">
        <v>48</v>
      </c>
      <c r="E952" s="5">
        <v>2506</v>
      </c>
      <c r="F952" s="5" t="s">
        <v>40</v>
      </c>
      <c r="G952" s="5">
        <f t="shared" si="29"/>
        <v>-1</v>
      </c>
      <c r="H952" s="8">
        <v>42347</v>
      </c>
      <c r="I952" s="7">
        <v>0.41875000000000001</v>
      </c>
    </row>
    <row r="953" spans="1:9" x14ac:dyDescent="0.2">
      <c r="A953" s="1">
        <f t="shared" si="28"/>
        <v>42346</v>
      </c>
      <c r="B953" s="4" t="s">
        <v>46</v>
      </c>
      <c r="C953" s="4" t="s">
        <v>47</v>
      </c>
      <c r="D953" s="4" t="s">
        <v>48</v>
      </c>
      <c r="E953" s="5">
        <v>2508</v>
      </c>
      <c r="F953" s="5" t="s">
        <v>40</v>
      </c>
      <c r="G953" s="5">
        <f t="shared" si="29"/>
        <v>-1</v>
      </c>
      <c r="H953" s="8">
        <v>42346</v>
      </c>
      <c r="I953" s="7">
        <v>0.41944444444444445</v>
      </c>
    </row>
    <row r="954" spans="1:9" x14ac:dyDescent="0.2">
      <c r="A954" s="1">
        <f t="shared" si="28"/>
        <v>42345</v>
      </c>
      <c r="B954" s="4" t="s">
        <v>46</v>
      </c>
      <c r="C954" s="4" t="s">
        <v>47</v>
      </c>
      <c r="D954" s="4" t="s">
        <v>48</v>
      </c>
      <c r="E954" s="5">
        <v>2671</v>
      </c>
      <c r="F954" s="5" t="s">
        <v>40</v>
      </c>
      <c r="G954" s="5">
        <f t="shared" si="29"/>
        <v>-1</v>
      </c>
      <c r="H954" s="8">
        <v>42345</v>
      </c>
      <c r="I954" s="7">
        <v>0.41944444444444445</v>
      </c>
    </row>
    <row r="955" spans="1:9" x14ac:dyDescent="0.2">
      <c r="A955" s="1">
        <f t="shared" si="28"/>
        <v>42342</v>
      </c>
      <c r="B955" s="4" t="s">
        <v>46</v>
      </c>
      <c r="C955" s="4" t="s">
        <v>47</v>
      </c>
      <c r="D955" s="4" t="s">
        <v>48</v>
      </c>
      <c r="E955" s="5">
        <v>2742</v>
      </c>
      <c r="F955" s="5" t="s">
        <v>41</v>
      </c>
      <c r="G955" s="5">
        <f t="shared" si="29"/>
        <v>1</v>
      </c>
      <c r="H955" s="8">
        <v>42342</v>
      </c>
      <c r="I955" s="7">
        <v>0.42291666666666666</v>
      </c>
    </row>
    <row r="956" spans="1:9" x14ac:dyDescent="0.2">
      <c r="A956" s="1">
        <f t="shared" si="28"/>
        <v>42341</v>
      </c>
      <c r="B956" s="4" t="s">
        <v>46</v>
      </c>
      <c r="C956" s="4" t="s">
        <v>47</v>
      </c>
      <c r="D956" s="4" t="s">
        <v>48</v>
      </c>
      <c r="E956" s="5">
        <v>2661</v>
      </c>
      <c r="F956" s="5" t="s">
        <v>40</v>
      </c>
      <c r="G956" s="5">
        <f t="shared" si="29"/>
        <v>-1</v>
      </c>
      <c r="H956" s="8">
        <v>42341</v>
      </c>
      <c r="I956" s="7">
        <v>0.42083333333333334</v>
      </c>
    </row>
    <row r="957" spans="1:9" x14ac:dyDescent="0.2">
      <c r="A957" s="1">
        <f t="shared" si="28"/>
        <v>42340</v>
      </c>
      <c r="B957" s="4" t="s">
        <v>46</v>
      </c>
      <c r="C957" s="4" t="s">
        <v>47</v>
      </c>
      <c r="D957" s="4" t="s">
        <v>48</v>
      </c>
      <c r="E957" s="5">
        <v>2784</v>
      </c>
      <c r="F957" s="5" t="s">
        <v>41</v>
      </c>
      <c r="G957" s="5">
        <f t="shared" si="29"/>
        <v>1</v>
      </c>
      <c r="H957" s="8">
        <v>42340</v>
      </c>
      <c r="I957" s="7">
        <v>0.4201388888888889</v>
      </c>
    </row>
    <row r="958" spans="1:9" x14ac:dyDescent="0.2">
      <c r="A958" s="1">
        <f t="shared" si="28"/>
        <v>42339</v>
      </c>
      <c r="B958" s="4" t="s">
        <v>46</v>
      </c>
      <c r="C958" s="4" t="s">
        <v>47</v>
      </c>
      <c r="D958" s="4" t="s">
        <v>48</v>
      </c>
      <c r="E958" s="5">
        <v>2783</v>
      </c>
      <c r="F958" s="5" t="s">
        <v>40</v>
      </c>
      <c r="G958" s="5">
        <f t="shared" si="29"/>
        <v>-1</v>
      </c>
      <c r="H958" s="8">
        <v>42339</v>
      </c>
      <c r="I958" s="7">
        <v>0.4201388888888889</v>
      </c>
    </row>
    <row r="959" spans="1:9" x14ac:dyDescent="0.2">
      <c r="A959" s="1">
        <f t="shared" si="28"/>
        <v>42338</v>
      </c>
      <c r="B959" s="4" t="s">
        <v>46</v>
      </c>
      <c r="C959" s="4" t="s">
        <v>47</v>
      </c>
      <c r="D959" s="4" t="s">
        <v>48</v>
      </c>
      <c r="E959" s="5">
        <v>2784</v>
      </c>
      <c r="F959" s="5" t="s">
        <v>40</v>
      </c>
      <c r="G959" s="5">
        <f t="shared" si="29"/>
        <v>-1</v>
      </c>
      <c r="H959" s="8">
        <v>42338</v>
      </c>
      <c r="I959" s="7">
        <v>0.41944444444444445</v>
      </c>
    </row>
    <row r="960" spans="1:9" x14ac:dyDescent="0.2">
      <c r="A960" s="1">
        <f t="shared" si="28"/>
        <v>42335</v>
      </c>
      <c r="B960" s="4" t="s">
        <v>46</v>
      </c>
      <c r="C960" s="4" t="s">
        <v>47</v>
      </c>
      <c r="D960" s="4" t="s">
        <v>48</v>
      </c>
      <c r="E960" s="5">
        <v>2857</v>
      </c>
      <c r="F960" s="5" t="s">
        <v>42</v>
      </c>
      <c r="G960" s="5">
        <f t="shared" si="29"/>
        <v>1</v>
      </c>
      <c r="H960" s="8">
        <v>42335</v>
      </c>
      <c r="I960" s="7">
        <v>0.41944444444444445</v>
      </c>
    </row>
    <row r="961" spans="1:9" x14ac:dyDescent="0.2">
      <c r="A961" s="1">
        <f t="shared" si="28"/>
        <v>42334</v>
      </c>
      <c r="B961" s="4" t="s">
        <v>46</v>
      </c>
      <c r="C961" s="4" t="s">
        <v>47</v>
      </c>
      <c r="D961" s="4" t="s">
        <v>48</v>
      </c>
      <c r="E961" s="5">
        <v>2857</v>
      </c>
      <c r="F961" s="5" t="s">
        <v>41</v>
      </c>
      <c r="G961" s="5">
        <f t="shared" si="29"/>
        <v>1</v>
      </c>
      <c r="H961" s="8">
        <v>42334</v>
      </c>
      <c r="I961" s="7">
        <v>0.42430555555555555</v>
      </c>
    </row>
    <row r="962" spans="1:9" x14ac:dyDescent="0.2">
      <c r="A962" s="1">
        <f t="shared" si="28"/>
        <v>42333</v>
      </c>
      <c r="B962" s="4" t="s">
        <v>46</v>
      </c>
      <c r="C962" s="4" t="s">
        <v>47</v>
      </c>
      <c r="D962" s="4" t="s">
        <v>48</v>
      </c>
      <c r="E962" s="5">
        <v>2846</v>
      </c>
      <c r="F962" s="5" t="s">
        <v>41</v>
      </c>
      <c r="G962" s="5">
        <f t="shared" si="29"/>
        <v>1</v>
      </c>
      <c r="H962" s="8">
        <v>42333</v>
      </c>
      <c r="I962" s="7">
        <v>0.71666666666666667</v>
      </c>
    </row>
    <row r="963" spans="1:9" x14ac:dyDescent="0.2">
      <c r="A963" s="1">
        <f t="shared" ref="A963:A1026" si="30">H963</f>
        <v>42332</v>
      </c>
      <c r="B963" s="4" t="s">
        <v>46</v>
      </c>
      <c r="C963" s="4" t="s">
        <v>47</v>
      </c>
      <c r="D963" s="4" t="s">
        <v>48</v>
      </c>
      <c r="E963" s="5">
        <v>2770</v>
      </c>
      <c r="F963" s="5" t="s">
        <v>41</v>
      </c>
      <c r="G963" s="5">
        <f t="shared" ref="G963:G1026" si="31">IF(F963="-",-1,1)</f>
        <v>1</v>
      </c>
      <c r="H963" s="8">
        <v>42332</v>
      </c>
      <c r="I963" s="7">
        <v>0.41944444444444445</v>
      </c>
    </row>
    <row r="964" spans="1:9" x14ac:dyDescent="0.2">
      <c r="A964" s="1">
        <f t="shared" si="30"/>
        <v>42331</v>
      </c>
      <c r="B964" s="4" t="s">
        <v>46</v>
      </c>
      <c r="C964" s="4" t="s">
        <v>47</v>
      </c>
      <c r="D964" s="4" t="s">
        <v>48</v>
      </c>
      <c r="E964" s="5">
        <v>2769</v>
      </c>
      <c r="F964" s="5" t="s">
        <v>41</v>
      </c>
      <c r="G964" s="5">
        <f t="shared" si="31"/>
        <v>1</v>
      </c>
      <c r="H964" s="8">
        <v>42331</v>
      </c>
      <c r="I964" s="7">
        <v>0.41944444444444445</v>
      </c>
    </row>
    <row r="965" spans="1:9" x14ac:dyDescent="0.2">
      <c r="A965" s="1">
        <f t="shared" si="30"/>
        <v>42328</v>
      </c>
      <c r="B965" s="4" t="s">
        <v>46</v>
      </c>
      <c r="C965" s="4" t="s">
        <v>47</v>
      </c>
      <c r="D965" s="4" t="s">
        <v>48</v>
      </c>
      <c r="E965" s="5">
        <v>2680</v>
      </c>
      <c r="F965" s="5" t="s">
        <v>40</v>
      </c>
      <c r="G965" s="5">
        <f t="shared" si="31"/>
        <v>-1</v>
      </c>
      <c r="H965" s="8">
        <v>42328</v>
      </c>
      <c r="I965" s="7">
        <v>0.42152777777777778</v>
      </c>
    </row>
    <row r="966" spans="1:9" x14ac:dyDescent="0.2">
      <c r="A966" s="1">
        <f t="shared" si="30"/>
        <v>42327</v>
      </c>
      <c r="B966" s="4" t="s">
        <v>46</v>
      </c>
      <c r="C966" s="4" t="s">
        <v>47</v>
      </c>
      <c r="D966" s="4" t="s">
        <v>48</v>
      </c>
      <c r="E966" s="5">
        <v>2694</v>
      </c>
      <c r="F966" s="5" t="s">
        <v>41</v>
      </c>
      <c r="G966" s="5">
        <f t="shared" si="31"/>
        <v>1</v>
      </c>
      <c r="H966" s="8">
        <v>42327</v>
      </c>
      <c r="I966" s="7">
        <v>0.42222222222222222</v>
      </c>
    </row>
    <row r="967" spans="1:9" x14ac:dyDescent="0.2">
      <c r="A967" s="1">
        <f t="shared" si="30"/>
        <v>42326</v>
      </c>
      <c r="B967" s="4" t="s">
        <v>46</v>
      </c>
      <c r="C967" s="4" t="s">
        <v>47</v>
      </c>
      <c r="D967" s="4" t="s">
        <v>48</v>
      </c>
      <c r="E967" s="5">
        <v>2683</v>
      </c>
      <c r="F967" s="5" t="s">
        <v>40</v>
      </c>
      <c r="G967" s="5">
        <f t="shared" si="31"/>
        <v>-1</v>
      </c>
      <c r="H967" s="8">
        <v>42326</v>
      </c>
      <c r="I967" s="7">
        <v>0.41736111111111113</v>
      </c>
    </row>
    <row r="968" spans="1:9" x14ac:dyDescent="0.2">
      <c r="A968" s="1">
        <f t="shared" si="30"/>
        <v>42325</v>
      </c>
      <c r="B968" s="4" t="s">
        <v>46</v>
      </c>
      <c r="C968" s="4" t="s">
        <v>47</v>
      </c>
      <c r="D968" s="4" t="s">
        <v>48</v>
      </c>
      <c r="E968" s="5">
        <v>2762</v>
      </c>
      <c r="F968" s="5" t="s">
        <v>41</v>
      </c>
      <c r="G968" s="5">
        <f t="shared" si="31"/>
        <v>1</v>
      </c>
      <c r="H968" s="8">
        <v>42325</v>
      </c>
      <c r="I968" s="7">
        <v>0.42222222222222222</v>
      </c>
    </row>
    <row r="969" spans="1:9" x14ac:dyDescent="0.2">
      <c r="A969" s="1">
        <f t="shared" si="30"/>
        <v>42324</v>
      </c>
      <c r="B969" s="4" t="s">
        <v>46</v>
      </c>
      <c r="C969" s="4" t="s">
        <v>47</v>
      </c>
      <c r="D969" s="4" t="s">
        <v>48</v>
      </c>
      <c r="E969" s="5">
        <v>2695</v>
      </c>
      <c r="F969" s="5" t="s">
        <v>40</v>
      </c>
      <c r="G969" s="5">
        <f t="shared" si="31"/>
        <v>-1</v>
      </c>
      <c r="H969" s="8">
        <v>42324</v>
      </c>
      <c r="I969" s="7">
        <v>0.41875000000000001</v>
      </c>
    </row>
    <row r="970" spans="1:9" x14ac:dyDescent="0.2">
      <c r="A970" s="1">
        <f t="shared" si="30"/>
        <v>42321</v>
      </c>
      <c r="B970" s="4" t="s">
        <v>46</v>
      </c>
      <c r="C970" s="4" t="s">
        <v>47</v>
      </c>
      <c r="D970" s="4" t="s">
        <v>48</v>
      </c>
      <c r="E970" s="5">
        <v>2770</v>
      </c>
      <c r="F970" s="5" t="s">
        <v>42</v>
      </c>
      <c r="G970" s="5">
        <f t="shared" si="31"/>
        <v>1</v>
      </c>
      <c r="H970" s="8">
        <v>42321</v>
      </c>
      <c r="I970" s="7">
        <v>0.68472222222222223</v>
      </c>
    </row>
    <row r="971" spans="1:9" x14ac:dyDescent="0.2">
      <c r="A971" s="1">
        <f t="shared" si="30"/>
        <v>42319</v>
      </c>
      <c r="B971" s="4" t="s">
        <v>46</v>
      </c>
      <c r="C971" s="4" t="s">
        <v>47</v>
      </c>
      <c r="D971" s="4" t="s">
        <v>48</v>
      </c>
      <c r="E971" s="5">
        <v>2933</v>
      </c>
      <c r="F971" s="5" t="s">
        <v>41</v>
      </c>
      <c r="G971" s="5">
        <f t="shared" si="31"/>
        <v>1</v>
      </c>
      <c r="H971" s="8">
        <v>42319</v>
      </c>
      <c r="I971" s="7">
        <v>0.74930555555555556</v>
      </c>
    </row>
    <row r="972" spans="1:9" x14ac:dyDescent="0.2">
      <c r="A972" s="1">
        <f t="shared" si="30"/>
        <v>42318</v>
      </c>
      <c r="B972" s="4" t="s">
        <v>46</v>
      </c>
      <c r="C972" s="4" t="s">
        <v>47</v>
      </c>
      <c r="D972" s="4" t="s">
        <v>48</v>
      </c>
      <c r="E972" s="5">
        <v>2910</v>
      </c>
      <c r="F972" s="5" t="s">
        <v>40</v>
      </c>
      <c r="G972" s="5">
        <f t="shared" si="31"/>
        <v>-1</v>
      </c>
      <c r="H972" s="8">
        <v>42318</v>
      </c>
      <c r="I972" s="7">
        <v>0.42222222222222222</v>
      </c>
    </row>
    <row r="973" spans="1:9" x14ac:dyDescent="0.2">
      <c r="A973" s="1">
        <f t="shared" si="30"/>
        <v>42317</v>
      </c>
      <c r="B973" s="4" t="s">
        <v>46</v>
      </c>
      <c r="C973" s="4" t="s">
        <v>47</v>
      </c>
      <c r="D973" s="4" t="s">
        <v>48</v>
      </c>
      <c r="E973" s="5">
        <v>2914</v>
      </c>
      <c r="F973" s="5" t="s">
        <v>40</v>
      </c>
      <c r="G973" s="5">
        <f t="shared" si="31"/>
        <v>-1</v>
      </c>
      <c r="H973" s="8">
        <v>42317</v>
      </c>
      <c r="I973" s="7">
        <v>0.41736111111111113</v>
      </c>
    </row>
    <row r="974" spans="1:9" x14ac:dyDescent="0.2">
      <c r="A974" s="1">
        <f t="shared" si="30"/>
        <v>42314</v>
      </c>
      <c r="B974" s="4" t="s">
        <v>46</v>
      </c>
      <c r="C974" s="4" t="s">
        <v>47</v>
      </c>
      <c r="D974" s="4" t="s">
        <v>48</v>
      </c>
      <c r="E974" s="5">
        <v>2969</v>
      </c>
      <c r="F974" s="5" t="s">
        <v>40</v>
      </c>
      <c r="G974" s="5">
        <f t="shared" si="31"/>
        <v>-1</v>
      </c>
      <c r="H974" s="8">
        <v>42314</v>
      </c>
      <c r="I974" s="7">
        <v>0.41875000000000001</v>
      </c>
    </row>
    <row r="975" spans="1:9" x14ac:dyDescent="0.2">
      <c r="A975" s="1">
        <f t="shared" si="30"/>
        <v>42313</v>
      </c>
      <c r="B975" s="4" t="s">
        <v>46</v>
      </c>
      <c r="C975" s="4" t="s">
        <v>47</v>
      </c>
      <c r="D975" s="4" t="s">
        <v>48</v>
      </c>
      <c r="E975" s="5">
        <v>3037</v>
      </c>
      <c r="F975" s="5" t="s">
        <v>40</v>
      </c>
      <c r="G975" s="5">
        <f t="shared" si="31"/>
        <v>-1</v>
      </c>
      <c r="H975" s="8">
        <v>42313</v>
      </c>
      <c r="I975" s="7">
        <v>0.41944444444444445</v>
      </c>
    </row>
    <row r="976" spans="1:9" x14ac:dyDescent="0.2">
      <c r="A976" s="1">
        <f t="shared" si="30"/>
        <v>42312</v>
      </c>
      <c r="B976" s="4" t="s">
        <v>46</v>
      </c>
      <c r="C976" s="4" t="s">
        <v>47</v>
      </c>
      <c r="D976" s="4" t="s">
        <v>48</v>
      </c>
      <c r="E976" s="5">
        <v>3135</v>
      </c>
      <c r="F976" s="5" t="s">
        <v>41</v>
      </c>
      <c r="G976" s="5">
        <f t="shared" si="31"/>
        <v>1</v>
      </c>
      <c r="H976" s="8">
        <v>42312</v>
      </c>
      <c r="I976" s="7">
        <v>0.41944444444444445</v>
      </c>
    </row>
    <row r="977" spans="1:9" x14ac:dyDescent="0.2">
      <c r="A977" s="1">
        <f t="shared" si="30"/>
        <v>42311</v>
      </c>
      <c r="B977" s="4" t="s">
        <v>46</v>
      </c>
      <c r="C977" s="4" t="s">
        <v>47</v>
      </c>
      <c r="D977" s="4" t="s">
        <v>48</v>
      </c>
      <c r="E977" s="5">
        <v>3021</v>
      </c>
      <c r="F977" s="5" t="s">
        <v>40</v>
      </c>
      <c r="G977" s="5">
        <f t="shared" si="31"/>
        <v>-1</v>
      </c>
      <c r="H977" s="8">
        <v>42311</v>
      </c>
      <c r="I977" s="7">
        <v>0.42430555555555555</v>
      </c>
    </row>
    <row r="978" spans="1:9" x14ac:dyDescent="0.2">
      <c r="A978" s="1">
        <f t="shared" si="30"/>
        <v>42310</v>
      </c>
      <c r="B978" s="4" t="s">
        <v>46</v>
      </c>
      <c r="C978" s="4" t="s">
        <v>47</v>
      </c>
      <c r="D978" s="4" t="s">
        <v>48</v>
      </c>
      <c r="E978" s="5">
        <v>3039</v>
      </c>
      <c r="F978" s="5" t="s">
        <v>41</v>
      </c>
      <c r="G978" s="5">
        <f t="shared" si="31"/>
        <v>1</v>
      </c>
      <c r="H978" s="8">
        <v>42310</v>
      </c>
      <c r="I978" s="7">
        <v>0.42499999999999999</v>
      </c>
    </row>
    <row r="979" spans="1:9" x14ac:dyDescent="0.2">
      <c r="A979" s="1">
        <f t="shared" si="30"/>
        <v>42307</v>
      </c>
      <c r="B979" s="4" t="s">
        <v>46</v>
      </c>
      <c r="C979" s="4" t="s">
        <v>47</v>
      </c>
      <c r="D979" s="4" t="s">
        <v>48</v>
      </c>
      <c r="E979" s="5">
        <v>3001</v>
      </c>
      <c r="F979" s="5" t="s">
        <v>41</v>
      </c>
      <c r="G979" s="5">
        <f t="shared" si="31"/>
        <v>1</v>
      </c>
      <c r="H979" s="8">
        <v>42307</v>
      </c>
      <c r="I979" s="7">
        <v>0.42499999999999999</v>
      </c>
    </row>
    <row r="980" spans="1:9" x14ac:dyDescent="0.2">
      <c r="A980" s="1">
        <f t="shared" si="30"/>
        <v>42306</v>
      </c>
      <c r="B980" s="4" t="s">
        <v>46</v>
      </c>
      <c r="C980" s="4" t="s">
        <v>47</v>
      </c>
      <c r="D980" s="4" t="s">
        <v>48</v>
      </c>
      <c r="E980" s="5">
        <v>2988</v>
      </c>
      <c r="F980" s="5" t="s">
        <v>41</v>
      </c>
      <c r="G980" s="5">
        <f t="shared" si="31"/>
        <v>1</v>
      </c>
      <c r="H980" s="8">
        <v>42306</v>
      </c>
      <c r="I980" s="7">
        <v>0.4201388888888889</v>
      </c>
    </row>
    <row r="981" spans="1:9" x14ac:dyDescent="0.2">
      <c r="A981" s="1">
        <f t="shared" si="30"/>
        <v>42305</v>
      </c>
      <c r="B981" s="4" t="s">
        <v>46</v>
      </c>
      <c r="C981" s="4" t="s">
        <v>47</v>
      </c>
      <c r="D981" s="4" t="s">
        <v>48</v>
      </c>
      <c r="E981" s="5">
        <v>2806</v>
      </c>
      <c r="F981" s="5" t="s">
        <v>40</v>
      </c>
      <c r="G981" s="5">
        <f t="shared" si="31"/>
        <v>-1</v>
      </c>
      <c r="H981" s="8">
        <v>42305</v>
      </c>
      <c r="I981" s="7">
        <v>0.42152777777777778</v>
      </c>
    </row>
    <row r="982" spans="1:9" x14ac:dyDescent="0.2">
      <c r="A982" s="1">
        <f t="shared" si="30"/>
        <v>42304</v>
      </c>
      <c r="B982" s="4" t="s">
        <v>46</v>
      </c>
      <c r="C982" s="4" t="s">
        <v>47</v>
      </c>
      <c r="D982" s="4" t="s">
        <v>48</v>
      </c>
      <c r="E982" s="5">
        <v>2857</v>
      </c>
      <c r="F982" s="5" t="s">
        <v>40</v>
      </c>
      <c r="G982" s="5">
        <f t="shared" si="31"/>
        <v>-1</v>
      </c>
      <c r="H982" s="8">
        <v>42304</v>
      </c>
      <c r="I982" s="7">
        <v>0.42152777777777778</v>
      </c>
    </row>
    <row r="983" spans="1:9" x14ac:dyDescent="0.2">
      <c r="A983" s="1">
        <f t="shared" si="30"/>
        <v>42303</v>
      </c>
      <c r="B983" s="4" t="s">
        <v>46</v>
      </c>
      <c r="C983" s="4" t="s">
        <v>47</v>
      </c>
      <c r="D983" s="4" t="s">
        <v>48</v>
      </c>
      <c r="E983" s="5">
        <v>2894</v>
      </c>
      <c r="F983" s="5" t="s">
        <v>40</v>
      </c>
      <c r="G983" s="5">
        <f t="shared" si="31"/>
        <v>-1</v>
      </c>
      <c r="H983" s="8">
        <v>42303</v>
      </c>
      <c r="I983" s="7">
        <v>0.42291666666666666</v>
      </c>
    </row>
    <row r="984" spans="1:9" x14ac:dyDescent="0.2">
      <c r="A984" s="1">
        <f t="shared" si="30"/>
        <v>42300</v>
      </c>
      <c r="B984" s="4" t="s">
        <v>46</v>
      </c>
      <c r="C984" s="4" t="s">
        <v>47</v>
      </c>
      <c r="D984" s="4" t="s">
        <v>48</v>
      </c>
      <c r="E984" s="5">
        <v>2957</v>
      </c>
      <c r="F984" s="5" t="s">
        <v>41</v>
      </c>
      <c r="G984" s="5">
        <f t="shared" si="31"/>
        <v>1</v>
      </c>
      <c r="H984" s="8">
        <v>42300</v>
      </c>
      <c r="I984" s="7">
        <v>0.41875000000000001</v>
      </c>
    </row>
    <row r="985" spans="1:9" x14ac:dyDescent="0.2">
      <c r="A985" s="1">
        <f t="shared" si="30"/>
        <v>42299</v>
      </c>
      <c r="B985" s="4" t="s">
        <v>46</v>
      </c>
      <c r="C985" s="4" t="s">
        <v>47</v>
      </c>
      <c r="D985" s="4" t="s">
        <v>48</v>
      </c>
      <c r="E985" s="5">
        <v>2945</v>
      </c>
      <c r="F985" s="5" t="s">
        <v>40</v>
      </c>
      <c r="G985" s="5">
        <f t="shared" si="31"/>
        <v>-1</v>
      </c>
      <c r="H985" s="8">
        <v>42299</v>
      </c>
      <c r="I985" s="7">
        <v>0.70972222222222225</v>
      </c>
    </row>
    <row r="986" spans="1:9" x14ac:dyDescent="0.2">
      <c r="A986" s="1">
        <f t="shared" si="30"/>
        <v>42298</v>
      </c>
      <c r="B986" s="4" t="s">
        <v>46</v>
      </c>
      <c r="C986" s="4" t="s">
        <v>47</v>
      </c>
      <c r="D986" s="4" t="s">
        <v>48</v>
      </c>
      <c r="E986" s="5">
        <v>3004</v>
      </c>
      <c r="F986" s="5" t="s">
        <v>41</v>
      </c>
      <c r="G986" s="5">
        <f t="shared" si="31"/>
        <v>1</v>
      </c>
      <c r="H986" s="8">
        <v>42298</v>
      </c>
      <c r="I986" s="7">
        <v>0.42152777777777778</v>
      </c>
    </row>
    <row r="987" spans="1:9" x14ac:dyDescent="0.2">
      <c r="A987" s="1">
        <f t="shared" si="30"/>
        <v>42297</v>
      </c>
      <c r="B987" s="4" t="s">
        <v>46</v>
      </c>
      <c r="C987" s="4" t="s">
        <v>47</v>
      </c>
      <c r="D987" s="4" t="s">
        <v>48</v>
      </c>
      <c r="E987" s="5">
        <v>2974</v>
      </c>
      <c r="F987" s="5" t="s">
        <v>40</v>
      </c>
      <c r="G987" s="5">
        <f t="shared" si="31"/>
        <v>-1</v>
      </c>
      <c r="H987" s="8">
        <v>42297</v>
      </c>
      <c r="I987" s="7">
        <v>0.43055555555555558</v>
      </c>
    </row>
    <row r="988" spans="1:9" x14ac:dyDescent="0.2">
      <c r="A988" s="1">
        <f t="shared" si="30"/>
        <v>42296</v>
      </c>
      <c r="B988" s="4" t="s">
        <v>46</v>
      </c>
      <c r="C988" s="4" t="s">
        <v>47</v>
      </c>
      <c r="D988" s="4" t="s">
        <v>48</v>
      </c>
      <c r="E988" s="5">
        <v>3070</v>
      </c>
      <c r="F988" s="5" t="s">
        <v>41</v>
      </c>
      <c r="G988" s="5">
        <f t="shared" si="31"/>
        <v>1</v>
      </c>
      <c r="H988" s="8">
        <v>42296</v>
      </c>
      <c r="I988" s="7">
        <v>0.41944444444444445</v>
      </c>
    </row>
    <row r="989" spans="1:9" x14ac:dyDescent="0.2">
      <c r="A989" s="1">
        <f t="shared" si="30"/>
        <v>42293</v>
      </c>
      <c r="B989" s="4" t="s">
        <v>46</v>
      </c>
      <c r="C989" s="4" t="s">
        <v>47</v>
      </c>
      <c r="D989" s="4" t="s">
        <v>48</v>
      </c>
      <c r="E989" s="5">
        <v>3007</v>
      </c>
      <c r="F989" s="5" t="s">
        <v>40</v>
      </c>
      <c r="G989" s="5">
        <f t="shared" si="31"/>
        <v>-1</v>
      </c>
      <c r="H989" s="8">
        <v>42293</v>
      </c>
      <c r="I989" s="7">
        <v>0.4201388888888889</v>
      </c>
    </row>
    <row r="990" spans="1:9" x14ac:dyDescent="0.2">
      <c r="A990" s="1">
        <f t="shared" si="30"/>
        <v>42292</v>
      </c>
      <c r="B990" s="4" t="s">
        <v>46</v>
      </c>
      <c r="C990" s="4" t="s">
        <v>47</v>
      </c>
      <c r="D990" s="4" t="s">
        <v>48</v>
      </c>
      <c r="E990" s="5">
        <v>3037</v>
      </c>
      <c r="F990" s="5" t="s">
        <v>41</v>
      </c>
      <c r="G990" s="5">
        <f t="shared" si="31"/>
        <v>1</v>
      </c>
      <c r="H990" s="8">
        <v>42292</v>
      </c>
      <c r="I990" s="7">
        <v>0.42083333333333334</v>
      </c>
    </row>
    <row r="991" spans="1:9" x14ac:dyDescent="0.2">
      <c r="A991" s="1">
        <f t="shared" si="30"/>
        <v>42291</v>
      </c>
      <c r="B991" s="4" t="s">
        <v>46</v>
      </c>
      <c r="C991" s="4" t="s">
        <v>47</v>
      </c>
      <c r="D991" s="4" t="s">
        <v>48</v>
      </c>
      <c r="E991" s="5">
        <v>3034</v>
      </c>
      <c r="F991" s="5" t="s">
        <v>40</v>
      </c>
      <c r="G991" s="5">
        <f t="shared" si="31"/>
        <v>-1</v>
      </c>
      <c r="H991" s="8">
        <v>42291</v>
      </c>
      <c r="I991" s="7">
        <v>0.42083333333333334</v>
      </c>
    </row>
    <row r="992" spans="1:9" x14ac:dyDescent="0.2">
      <c r="A992" s="1">
        <f t="shared" si="30"/>
        <v>42290</v>
      </c>
      <c r="B992" s="4" t="s">
        <v>46</v>
      </c>
      <c r="C992" s="4" t="s">
        <v>47</v>
      </c>
      <c r="D992" s="4" t="s">
        <v>48</v>
      </c>
      <c r="E992" s="5">
        <v>3049</v>
      </c>
      <c r="F992" s="5" t="s">
        <v>40</v>
      </c>
      <c r="G992" s="5">
        <f t="shared" si="31"/>
        <v>-1</v>
      </c>
      <c r="H992" s="8">
        <v>42290</v>
      </c>
      <c r="I992" s="7">
        <v>0.42291666666666666</v>
      </c>
    </row>
    <row r="993" spans="1:9" x14ac:dyDescent="0.2">
      <c r="A993" s="1">
        <f t="shared" si="30"/>
        <v>42289</v>
      </c>
      <c r="B993" s="4" t="s">
        <v>46</v>
      </c>
      <c r="C993" s="4" t="s">
        <v>47</v>
      </c>
      <c r="D993" s="4" t="s">
        <v>48</v>
      </c>
      <c r="E993" s="5">
        <v>3221</v>
      </c>
      <c r="F993" s="5" t="s">
        <v>42</v>
      </c>
      <c r="G993" s="5">
        <f t="shared" si="31"/>
        <v>1</v>
      </c>
      <c r="H993" s="8">
        <v>42289</v>
      </c>
      <c r="I993" s="7">
        <v>0.44791666666666669</v>
      </c>
    </row>
    <row r="994" spans="1:9" x14ac:dyDescent="0.2">
      <c r="A994" s="1">
        <f t="shared" si="30"/>
        <v>42286</v>
      </c>
      <c r="B994" s="4" t="s">
        <v>46</v>
      </c>
      <c r="C994" s="4" t="s">
        <v>47</v>
      </c>
      <c r="D994" s="4" t="s">
        <v>48</v>
      </c>
      <c r="E994" s="5">
        <v>3221</v>
      </c>
      <c r="F994" s="5" t="s">
        <v>41</v>
      </c>
      <c r="G994" s="5">
        <f t="shared" si="31"/>
        <v>1</v>
      </c>
      <c r="H994" s="8">
        <v>42286</v>
      </c>
      <c r="I994" s="7">
        <v>0.41944444444444445</v>
      </c>
    </row>
    <row r="995" spans="1:9" x14ac:dyDescent="0.2">
      <c r="A995" s="1">
        <f t="shared" si="30"/>
        <v>42285</v>
      </c>
      <c r="B995" s="4" t="s">
        <v>46</v>
      </c>
      <c r="C995" s="4" t="s">
        <v>47</v>
      </c>
      <c r="D995" s="4" t="s">
        <v>48</v>
      </c>
      <c r="E995" s="5">
        <v>3120</v>
      </c>
      <c r="F995" s="5" t="s">
        <v>40</v>
      </c>
      <c r="G995" s="5">
        <f t="shared" si="31"/>
        <v>-1</v>
      </c>
      <c r="H995" s="8">
        <v>42285</v>
      </c>
      <c r="I995" s="7">
        <v>0.4201388888888889</v>
      </c>
    </row>
    <row r="996" spans="1:9" x14ac:dyDescent="0.2">
      <c r="A996" s="1">
        <f t="shared" si="30"/>
        <v>42284</v>
      </c>
      <c r="B996" s="4" t="s">
        <v>46</v>
      </c>
      <c r="C996" s="4" t="s">
        <v>47</v>
      </c>
      <c r="D996" s="4" t="s">
        <v>48</v>
      </c>
      <c r="E996" s="5">
        <v>3173</v>
      </c>
      <c r="F996" s="5" t="s">
        <v>41</v>
      </c>
      <c r="G996" s="5">
        <f t="shared" si="31"/>
        <v>1</v>
      </c>
      <c r="H996" s="8">
        <v>42284</v>
      </c>
      <c r="I996" s="7">
        <v>0.41736111111111113</v>
      </c>
    </row>
    <row r="997" spans="1:9" x14ac:dyDescent="0.2">
      <c r="A997" s="1">
        <f t="shared" si="30"/>
        <v>42283</v>
      </c>
      <c r="B997" s="4" t="s">
        <v>46</v>
      </c>
      <c r="C997" s="4" t="s">
        <v>47</v>
      </c>
      <c r="D997" s="4" t="s">
        <v>48</v>
      </c>
      <c r="E997" s="5">
        <v>3020</v>
      </c>
      <c r="F997" s="5" t="s">
        <v>41</v>
      </c>
      <c r="G997" s="5">
        <f t="shared" si="31"/>
        <v>1</v>
      </c>
      <c r="H997" s="8">
        <v>42283</v>
      </c>
      <c r="I997" s="7">
        <v>0.4201388888888889</v>
      </c>
    </row>
    <row r="998" spans="1:9" x14ac:dyDescent="0.2">
      <c r="A998" s="1">
        <f t="shared" si="30"/>
        <v>42282</v>
      </c>
      <c r="B998" s="4" t="s">
        <v>46</v>
      </c>
      <c r="C998" s="4" t="s">
        <v>47</v>
      </c>
      <c r="D998" s="4" t="s">
        <v>48</v>
      </c>
      <c r="E998" s="5">
        <v>2985</v>
      </c>
      <c r="F998" s="5" t="s">
        <v>41</v>
      </c>
      <c r="G998" s="5">
        <f t="shared" si="31"/>
        <v>1</v>
      </c>
      <c r="H998" s="8">
        <v>42282</v>
      </c>
      <c r="I998" s="7">
        <v>0.4201388888888889</v>
      </c>
    </row>
    <row r="999" spans="1:9" x14ac:dyDescent="0.2">
      <c r="A999" s="1">
        <f t="shared" si="30"/>
        <v>42278</v>
      </c>
      <c r="B999" s="4" t="s">
        <v>46</v>
      </c>
      <c r="C999" s="4" t="s">
        <v>47</v>
      </c>
      <c r="D999" s="4" t="s">
        <v>48</v>
      </c>
      <c r="E999" s="5">
        <v>2964</v>
      </c>
      <c r="F999" s="5" t="s">
        <v>40</v>
      </c>
      <c r="G999" s="5">
        <f t="shared" si="31"/>
        <v>-1</v>
      </c>
      <c r="H999" s="8">
        <v>42278</v>
      </c>
      <c r="I999" s="7">
        <v>0.41875000000000001</v>
      </c>
    </row>
    <row r="1000" spans="1:9" x14ac:dyDescent="0.2">
      <c r="A1000" s="1">
        <f t="shared" si="30"/>
        <v>42277</v>
      </c>
      <c r="B1000" s="4" t="s">
        <v>46</v>
      </c>
      <c r="C1000" s="4" t="s">
        <v>47</v>
      </c>
      <c r="D1000" s="4" t="s">
        <v>48</v>
      </c>
      <c r="E1000" s="5">
        <v>2994</v>
      </c>
      <c r="F1000" s="5" t="s">
        <v>41</v>
      </c>
      <c r="G1000" s="5">
        <f t="shared" si="31"/>
        <v>1</v>
      </c>
      <c r="H1000" s="8">
        <v>42277</v>
      </c>
      <c r="I1000" s="7">
        <v>0.42430555555555555</v>
      </c>
    </row>
    <row r="1001" spans="1:9" x14ac:dyDescent="0.2">
      <c r="A1001" s="1">
        <f t="shared" si="30"/>
        <v>42276</v>
      </c>
      <c r="B1001" s="4" t="s">
        <v>46</v>
      </c>
      <c r="C1001" s="4" t="s">
        <v>47</v>
      </c>
      <c r="D1001" s="4" t="s">
        <v>48</v>
      </c>
      <c r="E1001" s="5">
        <v>2936</v>
      </c>
      <c r="F1001" s="5" t="s">
        <v>40</v>
      </c>
      <c r="G1001" s="5">
        <f t="shared" si="31"/>
        <v>-1</v>
      </c>
      <c r="H1001" s="8">
        <v>42276</v>
      </c>
      <c r="I1001" s="7">
        <v>0.42083333333333334</v>
      </c>
    </row>
    <row r="1002" spans="1:9" x14ac:dyDescent="0.2">
      <c r="A1002" s="1">
        <f t="shared" si="30"/>
        <v>42275</v>
      </c>
      <c r="B1002" s="4" t="s">
        <v>46</v>
      </c>
      <c r="C1002" s="4" t="s">
        <v>47</v>
      </c>
      <c r="D1002" s="4" t="s">
        <v>48</v>
      </c>
      <c r="E1002" s="5">
        <v>3021</v>
      </c>
      <c r="F1002" s="5" t="s">
        <v>41</v>
      </c>
      <c r="G1002" s="5">
        <f t="shared" si="31"/>
        <v>1</v>
      </c>
      <c r="H1002" s="8">
        <v>42275</v>
      </c>
      <c r="I1002" s="7">
        <v>0.41944444444444445</v>
      </c>
    </row>
    <row r="1003" spans="1:9" x14ac:dyDescent="0.2">
      <c r="A1003" s="1">
        <f t="shared" si="30"/>
        <v>42272</v>
      </c>
      <c r="B1003" s="4" t="s">
        <v>46</v>
      </c>
      <c r="C1003" s="4" t="s">
        <v>47</v>
      </c>
      <c r="D1003" s="4" t="s">
        <v>48</v>
      </c>
      <c r="E1003" s="5">
        <v>2969</v>
      </c>
      <c r="F1003" s="5" t="s">
        <v>41</v>
      </c>
      <c r="G1003" s="5">
        <f t="shared" si="31"/>
        <v>1</v>
      </c>
      <c r="H1003" s="8">
        <v>42272</v>
      </c>
      <c r="I1003" s="7">
        <v>0.7104166666666667</v>
      </c>
    </row>
    <row r="1004" spans="1:9" x14ac:dyDescent="0.2">
      <c r="A1004" s="1">
        <f t="shared" si="30"/>
        <v>42271</v>
      </c>
      <c r="B1004" s="4" t="s">
        <v>46</v>
      </c>
      <c r="C1004" s="4" t="s">
        <v>47</v>
      </c>
      <c r="D1004" s="4" t="s">
        <v>48</v>
      </c>
      <c r="E1004" s="5">
        <v>2934</v>
      </c>
      <c r="F1004" s="5" t="s">
        <v>40</v>
      </c>
      <c r="G1004" s="5">
        <f t="shared" si="31"/>
        <v>-1</v>
      </c>
      <c r="H1004" s="8">
        <v>42271</v>
      </c>
      <c r="I1004" s="7">
        <v>0.41875000000000001</v>
      </c>
    </row>
    <row r="1005" spans="1:9" x14ac:dyDescent="0.2">
      <c r="A1005" s="1">
        <f t="shared" si="30"/>
        <v>42270</v>
      </c>
      <c r="B1005" s="4" t="s">
        <v>46</v>
      </c>
      <c r="C1005" s="4" t="s">
        <v>47</v>
      </c>
      <c r="D1005" s="4" t="s">
        <v>48</v>
      </c>
      <c r="E1005" s="5">
        <v>3042</v>
      </c>
      <c r="F1005" s="5" t="s">
        <v>40</v>
      </c>
      <c r="G1005" s="5">
        <f t="shared" si="31"/>
        <v>-1</v>
      </c>
      <c r="H1005" s="8">
        <v>42270</v>
      </c>
      <c r="I1005" s="7">
        <v>0.41597222222222219</v>
      </c>
    </row>
    <row r="1006" spans="1:9" x14ac:dyDescent="0.2">
      <c r="A1006" s="1">
        <f t="shared" si="30"/>
        <v>42269</v>
      </c>
      <c r="B1006" s="4" t="s">
        <v>46</v>
      </c>
      <c r="C1006" s="4" t="s">
        <v>47</v>
      </c>
      <c r="D1006" s="4" t="s">
        <v>48</v>
      </c>
      <c r="E1006" s="5">
        <v>3069</v>
      </c>
      <c r="F1006" s="5" t="s">
        <v>41</v>
      </c>
      <c r="G1006" s="5">
        <f t="shared" si="31"/>
        <v>1</v>
      </c>
      <c r="H1006" s="8">
        <v>42269</v>
      </c>
      <c r="I1006" s="7">
        <v>0.43333333333333335</v>
      </c>
    </row>
    <row r="1007" spans="1:9" x14ac:dyDescent="0.2">
      <c r="A1007" s="1">
        <f t="shared" si="30"/>
        <v>42268</v>
      </c>
      <c r="B1007" s="4" t="s">
        <v>46</v>
      </c>
      <c r="C1007" s="4" t="s">
        <v>47</v>
      </c>
      <c r="D1007" s="4" t="s">
        <v>48</v>
      </c>
      <c r="E1007" s="5">
        <v>2946</v>
      </c>
      <c r="F1007" s="5" t="s">
        <v>40</v>
      </c>
      <c r="G1007" s="5">
        <f t="shared" si="31"/>
        <v>-1</v>
      </c>
      <c r="H1007" s="8">
        <v>42268</v>
      </c>
      <c r="I1007" s="7">
        <v>0.41736111111111113</v>
      </c>
    </row>
    <row r="1008" spans="1:9" x14ac:dyDescent="0.2">
      <c r="A1008" s="1">
        <f t="shared" si="30"/>
        <v>42265</v>
      </c>
      <c r="B1008" s="4" t="s">
        <v>46</v>
      </c>
      <c r="C1008" s="4" t="s">
        <v>47</v>
      </c>
      <c r="D1008" s="4" t="s">
        <v>48</v>
      </c>
      <c r="E1008" s="5">
        <v>3119</v>
      </c>
      <c r="F1008" s="5" t="s">
        <v>40</v>
      </c>
      <c r="G1008" s="5">
        <f t="shared" si="31"/>
        <v>-1</v>
      </c>
      <c r="H1008" s="8">
        <v>42265</v>
      </c>
      <c r="I1008" s="7">
        <v>0.41805555555555557</v>
      </c>
    </row>
    <row r="1009" spans="1:9" x14ac:dyDescent="0.2">
      <c r="A1009" s="1">
        <f t="shared" si="30"/>
        <v>42264</v>
      </c>
      <c r="B1009" s="4" t="s">
        <v>46</v>
      </c>
      <c r="C1009" s="4" t="s">
        <v>47</v>
      </c>
      <c r="D1009" s="4" t="s">
        <v>48</v>
      </c>
      <c r="E1009" s="5">
        <v>3135</v>
      </c>
      <c r="F1009" s="5" t="s">
        <v>41</v>
      </c>
      <c r="G1009" s="5">
        <f t="shared" si="31"/>
        <v>1</v>
      </c>
      <c r="H1009" s="8">
        <v>42264</v>
      </c>
      <c r="I1009" s="7">
        <v>0.70972222222222225</v>
      </c>
    </row>
    <row r="1010" spans="1:9" x14ac:dyDescent="0.2">
      <c r="A1010" s="1">
        <f t="shared" si="30"/>
        <v>42263</v>
      </c>
      <c r="B1010" s="4" t="s">
        <v>46</v>
      </c>
      <c r="C1010" s="4" t="s">
        <v>47</v>
      </c>
      <c r="D1010" s="4" t="s">
        <v>48</v>
      </c>
      <c r="E1010" s="5">
        <v>2962</v>
      </c>
      <c r="F1010" s="5" t="s">
        <v>41</v>
      </c>
      <c r="G1010" s="5">
        <f t="shared" si="31"/>
        <v>1</v>
      </c>
      <c r="H1010" s="8">
        <v>42263</v>
      </c>
      <c r="I1010" s="7">
        <v>0.4201388888888889</v>
      </c>
    </row>
    <row r="1011" spans="1:9" x14ac:dyDescent="0.2">
      <c r="A1011" s="1">
        <f t="shared" si="30"/>
        <v>42262</v>
      </c>
      <c r="B1011" s="4" t="s">
        <v>46</v>
      </c>
      <c r="C1011" s="4" t="s">
        <v>47</v>
      </c>
      <c r="D1011" s="4" t="s">
        <v>48</v>
      </c>
      <c r="E1011" s="5">
        <v>2920</v>
      </c>
      <c r="F1011" s="5" t="s">
        <v>40</v>
      </c>
      <c r="G1011" s="5">
        <f t="shared" si="31"/>
        <v>-1</v>
      </c>
      <c r="H1011" s="8">
        <v>42262</v>
      </c>
      <c r="I1011" s="7">
        <v>0.42152777777777778</v>
      </c>
    </row>
    <row r="1012" spans="1:9" x14ac:dyDescent="0.2">
      <c r="A1012" s="1">
        <f t="shared" si="30"/>
        <v>42261</v>
      </c>
      <c r="B1012" s="4" t="s">
        <v>46</v>
      </c>
      <c r="C1012" s="4" t="s">
        <v>47</v>
      </c>
      <c r="D1012" s="4" t="s">
        <v>48</v>
      </c>
      <c r="E1012" s="5">
        <v>2963</v>
      </c>
      <c r="F1012" s="5" t="s">
        <v>40</v>
      </c>
      <c r="G1012" s="5">
        <f t="shared" si="31"/>
        <v>-1</v>
      </c>
      <c r="H1012" s="8">
        <v>42261</v>
      </c>
      <c r="I1012" s="7">
        <v>0.41875000000000001</v>
      </c>
    </row>
    <row r="1013" spans="1:9" x14ac:dyDescent="0.2">
      <c r="A1013" s="1">
        <f t="shared" si="30"/>
        <v>42258</v>
      </c>
      <c r="B1013" s="4" t="s">
        <v>46</v>
      </c>
      <c r="C1013" s="4" t="s">
        <v>47</v>
      </c>
      <c r="D1013" s="4" t="s">
        <v>48</v>
      </c>
      <c r="E1013" s="5">
        <v>3058</v>
      </c>
      <c r="F1013" s="5" t="s">
        <v>41</v>
      </c>
      <c r="G1013" s="5">
        <f t="shared" si="31"/>
        <v>1</v>
      </c>
      <c r="H1013" s="8">
        <v>42258</v>
      </c>
      <c r="I1013" s="7">
        <v>0.41875000000000001</v>
      </c>
    </row>
    <row r="1014" spans="1:9" x14ac:dyDescent="0.2">
      <c r="A1014" s="1">
        <f t="shared" si="30"/>
        <v>42257</v>
      </c>
      <c r="B1014" s="4" t="s">
        <v>46</v>
      </c>
      <c r="C1014" s="4" t="s">
        <v>47</v>
      </c>
      <c r="D1014" s="4" t="s">
        <v>48</v>
      </c>
      <c r="E1014" s="5">
        <v>2927</v>
      </c>
      <c r="F1014" s="5" t="s">
        <v>40</v>
      </c>
      <c r="G1014" s="5">
        <f t="shared" si="31"/>
        <v>-1</v>
      </c>
      <c r="H1014" s="8">
        <v>42257</v>
      </c>
      <c r="I1014" s="7">
        <v>0.42222222222222222</v>
      </c>
    </row>
    <row r="1015" spans="1:9" x14ac:dyDescent="0.2">
      <c r="A1015" s="1">
        <f t="shared" si="30"/>
        <v>42256</v>
      </c>
      <c r="B1015" s="4" t="s">
        <v>46</v>
      </c>
      <c r="C1015" s="4" t="s">
        <v>47</v>
      </c>
      <c r="D1015" s="4" t="s">
        <v>48</v>
      </c>
      <c r="E1015" s="5">
        <v>3060</v>
      </c>
      <c r="F1015" s="5" t="s">
        <v>41</v>
      </c>
      <c r="G1015" s="5">
        <f t="shared" si="31"/>
        <v>1</v>
      </c>
      <c r="H1015" s="8">
        <v>42256</v>
      </c>
      <c r="I1015" s="7">
        <v>0.42152777777777778</v>
      </c>
    </row>
    <row r="1016" spans="1:9" x14ac:dyDescent="0.2">
      <c r="A1016" s="1">
        <f t="shared" si="30"/>
        <v>42255</v>
      </c>
      <c r="B1016" s="4" t="s">
        <v>46</v>
      </c>
      <c r="C1016" s="4" t="s">
        <v>47</v>
      </c>
      <c r="D1016" s="4" t="s">
        <v>48</v>
      </c>
      <c r="E1016" s="5">
        <v>3058</v>
      </c>
      <c r="F1016" s="5" t="s">
        <v>42</v>
      </c>
      <c r="G1016" s="5">
        <f t="shared" si="31"/>
        <v>1</v>
      </c>
      <c r="H1016" s="8">
        <v>42255</v>
      </c>
      <c r="I1016" s="7">
        <v>0.4201388888888889</v>
      </c>
    </row>
    <row r="1017" spans="1:9" x14ac:dyDescent="0.2">
      <c r="A1017" s="1">
        <f t="shared" si="30"/>
        <v>42254</v>
      </c>
      <c r="B1017" s="4" t="s">
        <v>46</v>
      </c>
      <c r="C1017" s="4" t="s">
        <v>47</v>
      </c>
      <c r="D1017" s="4" t="s">
        <v>48</v>
      </c>
      <c r="E1017" s="5">
        <v>3058</v>
      </c>
      <c r="F1017" s="5" t="s">
        <v>40</v>
      </c>
      <c r="G1017" s="5">
        <f t="shared" si="31"/>
        <v>-1</v>
      </c>
      <c r="H1017" s="8">
        <v>42254</v>
      </c>
      <c r="I1017" s="7">
        <v>0.42083333333333334</v>
      </c>
    </row>
    <row r="1018" spans="1:9" x14ac:dyDescent="0.2">
      <c r="A1018" s="1">
        <f t="shared" si="30"/>
        <v>42251</v>
      </c>
      <c r="B1018" s="4" t="s">
        <v>46</v>
      </c>
      <c r="C1018" s="4" t="s">
        <v>47</v>
      </c>
      <c r="D1018" s="4" t="s">
        <v>48</v>
      </c>
      <c r="E1018" s="5">
        <v>3096</v>
      </c>
      <c r="F1018" s="5" t="s">
        <v>41</v>
      </c>
      <c r="G1018" s="5">
        <f t="shared" si="31"/>
        <v>1</v>
      </c>
      <c r="H1018" s="8">
        <v>42251</v>
      </c>
      <c r="I1018" s="7">
        <v>0.41805555555555557</v>
      </c>
    </row>
    <row r="1019" spans="1:9" x14ac:dyDescent="0.2">
      <c r="A1019" s="1">
        <f t="shared" si="30"/>
        <v>42250</v>
      </c>
      <c r="B1019" s="4" t="s">
        <v>46</v>
      </c>
      <c r="C1019" s="4" t="s">
        <v>47</v>
      </c>
      <c r="D1019" s="4" t="s">
        <v>48</v>
      </c>
      <c r="E1019" s="5">
        <v>3060</v>
      </c>
      <c r="F1019" s="5" t="s">
        <v>41</v>
      </c>
      <c r="G1019" s="5">
        <f t="shared" si="31"/>
        <v>1</v>
      </c>
      <c r="H1019" s="8">
        <v>42250</v>
      </c>
      <c r="I1019" s="7">
        <v>0.41875000000000001</v>
      </c>
    </row>
    <row r="1020" spans="1:9" x14ac:dyDescent="0.2">
      <c r="A1020" s="1">
        <f t="shared" si="30"/>
        <v>42249</v>
      </c>
      <c r="B1020" s="4" t="s">
        <v>46</v>
      </c>
      <c r="C1020" s="4" t="s">
        <v>47</v>
      </c>
      <c r="D1020" s="4" t="s">
        <v>48</v>
      </c>
      <c r="E1020" s="5">
        <v>3009</v>
      </c>
      <c r="F1020" s="5" t="s">
        <v>40</v>
      </c>
      <c r="G1020" s="5">
        <f t="shared" si="31"/>
        <v>-1</v>
      </c>
      <c r="H1020" s="8">
        <v>42249</v>
      </c>
      <c r="I1020" s="7">
        <v>0.41875000000000001</v>
      </c>
    </row>
    <row r="1021" spans="1:9" x14ac:dyDescent="0.2">
      <c r="A1021" s="1">
        <f t="shared" si="30"/>
        <v>42248</v>
      </c>
      <c r="B1021" s="4" t="s">
        <v>46</v>
      </c>
      <c r="C1021" s="4" t="s">
        <v>47</v>
      </c>
      <c r="D1021" s="4" t="s">
        <v>48</v>
      </c>
      <c r="E1021" s="5">
        <v>3262</v>
      </c>
      <c r="F1021" s="5" t="s">
        <v>41</v>
      </c>
      <c r="G1021" s="5">
        <f t="shared" si="31"/>
        <v>1</v>
      </c>
      <c r="H1021" s="8">
        <v>42248</v>
      </c>
      <c r="I1021" s="7">
        <v>0.41805555555555557</v>
      </c>
    </row>
    <row r="1022" spans="1:9" x14ac:dyDescent="0.2">
      <c r="A1022" s="1">
        <f t="shared" si="30"/>
        <v>42247</v>
      </c>
      <c r="B1022" s="4" t="s">
        <v>46</v>
      </c>
      <c r="C1022" s="4" t="s">
        <v>47</v>
      </c>
      <c r="D1022" s="4" t="s">
        <v>48</v>
      </c>
      <c r="E1022" s="5">
        <v>2988</v>
      </c>
      <c r="F1022" s="5" t="s">
        <v>41</v>
      </c>
      <c r="G1022" s="5">
        <f t="shared" si="31"/>
        <v>1</v>
      </c>
      <c r="H1022" s="8">
        <v>42247</v>
      </c>
      <c r="I1022" s="7">
        <v>0.41944444444444445</v>
      </c>
    </row>
    <row r="1023" spans="1:9" x14ac:dyDescent="0.2">
      <c r="A1023" s="1">
        <f t="shared" si="30"/>
        <v>42244</v>
      </c>
      <c r="B1023" s="4" t="s">
        <v>46</v>
      </c>
      <c r="C1023" s="4" t="s">
        <v>47</v>
      </c>
      <c r="D1023" s="4" t="s">
        <v>48</v>
      </c>
      <c r="E1023" s="5">
        <v>2812</v>
      </c>
      <c r="F1023" s="5" t="s">
        <v>41</v>
      </c>
      <c r="G1023" s="5">
        <f t="shared" si="31"/>
        <v>1</v>
      </c>
      <c r="H1023" s="8">
        <v>42244</v>
      </c>
      <c r="I1023" s="7">
        <v>0.41875000000000001</v>
      </c>
    </row>
    <row r="1024" spans="1:9" x14ac:dyDescent="0.2">
      <c r="A1024" s="1">
        <f t="shared" si="30"/>
        <v>42243</v>
      </c>
      <c r="B1024" s="4" t="s">
        <v>46</v>
      </c>
      <c r="C1024" s="4" t="s">
        <v>47</v>
      </c>
      <c r="D1024" s="4" t="s">
        <v>48</v>
      </c>
      <c r="E1024" s="5">
        <v>2554</v>
      </c>
      <c r="F1024" s="5" t="s">
        <v>40</v>
      </c>
      <c r="G1024" s="5">
        <f t="shared" si="31"/>
        <v>-1</v>
      </c>
      <c r="H1024" s="8">
        <v>42243</v>
      </c>
      <c r="I1024" s="7">
        <v>0.41875000000000001</v>
      </c>
    </row>
    <row r="1025" spans="1:9" x14ac:dyDescent="0.2">
      <c r="A1025" s="1">
        <f t="shared" si="30"/>
        <v>42242</v>
      </c>
      <c r="B1025" s="4" t="s">
        <v>46</v>
      </c>
      <c r="C1025" s="4" t="s">
        <v>47</v>
      </c>
      <c r="D1025" s="4" t="s">
        <v>48</v>
      </c>
      <c r="E1025" s="5">
        <v>2622</v>
      </c>
      <c r="F1025" s="5" t="s">
        <v>41</v>
      </c>
      <c r="G1025" s="5">
        <f t="shared" si="31"/>
        <v>1</v>
      </c>
      <c r="H1025" s="8">
        <v>42242</v>
      </c>
      <c r="I1025" s="7">
        <v>0.41736111111111113</v>
      </c>
    </row>
    <row r="1026" spans="1:9" x14ac:dyDescent="0.2">
      <c r="A1026" s="1">
        <f t="shared" si="30"/>
        <v>42241</v>
      </c>
      <c r="B1026" s="4" t="s">
        <v>46</v>
      </c>
      <c r="C1026" s="4" t="s">
        <v>47</v>
      </c>
      <c r="D1026" s="4" t="s">
        <v>48</v>
      </c>
      <c r="E1026" s="5">
        <v>2543</v>
      </c>
      <c r="F1026" s="5" t="s">
        <v>40</v>
      </c>
      <c r="G1026" s="5">
        <f t="shared" si="31"/>
        <v>-1</v>
      </c>
      <c r="H1026" s="8">
        <v>42241</v>
      </c>
      <c r="I1026" s="7">
        <v>0.41944444444444445</v>
      </c>
    </row>
    <row r="1027" spans="1:9" x14ac:dyDescent="0.2">
      <c r="A1027" s="1">
        <f t="shared" ref="A1027:A1090" si="32">H1027</f>
        <v>42240</v>
      </c>
      <c r="B1027" s="4" t="s">
        <v>46</v>
      </c>
      <c r="C1027" s="4" t="s">
        <v>47</v>
      </c>
      <c r="D1027" s="4" t="s">
        <v>48</v>
      </c>
      <c r="E1027" s="5">
        <v>2663</v>
      </c>
      <c r="F1027" s="5" t="s">
        <v>41</v>
      </c>
      <c r="G1027" s="5">
        <f t="shared" ref="G1027:G1090" si="33">IF(F1027="-",-1,1)</f>
        <v>1</v>
      </c>
      <c r="H1027" s="8">
        <v>42240</v>
      </c>
      <c r="I1027" s="7">
        <v>0.41944444444444445</v>
      </c>
    </row>
    <row r="1028" spans="1:9" x14ac:dyDescent="0.2">
      <c r="A1028" s="1">
        <f t="shared" si="32"/>
        <v>42237</v>
      </c>
      <c r="B1028" s="4" t="s">
        <v>46</v>
      </c>
      <c r="C1028" s="4" t="s">
        <v>47</v>
      </c>
      <c r="D1028" s="4" t="s">
        <v>48</v>
      </c>
      <c r="E1028" s="5">
        <v>2696</v>
      </c>
      <c r="F1028" s="5" t="s">
        <v>41</v>
      </c>
      <c r="G1028" s="5">
        <f t="shared" si="33"/>
        <v>1</v>
      </c>
      <c r="H1028" s="8">
        <v>42237</v>
      </c>
      <c r="I1028" s="7">
        <v>0.41875000000000001</v>
      </c>
    </row>
    <row r="1029" spans="1:9" x14ac:dyDescent="0.2">
      <c r="A1029" s="1">
        <f t="shared" si="32"/>
        <v>42236</v>
      </c>
      <c r="B1029" s="4" t="s">
        <v>46</v>
      </c>
      <c r="C1029" s="4" t="s">
        <v>47</v>
      </c>
      <c r="D1029" s="4" t="s">
        <v>48</v>
      </c>
      <c r="E1029" s="5">
        <v>2662</v>
      </c>
      <c r="F1029" s="5" t="s">
        <v>40</v>
      </c>
      <c r="G1029" s="5">
        <f t="shared" si="33"/>
        <v>-1</v>
      </c>
      <c r="H1029" s="8">
        <v>42236</v>
      </c>
      <c r="I1029" s="7">
        <v>0.43611111111111112</v>
      </c>
    </row>
    <row r="1030" spans="1:9" x14ac:dyDescent="0.2">
      <c r="A1030" s="1">
        <f t="shared" si="32"/>
        <v>42235</v>
      </c>
      <c r="B1030" s="4" t="s">
        <v>46</v>
      </c>
      <c r="C1030" s="4" t="s">
        <v>47</v>
      </c>
      <c r="D1030" s="4" t="s">
        <v>48</v>
      </c>
      <c r="E1030" s="5">
        <v>2780</v>
      </c>
      <c r="F1030" s="5" t="s">
        <v>41</v>
      </c>
      <c r="G1030" s="5">
        <f t="shared" si="33"/>
        <v>1</v>
      </c>
      <c r="H1030" s="8">
        <v>42235</v>
      </c>
      <c r="I1030" s="7">
        <v>0.42083333333333334</v>
      </c>
    </row>
    <row r="1031" spans="1:9" x14ac:dyDescent="0.2">
      <c r="A1031" s="1">
        <f t="shared" si="32"/>
        <v>42234</v>
      </c>
      <c r="B1031" s="4" t="s">
        <v>46</v>
      </c>
      <c r="C1031" s="4" t="s">
        <v>47</v>
      </c>
      <c r="D1031" s="4" t="s">
        <v>48</v>
      </c>
      <c r="E1031" s="5">
        <v>2731</v>
      </c>
      <c r="F1031" s="5" t="s">
        <v>40</v>
      </c>
      <c r="G1031" s="5">
        <f t="shared" si="33"/>
        <v>-1</v>
      </c>
      <c r="H1031" s="8">
        <v>42234</v>
      </c>
      <c r="I1031" s="7">
        <v>0.41944444444444445</v>
      </c>
    </row>
    <row r="1032" spans="1:9" x14ac:dyDescent="0.2">
      <c r="A1032" s="1">
        <f t="shared" si="32"/>
        <v>42233</v>
      </c>
      <c r="B1032" s="4" t="s">
        <v>46</v>
      </c>
      <c r="C1032" s="4" t="s">
        <v>47</v>
      </c>
      <c r="D1032" s="4" t="s">
        <v>48</v>
      </c>
      <c r="E1032" s="5">
        <v>2768</v>
      </c>
      <c r="F1032" s="5" t="s">
        <v>41</v>
      </c>
      <c r="G1032" s="5">
        <f t="shared" si="33"/>
        <v>1</v>
      </c>
      <c r="H1032" s="8">
        <v>42233</v>
      </c>
      <c r="I1032" s="7">
        <v>0.41944444444444445</v>
      </c>
    </row>
    <row r="1033" spans="1:9" x14ac:dyDescent="0.2">
      <c r="A1033" s="1">
        <f t="shared" si="32"/>
        <v>42230</v>
      </c>
      <c r="B1033" s="4" t="s">
        <v>46</v>
      </c>
      <c r="C1033" s="4" t="s">
        <v>47</v>
      </c>
      <c r="D1033" s="4" t="s">
        <v>48</v>
      </c>
      <c r="E1033" s="5">
        <v>2742</v>
      </c>
      <c r="F1033" s="5" t="s">
        <v>40</v>
      </c>
      <c r="G1033" s="5">
        <f t="shared" si="33"/>
        <v>-1</v>
      </c>
      <c r="H1033" s="8">
        <v>42230</v>
      </c>
      <c r="I1033" s="7">
        <v>0.41805555555555557</v>
      </c>
    </row>
    <row r="1034" spans="1:9" x14ac:dyDescent="0.2">
      <c r="A1034" s="1">
        <f t="shared" si="32"/>
        <v>42229</v>
      </c>
      <c r="B1034" s="4" t="s">
        <v>46</v>
      </c>
      <c r="C1034" s="4" t="s">
        <v>47</v>
      </c>
      <c r="D1034" s="4" t="s">
        <v>48</v>
      </c>
      <c r="E1034" s="5">
        <v>2807</v>
      </c>
      <c r="F1034" s="5" t="s">
        <v>41</v>
      </c>
      <c r="G1034" s="5">
        <f t="shared" si="33"/>
        <v>1</v>
      </c>
      <c r="H1034" s="8">
        <v>42229</v>
      </c>
      <c r="I1034" s="7">
        <v>0.41805555555555557</v>
      </c>
    </row>
    <row r="1035" spans="1:9" x14ac:dyDescent="0.2">
      <c r="A1035" s="1">
        <f t="shared" si="32"/>
        <v>42228</v>
      </c>
      <c r="B1035" s="4" t="s">
        <v>46</v>
      </c>
      <c r="C1035" s="4" t="s">
        <v>47</v>
      </c>
      <c r="D1035" s="4" t="s">
        <v>48</v>
      </c>
      <c r="E1035" s="5">
        <v>2765</v>
      </c>
      <c r="F1035" s="5" t="s">
        <v>40</v>
      </c>
      <c r="G1035" s="5">
        <f t="shared" si="33"/>
        <v>-1</v>
      </c>
      <c r="H1035" s="8">
        <v>42228</v>
      </c>
      <c r="I1035" s="7">
        <v>0.41736111111111113</v>
      </c>
    </row>
    <row r="1036" spans="1:9" x14ac:dyDescent="0.2">
      <c r="A1036" s="1">
        <f t="shared" si="32"/>
        <v>42227</v>
      </c>
      <c r="B1036" s="4" t="s">
        <v>46</v>
      </c>
      <c r="C1036" s="4" t="s">
        <v>47</v>
      </c>
      <c r="D1036" s="4" t="s">
        <v>48</v>
      </c>
      <c r="E1036" s="5">
        <v>2867</v>
      </c>
      <c r="F1036" s="5" t="s">
        <v>41</v>
      </c>
      <c r="G1036" s="5">
        <f t="shared" si="33"/>
        <v>1</v>
      </c>
      <c r="H1036" s="8">
        <v>42227</v>
      </c>
      <c r="I1036" s="7">
        <v>0.41875000000000001</v>
      </c>
    </row>
    <row r="1037" spans="1:9" x14ac:dyDescent="0.2">
      <c r="A1037" s="1">
        <f t="shared" si="32"/>
        <v>42226</v>
      </c>
      <c r="B1037" s="4" t="s">
        <v>46</v>
      </c>
      <c r="C1037" s="4" t="s">
        <v>47</v>
      </c>
      <c r="D1037" s="4" t="s">
        <v>48</v>
      </c>
      <c r="E1037" s="5">
        <v>2799</v>
      </c>
      <c r="F1037" s="5" t="s">
        <v>40</v>
      </c>
      <c r="G1037" s="5">
        <f t="shared" si="33"/>
        <v>-1</v>
      </c>
      <c r="H1037" s="8">
        <v>42226</v>
      </c>
      <c r="I1037" s="7">
        <v>0.41805555555555557</v>
      </c>
    </row>
    <row r="1038" spans="1:9" x14ac:dyDescent="0.2">
      <c r="A1038" s="1">
        <f t="shared" si="32"/>
        <v>42223</v>
      </c>
      <c r="B1038" s="4" t="s">
        <v>46</v>
      </c>
      <c r="C1038" s="4" t="s">
        <v>47</v>
      </c>
      <c r="D1038" s="4" t="s">
        <v>48</v>
      </c>
      <c r="E1038" s="5">
        <v>2848</v>
      </c>
      <c r="F1038" s="5" t="s">
        <v>40</v>
      </c>
      <c r="G1038" s="5">
        <f t="shared" si="33"/>
        <v>-1</v>
      </c>
      <c r="H1038" s="8">
        <v>42223</v>
      </c>
      <c r="I1038" s="7">
        <v>0.41944444444444445</v>
      </c>
    </row>
    <row r="1039" spans="1:9" x14ac:dyDescent="0.2">
      <c r="A1039" s="1">
        <f t="shared" si="32"/>
        <v>42222</v>
      </c>
      <c r="B1039" s="4" t="s">
        <v>46</v>
      </c>
      <c r="C1039" s="4" t="s">
        <v>47</v>
      </c>
      <c r="D1039" s="4" t="s">
        <v>48</v>
      </c>
      <c r="E1039" s="5">
        <v>2881</v>
      </c>
      <c r="F1039" s="5" t="s">
        <v>40</v>
      </c>
      <c r="G1039" s="5">
        <f t="shared" si="33"/>
        <v>-1</v>
      </c>
      <c r="H1039" s="8">
        <v>42222</v>
      </c>
      <c r="I1039" s="7">
        <v>0.4201388888888889</v>
      </c>
    </row>
    <row r="1040" spans="1:9" x14ac:dyDescent="0.2">
      <c r="A1040" s="1">
        <f t="shared" si="32"/>
        <v>42221</v>
      </c>
      <c r="B1040" s="4" t="s">
        <v>46</v>
      </c>
      <c r="C1040" s="4" t="s">
        <v>47</v>
      </c>
      <c r="D1040" s="4" t="s">
        <v>48</v>
      </c>
      <c r="E1040" s="5">
        <v>2924</v>
      </c>
      <c r="F1040" s="5" t="s">
        <v>41</v>
      </c>
      <c r="G1040" s="5">
        <f t="shared" si="33"/>
        <v>1</v>
      </c>
      <c r="H1040" s="8">
        <v>42221</v>
      </c>
      <c r="I1040" s="7">
        <v>0.41805555555555557</v>
      </c>
    </row>
    <row r="1041" spans="1:9" x14ac:dyDescent="0.2">
      <c r="A1041" s="1">
        <f t="shared" si="32"/>
        <v>42220</v>
      </c>
      <c r="B1041" s="4" t="s">
        <v>46</v>
      </c>
      <c r="C1041" s="4" t="s">
        <v>47</v>
      </c>
      <c r="D1041" s="4" t="s">
        <v>48</v>
      </c>
      <c r="E1041" s="5">
        <v>2889</v>
      </c>
      <c r="F1041" s="5" t="s">
        <v>40</v>
      </c>
      <c r="G1041" s="5">
        <f t="shared" si="33"/>
        <v>-1</v>
      </c>
      <c r="H1041" s="8">
        <v>42220</v>
      </c>
      <c r="I1041" s="7">
        <v>0.42430555555555555</v>
      </c>
    </row>
    <row r="1042" spans="1:9" x14ac:dyDescent="0.2">
      <c r="A1042" s="1">
        <f t="shared" si="32"/>
        <v>42219</v>
      </c>
      <c r="B1042" s="4" t="s">
        <v>46</v>
      </c>
      <c r="C1042" s="4" t="s">
        <v>47</v>
      </c>
      <c r="D1042" s="4" t="s">
        <v>48</v>
      </c>
      <c r="E1042" s="5">
        <v>3016</v>
      </c>
      <c r="F1042" s="5" t="s">
        <v>40</v>
      </c>
      <c r="G1042" s="5">
        <f t="shared" si="33"/>
        <v>-1</v>
      </c>
      <c r="H1042" s="8">
        <v>42219</v>
      </c>
      <c r="I1042" s="7">
        <v>0.41944444444444445</v>
      </c>
    </row>
    <row r="1043" spans="1:9" x14ac:dyDescent="0.2">
      <c r="A1043" s="1">
        <f t="shared" si="32"/>
        <v>42216</v>
      </c>
      <c r="B1043" s="4" t="s">
        <v>46</v>
      </c>
      <c r="C1043" s="4" t="s">
        <v>47</v>
      </c>
      <c r="D1043" s="4" t="s">
        <v>48</v>
      </c>
      <c r="E1043" s="5">
        <v>3106</v>
      </c>
      <c r="F1043" s="5" t="s">
        <v>40</v>
      </c>
      <c r="G1043" s="5">
        <f t="shared" si="33"/>
        <v>-1</v>
      </c>
      <c r="H1043" s="8">
        <v>42216</v>
      </c>
      <c r="I1043" s="7">
        <v>0.41736111111111113</v>
      </c>
    </row>
    <row r="1044" spans="1:9" x14ac:dyDescent="0.2">
      <c r="A1044" s="1">
        <f t="shared" si="32"/>
        <v>42215</v>
      </c>
      <c r="B1044" s="4" t="s">
        <v>46</v>
      </c>
      <c r="C1044" s="4" t="s">
        <v>47</v>
      </c>
      <c r="D1044" s="4" t="s">
        <v>48</v>
      </c>
      <c r="E1044" s="5">
        <v>3117</v>
      </c>
      <c r="F1044" s="5" t="s">
        <v>41</v>
      </c>
      <c r="G1044" s="5">
        <f t="shared" si="33"/>
        <v>1</v>
      </c>
      <c r="H1044" s="8">
        <v>42215</v>
      </c>
      <c r="I1044" s="7">
        <v>0.4201388888888889</v>
      </c>
    </row>
    <row r="1045" spans="1:9" x14ac:dyDescent="0.2">
      <c r="A1045" s="1">
        <f t="shared" si="32"/>
        <v>42214</v>
      </c>
      <c r="B1045" s="4" t="s">
        <v>46</v>
      </c>
      <c r="C1045" s="4" t="s">
        <v>47</v>
      </c>
      <c r="D1045" s="4" t="s">
        <v>48</v>
      </c>
      <c r="E1045" s="5">
        <v>3072</v>
      </c>
      <c r="F1045" s="5" t="s">
        <v>41</v>
      </c>
      <c r="G1045" s="5">
        <f t="shared" si="33"/>
        <v>1</v>
      </c>
      <c r="H1045" s="8">
        <v>42214</v>
      </c>
      <c r="I1045" s="7">
        <v>0.41805555555555557</v>
      </c>
    </row>
    <row r="1046" spans="1:9" x14ac:dyDescent="0.2">
      <c r="A1046" s="1">
        <f t="shared" si="32"/>
        <v>42213</v>
      </c>
      <c r="B1046" s="4" t="s">
        <v>46</v>
      </c>
      <c r="C1046" s="4" t="s">
        <v>47</v>
      </c>
      <c r="D1046" s="4" t="s">
        <v>48</v>
      </c>
      <c r="E1046" s="5">
        <v>3033</v>
      </c>
      <c r="F1046" s="5" t="s">
        <v>40</v>
      </c>
      <c r="G1046" s="5">
        <f t="shared" si="33"/>
        <v>-1</v>
      </c>
      <c r="H1046" s="8">
        <v>42213</v>
      </c>
      <c r="I1046" s="7">
        <v>0.4201388888888889</v>
      </c>
    </row>
    <row r="1047" spans="1:9" x14ac:dyDescent="0.2">
      <c r="A1047" s="1">
        <f t="shared" si="32"/>
        <v>42212</v>
      </c>
      <c r="B1047" s="4" t="s">
        <v>46</v>
      </c>
      <c r="C1047" s="4" t="s">
        <v>47</v>
      </c>
      <c r="D1047" s="4" t="s">
        <v>48</v>
      </c>
      <c r="E1047" s="5">
        <v>3076</v>
      </c>
      <c r="F1047" s="5" t="s">
        <v>40</v>
      </c>
      <c r="G1047" s="5">
        <f t="shared" si="33"/>
        <v>-1</v>
      </c>
      <c r="H1047" s="8">
        <v>42212</v>
      </c>
      <c r="I1047" s="7">
        <v>0.4201388888888889</v>
      </c>
    </row>
    <row r="1048" spans="1:9" x14ac:dyDescent="0.2">
      <c r="A1048" s="1">
        <f t="shared" si="32"/>
        <v>42209</v>
      </c>
      <c r="B1048" s="4" t="s">
        <v>46</v>
      </c>
      <c r="C1048" s="4" t="s">
        <v>47</v>
      </c>
      <c r="D1048" s="4" t="s">
        <v>48</v>
      </c>
      <c r="E1048" s="5">
        <v>3087</v>
      </c>
      <c r="F1048" s="5" t="s">
        <v>40</v>
      </c>
      <c r="G1048" s="5">
        <f t="shared" si="33"/>
        <v>-1</v>
      </c>
      <c r="H1048" s="8">
        <v>42209</v>
      </c>
      <c r="I1048" s="7">
        <v>0.41875000000000001</v>
      </c>
    </row>
    <row r="1049" spans="1:9" x14ac:dyDescent="0.2">
      <c r="A1049" s="1">
        <f t="shared" si="32"/>
        <v>42208</v>
      </c>
      <c r="B1049" s="4" t="s">
        <v>46</v>
      </c>
      <c r="C1049" s="4" t="s">
        <v>47</v>
      </c>
      <c r="D1049" s="4" t="s">
        <v>48</v>
      </c>
      <c r="E1049" s="5">
        <v>3125</v>
      </c>
      <c r="F1049" s="5" t="s">
        <v>40</v>
      </c>
      <c r="G1049" s="5">
        <f t="shared" si="33"/>
        <v>-1</v>
      </c>
      <c r="H1049" s="8">
        <v>42208</v>
      </c>
      <c r="I1049" s="7">
        <v>0.41944444444444445</v>
      </c>
    </row>
    <row r="1050" spans="1:9" x14ac:dyDescent="0.2">
      <c r="A1050" s="1">
        <f t="shared" si="32"/>
        <v>42207</v>
      </c>
      <c r="B1050" s="4" t="s">
        <v>46</v>
      </c>
      <c r="C1050" s="4" t="s">
        <v>47</v>
      </c>
      <c r="D1050" s="4" t="s">
        <v>48</v>
      </c>
      <c r="E1050" s="5">
        <v>3237</v>
      </c>
      <c r="F1050" s="5" t="s">
        <v>41</v>
      </c>
      <c r="G1050" s="5">
        <f t="shared" si="33"/>
        <v>1</v>
      </c>
      <c r="H1050" s="8">
        <v>42207</v>
      </c>
      <c r="I1050" s="7">
        <v>0.4201388888888889</v>
      </c>
    </row>
    <row r="1051" spans="1:9" x14ac:dyDescent="0.2">
      <c r="A1051" s="1">
        <f t="shared" si="32"/>
        <v>42206</v>
      </c>
      <c r="B1051" s="4" t="s">
        <v>46</v>
      </c>
      <c r="C1051" s="4" t="s">
        <v>47</v>
      </c>
      <c r="D1051" s="4" t="s">
        <v>48</v>
      </c>
      <c r="E1051" s="5">
        <v>3187</v>
      </c>
      <c r="F1051" s="5" t="s">
        <v>40</v>
      </c>
      <c r="G1051" s="5">
        <f t="shared" si="33"/>
        <v>-1</v>
      </c>
      <c r="H1051" s="8">
        <v>42206</v>
      </c>
      <c r="I1051" s="7">
        <v>0.45208333333333334</v>
      </c>
    </row>
    <row r="1052" spans="1:9" x14ac:dyDescent="0.2">
      <c r="A1052" s="1">
        <f t="shared" si="32"/>
        <v>42205</v>
      </c>
      <c r="B1052" s="4" t="s">
        <v>46</v>
      </c>
      <c r="C1052" s="4" t="s">
        <v>47</v>
      </c>
      <c r="D1052" s="4" t="s">
        <v>48</v>
      </c>
      <c r="E1052" s="5">
        <v>3231</v>
      </c>
      <c r="F1052" s="5" t="s">
        <v>40</v>
      </c>
      <c r="G1052" s="5">
        <f t="shared" si="33"/>
        <v>-1</v>
      </c>
      <c r="H1052" s="8">
        <v>42205</v>
      </c>
      <c r="I1052" s="7">
        <v>0.41875000000000001</v>
      </c>
    </row>
    <row r="1053" spans="1:9" x14ac:dyDescent="0.2">
      <c r="A1053" s="1">
        <f t="shared" si="32"/>
        <v>42202</v>
      </c>
      <c r="B1053" s="4" t="s">
        <v>46</v>
      </c>
      <c r="C1053" s="4" t="s">
        <v>47</v>
      </c>
      <c r="D1053" s="4" t="s">
        <v>48</v>
      </c>
      <c r="E1053" s="5">
        <v>3233</v>
      </c>
      <c r="F1053" s="5" t="s">
        <v>40</v>
      </c>
      <c r="G1053" s="5">
        <f t="shared" si="33"/>
        <v>-1</v>
      </c>
      <c r="H1053" s="8">
        <v>42202</v>
      </c>
      <c r="I1053" s="7">
        <v>0.41944444444444445</v>
      </c>
    </row>
    <row r="1054" spans="1:9" x14ac:dyDescent="0.2">
      <c r="A1054" s="1">
        <f t="shared" si="32"/>
        <v>42201</v>
      </c>
      <c r="B1054" s="4" t="s">
        <v>46</v>
      </c>
      <c r="C1054" s="4" t="s">
        <v>47</v>
      </c>
      <c r="D1054" s="4" t="s">
        <v>48</v>
      </c>
      <c r="E1054" s="5">
        <v>3259</v>
      </c>
      <c r="F1054" s="5" t="s">
        <v>40</v>
      </c>
      <c r="G1054" s="5">
        <f t="shared" si="33"/>
        <v>-1</v>
      </c>
      <c r="H1054" s="8">
        <v>42201</v>
      </c>
      <c r="I1054" s="7">
        <v>0.42430555555555555</v>
      </c>
    </row>
    <row r="1055" spans="1:9" x14ac:dyDescent="0.2">
      <c r="A1055" s="1">
        <f t="shared" si="32"/>
        <v>42200</v>
      </c>
      <c r="B1055" s="4" t="s">
        <v>46</v>
      </c>
      <c r="C1055" s="4" t="s">
        <v>47</v>
      </c>
      <c r="D1055" s="4" t="s">
        <v>48</v>
      </c>
      <c r="E1055" s="5">
        <v>3368</v>
      </c>
      <c r="F1055" s="5" t="s">
        <v>41</v>
      </c>
      <c r="G1055" s="5">
        <f t="shared" si="33"/>
        <v>1</v>
      </c>
      <c r="H1055" s="8">
        <v>42200</v>
      </c>
      <c r="I1055" s="7">
        <v>0.41805555555555557</v>
      </c>
    </row>
    <row r="1056" spans="1:9" x14ac:dyDescent="0.2">
      <c r="A1056" s="1">
        <f t="shared" si="32"/>
        <v>42199</v>
      </c>
      <c r="B1056" s="4" t="s">
        <v>46</v>
      </c>
      <c r="C1056" s="4" t="s">
        <v>47</v>
      </c>
      <c r="D1056" s="4" t="s">
        <v>48</v>
      </c>
      <c r="E1056" s="5">
        <v>3313</v>
      </c>
      <c r="F1056" s="5" t="s">
        <v>40</v>
      </c>
      <c r="G1056" s="5">
        <f t="shared" si="33"/>
        <v>-1</v>
      </c>
      <c r="H1056" s="8">
        <v>42199</v>
      </c>
      <c r="I1056" s="7">
        <v>0.41805555555555557</v>
      </c>
    </row>
    <row r="1057" spans="1:9" x14ac:dyDescent="0.2">
      <c r="A1057" s="1">
        <f t="shared" si="32"/>
        <v>42198</v>
      </c>
      <c r="B1057" s="4" t="s">
        <v>46</v>
      </c>
      <c r="C1057" s="4" t="s">
        <v>47</v>
      </c>
      <c r="D1057" s="4" t="s">
        <v>48</v>
      </c>
      <c r="E1057" s="5">
        <v>3343</v>
      </c>
      <c r="F1057" s="5" t="s">
        <v>40</v>
      </c>
      <c r="G1057" s="5">
        <f t="shared" si="33"/>
        <v>-1</v>
      </c>
      <c r="H1057" s="8">
        <v>42198</v>
      </c>
      <c r="I1057" s="7">
        <v>0.42083333333333334</v>
      </c>
    </row>
    <row r="1058" spans="1:9" x14ac:dyDescent="0.2">
      <c r="A1058" s="1">
        <f t="shared" si="32"/>
        <v>42195</v>
      </c>
      <c r="B1058" s="4" t="s">
        <v>46</v>
      </c>
      <c r="C1058" s="4" t="s">
        <v>47</v>
      </c>
      <c r="D1058" s="4" t="s">
        <v>48</v>
      </c>
      <c r="E1058" s="5">
        <v>3352</v>
      </c>
      <c r="F1058" s="5" t="s">
        <v>41</v>
      </c>
      <c r="G1058" s="5">
        <f t="shared" si="33"/>
        <v>1</v>
      </c>
      <c r="H1058" s="8">
        <v>42195</v>
      </c>
      <c r="I1058" s="7">
        <v>0.41805555555555557</v>
      </c>
    </row>
    <row r="1059" spans="1:9" x14ac:dyDescent="0.2">
      <c r="A1059" s="1">
        <f t="shared" si="32"/>
        <v>42194</v>
      </c>
      <c r="B1059" s="4" t="s">
        <v>46</v>
      </c>
      <c r="C1059" s="4" t="s">
        <v>47</v>
      </c>
      <c r="D1059" s="4" t="s">
        <v>48</v>
      </c>
      <c r="E1059" s="5">
        <v>3283</v>
      </c>
      <c r="F1059" s="5" t="s">
        <v>40</v>
      </c>
      <c r="G1059" s="5">
        <f t="shared" si="33"/>
        <v>-1</v>
      </c>
      <c r="H1059" s="8">
        <v>42194</v>
      </c>
      <c r="I1059" s="7">
        <v>0.41944444444444445</v>
      </c>
    </row>
    <row r="1060" spans="1:9" x14ac:dyDescent="0.2">
      <c r="A1060" s="1">
        <f t="shared" si="32"/>
        <v>42193</v>
      </c>
      <c r="B1060" s="4" t="s">
        <v>46</v>
      </c>
      <c r="C1060" s="4" t="s">
        <v>47</v>
      </c>
      <c r="D1060" s="4" t="s">
        <v>48</v>
      </c>
      <c r="E1060" s="5">
        <v>3316</v>
      </c>
      <c r="F1060" s="5" t="s">
        <v>40</v>
      </c>
      <c r="G1060" s="5">
        <f t="shared" si="33"/>
        <v>-1</v>
      </c>
      <c r="H1060" s="8">
        <v>42193</v>
      </c>
      <c r="I1060" s="7">
        <v>0.41805555555555557</v>
      </c>
    </row>
    <row r="1061" spans="1:9" x14ac:dyDescent="0.2">
      <c r="A1061" s="1">
        <f t="shared" si="32"/>
        <v>42192</v>
      </c>
      <c r="B1061" s="4" t="s">
        <v>46</v>
      </c>
      <c r="C1061" s="4" t="s">
        <v>47</v>
      </c>
      <c r="D1061" s="4" t="s">
        <v>48</v>
      </c>
      <c r="E1061" s="5">
        <v>3340</v>
      </c>
      <c r="F1061" s="5" t="s">
        <v>40</v>
      </c>
      <c r="G1061" s="5">
        <f t="shared" si="33"/>
        <v>-1</v>
      </c>
      <c r="H1061" s="8">
        <v>42192</v>
      </c>
      <c r="I1061" s="7">
        <v>0.4201388888888889</v>
      </c>
    </row>
    <row r="1062" spans="1:9" x14ac:dyDescent="0.2">
      <c r="A1062" s="1">
        <f t="shared" si="32"/>
        <v>42191</v>
      </c>
      <c r="B1062" s="4" t="s">
        <v>46</v>
      </c>
      <c r="C1062" s="4" t="s">
        <v>47</v>
      </c>
      <c r="D1062" s="4" t="s">
        <v>48</v>
      </c>
      <c r="E1062" s="5">
        <v>3619</v>
      </c>
      <c r="F1062" s="5" t="s">
        <v>42</v>
      </c>
      <c r="G1062" s="5">
        <f t="shared" si="33"/>
        <v>1</v>
      </c>
      <c r="H1062" s="8">
        <v>42191</v>
      </c>
      <c r="I1062" s="7">
        <v>0.42569444444444443</v>
      </c>
    </row>
    <row r="1063" spans="1:9" x14ac:dyDescent="0.2">
      <c r="A1063" s="1">
        <f t="shared" si="32"/>
        <v>42188</v>
      </c>
      <c r="B1063" s="4" t="s">
        <v>46</v>
      </c>
      <c r="C1063" s="4" t="s">
        <v>47</v>
      </c>
      <c r="D1063" s="4" t="s">
        <v>48</v>
      </c>
      <c r="E1063" s="5">
        <v>3619</v>
      </c>
      <c r="F1063" s="5" t="s">
        <v>40</v>
      </c>
      <c r="G1063" s="5">
        <f t="shared" si="33"/>
        <v>-1</v>
      </c>
      <c r="H1063" s="8">
        <v>42188</v>
      </c>
      <c r="I1063" s="7">
        <v>0.41805555555555557</v>
      </c>
    </row>
    <row r="1064" spans="1:9" x14ac:dyDescent="0.2">
      <c r="A1064" s="1">
        <f t="shared" si="32"/>
        <v>42187</v>
      </c>
      <c r="B1064" s="4" t="s">
        <v>46</v>
      </c>
      <c r="C1064" s="4" t="s">
        <v>47</v>
      </c>
      <c r="D1064" s="4" t="s">
        <v>48</v>
      </c>
      <c r="E1064" s="5">
        <v>3624</v>
      </c>
      <c r="F1064" s="5" t="s">
        <v>40</v>
      </c>
      <c r="G1064" s="5">
        <f t="shared" si="33"/>
        <v>-1</v>
      </c>
      <c r="H1064" s="8">
        <v>42187</v>
      </c>
      <c r="I1064" s="7">
        <v>0.4201388888888889</v>
      </c>
    </row>
    <row r="1065" spans="1:9" x14ac:dyDescent="0.2">
      <c r="A1065" s="1">
        <f t="shared" si="32"/>
        <v>42186</v>
      </c>
      <c r="B1065" s="4" t="s">
        <v>46</v>
      </c>
      <c r="C1065" s="4" t="s">
        <v>47</v>
      </c>
      <c r="D1065" s="4" t="s">
        <v>48</v>
      </c>
      <c r="E1065" s="5">
        <v>3792</v>
      </c>
      <c r="F1065" s="5" t="s">
        <v>41</v>
      </c>
      <c r="G1065" s="5">
        <f t="shared" si="33"/>
        <v>1</v>
      </c>
      <c r="H1065" s="8">
        <v>42186</v>
      </c>
      <c r="I1065" s="7">
        <v>0.41875000000000001</v>
      </c>
    </row>
    <row r="1066" spans="1:9" x14ac:dyDescent="0.2">
      <c r="A1066" s="1">
        <f t="shared" si="32"/>
        <v>42185</v>
      </c>
      <c r="B1066" s="4" t="s">
        <v>46</v>
      </c>
      <c r="C1066" s="4" t="s">
        <v>47</v>
      </c>
      <c r="D1066" s="4" t="s">
        <v>48</v>
      </c>
      <c r="E1066" s="5">
        <v>3728</v>
      </c>
      <c r="F1066" s="5" t="s">
        <v>40</v>
      </c>
      <c r="G1066" s="5">
        <f t="shared" si="33"/>
        <v>-1</v>
      </c>
      <c r="H1066" s="8">
        <v>42185</v>
      </c>
      <c r="I1066" s="7">
        <v>0.41875000000000001</v>
      </c>
    </row>
    <row r="1067" spans="1:9" x14ac:dyDescent="0.2">
      <c r="A1067" s="1">
        <f t="shared" si="32"/>
        <v>42184</v>
      </c>
      <c r="B1067" s="4" t="s">
        <v>46</v>
      </c>
      <c r="C1067" s="4" t="s">
        <v>47</v>
      </c>
      <c r="D1067" s="4" t="s">
        <v>48</v>
      </c>
      <c r="E1067" s="5">
        <v>3793</v>
      </c>
      <c r="F1067" s="5" t="s">
        <v>40</v>
      </c>
      <c r="G1067" s="5">
        <f t="shared" si="33"/>
        <v>-1</v>
      </c>
      <c r="H1067" s="8">
        <v>42184</v>
      </c>
      <c r="I1067" s="7">
        <v>0.41736111111111113</v>
      </c>
    </row>
    <row r="1068" spans="1:9" x14ac:dyDescent="0.2">
      <c r="A1068" s="1">
        <f t="shared" si="32"/>
        <v>42181</v>
      </c>
      <c r="B1068" s="4" t="s">
        <v>46</v>
      </c>
      <c r="C1068" s="4" t="s">
        <v>47</v>
      </c>
      <c r="D1068" s="4" t="s">
        <v>48</v>
      </c>
      <c r="E1068" s="5">
        <v>3798</v>
      </c>
      <c r="F1068" s="5" t="s">
        <v>40</v>
      </c>
      <c r="G1068" s="5">
        <f t="shared" si="33"/>
        <v>-1</v>
      </c>
      <c r="H1068" s="8">
        <v>42181</v>
      </c>
      <c r="I1068" s="7">
        <v>0.41944444444444445</v>
      </c>
    </row>
    <row r="1069" spans="1:9" x14ac:dyDescent="0.2">
      <c r="A1069" s="1">
        <f t="shared" si="32"/>
        <v>42180</v>
      </c>
      <c r="B1069" s="4" t="s">
        <v>46</v>
      </c>
      <c r="C1069" s="4" t="s">
        <v>47</v>
      </c>
      <c r="D1069" s="4" t="s">
        <v>48</v>
      </c>
      <c r="E1069" s="5">
        <v>3837</v>
      </c>
      <c r="F1069" s="5" t="s">
        <v>40</v>
      </c>
      <c r="G1069" s="5">
        <f t="shared" si="33"/>
        <v>-1</v>
      </c>
      <c r="H1069" s="8">
        <v>42180</v>
      </c>
      <c r="I1069" s="7">
        <v>0.41944444444444445</v>
      </c>
    </row>
    <row r="1070" spans="1:9" x14ac:dyDescent="0.2">
      <c r="A1070" s="1">
        <f t="shared" si="32"/>
        <v>42179</v>
      </c>
      <c r="B1070" s="4" t="s">
        <v>46</v>
      </c>
      <c r="C1070" s="4" t="s">
        <v>47</v>
      </c>
      <c r="D1070" s="4" t="s">
        <v>48</v>
      </c>
      <c r="E1070" s="5">
        <v>3883</v>
      </c>
      <c r="F1070" s="5" t="s">
        <v>41</v>
      </c>
      <c r="G1070" s="5">
        <f t="shared" si="33"/>
        <v>1</v>
      </c>
      <c r="H1070" s="8">
        <v>42179</v>
      </c>
      <c r="I1070" s="7">
        <v>0.41805555555555557</v>
      </c>
    </row>
    <row r="1071" spans="1:9" x14ac:dyDescent="0.2">
      <c r="A1071" s="1">
        <f t="shared" si="32"/>
        <v>42178</v>
      </c>
      <c r="B1071" s="4" t="s">
        <v>46</v>
      </c>
      <c r="C1071" s="4" t="s">
        <v>47</v>
      </c>
      <c r="D1071" s="4" t="s">
        <v>48</v>
      </c>
      <c r="E1071" s="5">
        <v>3835</v>
      </c>
      <c r="F1071" s="5" t="s">
        <v>41</v>
      </c>
      <c r="G1071" s="5">
        <f t="shared" si="33"/>
        <v>1</v>
      </c>
      <c r="H1071" s="8">
        <v>42178</v>
      </c>
      <c r="I1071" s="7">
        <v>0.42499999999999999</v>
      </c>
    </row>
    <row r="1072" spans="1:9" x14ac:dyDescent="0.2">
      <c r="A1072" s="1">
        <f t="shared" si="32"/>
        <v>42177</v>
      </c>
      <c r="B1072" s="4" t="s">
        <v>46</v>
      </c>
      <c r="C1072" s="4" t="s">
        <v>47</v>
      </c>
      <c r="D1072" s="4" t="s">
        <v>48</v>
      </c>
      <c r="E1072" s="5">
        <v>3804</v>
      </c>
      <c r="F1072" s="5" t="s">
        <v>40</v>
      </c>
      <c r="G1072" s="5">
        <f t="shared" si="33"/>
        <v>-1</v>
      </c>
      <c r="H1072" s="8">
        <v>42177</v>
      </c>
      <c r="I1072" s="7">
        <v>0.44375000000000003</v>
      </c>
    </row>
    <row r="1073" spans="1:9" x14ac:dyDescent="0.2">
      <c r="A1073" s="1">
        <f t="shared" si="32"/>
        <v>42174</v>
      </c>
      <c r="B1073" s="4" t="s">
        <v>46</v>
      </c>
      <c r="C1073" s="4" t="s">
        <v>47</v>
      </c>
      <c r="D1073" s="4" t="s">
        <v>48</v>
      </c>
      <c r="E1073" s="5">
        <v>3860</v>
      </c>
      <c r="F1073" s="5" t="s">
        <v>41</v>
      </c>
      <c r="G1073" s="5">
        <f t="shared" si="33"/>
        <v>1</v>
      </c>
      <c r="H1073" s="8">
        <v>42174</v>
      </c>
      <c r="I1073" s="7">
        <v>0.44097222222222227</v>
      </c>
    </row>
    <row r="1074" spans="1:9" x14ac:dyDescent="0.2">
      <c r="A1074" s="1">
        <f t="shared" si="32"/>
        <v>42174</v>
      </c>
      <c r="B1074" s="4" t="s">
        <v>46</v>
      </c>
      <c r="C1074" s="4" t="s">
        <v>47</v>
      </c>
      <c r="D1074" s="4" t="s">
        <v>48</v>
      </c>
      <c r="E1074" s="5">
        <v>3860</v>
      </c>
      <c r="F1074" s="5" t="s">
        <v>41</v>
      </c>
      <c r="G1074" s="5">
        <f t="shared" si="33"/>
        <v>1</v>
      </c>
      <c r="H1074" s="8">
        <v>42174</v>
      </c>
      <c r="I1074" s="7">
        <v>0.44097222222222227</v>
      </c>
    </row>
    <row r="1075" spans="1:9" x14ac:dyDescent="0.2">
      <c r="A1075" s="1">
        <f t="shared" si="32"/>
        <v>42173</v>
      </c>
      <c r="B1075" s="4" t="s">
        <v>46</v>
      </c>
      <c r="C1075" s="4" t="s">
        <v>47</v>
      </c>
      <c r="D1075" s="4" t="s">
        <v>48</v>
      </c>
      <c r="E1075" s="5">
        <v>3842</v>
      </c>
      <c r="F1075" s="5" t="s">
        <v>40</v>
      </c>
      <c r="G1075" s="5">
        <f t="shared" si="33"/>
        <v>-1</v>
      </c>
      <c r="H1075" s="8">
        <v>42173</v>
      </c>
      <c r="I1075" s="7">
        <v>0.41944444444444445</v>
      </c>
    </row>
    <row r="1076" spans="1:9" x14ac:dyDescent="0.2">
      <c r="A1076" s="1">
        <f t="shared" si="32"/>
        <v>42172</v>
      </c>
      <c r="B1076" s="4" t="s">
        <v>46</v>
      </c>
      <c r="C1076" s="4" t="s">
        <v>47</v>
      </c>
      <c r="D1076" s="4" t="s">
        <v>48</v>
      </c>
      <c r="E1076" s="5">
        <v>3847</v>
      </c>
      <c r="F1076" s="5" t="s">
        <v>41</v>
      </c>
      <c r="G1076" s="5">
        <f t="shared" si="33"/>
        <v>1</v>
      </c>
      <c r="H1076" s="8">
        <v>42172</v>
      </c>
      <c r="I1076" s="7">
        <v>0.41666666666666669</v>
      </c>
    </row>
    <row r="1077" spans="1:9" x14ac:dyDescent="0.2">
      <c r="A1077" s="1">
        <f t="shared" si="32"/>
        <v>42171</v>
      </c>
      <c r="B1077" s="4" t="s">
        <v>46</v>
      </c>
      <c r="C1077" s="4" t="s">
        <v>47</v>
      </c>
      <c r="D1077" s="4" t="s">
        <v>48</v>
      </c>
      <c r="E1077" s="5">
        <v>3814</v>
      </c>
      <c r="F1077" s="5" t="s">
        <v>40</v>
      </c>
      <c r="G1077" s="5">
        <f t="shared" si="33"/>
        <v>-1</v>
      </c>
      <c r="H1077" s="8">
        <v>42171</v>
      </c>
      <c r="I1077" s="7">
        <v>0.41944444444444445</v>
      </c>
    </row>
    <row r="1078" spans="1:9" x14ac:dyDescent="0.2">
      <c r="A1078" s="1">
        <f t="shared" si="32"/>
        <v>42170</v>
      </c>
      <c r="B1078" s="4" t="s">
        <v>46</v>
      </c>
      <c r="C1078" s="4" t="s">
        <v>47</v>
      </c>
      <c r="D1078" s="4" t="s">
        <v>48</v>
      </c>
      <c r="E1078" s="5">
        <v>3839</v>
      </c>
      <c r="F1078" s="5" t="s">
        <v>40</v>
      </c>
      <c r="G1078" s="5">
        <f t="shared" si="33"/>
        <v>-1</v>
      </c>
      <c r="H1078" s="8">
        <v>42170</v>
      </c>
      <c r="I1078" s="7">
        <v>0.41875000000000001</v>
      </c>
    </row>
    <row r="1079" spans="1:9" x14ac:dyDescent="0.2">
      <c r="A1079" s="1">
        <f t="shared" si="32"/>
        <v>42167</v>
      </c>
      <c r="B1079" s="4" t="s">
        <v>46</v>
      </c>
      <c r="C1079" s="4" t="s">
        <v>47</v>
      </c>
      <c r="D1079" s="4" t="s">
        <v>48</v>
      </c>
      <c r="E1079" s="5">
        <v>3883</v>
      </c>
      <c r="F1079" s="5" t="s">
        <v>40</v>
      </c>
      <c r="G1079" s="5">
        <f t="shared" si="33"/>
        <v>-1</v>
      </c>
      <c r="H1079" s="8">
        <v>42167</v>
      </c>
      <c r="I1079" s="7">
        <v>0.42222222222222222</v>
      </c>
    </row>
    <row r="1080" spans="1:9" x14ac:dyDescent="0.2">
      <c r="A1080" s="1">
        <f t="shared" si="32"/>
        <v>42166</v>
      </c>
      <c r="B1080" s="4" t="s">
        <v>46</v>
      </c>
      <c r="C1080" s="4" t="s">
        <v>47</v>
      </c>
      <c r="D1080" s="4" t="s">
        <v>48</v>
      </c>
      <c r="E1080" s="5">
        <v>3924</v>
      </c>
      <c r="F1080" s="5" t="s">
        <v>41</v>
      </c>
      <c r="G1080" s="5">
        <f t="shared" si="33"/>
        <v>1</v>
      </c>
      <c r="H1080" s="8">
        <v>42166</v>
      </c>
      <c r="I1080" s="7">
        <v>0.41805555555555557</v>
      </c>
    </row>
    <row r="1081" spans="1:9" x14ac:dyDescent="0.2">
      <c r="A1081" s="1">
        <f t="shared" si="32"/>
        <v>42165</v>
      </c>
      <c r="B1081" s="4" t="s">
        <v>46</v>
      </c>
      <c r="C1081" s="4" t="s">
        <v>47</v>
      </c>
      <c r="D1081" s="4" t="s">
        <v>48</v>
      </c>
      <c r="E1081" s="5">
        <v>3845</v>
      </c>
      <c r="F1081" s="5" t="s">
        <v>41</v>
      </c>
      <c r="G1081" s="5">
        <f t="shared" si="33"/>
        <v>1</v>
      </c>
      <c r="H1081" s="8">
        <v>42165</v>
      </c>
      <c r="I1081" s="7">
        <v>0.41736111111111113</v>
      </c>
    </row>
    <row r="1082" spans="1:9" x14ac:dyDescent="0.2">
      <c r="A1082" s="1">
        <f t="shared" si="32"/>
        <v>42164</v>
      </c>
      <c r="B1082" s="4" t="s">
        <v>46</v>
      </c>
      <c r="C1082" s="4" t="s">
        <v>47</v>
      </c>
      <c r="D1082" s="4" t="s">
        <v>48</v>
      </c>
      <c r="E1082" s="5">
        <v>3727</v>
      </c>
      <c r="F1082" s="5" t="s">
        <v>40</v>
      </c>
      <c r="G1082" s="5">
        <f t="shared" si="33"/>
        <v>-1</v>
      </c>
      <c r="H1082" s="8">
        <v>42164</v>
      </c>
      <c r="I1082" s="7">
        <v>0.41875000000000001</v>
      </c>
    </row>
    <row r="1083" spans="1:9" x14ac:dyDescent="0.2">
      <c r="A1083" s="1">
        <f t="shared" si="32"/>
        <v>42163</v>
      </c>
      <c r="B1083" s="4" t="s">
        <v>46</v>
      </c>
      <c r="C1083" s="4" t="s">
        <v>47</v>
      </c>
      <c r="D1083" s="4" t="s">
        <v>48</v>
      </c>
      <c r="E1083" s="5">
        <v>3778</v>
      </c>
      <c r="F1083" s="5" t="s">
        <v>41</v>
      </c>
      <c r="G1083" s="5">
        <f t="shared" si="33"/>
        <v>1</v>
      </c>
      <c r="H1083" s="8">
        <v>42163</v>
      </c>
      <c r="I1083" s="7">
        <v>0.41805555555555557</v>
      </c>
    </row>
    <row r="1084" spans="1:9" x14ac:dyDescent="0.2">
      <c r="A1084" s="1">
        <f t="shared" si="32"/>
        <v>42160</v>
      </c>
      <c r="B1084" s="4" t="s">
        <v>46</v>
      </c>
      <c r="C1084" s="4" t="s">
        <v>47</v>
      </c>
      <c r="D1084" s="4" t="s">
        <v>48</v>
      </c>
      <c r="E1084" s="5">
        <v>3722</v>
      </c>
      <c r="F1084" s="5" t="s">
        <v>40</v>
      </c>
      <c r="G1084" s="5">
        <f t="shared" si="33"/>
        <v>-1</v>
      </c>
      <c r="H1084" s="8">
        <v>42160</v>
      </c>
      <c r="I1084" s="7">
        <v>0.41944444444444445</v>
      </c>
    </row>
    <row r="1085" spans="1:9" x14ac:dyDescent="0.2">
      <c r="A1085" s="1">
        <f t="shared" si="32"/>
        <v>42159</v>
      </c>
      <c r="B1085" s="4" t="s">
        <v>46</v>
      </c>
      <c r="C1085" s="4" t="s">
        <v>47</v>
      </c>
      <c r="D1085" s="4" t="s">
        <v>48</v>
      </c>
      <c r="E1085" s="5">
        <v>3808</v>
      </c>
      <c r="F1085" s="5" t="s">
        <v>41</v>
      </c>
      <c r="G1085" s="5">
        <f t="shared" si="33"/>
        <v>1</v>
      </c>
      <c r="H1085" s="8">
        <v>42159</v>
      </c>
      <c r="I1085" s="7">
        <v>0.4201388888888889</v>
      </c>
    </row>
    <row r="1086" spans="1:9" x14ac:dyDescent="0.2">
      <c r="A1086" s="1">
        <f t="shared" si="32"/>
        <v>42158</v>
      </c>
      <c r="B1086" s="4" t="s">
        <v>46</v>
      </c>
      <c r="C1086" s="4" t="s">
        <v>47</v>
      </c>
      <c r="D1086" s="4" t="s">
        <v>48</v>
      </c>
      <c r="E1086" s="5">
        <v>3910</v>
      </c>
      <c r="F1086" s="5" t="s">
        <v>41</v>
      </c>
      <c r="G1086" s="5">
        <f t="shared" si="33"/>
        <v>1</v>
      </c>
      <c r="H1086" s="8">
        <v>42158</v>
      </c>
      <c r="I1086" s="7">
        <v>0.4201388888888889</v>
      </c>
    </row>
    <row r="1087" spans="1:9" x14ac:dyDescent="0.2">
      <c r="A1087" s="1">
        <f t="shared" si="32"/>
        <v>42157</v>
      </c>
      <c r="B1087" s="4" t="s">
        <v>46</v>
      </c>
      <c r="C1087" s="4" t="s">
        <v>47</v>
      </c>
      <c r="D1087" s="4" t="s">
        <v>48</v>
      </c>
      <c r="E1087" s="5">
        <v>3829</v>
      </c>
      <c r="F1087" s="5" t="s">
        <v>40</v>
      </c>
      <c r="G1087" s="5">
        <f t="shared" si="33"/>
        <v>-1</v>
      </c>
      <c r="H1087" s="8">
        <v>42157</v>
      </c>
      <c r="I1087" s="7">
        <v>0.41736111111111113</v>
      </c>
    </row>
    <row r="1088" spans="1:9" x14ac:dyDescent="0.2">
      <c r="A1088" s="1">
        <f t="shared" si="32"/>
        <v>42156</v>
      </c>
      <c r="B1088" s="4" t="s">
        <v>46</v>
      </c>
      <c r="C1088" s="4" t="s">
        <v>47</v>
      </c>
      <c r="D1088" s="4" t="s">
        <v>48</v>
      </c>
      <c r="E1088" s="5">
        <v>3845</v>
      </c>
      <c r="F1088" s="5" t="s">
        <v>41</v>
      </c>
      <c r="G1088" s="5">
        <f t="shared" si="33"/>
        <v>1</v>
      </c>
      <c r="H1088" s="8">
        <v>42156</v>
      </c>
      <c r="I1088" s="7">
        <v>0.4201388888888889</v>
      </c>
    </row>
    <row r="1089" spans="1:9" x14ac:dyDescent="0.2">
      <c r="A1089" s="1">
        <f t="shared" si="32"/>
        <v>42153</v>
      </c>
      <c r="B1089" s="4" t="s">
        <v>46</v>
      </c>
      <c r="C1089" s="4" t="s">
        <v>47</v>
      </c>
      <c r="D1089" s="4" t="s">
        <v>48</v>
      </c>
      <c r="E1089" s="5">
        <v>3686</v>
      </c>
      <c r="F1089" s="5" t="s">
        <v>41</v>
      </c>
      <c r="G1089" s="5">
        <f t="shared" si="33"/>
        <v>1</v>
      </c>
      <c r="H1089" s="8">
        <v>42153</v>
      </c>
      <c r="I1089" s="7">
        <v>0.42083333333333334</v>
      </c>
    </row>
    <row r="1090" spans="1:9" x14ac:dyDescent="0.2">
      <c r="A1090" s="1">
        <f t="shared" si="32"/>
        <v>42152</v>
      </c>
      <c r="B1090" s="4" t="s">
        <v>46</v>
      </c>
      <c r="C1090" s="4" t="s">
        <v>47</v>
      </c>
      <c r="D1090" s="4" t="s">
        <v>48</v>
      </c>
      <c r="E1090" s="5">
        <v>3678</v>
      </c>
      <c r="F1090" s="5" t="s">
        <v>40</v>
      </c>
      <c r="G1090" s="5">
        <f t="shared" si="33"/>
        <v>-1</v>
      </c>
      <c r="H1090" s="8">
        <v>42152</v>
      </c>
      <c r="I1090" s="7">
        <v>0.41805555555555557</v>
      </c>
    </row>
    <row r="1091" spans="1:9" x14ac:dyDescent="0.2">
      <c r="A1091" s="1">
        <f t="shared" ref="A1091:A1154" si="34">H1091</f>
        <v>42151</v>
      </c>
      <c r="B1091" s="4" t="s">
        <v>46</v>
      </c>
      <c r="C1091" s="4" t="s">
        <v>47</v>
      </c>
      <c r="D1091" s="4" t="s">
        <v>48</v>
      </c>
      <c r="E1091" s="5">
        <v>3705</v>
      </c>
      <c r="F1091" s="5" t="s">
        <v>40</v>
      </c>
      <c r="G1091" s="5">
        <f t="shared" ref="G1091:G1154" si="35">IF(F1091="-",-1,1)</f>
        <v>-1</v>
      </c>
      <c r="H1091" s="8">
        <v>42151</v>
      </c>
      <c r="I1091" s="7">
        <v>0.42499999999999999</v>
      </c>
    </row>
    <row r="1092" spans="1:9" x14ac:dyDescent="0.2">
      <c r="A1092" s="1">
        <f t="shared" si="34"/>
        <v>42150</v>
      </c>
      <c r="B1092" s="4" t="s">
        <v>46</v>
      </c>
      <c r="C1092" s="4" t="s">
        <v>47</v>
      </c>
      <c r="D1092" s="4" t="s">
        <v>48</v>
      </c>
      <c r="E1092" s="5">
        <v>3797</v>
      </c>
      <c r="F1092" s="5" t="s">
        <v>42</v>
      </c>
      <c r="G1092" s="5">
        <f t="shared" si="35"/>
        <v>1</v>
      </c>
      <c r="H1092" s="8">
        <v>42150</v>
      </c>
      <c r="I1092" s="7">
        <v>0.41944444444444445</v>
      </c>
    </row>
    <row r="1093" spans="1:9" x14ac:dyDescent="0.2">
      <c r="A1093" s="1">
        <f t="shared" si="34"/>
        <v>42149</v>
      </c>
      <c r="B1093" s="4" t="s">
        <v>46</v>
      </c>
      <c r="C1093" s="4" t="s">
        <v>47</v>
      </c>
      <c r="D1093" s="4" t="s">
        <v>48</v>
      </c>
      <c r="E1093" s="5">
        <v>3797</v>
      </c>
      <c r="F1093" s="5" t="s">
        <v>40</v>
      </c>
      <c r="G1093" s="5">
        <f t="shared" si="35"/>
        <v>-1</v>
      </c>
      <c r="H1093" s="8">
        <v>42149</v>
      </c>
      <c r="I1093" s="7">
        <v>0.42291666666666666</v>
      </c>
    </row>
    <row r="1094" spans="1:9" x14ac:dyDescent="0.2">
      <c r="A1094" s="1">
        <f t="shared" si="34"/>
        <v>42146</v>
      </c>
      <c r="B1094" s="4" t="s">
        <v>46</v>
      </c>
      <c r="C1094" s="4" t="s">
        <v>47</v>
      </c>
      <c r="D1094" s="4" t="s">
        <v>48</v>
      </c>
      <c r="E1094" s="5">
        <v>3868</v>
      </c>
      <c r="F1094" s="5" t="s">
        <v>41</v>
      </c>
      <c r="G1094" s="5">
        <f t="shared" si="35"/>
        <v>1</v>
      </c>
      <c r="H1094" s="8">
        <v>42146</v>
      </c>
      <c r="I1094" s="7">
        <v>0.42083333333333334</v>
      </c>
    </row>
    <row r="1095" spans="1:9" x14ac:dyDescent="0.2">
      <c r="A1095" s="1">
        <f t="shared" si="34"/>
        <v>42145</v>
      </c>
      <c r="B1095" s="4" t="s">
        <v>46</v>
      </c>
      <c r="C1095" s="4" t="s">
        <v>47</v>
      </c>
      <c r="D1095" s="4" t="s">
        <v>48</v>
      </c>
      <c r="E1095" s="5">
        <v>3767</v>
      </c>
      <c r="F1095" s="5" t="s">
        <v>41</v>
      </c>
      <c r="G1095" s="5">
        <f t="shared" si="35"/>
        <v>1</v>
      </c>
      <c r="H1095" s="8">
        <v>42145</v>
      </c>
      <c r="I1095" s="7">
        <v>0.4201388888888889</v>
      </c>
    </row>
    <row r="1096" spans="1:9" x14ac:dyDescent="0.2">
      <c r="A1096" s="1">
        <f t="shared" si="34"/>
        <v>42144</v>
      </c>
      <c r="B1096" s="4" t="s">
        <v>46</v>
      </c>
      <c r="C1096" s="4" t="s">
        <v>47</v>
      </c>
      <c r="D1096" s="4" t="s">
        <v>48</v>
      </c>
      <c r="E1096" s="5">
        <v>3693</v>
      </c>
      <c r="F1096" s="5" t="s">
        <v>40</v>
      </c>
      <c r="G1096" s="5">
        <f t="shared" si="35"/>
        <v>-1</v>
      </c>
      <c r="H1096" s="8">
        <v>42144</v>
      </c>
      <c r="I1096" s="7">
        <v>0.42083333333333334</v>
      </c>
    </row>
    <row r="1097" spans="1:9" x14ac:dyDescent="0.2">
      <c r="A1097" s="1">
        <f t="shared" si="34"/>
        <v>42143</v>
      </c>
      <c r="B1097" s="4" t="s">
        <v>46</v>
      </c>
      <c r="C1097" s="4" t="s">
        <v>47</v>
      </c>
      <c r="D1097" s="4" t="s">
        <v>48</v>
      </c>
      <c r="E1097" s="5">
        <v>3777</v>
      </c>
      <c r="F1097" s="5" t="s">
        <v>40</v>
      </c>
      <c r="G1097" s="5">
        <f t="shared" si="35"/>
        <v>-1</v>
      </c>
      <c r="H1097" s="8">
        <v>42143</v>
      </c>
      <c r="I1097" s="7">
        <v>0.44027777777777777</v>
      </c>
    </row>
    <row r="1098" spans="1:9" x14ac:dyDescent="0.2">
      <c r="A1098" s="1">
        <f t="shared" si="34"/>
        <v>42142</v>
      </c>
      <c r="B1098" s="4" t="s">
        <v>46</v>
      </c>
      <c r="C1098" s="4" t="s">
        <v>47</v>
      </c>
      <c r="D1098" s="4" t="s">
        <v>48</v>
      </c>
      <c r="E1098" s="5">
        <v>3795</v>
      </c>
      <c r="F1098" s="5" t="s">
        <v>40</v>
      </c>
      <c r="G1098" s="5">
        <f t="shared" si="35"/>
        <v>-1</v>
      </c>
      <c r="H1098" s="8">
        <v>42142</v>
      </c>
      <c r="I1098" s="7">
        <v>0.43958333333333338</v>
      </c>
    </row>
    <row r="1099" spans="1:9" x14ac:dyDescent="0.2">
      <c r="A1099" s="1">
        <f t="shared" si="34"/>
        <v>42139</v>
      </c>
      <c r="B1099" s="4" t="s">
        <v>46</v>
      </c>
      <c r="C1099" s="4" t="s">
        <v>47</v>
      </c>
      <c r="D1099" s="4" t="s">
        <v>48</v>
      </c>
      <c r="E1099" s="5">
        <v>3823</v>
      </c>
      <c r="F1099" s="5" t="s">
        <v>40</v>
      </c>
      <c r="G1099" s="5">
        <f t="shared" si="35"/>
        <v>-1</v>
      </c>
      <c r="H1099" s="8">
        <v>42139</v>
      </c>
      <c r="I1099" s="7">
        <v>0.41736111111111113</v>
      </c>
    </row>
    <row r="1100" spans="1:9" x14ac:dyDescent="0.2">
      <c r="A1100" s="1">
        <f t="shared" si="34"/>
        <v>42138</v>
      </c>
      <c r="B1100" s="4" t="s">
        <v>46</v>
      </c>
      <c r="C1100" s="4" t="s">
        <v>47</v>
      </c>
      <c r="D1100" s="4" t="s">
        <v>48</v>
      </c>
      <c r="E1100" s="5">
        <v>3883</v>
      </c>
      <c r="F1100" s="5" t="s">
        <v>40</v>
      </c>
      <c r="G1100" s="5">
        <f t="shared" si="35"/>
        <v>-1</v>
      </c>
      <c r="H1100" s="8">
        <v>42138</v>
      </c>
      <c r="I1100" s="7">
        <v>0.4201388888888889</v>
      </c>
    </row>
    <row r="1101" spans="1:9" x14ac:dyDescent="0.2">
      <c r="A1101" s="1">
        <f t="shared" si="34"/>
        <v>42137</v>
      </c>
      <c r="B1101" s="4" t="s">
        <v>46</v>
      </c>
      <c r="C1101" s="4" t="s">
        <v>47</v>
      </c>
      <c r="D1101" s="4" t="s">
        <v>48</v>
      </c>
      <c r="E1101" s="5">
        <v>3900</v>
      </c>
      <c r="F1101" s="5" t="s">
        <v>41</v>
      </c>
      <c r="G1101" s="5">
        <f t="shared" si="35"/>
        <v>1</v>
      </c>
      <c r="H1101" s="8">
        <v>42137</v>
      </c>
      <c r="I1101" s="7">
        <v>0.41805555555555557</v>
      </c>
    </row>
    <row r="1102" spans="1:9" x14ac:dyDescent="0.2">
      <c r="A1102" s="1">
        <f t="shared" si="34"/>
        <v>42136</v>
      </c>
      <c r="B1102" s="4" t="s">
        <v>46</v>
      </c>
      <c r="C1102" s="4" t="s">
        <v>47</v>
      </c>
      <c r="D1102" s="4" t="s">
        <v>48</v>
      </c>
      <c r="E1102" s="5">
        <v>3783</v>
      </c>
      <c r="F1102" s="5" t="s">
        <v>40</v>
      </c>
      <c r="G1102" s="5">
        <f t="shared" si="35"/>
        <v>-1</v>
      </c>
      <c r="H1102" s="8">
        <v>42136</v>
      </c>
      <c r="I1102" s="7">
        <v>0.41736111111111113</v>
      </c>
    </row>
    <row r="1103" spans="1:9" x14ac:dyDescent="0.2">
      <c r="A1103" s="1">
        <f t="shared" si="34"/>
        <v>42135</v>
      </c>
      <c r="B1103" s="4" t="s">
        <v>46</v>
      </c>
      <c r="C1103" s="4" t="s">
        <v>47</v>
      </c>
      <c r="D1103" s="4" t="s">
        <v>48</v>
      </c>
      <c r="E1103" s="5">
        <v>3804</v>
      </c>
      <c r="F1103" s="5" t="s">
        <v>41</v>
      </c>
      <c r="G1103" s="5">
        <f t="shared" si="35"/>
        <v>1</v>
      </c>
      <c r="H1103" s="8">
        <v>42135</v>
      </c>
      <c r="I1103" s="7">
        <v>0.41944444444444445</v>
      </c>
    </row>
    <row r="1104" spans="1:9" x14ac:dyDescent="0.2">
      <c r="A1104" s="1">
        <f t="shared" si="34"/>
        <v>42132</v>
      </c>
      <c r="B1104" s="4" t="s">
        <v>46</v>
      </c>
      <c r="C1104" s="4" t="s">
        <v>47</v>
      </c>
      <c r="D1104" s="4" t="s">
        <v>48</v>
      </c>
      <c r="E1104" s="5">
        <v>3765</v>
      </c>
      <c r="F1104" s="5" t="s">
        <v>40</v>
      </c>
      <c r="G1104" s="5">
        <f t="shared" si="35"/>
        <v>-1</v>
      </c>
      <c r="H1104" s="8">
        <v>42132</v>
      </c>
      <c r="I1104" s="7">
        <v>0.41736111111111113</v>
      </c>
    </row>
    <row r="1105" spans="1:9" x14ac:dyDescent="0.2">
      <c r="A1105" s="1">
        <f t="shared" si="34"/>
        <v>42131</v>
      </c>
      <c r="B1105" s="4" t="s">
        <v>46</v>
      </c>
      <c r="C1105" s="4" t="s">
        <v>47</v>
      </c>
      <c r="D1105" s="4" t="s">
        <v>48</v>
      </c>
      <c r="E1105" s="5">
        <v>3878</v>
      </c>
      <c r="F1105" s="5" t="s">
        <v>41</v>
      </c>
      <c r="G1105" s="5">
        <f t="shared" si="35"/>
        <v>1</v>
      </c>
      <c r="H1105" s="8">
        <v>42131</v>
      </c>
      <c r="I1105" s="7">
        <v>0.42083333333333334</v>
      </c>
    </row>
    <row r="1106" spans="1:9" x14ac:dyDescent="0.2">
      <c r="A1106" s="1">
        <f t="shared" si="34"/>
        <v>42130</v>
      </c>
      <c r="B1106" s="4" t="s">
        <v>46</v>
      </c>
      <c r="C1106" s="4" t="s">
        <v>47</v>
      </c>
      <c r="D1106" s="4" t="s">
        <v>48</v>
      </c>
      <c r="E1106" s="5">
        <v>3837</v>
      </c>
      <c r="F1106" s="5" t="s">
        <v>41</v>
      </c>
      <c r="G1106" s="5">
        <f t="shared" si="35"/>
        <v>1</v>
      </c>
      <c r="H1106" s="8">
        <v>42130</v>
      </c>
      <c r="I1106" s="7">
        <v>0.42222222222222222</v>
      </c>
    </row>
    <row r="1107" spans="1:9" x14ac:dyDescent="0.2">
      <c r="A1107" s="1">
        <f t="shared" si="34"/>
        <v>42129</v>
      </c>
      <c r="B1107" s="4" t="s">
        <v>46</v>
      </c>
      <c r="C1107" s="4" t="s">
        <v>47</v>
      </c>
      <c r="D1107" s="4" t="s">
        <v>48</v>
      </c>
      <c r="E1107" s="5">
        <v>3747</v>
      </c>
      <c r="F1107" s="5" t="s">
        <v>40</v>
      </c>
      <c r="G1107" s="5">
        <f t="shared" si="35"/>
        <v>-1</v>
      </c>
      <c r="H1107" s="8">
        <v>42129</v>
      </c>
      <c r="I1107" s="7">
        <v>0.41805555555555557</v>
      </c>
    </row>
    <row r="1108" spans="1:9" x14ac:dyDescent="0.2">
      <c r="A1108" s="1">
        <f t="shared" si="34"/>
        <v>42128</v>
      </c>
      <c r="B1108" s="4" t="s">
        <v>46</v>
      </c>
      <c r="C1108" s="4" t="s">
        <v>47</v>
      </c>
      <c r="D1108" s="4" t="s">
        <v>48</v>
      </c>
      <c r="E1108" s="5">
        <v>3761</v>
      </c>
      <c r="F1108" s="5" t="s">
        <v>40</v>
      </c>
      <c r="G1108" s="5">
        <f t="shared" si="35"/>
        <v>-1</v>
      </c>
      <c r="H1108" s="8">
        <v>42128</v>
      </c>
      <c r="I1108" s="7">
        <v>0.70972222222222225</v>
      </c>
    </row>
    <row r="1109" spans="1:9" x14ac:dyDescent="0.2">
      <c r="A1109" s="1">
        <f t="shared" si="34"/>
        <v>42125</v>
      </c>
      <c r="B1109" s="4" t="s">
        <v>46</v>
      </c>
      <c r="C1109" s="4" t="s">
        <v>47</v>
      </c>
      <c r="D1109" s="4" t="s">
        <v>48</v>
      </c>
      <c r="E1109" s="5">
        <v>3791</v>
      </c>
      <c r="F1109" s="5" t="s">
        <v>41</v>
      </c>
      <c r="G1109" s="5">
        <f t="shared" si="35"/>
        <v>1</v>
      </c>
      <c r="H1109" s="8">
        <v>42125</v>
      </c>
      <c r="I1109" s="7">
        <v>0.71388888888888891</v>
      </c>
    </row>
    <row r="1110" spans="1:9" x14ac:dyDescent="0.2">
      <c r="A1110" s="1">
        <f t="shared" si="34"/>
        <v>42124</v>
      </c>
      <c r="B1110" s="4" t="s">
        <v>46</v>
      </c>
      <c r="C1110" s="4" t="s">
        <v>47</v>
      </c>
      <c r="D1110" s="4" t="s">
        <v>48</v>
      </c>
      <c r="E1110" s="5">
        <v>3702</v>
      </c>
      <c r="F1110" s="5" t="s">
        <v>41</v>
      </c>
      <c r="G1110" s="5">
        <f t="shared" si="35"/>
        <v>1</v>
      </c>
      <c r="H1110" s="8">
        <v>42124</v>
      </c>
      <c r="I1110" s="7">
        <v>0.4201388888888889</v>
      </c>
    </row>
    <row r="1111" spans="1:9" x14ac:dyDescent="0.2">
      <c r="A1111" s="1">
        <f t="shared" si="34"/>
        <v>42123</v>
      </c>
      <c r="B1111" s="4" t="s">
        <v>46</v>
      </c>
      <c r="C1111" s="4" t="s">
        <v>47</v>
      </c>
      <c r="D1111" s="4" t="s">
        <v>48</v>
      </c>
      <c r="E1111" s="5">
        <v>3614</v>
      </c>
      <c r="F1111" s="5" t="s">
        <v>40</v>
      </c>
      <c r="G1111" s="5">
        <f t="shared" si="35"/>
        <v>-1</v>
      </c>
      <c r="H1111" s="8">
        <v>42123</v>
      </c>
      <c r="I1111" s="7">
        <v>0.41944444444444445</v>
      </c>
    </row>
    <row r="1112" spans="1:9" x14ac:dyDescent="0.2">
      <c r="A1112" s="1">
        <f t="shared" si="34"/>
        <v>42122</v>
      </c>
      <c r="B1112" s="4" t="s">
        <v>46</v>
      </c>
      <c r="C1112" s="4" t="s">
        <v>47</v>
      </c>
      <c r="D1112" s="4" t="s">
        <v>48</v>
      </c>
      <c r="E1112" s="5">
        <v>3625</v>
      </c>
      <c r="F1112" s="5" t="s">
        <v>41</v>
      </c>
      <c r="G1112" s="5">
        <f t="shared" si="35"/>
        <v>1</v>
      </c>
      <c r="H1112" s="8">
        <v>42122</v>
      </c>
      <c r="I1112" s="7">
        <v>0.41875000000000001</v>
      </c>
    </row>
    <row r="1113" spans="1:9" x14ac:dyDescent="0.2">
      <c r="A1113" s="1">
        <f t="shared" si="34"/>
        <v>42121</v>
      </c>
      <c r="B1113" s="4" t="s">
        <v>46</v>
      </c>
      <c r="C1113" s="4" t="s">
        <v>47</v>
      </c>
      <c r="D1113" s="4" t="s">
        <v>48</v>
      </c>
      <c r="E1113" s="5">
        <v>3623</v>
      </c>
      <c r="F1113" s="5" t="s">
        <v>40</v>
      </c>
      <c r="G1113" s="5">
        <f t="shared" si="35"/>
        <v>-1</v>
      </c>
      <c r="H1113" s="8">
        <v>42121</v>
      </c>
      <c r="I1113" s="7">
        <v>0.41875000000000001</v>
      </c>
    </row>
    <row r="1114" spans="1:9" x14ac:dyDescent="0.2">
      <c r="A1114" s="1">
        <f t="shared" si="34"/>
        <v>42118</v>
      </c>
      <c r="B1114" s="4" t="s">
        <v>46</v>
      </c>
      <c r="C1114" s="4" t="s">
        <v>47</v>
      </c>
      <c r="D1114" s="4" t="s">
        <v>48</v>
      </c>
      <c r="E1114" s="5">
        <v>3648</v>
      </c>
      <c r="F1114" s="5" t="s">
        <v>41</v>
      </c>
      <c r="G1114" s="5">
        <f t="shared" si="35"/>
        <v>1</v>
      </c>
      <c r="H1114" s="8">
        <v>42118</v>
      </c>
      <c r="I1114" s="7">
        <v>0.41875000000000001</v>
      </c>
    </row>
    <row r="1115" spans="1:9" x14ac:dyDescent="0.2">
      <c r="A1115" s="1">
        <f t="shared" si="34"/>
        <v>42117</v>
      </c>
      <c r="B1115" s="4" t="s">
        <v>46</v>
      </c>
      <c r="C1115" s="4" t="s">
        <v>47</v>
      </c>
      <c r="D1115" s="4" t="s">
        <v>48</v>
      </c>
      <c r="E1115" s="5">
        <v>3528</v>
      </c>
      <c r="F1115" s="5" t="s">
        <v>40</v>
      </c>
      <c r="G1115" s="5">
        <f t="shared" si="35"/>
        <v>-1</v>
      </c>
      <c r="H1115" s="8">
        <v>42117</v>
      </c>
      <c r="I1115" s="7">
        <v>0.42569444444444443</v>
      </c>
    </row>
    <row r="1116" spans="1:9" x14ac:dyDescent="0.2">
      <c r="A1116" s="1">
        <f t="shared" si="34"/>
        <v>42116</v>
      </c>
      <c r="B1116" s="4" t="s">
        <v>46</v>
      </c>
      <c r="C1116" s="4" t="s">
        <v>47</v>
      </c>
      <c r="D1116" s="4" t="s">
        <v>48</v>
      </c>
      <c r="E1116" s="5">
        <v>3562</v>
      </c>
      <c r="F1116" s="5" t="s">
        <v>41</v>
      </c>
      <c r="G1116" s="5">
        <f t="shared" si="35"/>
        <v>1</v>
      </c>
      <c r="H1116" s="8">
        <v>42116</v>
      </c>
      <c r="I1116" s="7">
        <v>0.42083333333333334</v>
      </c>
    </row>
    <row r="1117" spans="1:9" x14ac:dyDescent="0.2">
      <c r="A1117" s="1">
        <f t="shared" si="34"/>
        <v>42115</v>
      </c>
      <c r="B1117" s="4" t="s">
        <v>46</v>
      </c>
      <c r="C1117" s="4" t="s">
        <v>47</v>
      </c>
      <c r="D1117" s="4" t="s">
        <v>48</v>
      </c>
      <c r="E1117" s="5">
        <v>3527</v>
      </c>
      <c r="F1117" s="5" t="s">
        <v>41</v>
      </c>
      <c r="G1117" s="5">
        <f t="shared" si="35"/>
        <v>1</v>
      </c>
      <c r="H1117" s="8">
        <v>42115</v>
      </c>
      <c r="I1117" s="7">
        <v>0.44930555555555557</v>
      </c>
    </row>
    <row r="1118" spans="1:9" x14ac:dyDescent="0.2">
      <c r="A1118" s="1">
        <f t="shared" si="34"/>
        <v>42114</v>
      </c>
      <c r="B1118" s="4" t="s">
        <v>46</v>
      </c>
      <c r="C1118" s="4" t="s">
        <v>47</v>
      </c>
      <c r="D1118" s="4" t="s">
        <v>48</v>
      </c>
      <c r="E1118" s="5">
        <v>3475</v>
      </c>
      <c r="F1118" s="5" t="s">
        <v>40</v>
      </c>
      <c r="G1118" s="5">
        <f t="shared" si="35"/>
        <v>-1</v>
      </c>
      <c r="H1118" s="8">
        <v>42114</v>
      </c>
      <c r="I1118" s="7">
        <v>0.41944444444444445</v>
      </c>
    </row>
    <row r="1119" spans="1:9" x14ac:dyDescent="0.2">
      <c r="A1119" s="1">
        <f t="shared" si="34"/>
        <v>42111</v>
      </c>
      <c r="B1119" s="4" t="s">
        <v>46</v>
      </c>
      <c r="C1119" s="4" t="s">
        <v>47</v>
      </c>
      <c r="D1119" s="4" t="s">
        <v>48</v>
      </c>
      <c r="E1119" s="5">
        <v>3537</v>
      </c>
      <c r="F1119" s="5" t="s">
        <v>41</v>
      </c>
      <c r="G1119" s="5">
        <f t="shared" si="35"/>
        <v>1</v>
      </c>
      <c r="H1119" s="8">
        <v>42111</v>
      </c>
      <c r="I1119" s="7">
        <v>0.42430555555555555</v>
      </c>
    </row>
    <row r="1120" spans="1:9" x14ac:dyDescent="0.2">
      <c r="A1120" s="1">
        <f t="shared" si="34"/>
        <v>42110</v>
      </c>
      <c r="B1120" s="4" t="s">
        <v>46</v>
      </c>
      <c r="C1120" s="4" t="s">
        <v>47</v>
      </c>
      <c r="D1120" s="4" t="s">
        <v>48</v>
      </c>
      <c r="E1120" s="5">
        <v>3519</v>
      </c>
      <c r="F1120" s="5" t="s">
        <v>41</v>
      </c>
      <c r="G1120" s="5">
        <f t="shared" si="35"/>
        <v>1</v>
      </c>
      <c r="H1120" s="8">
        <v>42110</v>
      </c>
      <c r="I1120" s="7">
        <v>0.42152777777777778</v>
      </c>
    </row>
    <row r="1121" spans="1:9" x14ac:dyDescent="0.2">
      <c r="A1121" s="1">
        <f t="shared" si="34"/>
        <v>42109</v>
      </c>
      <c r="B1121" s="4" t="s">
        <v>46</v>
      </c>
      <c r="C1121" s="4" t="s">
        <v>47</v>
      </c>
      <c r="D1121" s="4" t="s">
        <v>48</v>
      </c>
      <c r="E1121" s="5">
        <v>3325</v>
      </c>
      <c r="F1121" s="5" t="s">
        <v>41</v>
      </c>
      <c r="G1121" s="5">
        <f t="shared" si="35"/>
        <v>1</v>
      </c>
      <c r="H1121" s="8">
        <v>42109</v>
      </c>
      <c r="I1121" s="7">
        <v>0.4291666666666667</v>
      </c>
    </row>
    <row r="1122" spans="1:9" x14ac:dyDescent="0.2">
      <c r="A1122" s="1">
        <f t="shared" si="34"/>
        <v>42108</v>
      </c>
      <c r="B1122" s="4" t="s">
        <v>46</v>
      </c>
      <c r="C1122" s="4" t="s">
        <v>47</v>
      </c>
      <c r="D1122" s="4" t="s">
        <v>48</v>
      </c>
      <c r="E1122" s="5">
        <v>3239</v>
      </c>
      <c r="F1122" s="5" t="s">
        <v>41</v>
      </c>
      <c r="G1122" s="5">
        <f t="shared" si="35"/>
        <v>1</v>
      </c>
      <c r="H1122" s="8">
        <v>42108</v>
      </c>
      <c r="I1122" s="7">
        <v>0.71180555555555547</v>
      </c>
    </row>
    <row r="1123" spans="1:9" x14ac:dyDescent="0.2">
      <c r="A1123" s="1">
        <f t="shared" si="34"/>
        <v>42107</v>
      </c>
      <c r="B1123" s="4" t="s">
        <v>46</v>
      </c>
      <c r="C1123" s="4" t="s">
        <v>47</v>
      </c>
      <c r="D1123" s="4" t="s">
        <v>48</v>
      </c>
      <c r="E1123" s="5">
        <v>3221</v>
      </c>
      <c r="F1123" s="5" t="s">
        <v>41</v>
      </c>
      <c r="G1123" s="5">
        <f t="shared" si="35"/>
        <v>1</v>
      </c>
      <c r="H1123" s="8">
        <v>42107</v>
      </c>
      <c r="I1123" s="7">
        <v>0.42152777777777778</v>
      </c>
    </row>
    <row r="1124" spans="1:9" x14ac:dyDescent="0.2">
      <c r="A1124" s="1">
        <f t="shared" si="34"/>
        <v>42104</v>
      </c>
      <c r="B1124" s="4" t="s">
        <v>46</v>
      </c>
      <c r="C1124" s="4" t="s">
        <v>47</v>
      </c>
      <c r="D1124" s="4" t="s">
        <v>48</v>
      </c>
      <c r="E1124" s="5">
        <v>3162</v>
      </c>
      <c r="F1124" s="5" t="s">
        <v>41</v>
      </c>
      <c r="G1124" s="5">
        <f t="shared" si="35"/>
        <v>1</v>
      </c>
      <c r="H1124" s="8">
        <v>42104</v>
      </c>
      <c r="I1124" s="7">
        <v>0.41805555555555557</v>
      </c>
    </row>
    <row r="1125" spans="1:9" x14ac:dyDescent="0.2">
      <c r="A1125" s="1">
        <f t="shared" si="34"/>
        <v>42103</v>
      </c>
      <c r="B1125" s="4" t="s">
        <v>46</v>
      </c>
      <c r="C1125" s="4" t="s">
        <v>47</v>
      </c>
      <c r="D1125" s="4" t="s">
        <v>48</v>
      </c>
      <c r="E1125" s="5">
        <v>3143</v>
      </c>
      <c r="F1125" s="5" t="s">
        <v>40</v>
      </c>
      <c r="G1125" s="5">
        <f t="shared" si="35"/>
        <v>-1</v>
      </c>
      <c r="H1125" s="8">
        <v>42103</v>
      </c>
      <c r="I1125" s="7">
        <v>0.41875000000000001</v>
      </c>
    </row>
    <row r="1126" spans="1:9" x14ac:dyDescent="0.2">
      <c r="A1126" s="1">
        <f t="shared" si="34"/>
        <v>42102</v>
      </c>
      <c r="B1126" s="4" t="s">
        <v>46</v>
      </c>
      <c r="C1126" s="4" t="s">
        <v>47</v>
      </c>
      <c r="D1126" s="4" t="s">
        <v>48</v>
      </c>
      <c r="E1126" s="5">
        <v>3365</v>
      </c>
      <c r="F1126" s="5" t="s">
        <v>41</v>
      </c>
      <c r="G1126" s="5">
        <f t="shared" si="35"/>
        <v>1</v>
      </c>
      <c r="H1126" s="8">
        <v>42102</v>
      </c>
      <c r="I1126" s="7">
        <v>0.41805555555555557</v>
      </c>
    </row>
    <row r="1127" spans="1:9" x14ac:dyDescent="0.2">
      <c r="A1127" s="1">
        <f t="shared" si="34"/>
        <v>42101</v>
      </c>
      <c r="B1127" s="4" t="s">
        <v>46</v>
      </c>
      <c r="C1127" s="4" t="s">
        <v>47</v>
      </c>
      <c r="D1127" s="4" t="s">
        <v>48</v>
      </c>
      <c r="E1127" s="5">
        <v>3241</v>
      </c>
      <c r="F1127" s="5" t="s">
        <v>41</v>
      </c>
      <c r="G1127" s="5">
        <f t="shared" si="35"/>
        <v>1</v>
      </c>
      <c r="H1127" s="8">
        <v>42101</v>
      </c>
      <c r="I1127" s="7">
        <v>0.42222222222222222</v>
      </c>
    </row>
    <row r="1128" spans="1:9" x14ac:dyDescent="0.2">
      <c r="A1128" s="1">
        <f t="shared" si="34"/>
        <v>42100</v>
      </c>
      <c r="B1128" s="4" t="s">
        <v>46</v>
      </c>
      <c r="C1128" s="4" t="s">
        <v>47</v>
      </c>
      <c r="D1128" s="4" t="s">
        <v>48</v>
      </c>
      <c r="E1128" s="5">
        <v>3076</v>
      </c>
      <c r="F1128" s="5" t="s">
        <v>40</v>
      </c>
      <c r="G1128" s="5">
        <f t="shared" si="35"/>
        <v>-1</v>
      </c>
      <c r="H1128" s="8">
        <v>42100</v>
      </c>
      <c r="I1128" s="7">
        <v>0.42222222222222222</v>
      </c>
    </row>
    <row r="1129" spans="1:9" x14ac:dyDescent="0.2">
      <c r="A1129" s="1">
        <f t="shared" si="34"/>
        <v>42096</v>
      </c>
      <c r="B1129" s="4" t="s">
        <v>46</v>
      </c>
      <c r="C1129" s="4" t="s">
        <v>47</v>
      </c>
      <c r="D1129" s="4" t="s">
        <v>48</v>
      </c>
      <c r="E1129" s="5">
        <v>3135</v>
      </c>
      <c r="F1129" s="5" t="s">
        <v>41</v>
      </c>
      <c r="G1129" s="5">
        <f t="shared" si="35"/>
        <v>1</v>
      </c>
      <c r="H1129" s="8">
        <v>42096</v>
      </c>
      <c r="I1129" s="7">
        <v>0.7104166666666667</v>
      </c>
    </row>
    <row r="1130" spans="1:9" x14ac:dyDescent="0.2">
      <c r="A1130" s="1">
        <f t="shared" si="34"/>
        <v>42095</v>
      </c>
      <c r="B1130" s="4" t="s">
        <v>46</v>
      </c>
      <c r="C1130" s="4" t="s">
        <v>47</v>
      </c>
      <c r="D1130" s="4" t="s">
        <v>48</v>
      </c>
      <c r="E1130" s="5">
        <v>2979</v>
      </c>
      <c r="F1130" s="5" t="s">
        <v>40</v>
      </c>
      <c r="G1130" s="5">
        <f t="shared" si="35"/>
        <v>-1</v>
      </c>
      <c r="H1130" s="8">
        <v>42095</v>
      </c>
      <c r="I1130" s="7">
        <v>0.41875000000000001</v>
      </c>
    </row>
    <row r="1131" spans="1:9" x14ac:dyDescent="0.2">
      <c r="A1131" s="1">
        <f t="shared" si="34"/>
        <v>42094</v>
      </c>
      <c r="B1131" s="4" t="s">
        <v>46</v>
      </c>
      <c r="C1131" s="4" t="s">
        <v>47</v>
      </c>
      <c r="D1131" s="4" t="s">
        <v>48</v>
      </c>
      <c r="E1131" s="5">
        <v>3049</v>
      </c>
      <c r="F1131" s="5" t="s">
        <v>40</v>
      </c>
      <c r="G1131" s="5">
        <f t="shared" si="35"/>
        <v>-1</v>
      </c>
      <c r="H1131" s="8">
        <v>42094</v>
      </c>
      <c r="I1131" s="7">
        <v>0.41805555555555557</v>
      </c>
    </row>
    <row r="1132" spans="1:9" x14ac:dyDescent="0.2">
      <c r="A1132" s="1">
        <f t="shared" si="34"/>
        <v>42093</v>
      </c>
      <c r="B1132" s="4" t="s">
        <v>46</v>
      </c>
      <c r="C1132" s="4" t="s">
        <v>47</v>
      </c>
      <c r="D1132" s="4" t="s">
        <v>48</v>
      </c>
      <c r="E1132" s="5">
        <v>3060</v>
      </c>
      <c r="F1132" s="5" t="s">
        <v>40</v>
      </c>
      <c r="G1132" s="5">
        <f t="shared" si="35"/>
        <v>-1</v>
      </c>
      <c r="H1132" s="8">
        <v>42093</v>
      </c>
      <c r="I1132" s="7">
        <v>0.41944444444444445</v>
      </c>
    </row>
    <row r="1133" spans="1:9" x14ac:dyDescent="0.2">
      <c r="A1133" s="1">
        <f t="shared" si="34"/>
        <v>42090</v>
      </c>
      <c r="B1133" s="4" t="s">
        <v>46</v>
      </c>
      <c r="C1133" s="4" t="s">
        <v>47</v>
      </c>
      <c r="D1133" s="4" t="s">
        <v>48</v>
      </c>
      <c r="E1133" s="5">
        <v>3223</v>
      </c>
      <c r="F1133" s="5" t="s">
        <v>41</v>
      </c>
      <c r="G1133" s="5">
        <f t="shared" si="35"/>
        <v>1</v>
      </c>
      <c r="H1133" s="8">
        <v>42090</v>
      </c>
      <c r="I1133" s="7">
        <v>0.42499999999999999</v>
      </c>
    </row>
    <row r="1134" spans="1:9" x14ac:dyDescent="0.2">
      <c r="A1134" s="1">
        <f t="shared" si="34"/>
        <v>42089</v>
      </c>
      <c r="B1134" s="4" t="s">
        <v>46</v>
      </c>
      <c r="C1134" s="4" t="s">
        <v>47</v>
      </c>
      <c r="D1134" s="4" t="s">
        <v>48</v>
      </c>
      <c r="E1134" s="5">
        <v>3068</v>
      </c>
      <c r="F1134" s="5" t="s">
        <v>41</v>
      </c>
      <c r="G1134" s="5">
        <f t="shared" si="35"/>
        <v>1</v>
      </c>
      <c r="H1134" s="8">
        <v>42089</v>
      </c>
      <c r="I1134" s="7">
        <v>0.42083333333333334</v>
      </c>
    </row>
    <row r="1135" spans="1:9" x14ac:dyDescent="0.2">
      <c r="A1135" s="1">
        <f t="shared" si="34"/>
        <v>42088</v>
      </c>
      <c r="B1135" s="4" t="s">
        <v>46</v>
      </c>
      <c r="C1135" s="4" t="s">
        <v>47</v>
      </c>
      <c r="D1135" s="4" t="s">
        <v>48</v>
      </c>
      <c r="E1135" s="5">
        <v>2955</v>
      </c>
      <c r="F1135" s="5" t="s">
        <v>40</v>
      </c>
      <c r="G1135" s="5">
        <f t="shared" si="35"/>
        <v>-1</v>
      </c>
      <c r="H1135" s="8">
        <v>42088</v>
      </c>
      <c r="I1135" s="7">
        <v>0.4201388888888889</v>
      </c>
    </row>
    <row r="1136" spans="1:9" x14ac:dyDescent="0.2">
      <c r="A1136" s="1">
        <f t="shared" si="34"/>
        <v>42087</v>
      </c>
      <c r="B1136" s="4" t="s">
        <v>46</v>
      </c>
      <c r="C1136" s="4" t="s">
        <v>47</v>
      </c>
      <c r="D1136" s="4" t="s">
        <v>48</v>
      </c>
      <c r="E1136" s="5">
        <v>2956</v>
      </c>
      <c r="F1136" s="5" t="s">
        <v>41</v>
      </c>
      <c r="G1136" s="5">
        <f t="shared" si="35"/>
        <v>1</v>
      </c>
      <c r="H1136" s="8">
        <v>42087</v>
      </c>
      <c r="I1136" s="7">
        <v>0.42083333333333334</v>
      </c>
    </row>
    <row r="1137" spans="1:9" x14ac:dyDescent="0.2">
      <c r="A1137" s="1">
        <f t="shared" si="34"/>
        <v>42086</v>
      </c>
      <c r="B1137" s="4" t="s">
        <v>46</v>
      </c>
      <c r="C1137" s="4" t="s">
        <v>47</v>
      </c>
      <c r="D1137" s="4" t="s">
        <v>48</v>
      </c>
      <c r="E1137" s="5">
        <v>2910</v>
      </c>
      <c r="F1137" s="5" t="s">
        <v>41</v>
      </c>
      <c r="G1137" s="5">
        <f t="shared" si="35"/>
        <v>1</v>
      </c>
      <c r="H1137" s="8">
        <v>42086</v>
      </c>
      <c r="I1137" s="7">
        <v>0.41875000000000001</v>
      </c>
    </row>
    <row r="1138" spans="1:9" x14ac:dyDescent="0.2">
      <c r="A1138" s="1">
        <f t="shared" si="34"/>
        <v>42083</v>
      </c>
      <c r="B1138" s="4" t="s">
        <v>46</v>
      </c>
      <c r="C1138" s="4" t="s">
        <v>47</v>
      </c>
      <c r="D1138" s="4" t="s">
        <v>48</v>
      </c>
      <c r="E1138" s="5">
        <v>2744</v>
      </c>
      <c r="F1138" s="5" t="s">
        <v>40</v>
      </c>
      <c r="G1138" s="5">
        <f t="shared" si="35"/>
        <v>-1</v>
      </c>
      <c r="H1138" s="8">
        <v>42083</v>
      </c>
      <c r="I1138" s="7">
        <v>0.44513888888888892</v>
      </c>
    </row>
    <row r="1139" spans="1:9" x14ac:dyDescent="0.2">
      <c r="A1139" s="1">
        <f t="shared" si="34"/>
        <v>42082</v>
      </c>
      <c r="B1139" s="4" t="s">
        <v>46</v>
      </c>
      <c r="C1139" s="4" t="s">
        <v>47</v>
      </c>
      <c r="D1139" s="4" t="s">
        <v>48</v>
      </c>
      <c r="E1139" s="5">
        <v>2799</v>
      </c>
      <c r="F1139" s="5" t="s">
        <v>41</v>
      </c>
      <c r="G1139" s="5">
        <f t="shared" si="35"/>
        <v>1</v>
      </c>
      <c r="H1139" s="8">
        <v>42082</v>
      </c>
      <c r="I1139" s="7">
        <v>0.42430555555555555</v>
      </c>
    </row>
    <row r="1140" spans="1:9" x14ac:dyDescent="0.2">
      <c r="A1140" s="1">
        <f t="shared" si="34"/>
        <v>42081</v>
      </c>
      <c r="B1140" s="4" t="s">
        <v>46</v>
      </c>
      <c r="C1140" s="4" t="s">
        <v>47</v>
      </c>
      <c r="D1140" s="4" t="s">
        <v>48</v>
      </c>
      <c r="E1140" s="5">
        <v>2725</v>
      </c>
      <c r="F1140" s="5" t="s">
        <v>40</v>
      </c>
      <c r="G1140" s="5">
        <f t="shared" si="35"/>
        <v>-1</v>
      </c>
      <c r="H1140" s="8">
        <v>42081</v>
      </c>
      <c r="I1140" s="7">
        <v>0.42152777777777778</v>
      </c>
    </row>
    <row r="1141" spans="1:9" x14ac:dyDescent="0.2">
      <c r="A1141" s="1">
        <f t="shared" si="34"/>
        <v>42080</v>
      </c>
      <c r="B1141" s="4" t="s">
        <v>46</v>
      </c>
      <c r="C1141" s="4" t="s">
        <v>47</v>
      </c>
      <c r="D1141" s="4" t="s">
        <v>48</v>
      </c>
      <c r="E1141" s="5">
        <v>2752</v>
      </c>
      <c r="F1141" s="5" t="s">
        <v>40</v>
      </c>
      <c r="G1141" s="5">
        <f t="shared" si="35"/>
        <v>-1</v>
      </c>
      <c r="H1141" s="8">
        <v>42080</v>
      </c>
      <c r="I1141" s="7">
        <v>0.53888888888888886</v>
      </c>
    </row>
    <row r="1142" spans="1:9" x14ac:dyDescent="0.2">
      <c r="A1142" s="1">
        <f t="shared" si="34"/>
        <v>42079</v>
      </c>
      <c r="B1142" s="4" t="s">
        <v>46</v>
      </c>
      <c r="C1142" s="4" t="s">
        <v>47</v>
      </c>
      <c r="D1142" s="4" t="s">
        <v>48</v>
      </c>
      <c r="E1142" s="5">
        <v>2810</v>
      </c>
      <c r="F1142" s="5" t="s">
        <v>40</v>
      </c>
      <c r="G1142" s="5">
        <f t="shared" si="35"/>
        <v>-1</v>
      </c>
      <c r="H1142" s="8">
        <v>42079</v>
      </c>
      <c r="I1142" s="7">
        <v>0.41875000000000001</v>
      </c>
    </row>
    <row r="1143" spans="1:9" x14ac:dyDescent="0.2">
      <c r="A1143" s="1">
        <f t="shared" si="34"/>
        <v>42076</v>
      </c>
      <c r="B1143" s="4" t="s">
        <v>46</v>
      </c>
      <c r="C1143" s="4" t="s">
        <v>47</v>
      </c>
      <c r="D1143" s="4" t="s">
        <v>48</v>
      </c>
      <c r="E1143" s="5">
        <v>2944</v>
      </c>
      <c r="F1143" s="5" t="s">
        <v>40</v>
      </c>
      <c r="G1143" s="5">
        <f t="shared" si="35"/>
        <v>-1</v>
      </c>
      <c r="H1143" s="8">
        <v>42076</v>
      </c>
      <c r="I1143" s="7">
        <v>0.41875000000000001</v>
      </c>
    </row>
    <row r="1144" spans="1:9" x14ac:dyDescent="0.2">
      <c r="A1144" s="1">
        <f t="shared" si="34"/>
        <v>42075</v>
      </c>
      <c r="B1144" s="4" t="s">
        <v>46</v>
      </c>
      <c r="C1144" s="4" t="s">
        <v>47</v>
      </c>
      <c r="D1144" s="4" t="s">
        <v>48</v>
      </c>
      <c r="E1144" s="5">
        <v>3022</v>
      </c>
      <c r="F1144" s="5" t="s">
        <v>40</v>
      </c>
      <c r="G1144" s="5">
        <f t="shared" si="35"/>
        <v>-1</v>
      </c>
      <c r="H1144" s="8">
        <v>42075</v>
      </c>
      <c r="I1144" s="7">
        <v>0.41805555555555557</v>
      </c>
    </row>
    <row r="1145" spans="1:9" x14ac:dyDescent="0.2">
      <c r="A1145" s="1">
        <f t="shared" si="34"/>
        <v>42074</v>
      </c>
      <c r="B1145" s="4" t="s">
        <v>46</v>
      </c>
      <c r="C1145" s="4" t="s">
        <v>47</v>
      </c>
      <c r="D1145" s="4" t="s">
        <v>48</v>
      </c>
      <c r="E1145" s="5">
        <v>3028</v>
      </c>
      <c r="F1145" s="5" t="s">
        <v>42</v>
      </c>
      <c r="G1145" s="5">
        <f t="shared" si="35"/>
        <v>1</v>
      </c>
      <c r="H1145" s="8">
        <v>42074</v>
      </c>
      <c r="I1145" s="7">
        <v>0.42430555555555555</v>
      </c>
    </row>
    <row r="1146" spans="1:9" x14ac:dyDescent="0.2">
      <c r="A1146" s="1">
        <f t="shared" si="34"/>
        <v>42073</v>
      </c>
      <c r="B1146" s="4" t="s">
        <v>46</v>
      </c>
      <c r="C1146" s="4" t="s">
        <v>47</v>
      </c>
      <c r="D1146" s="4" t="s">
        <v>48</v>
      </c>
      <c r="E1146" s="5">
        <v>3131</v>
      </c>
      <c r="F1146" s="5" t="s">
        <v>41</v>
      </c>
      <c r="G1146" s="5">
        <f t="shared" si="35"/>
        <v>1</v>
      </c>
      <c r="H1146" s="8">
        <v>42073</v>
      </c>
      <c r="I1146" s="7">
        <v>0.41736111111111113</v>
      </c>
    </row>
    <row r="1147" spans="1:9" x14ac:dyDescent="0.2">
      <c r="A1147" s="1">
        <f t="shared" si="34"/>
        <v>42072</v>
      </c>
      <c r="B1147" s="4" t="s">
        <v>46</v>
      </c>
      <c r="C1147" s="4" t="s">
        <v>47</v>
      </c>
      <c r="D1147" s="4" t="s">
        <v>48</v>
      </c>
      <c r="E1147" s="5">
        <v>3086</v>
      </c>
      <c r="F1147" s="5" t="s">
        <v>40</v>
      </c>
      <c r="G1147" s="5">
        <f t="shared" si="35"/>
        <v>-1</v>
      </c>
      <c r="H1147" s="8">
        <v>42072</v>
      </c>
      <c r="I1147" s="7">
        <v>0.42083333333333334</v>
      </c>
    </row>
    <row r="1148" spans="1:9" x14ac:dyDescent="0.2">
      <c r="A1148" s="1">
        <f t="shared" si="34"/>
        <v>42069</v>
      </c>
      <c r="B1148" s="4" t="s">
        <v>46</v>
      </c>
      <c r="C1148" s="4" t="s">
        <v>47</v>
      </c>
      <c r="D1148" s="4" t="s">
        <v>48</v>
      </c>
      <c r="E1148" s="5">
        <v>3157</v>
      </c>
      <c r="F1148" s="5" t="s">
        <v>40</v>
      </c>
      <c r="G1148" s="5">
        <f t="shared" si="35"/>
        <v>-1</v>
      </c>
      <c r="H1148" s="8">
        <v>42069</v>
      </c>
      <c r="I1148" s="7">
        <v>0.71458333333333324</v>
      </c>
    </row>
    <row r="1149" spans="1:9" x14ac:dyDescent="0.2">
      <c r="A1149" s="1">
        <f t="shared" si="34"/>
        <v>42068</v>
      </c>
      <c r="B1149" s="4" t="s">
        <v>46</v>
      </c>
      <c r="C1149" s="4" t="s">
        <v>47</v>
      </c>
      <c r="D1149" s="4" t="s">
        <v>48</v>
      </c>
      <c r="E1149" s="5">
        <v>3187</v>
      </c>
      <c r="F1149" s="5" t="s">
        <v>41</v>
      </c>
      <c r="G1149" s="5">
        <f t="shared" si="35"/>
        <v>1</v>
      </c>
      <c r="H1149" s="8">
        <v>42068</v>
      </c>
      <c r="I1149" s="7">
        <v>0.41944444444444445</v>
      </c>
    </row>
    <row r="1150" spans="1:9" x14ac:dyDescent="0.2">
      <c r="A1150" s="1">
        <f t="shared" si="34"/>
        <v>42067</v>
      </c>
      <c r="B1150" s="4" t="s">
        <v>46</v>
      </c>
      <c r="C1150" s="4" t="s">
        <v>47</v>
      </c>
      <c r="D1150" s="4" t="s">
        <v>48</v>
      </c>
      <c r="E1150" s="5">
        <v>3124</v>
      </c>
      <c r="F1150" s="5" t="s">
        <v>41</v>
      </c>
      <c r="G1150" s="5">
        <f t="shared" si="35"/>
        <v>1</v>
      </c>
      <c r="H1150" s="8">
        <v>42067</v>
      </c>
      <c r="I1150" s="7">
        <v>0.42430555555555555</v>
      </c>
    </row>
    <row r="1151" spans="1:9" x14ac:dyDescent="0.2">
      <c r="A1151" s="1">
        <f t="shared" si="34"/>
        <v>42066</v>
      </c>
      <c r="B1151" s="4" t="s">
        <v>46</v>
      </c>
      <c r="C1151" s="4" t="s">
        <v>47</v>
      </c>
      <c r="D1151" s="4" t="s">
        <v>48</v>
      </c>
      <c r="E1151" s="5">
        <v>3066</v>
      </c>
      <c r="F1151" s="5" t="s">
        <v>40</v>
      </c>
      <c r="G1151" s="5">
        <f t="shared" si="35"/>
        <v>-1</v>
      </c>
      <c r="H1151" s="8">
        <v>42066</v>
      </c>
      <c r="I1151" s="7">
        <v>0.41944444444444445</v>
      </c>
    </row>
    <row r="1152" spans="1:9" x14ac:dyDescent="0.2">
      <c r="A1152" s="1">
        <f t="shared" si="34"/>
        <v>42065</v>
      </c>
      <c r="B1152" s="4" t="s">
        <v>46</v>
      </c>
      <c r="C1152" s="4" t="s">
        <v>47</v>
      </c>
      <c r="D1152" s="4" t="s">
        <v>48</v>
      </c>
      <c r="E1152" s="5">
        <v>3075</v>
      </c>
      <c r="F1152" s="5" t="s">
        <v>42</v>
      </c>
      <c r="G1152" s="5">
        <f t="shared" si="35"/>
        <v>1</v>
      </c>
      <c r="H1152" s="8">
        <v>42065</v>
      </c>
      <c r="I1152" s="7">
        <v>0.4201388888888889</v>
      </c>
    </row>
    <row r="1153" spans="1:9" x14ac:dyDescent="0.2">
      <c r="A1153" s="1">
        <f t="shared" si="34"/>
        <v>42063</v>
      </c>
      <c r="B1153" s="4" t="s">
        <v>46</v>
      </c>
      <c r="C1153" s="4" t="s">
        <v>47</v>
      </c>
      <c r="D1153" s="4" t="s">
        <v>48</v>
      </c>
      <c r="E1153" s="5">
        <v>3075</v>
      </c>
      <c r="F1153" s="5" t="s">
        <v>41</v>
      </c>
      <c r="G1153" s="5">
        <f t="shared" si="35"/>
        <v>1</v>
      </c>
      <c r="H1153" s="8">
        <v>42063</v>
      </c>
      <c r="I1153" s="7">
        <v>0.42430555555555555</v>
      </c>
    </row>
    <row r="1154" spans="1:9" x14ac:dyDescent="0.2">
      <c r="A1154" s="1">
        <f t="shared" si="34"/>
        <v>42062</v>
      </c>
      <c r="B1154" s="4" t="s">
        <v>46</v>
      </c>
      <c r="C1154" s="4" t="s">
        <v>47</v>
      </c>
      <c r="D1154" s="4" t="s">
        <v>48</v>
      </c>
      <c r="E1154" s="5">
        <v>2984</v>
      </c>
      <c r="F1154" s="5" t="s">
        <v>40</v>
      </c>
      <c r="G1154" s="5">
        <f t="shared" si="35"/>
        <v>-1</v>
      </c>
      <c r="H1154" s="8">
        <v>42062</v>
      </c>
      <c r="I1154" s="7">
        <v>0.41944444444444445</v>
      </c>
    </row>
    <row r="1155" spans="1:9" x14ac:dyDescent="0.2">
      <c r="A1155" s="1">
        <f t="shared" ref="A1155:A1218" si="36">H1155</f>
        <v>42061</v>
      </c>
      <c r="B1155" s="4" t="s">
        <v>46</v>
      </c>
      <c r="C1155" s="4" t="s">
        <v>47</v>
      </c>
      <c r="D1155" s="4" t="s">
        <v>48</v>
      </c>
      <c r="E1155" s="5">
        <v>3164</v>
      </c>
      <c r="F1155" s="5" t="s">
        <v>41</v>
      </c>
      <c r="G1155" s="5">
        <f t="shared" ref="G1155:G1218" si="37">IF(F1155="-",-1,1)</f>
        <v>1</v>
      </c>
      <c r="H1155" s="8">
        <v>42061</v>
      </c>
      <c r="I1155" s="7">
        <v>0.41944444444444445</v>
      </c>
    </row>
    <row r="1156" spans="1:9" x14ac:dyDescent="0.2">
      <c r="A1156" s="1">
        <f t="shared" si="36"/>
        <v>42060</v>
      </c>
      <c r="B1156" s="4" t="s">
        <v>46</v>
      </c>
      <c r="C1156" s="4" t="s">
        <v>47</v>
      </c>
      <c r="D1156" s="4" t="s">
        <v>48</v>
      </c>
      <c r="E1156" s="5">
        <v>3069</v>
      </c>
      <c r="F1156" s="5" t="s">
        <v>40</v>
      </c>
      <c r="G1156" s="5">
        <f t="shared" si="37"/>
        <v>-1</v>
      </c>
      <c r="H1156" s="8">
        <v>42060</v>
      </c>
      <c r="I1156" s="7">
        <v>0.41944444444444445</v>
      </c>
    </row>
    <row r="1157" spans="1:9" x14ac:dyDescent="0.2">
      <c r="A1157" s="1">
        <f t="shared" si="36"/>
        <v>42059</v>
      </c>
      <c r="B1157" s="4" t="s">
        <v>46</v>
      </c>
      <c r="C1157" s="4" t="s">
        <v>47</v>
      </c>
      <c r="D1157" s="4" t="s">
        <v>48</v>
      </c>
      <c r="E1157" s="5">
        <v>3075</v>
      </c>
      <c r="F1157" s="5" t="s">
        <v>40</v>
      </c>
      <c r="G1157" s="5">
        <f t="shared" si="37"/>
        <v>-1</v>
      </c>
      <c r="H1157" s="8">
        <v>42059</v>
      </c>
      <c r="I1157" s="7">
        <v>0.4201388888888889</v>
      </c>
    </row>
    <row r="1158" spans="1:9" x14ac:dyDescent="0.2">
      <c r="A1158" s="1">
        <f t="shared" si="36"/>
        <v>42058</v>
      </c>
      <c r="B1158" s="4" t="s">
        <v>46</v>
      </c>
      <c r="C1158" s="4" t="s">
        <v>47</v>
      </c>
      <c r="D1158" s="4" t="s">
        <v>48</v>
      </c>
      <c r="E1158" s="5">
        <v>3163</v>
      </c>
      <c r="F1158" s="5" t="s">
        <v>40</v>
      </c>
      <c r="G1158" s="5">
        <f t="shared" si="37"/>
        <v>-1</v>
      </c>
      <c r="H1158" s="8">
        <v>42058</v>
      </c>
      <c r="I1158" s="7">
        <v>0.41736111111111113</v>
      </c>
    </row>
    <row r="1159" spans="1:9" x14ac:dyDescent="0.2">
      <c r="A1159" s="1">
        <f t="shared" si="36"/>
        <v>42055</v>
      </c>
      <c r="B1159" s="4" t="s">
        <v>46</v>
      </c>
      <c r="C1159" s="4" t="s">
        <v>47</v>
      </c>
      <c r="D1159" s="4" t="s">
        <v>48</v>
      </c>
      <c r="E1159" s="5">
        <v>3184</v>
      </c>
      <c r="F1159" s="5" t="s">
        <v>40</v>
      </c>
      <c r="G1159" s="5">
        <f t="shared" si="37"/>
        <v>-1</v>
      </c>
      <c r="H1159" s="8">
        <v>42055</v>
      </c>
      <c r="I1159" s="7">
        <v>0.4201388888888889</v>
      </c>
    </row>
    <row r="1160" spans="1:9" x14ac:dyDescent="0.2">
      <c r="A1160" s="1">
        <f t="shared" si="36"/>
        <v>42054</v>
      </c>
      <c r="B1160" s="4" t="s">
        <v>46</v>
      </c>
      <c r="C1160" s="4" t="s">
        <v>47</v>
      </c>
      <c r="D1160" s="4" t="s">
        <v>48</v>
      </c>
      <c r="E1160" s="5">
        <v>3245</v>
      </c>
      <c r="F1160" s="5" t="s">
        <v>40</v>
      </c>
      <c r="G1160" s="5">
        <f t="shared" si="37"/>
        <v>-1</v>
      </c>
      <c r="H1160" s="8">
        <v>42054</v>
      </c>
      <c r="I1160" s="7">
        <v>0.42083333333333334</v>
      </c>
    </row>
    <row r="1161" spans="1:9" x14ac:dyDescent="0.2">
      <c r="A1161" s="1">
        <f t="shared" si="36"/>
        <v>42053</v>
      </c>
      <c r="B1161" s="4" t="s">
        <v>46</v>
      </c>
      <c r="C1161" s="4" t="s">
        <v>47</v>
      </c>
      <c r="D1161" s="4" t="s">
        <v>48</v>
      </c>
      <c r="E1161" s="5">
        <v>3330</v>
      </c>
      <c r="F1161" s="5" t="s">
        <v>41</v>
      </c>
      <c r="G1161" s="5">
        <f t="shared" si="37"/>
        <v>1</v>
      </c>
      <c r="H1161" s="8">
        <v>42053</v>
      </c>
      <c r="I1161" s="7">
        <v>0.41875000000000001</v>
      </c>
    </row>
    <row r="1162" spans="1:9" x14ac:dyDescent="0.2">
      <c r="A1162" s="1">
        <f t="shared" si="36"/>
        <v>42052</v>
      </c>
      <c r="B1162" s="4" t="s">
        <v>46</v>
      </c>
      <c r="C1162" s="4" t="s">
        <v>47</v>
      </c>
      <c r="D1162" s="4" t="s">
        <v>48</v>
      </c>
      <c r="E1162" s="5">
        <v>3280</v>
      </c>
      <c r="F1162" s="5" t="s">
        <v>42</v>
      </c>
      <c r="G1162" s="5">
        <f t="shared" si="37"/>
        <v>1</v>
      </c>
      <c r="H1162" s="8">
        <v>42052</v>
      </c>
      <c r="I1162" s="7">
        <v>0.71250000000000002</v>
      </c>
    </row>
    <row r="1163" spans="1:9" x14ac:dyDescent="0.2">
      <c r="A1163" s="1">
        <f t="shared" si="36"/>
        <v>42051</v>
      </c>
      <c r="B1163" s="4" t="s">
        <v>46</v>
      </c>
      <c r="C1163" s="4" t="s">
        <v>47</v>
      </c>
      <c r="D1163" s="4" t="s">
        <v>48</v>
      </c>
      <c r="E1163" s="5">
        <v>3280</v>
      </c>
      <c r="F1163" s="5" t="s">
        <v>41</v>
      </c>
      <c r="G1163" s="5">
        <f t="shared" si="37"/>
        <v>1</v>
      </c>
      <c r="H1163" s="8">
        <v>42051</v>
      </c>
      <c r="I1163" s="7">
        <v>0.4201388888888889</v>
      </c>
    </row>
    <row r="1164" spans="1:9" x14ac:dyDescent="0.2">
      <c r="A1164" s="1">
        <f t="shared" si="36"/>
        <v>42048</v>
      </c>
      <c r="B1164" s="4" t="s">
        <v>46</v>
      </c>
      <c r="C1164" s="4" t="s">
        <v>47</v>
      </c>
      <c r="D1164" s="4" t="s">
        <v>48</v>
      </c>
      <c r="E1164" s="5">
        <v>3197</v>
      </c>
      <c r="F1164" s="5" t="s">
        <v>41</v>
      </c>
      <c r="G1164" s="5">
        <f t="shared" si="37"/>
        <v>1</v>
      </c>
      <c r="H1164" s="8">
        <v>42048</v>
      </c>
      <c r="I1164" s="7">
        <v>0.41875000000000001</v>
      </c>
    </row>
    <row r="1165" spans="1:9" x14ac:dyDescent="0.2">
      <c r="A1165" s="1">
        <f t="shared" si="36"/>
        <v>42047</v>
      </c>
      <c r="B1165" s="4" t="s">
        <v>46</v>
      </c>
      <c r="C1165" s="4" t="s">
        <v>47</v>
      </c>
      <c r="D1165" s="4" t="s">
        <v>48</v>
      </c>
      <c r="E1165" s="5">
        <v>3036</v>
      </c>
      <c r="F1165" s="5" t="s">
        <v>40</v>
      </c>
      <c r="G1165" s="5">
        <f t="shared" si="37"/>
        <v>-1</v>
      </c>
      <c r="H1165" s="8">
        <v>42047</v>
      </c>
      <c r="I1165" s="7">
        <v>0.4201388888888889</v>
      </c>
    </row>
    <row r="1166" spans="1:9" x14ac:dyDescent="0.2">
      <c r="A1166" s="1">
        <f t="shared" si="36"/>
        <v>42046</v>
      </c>
      <c r="B1166" s="4" t="s">
        <v>46</v>
      </c>
      <c r="C1166" s="4" t="s">
        <v>47</v>
      </c>
      <c r="D1166" s="4" t="s">
        <v>48</v>
      </c>
      <c r="E1166" s="5">
        <v>3099</v>
      </c>
      <c r="F1166" s="5" t="s">
        <v>40</v>
      </c>
      <c r="G1166" s="5">
        <f t="shared" si="37"/>
        <v>-1</v>
      </c>
      <c r="H1166" s="8">
        <v>42046</v>
      </c>
      <c r="I1166" s="7">
        <v>0.41944444444444445</v>
      </c>
    </row>
    <row r="1167" spans="1:9" x14ac:dyDescent="0.2">
      <c r="A1167" s="1">
        <f t="shared" si="36"/>
        <v>42045</v>
      </c>
      <c r="B1167" s="4" t="s">
        <v>46</v>
      </c>
      <c r="C1167" s="4" t="s">
        <v>47</v>
      </c>
      <c r="D1167" s="4" t="s">
        <v>48</v>
      </c>
      <c r="E1167" s="5">
        <v>3285</v>
      </c>
      <c r="F1167" s="5" t="s">
        <v>41</v>
      </c>
      <c r="G1167" s="5">
        <f t="shared" si="37"/>
        <v>1</v>
      </c>
      <c r="H1167" s="8">
        <v>42045</v>
      </c>
      <c r="I1167" s="7">
        <v>0.41805555555555557</v>
      </c>
    </row>
    <row r="1168" spans="1:9" x14ac:dyDescent="0.2">
      <c r="A1168" s="1">
        <f t="shared" si="36"/>
        <v>42044</v>
      </c>
      <c r="B1168" s="4" t="s">
        <v>46</v>
      </c>
      <c r="C1168" s="4" t="s">
        <v>47</v>
      </c>
      <c r="D1168" s="4" t="s">
        <v>48</v>
      </c>
      <c r="E1168" s="5">
        <v>3191</v>
      </c>
      <c r="F1168" s="5" t="s">
        <v>41</v>
      </c>
      <c r="G1168" s="5">
        <f t="shared" si="37"/>
        <v>1</v>
      </c>
      <c r="H1168" s="8">
        <v>42044</v>
      </c>
      <c r="I1168" s="7">
        <v>0.41805555555555557</v>
      </c>
    </row>
    <row r="1169" spans="1:9" x14ac:dyDescent="0.2">
      <c r="A1169" s="1">
        <f t="shared" si="36"/>
        <v>42041</v>
      </c>
      <c r="B1169" s="4" t="s">
        <v>46</v>
      </c>
      <c r="C1169" s="4" t="s">
        <v>47</v>
      </c>
      <c r="D1169" s="4" t="s">
        <v>48</v>
      </c>
      <c r="E1169" s="5">
        <v>3123</v>
      </c>
      <c r="F1169" s="5" t="s">
        <v>41</v>
      </c>
      <c r="G1169" s="5">
        <f t="shared" si="37"/>
        <v>1</v>
      </c>
      <c r="H1169" s="8">
        <v>42041</v>
      </c>
      <c r="I1169" s="7">
        <v>0.42291666666666666</v>
      </c>
    </row>
    <row r="1170" spans="1:9" x14ac:dyDescent="0.2">
      <c r="A1170" s="1">
        <f t="shared" si="36"/>
        <v>42040</v>
      </c>
      <c r="B1170" s="4" t="s">
        <v>46</v>
      </c>
      <c r="C1170" s="4" t="s">
        <v>47</v>
      </c>
      <c r="D1170" s="4" t="s">
        <v>48</v>
      </c>
      <c r="E1170" s="5">
        <v>2988</v>
      </c>
      <c r="F1170" s="5" t="s">
        <v>40</v>
      </c>
      <c r="G1170" s="5">
        <f t="shared" si="37"/>
        <v>-1</v>
      </c>
      <c r="H1170" s="8">
        <v>42040</v>
      </c>
      <c r="I1170" s="7">
        <v>0.42083333333333334</v>
      </c>
    </row>
    <row r="1171" spans="1:9" x14ac:dyDescent="0.2">
      <c r="A1171" s="1">
        <f t="shared" si="36"/>
        <v>42039</v>
      </c>
      <c r="B1171" s="4" t="s">
        <v>46</v>
      </c>
      <c r="C1171" s="4" t="s">
        <v>47</v>
      </c>
      <c r="D1171" s="4" t="s">
        <v>48</v>
      </c>
      <c r="E1171" s="5">
        <v>3275</v>
      </c>
      <c r="F1171" s="5" t="s">
        <v>41</v>
      </c>
      <c r="G1171" s="5">
        <f t="shared" si="37"/>
        <v>1</v>
      </c>
      <c r="H1171" s="8">
        <v>42039</v>
      </c>
      <c r="I1171" s="7">
        <v>0.41805555555555557</v>
      </c>
    </row>
    <row r="1172" spans="1:9" x14ac:dyDescent="0.2">
      <c r="A1172" s="1">
        <f t="shared" si="36"/>
        <v>42038</v>
      </c>
      <c r="B1172" s="4" t="s">
        <v>46</v>
      </c>
      <c r="C1172" s="4" t="s">
        <v>47</v>
      </c>
      <c r="D1172" s="4" t="s">
        <v>48</v>
      </c>
      <c r="E1172" s="5">
        <v>3068</v>
      </c>
      <c r="F1172" s="5" t="s">
        <v>41</v>
      </c>
      <c r="G1172" s="5">
        <f t="shared" si="37"/>
        <v>1</v>
      </c>
      <c r="H1172" s="8">
        <v>42038</v>
      </c>
      <c r="I1172" s="7">
        <v>0.41875000000000001</v>
      </c>
    </row>
    <row r="1173" spans="1:9" x14ac:dyDescent="0.2">
      <c r="A1173" s="1">
        <f t="shared" si="36"/>
        <v>42037</v>
      </c>
      <c r="B1173" s="4" t="s">
        <v>46</v>
      </c>
      <c r="C1173" s="4" t="s">
        <v>47</v>
      </c>
      <c r="D1173" s="4" t="s">
        <v>48</v>
      </c>
      <c r="E1173" s="5">
        <v>2979</v>
      </c>
      <c r="F1173" s="5" t="s">
        <v>41</v>
      </c>
      <c r="G1173" s="5">
        <f t="shared" si="37"/>
        <v>1</v>
      </c>
      <c r="H1173" s="8">
        <v>42037</v>
      </c>
      <c r="I1173" s="7">
        <v>0.41944444444444445</v>
      </c>
    </row>
    <row r="1174" spans="1:9" x14ac:dyDescent="0.2">
      <c r="A1174" s="1">
        <f t="shared" si="36"/>
        <v>42034</v>
      </c>
      <c r="B1174" s="4" t="s">
        <v>46</v>
      </c>
      <c r="C1174" s="4" t="s">
        <v>47</v>
      </c>
      <c r="D1174" s="4" t="s">
        <v>48</v>
      </c>
      <c r="E1174" s="5">
        <v>2739</v>
      </c>
      <c r="F1174" s="5" t="s">
        <v>41</v>
      </c>
      <c r="G1174" s="5">
        <f t="shared" si="37"/>
        <v>1</v>
      </c>
      <c r="H1174" s="8">
        <v>42034</v>
      </c>
      <c r="I1174" s="7">
        <v>0.41875000000000001</v>
      </c>
    </row>
    <row r="1175" spans="1:9" x14ac:dyDescent="0.2">
      <c r="A1175" s="1">
        <f t="shared" si="36"/>
        <v>42033</v>
      </c>
      <c r="B1175" s="4" t="s">
        <v>46</v>
      </c>
      <c r="C1175" s="4" t="s">
        <v>47</v>
      </c>
      <c r="D1175" s="4" t="s">
        <v>48</v>
      </c>
      <c r="E1175" s="5">
        <v>2730</v>
      </c>
      <c r="F1175" s="5" t="s">
        <v>40</v>
      </c>
      <c r="G1175" s="5">
        <f t="shared" si="37"/>
        <v>-1</v>
      </c>
      <c r="H1175" s="8">
        <v>42033</v>
      </c>
      <c r="I1175" s="7">
        <v>0.4201388888888889</v>
      </c>
    </row>
    <row r="1176" spans="1:9" x14ac:dyDescent="0.2">
      <c r="A1176" s="1">
        <f t="shared" si="36"/>
        <v>42032</v>
      </c>
      <c r="B1176" s="4" t="s">
        <v>46</v>
      </c>
      <c r="C1176" s="4" t="s">
        <v>47</v>
      </c>
      <c r="D1176" s="4" t="s">
        <v>48</v>
      </c>
      <c r="E1176" s="5">
        <v>2841</v>
      </c>
      <c r="F1176" s="5" t="s">
        <v>41</v>
      </c>
      <c r="G1176" s="5">
        <f t="shared" si="37"/>
        <v>1</v>
      </c>
      <c r="H1176" s="8">
        <v>42032</v>
      </c>
      <c r="I1176" s="7">
        <v>0.41875000000000001</v>
      </c>
    </row>
    <row r="1177" spans="1:9" x14ac:dyDescent="0.2">
      <c r="A1177" s="1">
        <f t="shared" si="36"/>
        <v>42031</v>
      </c>
      <c r="B1177" s="4" t="s">
        <v>46</v>
      </c>
      <c r="C1177" s="4" t="s">
        <v>47</v>
      </c>
      <c r="D1177" s="4" t="s">
        <v>48</v>
      </c>
      <c r="E1177" s="5">
        <v>2777</v>
      </c>
      <c r="F1177" s="5" t="s">
        <v>40</v>
      </c>
      <c r="G1177" s="5">
        <f t="shared" si="37"/>
        <v>-1</v>
      </c>
      <c r="H1177" s="8">
        <v>42031</v>
      </c>
      <c r="I1177" s="7">
        <v>0.41944444444444445</v>
      </c>
    </row>
    <row r="1178" spans="1:9" x14ac:dyDescent="0.2">
      <c r="A1178" s="1">
        <f t="shared" si="36"/>
        <v>42027</v>
      </c>
      <c r="B1178" s="4" t="s">
        <v>46</v>
      </c>
      <c r="C1178" s="4" t="s">
        <v>47</v>
      </c>
      <c r="D1178" s="4" t="s">
        <v>48</v>
      </c>
      <c r="E1178" s="5">
        <v>2857</v>
      </c>
      <c r="F1178" s="5" t="s">
        <v>40</v>
      </c>
      <c r="G1178" s="5">
        <f t="shared" si="37"/>
        <v>-1</v>
      </c>
      <c r="H1178" s="8">
        <v>42027</v>
      </c>
      <c r="I1178" s="7">
        <v>0.41875000000000001</v>
      </c>
    </row>
    <row r="1179" spans="1:9" x14ac:dyDescent="0.2">
      <c r="A1179" s="1">
        <f t="shared" si="36"/>
        <v>42026</v>
      </c>
      <c r="B1179" s="4" t="s">
        <v>46</v>
      </c>
      <c r="C1179" s="4" t="s">
        <v>47</v>
      </c>
      <c r="D1179" s="4" t="s">
        <v>48</v>
      </c>
      <c r="E1179" s="5">
        <v>2944</v>
      </c>
      <c r="F1179" s="5" t="s">
        <v>41</v>
      </c>
      <c r="G1179" s="5">
        <f t="shared" si="37"/>
        <v>1</v>
      </c>
      <c r="H1179" s="8">
        <v>42026</v>
      </c>
      <c r="I1179" s="7">
        <v>0.42152777777777778</v>
      </c>
    </row>
    <row r="1180" spans="1:9" x14ac:dyDescent="0.2">
      <c r="A1180" s="1">
        <f t="shared" si="36"/>
        <v>42025</v>
      </c>
      <c r="B1180" s="4" t="s">
        <v>46</v>
      </c>
      <c r="C1180" s="4" t="s">
        <v>47</v>
      </c>
      <c r="D1180" s="4" t="s">
        <v>48</v>
      </c>
      <c r="E1180" s="5">
        <v>2874</v>
      </c>
      <c r="F1180" s="5" t="s">
        <v>40</v>
      </c>
      <c r="G1180" s="5">
        <f t="shared" si="37"/>
        <v>-1</v>
      </c>
      <c r="H1180" s="8">
        <v>42025</v>
      </c>
      <c r="I1180" s="7">
        <v>0.42083333333333334</v>
      </c>
    </row>
    <row r="1181" spans="1:9" x14ac:dyDescent="0.2">
      <c r="A1181" s="1">
        <f t="shared" si="36"/>
        <v>42024</v>
      </c>
      <c r="B1181" s="4" t="s">
        <v>46</v>
      </c>
      <c r="C1181" s="4" t="s">
        <v>47</v>
      </c>
      <c r="D1181" s="4" t="s">
        <v>48</v>
      </c>
      <c r="E1181" s="5">
        <v>3014</v>
      </c>
      <c r="F1181" s="5" t="s">
        <v>42</v>
      </c>
      <c r="G1181" s="5">
        <f t="shared" si="37"/>
        <v>1</v>
      </c>
      <c r="H1181" s="8">
        <v>42024</v>
      </c>
      <c r="I1181" s="7">
        <v>0.4201388888888889</v>
      </c>
    </row>
    <row r="1182" spans="1:9" x14ac:dyDescent="0.2">
      <c r="A1182" s="1">
        <f t="shared" si="36"/>
        <v>42023</v>
      </c>
      <c r="B1182" s="4" t="s">
        <v>46</v>
      </c>
      <c r="C1182" s="4" t="s">
        <v>47</v>
      </c>
      <c r="D1182" s="4" t="s">
        <v>48</v>
      </c>
      <c r="E1182" s="5">
        <v>3014</v>
      </c>
      <c r="F1182" s="5" t="s">
        <v>41</v>
      </c>
      <c r="G1182" s="5">
        <f t="shared" si="37"/>
        <v>1</v>
      </c>
      <c r="H1182" s="8">
        <v>42023</v>
      </c>
      <c r="I1182" s="7">
        <v>0.46249999999999997</v>
      </c>
    </row>
    <row r="1183" spans="1:9" x14ac:dyDescent="0.2">
      <c r="A1183" s="1">
        <f t="shared" si="36"/>
        <v>42020</v>
      </c>
      <c r="B1183" s="4" t="s">
        <v>46</v>
      </c>
      <c r="C1183" s="4" t="s">
        <v>47</v>
      </c>
      <c r="D1183" s="4" t="s">
        <v>48</v>
      </c>
      <c r="E1183" s="5">
        <v>2856</v>
      </c>
      <c r="F1183" s="5" t="s">
        <v>40</v>
      </c>
      <c r="G1183" s="5">
        <f t="shared" si="37"/>
        <v>-1</v>
      </c>
      <c r="H1183" s="8">
        <v>42020</v>
      </c>
      <c r="I1183" s="7">
        <v>0.4201388888888889</v>
      </c>
    </row>
    <row r="1184" spans="1:9" x14ac:dyDescent="0.2">
      <c r="A1184" s="1">
        <f t="shared" si="36"/>
        <v>42019</v>
      </c>
      <c r="B1184" s="4" t="s">
        <v>46</v>
      </c>
      <c r="C1184" s="4" t="s">
        <v>47</v>
      </c>
      <c r="D1184" s="4" t="s">
        <v>48</v>
      </c>
      <c r="E1184" s="5">
        <v>3013</v>
      </c>
      <c r="F1184" s="5" t="s">
        <v>41</v>
      </c>
      <c r="G1184" s="5">
        <f t="shared" si="37"/>
        <v>1</v>
      </c>
      <c r="H1184" s="8">
        <v>42019</v>
      </c>
      <c r="I1184" s="7">
        <v>0.4201388888888889</v>
      </c>
    </row>
    <row r="1185" spans="1:9" x14ac:dyDescent="0.2">
      <c r="A1185" s="1">
        <f t="shared" si="36"/>
        <v>42018</v>
      </c>
      <c r="B1185" s="4" t="s">
        <v>46</v>
      </c>
      <c r="C1185" s="4" t="s">
        <v>47</v>
      </c>
      <c r="D1185" s="4" t="s">
        <v>48</v>
      </c>
      <c r="E1185" s="5">
        <v>2850</v>
      </c>
      <c r="F1185" s="5" t="s">
        <v>40</v>
      </c>
      <c r="G1185" s="5">
        <f t="shared" si="37"/>
        <v>-1</v>
      </c>
      <c r="H1185" s="8">
        <v>42018</v>
      </c>
      <c r="I1185" s="7">
        <v>0.41875000000000001</v>
      </c>
    </row>
    <row r="1186" spans="1:9" x14ac:dyDescent="0.2">
      <c r="A1186" s="1">
        <f t="shared" si="36"/>
        <v>42017</v>
      </c>
      <c r="B1186" s="4" t="s">
        <v>46</v>
      </c>
      <c r="C1186" s="4" t="s">
        <v>47</v>
      </c>
      <c r="D1186" s="4" t="s">
        <v>48</v>
      </c>
      <c r="E1186" s="5">
        <v>2864</v>
      </c>
      <c r="F1186" s="5" t="s">
        <v>40</v>
      </c>
      <c r="G1186" s="5">
        <f t="shared" si="37"/>
        <v>-1</v>
      </c>
      <c r="H1186" s="8">
        <v>42017</v>
      </c>
      <c r="I1186" s="7">
        <v>0.42152777777777778</v>
      </c>
    </row>
    <row r="1187" spans="1:9" x14ac:dyDescent="0.2">
      <c r="A1187" s="1">
        <f t="shared" si="36"/>
        <v>42016</v>
      </c>
      <c r="B1187" s="4" t="s">
        <v>46</v>
      </c>
      <c r="C1187" s="4" t="s">
        <v>47</v>
      </c>
      <c r="D1187" s="4" t="s">
        <v>48</v>
      </c>
      <c r="E1187" s="5">
        <v>3017</v>
      </c>
      <c r="F1187" s="5" t="s">
        <v>40</v>
      </c>
      <c r="G1187" s="5">
        <f t="shared" si="37"/>
        <v>-1</v>
      </c>
      <c r="H1187" s="8">
        <v>42016</v>
      </c>
      <c r="I1187" s="7">
        <v>0.4201388888888889</v>
      </c>
    </row>
    <row r="1188" spans="1:9" x14ac:dyDescent="0.2">
      <c r="A1188" s="1">
        <f t="shared" si="36"/>
        <v>42013</v>
      </c>
      <c r="B1188" s="4" t="s">
        <v>46</v>
      </c>
      <c r="C1188" s="4" t="s">
        <v>47</v>
      </c>
      <c r="D1188" s="4" t="s">
        <v>48</v>
      </c>
      <c r="E1188" s="5">
        <v>3072</v>
      </c>
      <c r="F1188" s="5" t="s">
        <v>40</v>
      </c>
      <c r="G1188" s="5">
        <f t="shared" si="37"/>
        <v>-1</v>
      </c>
      <c r="H1188" s="8">
        <v>42013</v>
      </c>
      <c r="I1188" s="7">
        <v>0.42083333333333334</v>
      </c>
    </row>
    <row r="1189" spans="1:9" x14ac:dyDescent="0.2">
      <c r="A1189" s="1">
        <f t="shared" si="36"/>
        <v>42012</v>
      </c>
      <c r="B1189" s="4" t="s">
        <v>46</v>
      </c>
      <c r="C1189" s="4" t="s">
        <v>47</v>
      </c>
      <c r="D1189" s="4" t="s">
        <v>48</v>
      </c>
      <c r="E1189" s="5">
        <v>3087</v>
      </c>
      <c r="F1189" s="5" t="s">
        <v>41</v>
      </c>
      <c r="G1189" s="5">
        <f t="shared" si="37"/>
        <v>1</v>
      </c>
      <c r="H1189" s="8">
        <v>42012</v>
      </c>
      <c r="I1189" s="7">
        <v>0.41875000000000001</v>
      </c>
    </row>
    <row r="1190" spans="1:9" x14ac:dyDescent="0.2">
      <c r="A1190" s="1">
        <f t="shared" si="36"/>
        <v>42011</v>
      </c>
      <c r="B1190" s="4" t="s">
        <v>46</v>
      </c>
      <c r="C1190" s="4" t="s">
        <v>47</v>
      </c>
      <c r="D1190" s="4" t="s">
        <v>48</v>
      </c>
      <c r="E1190" s="5">
        <v>3038</v>
      </c>
      <c r="F1190" s="5" t="s">
        <v>40</v>
      </c>
      <c r="G1190" s="5">
        <f t="shared" si="37"/>
        <v>-1</v>
      </c>
      <c r="H1190" s="8">
        <v>42011</v>
      </c>
      <c r="I1190" s="7">
        <v>0.41875000000000001</v>
      </c>
    </row>
    <row r="1191" spans="1:9" x14ac:dyDescent="0.2">
      <c r="A1191" s="1">
        <f t="shared" si="36"/>
        <v>42010</v>
      </c>
      <c r="B1191" s="4" t="s">
        <v>46</v>
      </c>
      <c r="C1191" s="4" t="s">
        <v>47</v>
      </c>
      <c r="D1191" s="4" t="s">
        <v>48</v>
      </c>
      <c r="E1191" s="5">
        <v>3172</v>
      </c>
      <c r="F1191" s="5" t="s">
        <v>40</v>
      </c>
      <c r="G1191" s="5">
        <f t="shared" si="37"/>
        <v>-1</v>
      </c>
      <c r="H1191" s="8">
        <v>42010</v>
      </c>
      <c r="I1191" s="7">
        <v>0.42083333333333334</v>
      </c>
    </row>
    <row r="1192" spans="1:9" x14ac:dyDescent="0.2">
      <c r="A1192" s="1">
        <f t="shared" si="36"/>
        <v>42009</v>
      </c>
      <c r="B1192" s="4" t="s">
        <v>46</v>
      </c>
      <c r="C1192" s="4" t="s">
        <v>47</v>
      </c>
      <c r="D1192" s="4" t="s">
        <v>48</v>
      </c>
      <c r="E1192" s="5">
        <v>3335</v>
      </c>
      <c r="F1192" s="5" t="s">
        <v>40</v>
      </c>
      <c r="G1192" s="5">
        <f t="shared" si="37"/>
        <v>-1</v>
      </c>
      <c r="H1192" s="8">
        <v>42009</v>
      </c>
      <c r="I1192" s="7">
        <v>0.41944444444444445</v>
      </c>
    </row>
    <row r="1193" spans="1:9" x14ac:dyDescent="0.2">
      <c r="A1193" s="1">
        <f t="shared" si="36"/>
        <v>42006</v>
      </c>
      <c r="B1193" s="4" t="s">
        <v>46</v>
      </c>
      <c r="C1193" s="4" t="s">
        <v>47</v>
      </c>
      <c r="D1193" s="4" t="s">
        <v>48</v>
      </c>
      <c r="E1193" s="5">
        <v>3374</v>
      </c>
      <c r="F1193" s="5" t="s">
        <v>42</v>
      </c>
      <c r="G1193" s="5">
        <f t="shared" si="37"/>
        <v>1</v>
      </c>
      <c r="H1193" s="8">
        <v>42006</v>
      </c>
      <c r="I1193" s="7">
        <v>0.42430555555555555</v>
      </c>
    </row>
    <row r="1194" spans="1:9" x14ac:dyDescent="0.2">
      <c r="A1194" s="1">
        <f t="shared" si="36"/>
        <v>42005</v>
      </c>
      <c r="B1194" s="4" t="s">
        <v>46</v>
      </c>
      <c r="C1194" s="4" t="s">
        <v>47</v>
      </c>
      <c r="D1194" s="4" t="s">
        <v>48</v>
      </c>
      <c r="E1194" s="5">
        <v>3374</v>
      </c>
      <c r="F1194" s="5" t="s">
        <v>40</v>
      </c>
      <c r="G1194" s="5">
        <f t="shared" si="37"/>
        <v>-1</v>
      </c>
      <c r="H1194" s="8">
        <v>42005</v>
      </c>
      <c r="I1194" s="7">
        <v>0.4201388888888889</v>
      </c>
    </row>
    <row r="1195" spans="1:9" x14ac:dyDescent="0.2">
      <c r="A1195" s="1">
        <f t="shared" si="36"/>
        <v>42004</v>
      </c>
      <c r="B1195" s="4" t="s">
        <v>46</v>
      </c>
      <c r="C1195" s="4" t="s">
        <v>47</v>
      </c>
      <c r="D1195" s="4" t="s">
        <v>48</v>
      </c>
      <c r="E1195" s="5">
        <v>3450</v>
      </c>
      <c r="F1195" s="5" t="s">
        <v>41</v>
      </c>
      <c r="G1195" s="5">
        <f t="shared" si="37"/>
        <v>1</v>
      </c>
      <c r="H1195" s="8">
        <v>42004</v>
      </c>
      <c r="I1195" s="7">
        <v>0.42083333333333334</v>
      </c>
    </row>
    <row r="1196" spans="1:9" x14ac:dyDescent="0.2">
      <c r="A1196" s="1">
        <f t="shared" si="36"/>
        <v>42003</v>
      </c>
      <c r="B1196" s="4" t="s">
        <v>46</v>
      </c>
      <c r="C1196" s="4" t="s">
        <v>47</v>
      </c>
      <c r="D1196" s="4" t="s">
        <v>48</v>
      </c>
      <c r="E1196" s="5">
        <v>3412</v>
      </c>
      <c r="F1196" s="5" t="s">
        <v>40</v>
      </c>
      <c r="G1196" s="5">
        <f t="shared" si="37"/>
        <v>-1</v>
      </c>
      <c r="H1196" s="8">
        <v>42003</v>
      </c>
      <c r="I1196" s="7">
        <v>0.41875000000000001</v>
      </c>
    </row>
    <row r="1197" spans="1:9" x14ac:dyDescent="0.2">
      <c r="A1197" s="1">
        <f t="shared" si="36"/>
        <v>42002</v>
      </c>
      <c r="B1197" s="4" t="s">
        <v>46</v>
      </c>
      <c r="C1197" s="4" t="s">
        <v>47</v>
      </c>
      <c r="D1197" s="4" t="s">
        <v>48</v>
      </c>
      <c r="E1197" s="5">
        <v>3483</v>
      </c>
      <c r="F1197" s="5" t="s">
        <v>40</v>
      </c>
      <c r="G1197" s="5">
        <f t="shared" si="37"/>
        <v>-1</v>
      </c>
      <c r="H1197" s="8">
        <v>42002</v>
      </c>
      <c r="I1197" s="7">
        <v>0.43124999999999997</v>
      </c>
    </row>
    <row r="1198" spans="1:9" x14ac:dyDescent="0.2">
      <c r="A1198" s="1">
        <f t="shared" si="36"/>
        <v>41999</v>
      </c>
      <c r="B1198" s="4" t="s">
        <v>46</v>
      </c>
      <c r="C1198" s="4" t="s">
        <v>47</v>
      </c>
      <c r="D1198" s="4" t="s">
        <v>48</v>
      </c>
      <c r="E1198" s="5">
        <v>3544</v>
      </c>
      <c r="F1198" s="5" t="s">
        <v>40</v>
      </c>
      <c r="G1198" s="5">
        <f t="shared" si="37"/>
        <v>-1</v>
      </c>
      <c r="H1198" s="8">
        <v>41999</v>
      </c>
      <c r="I1198" s="7">
        <v>0.41944444444444445</v>
      </c>
    </row>
    <row r="1199" spans="1:9" x14ac:dyDescent="0.2">
      <c r="A1199" s="1">
        <f t="shared" si="36"/>
        <v>41997</v>
      </c>
      <c r="B1199" s="4" t="s">
        <v>46</v>
      </c>
      <c r="C1199" s="4" t="s">
        <v>47</v>
      </c>
      <c r="D1199" s="4" t="s">
        <v>48</v>
      </c>
      <c r="E1199" s="5">
        <v>3624</v>
      </c>
      <c r="F1199" s="5" t="s">
        <v>41</v>
      </c>
      <c r="G1199" s="5">
        <f t="shared" si="37"/>
        <v>1</v>
      </c>
      <c r="H1199" s="8">
        <v>41997</v>
      </c>
      <c r="I1199" s="7">
        <v>0.41875000000000001</v>
      </c>
    </row>
    <row r="1200" spans="1:9" x14ac:dyDescent="0.2">
      <c r="A1200" s="1">
        <f t="shared" si="36"/>
        <v>41996</v>
      </c>
      <c r="B1200" s="4" t="s">
        <v>46</v>
      </c>
      <c r="C1200" s="4" t="s">
        <v>47</v>
      </c>
      <c r="D1200" s="4" t="s">
        <v>48</v>
      </c>
      <c r="E1200" s="5">
        <v>3491</v>
      </c>
      <c r="F1200" s="5" t="s">
        <v>40</v>
      </c>
      <c r="G1200" s="5">
        <f t="shared" si="37"/>
        <v>-1</v>
      </c>
      <c r="H1200" s="8">
        <v>41996</v>
      </c>
      <c r="I1200" s="7">
        <v>0.4201388888888889</v>
      </c>
    </row>
    <row r="1201" spans="1:9" x14ac:dyDescent="0.2">
      <c r="A1201" s="1">
        <f t="shared" si="36"/>
        <v>41995</v>
      </c>
      <c r="B1201" s="4" t="s">
        <v>46</v>
      </c>
      <c r="C1201" s="4" t="s">
        <v>47</v>
      </c>
      <c r="D1201" s="4" t="s">
        <v>48</v>
      </c>
      <c r="E1201" s="5">
        <v>3603</v>
      </c>
      <c r="F1201" s="5" t="s">
        <v>41</v>
      </c>
      <c r="G1201" s="5">
        <f t="shared" si="37"/>
        <v>1</v>
      </c>
      <c r="H1201" s="8">
        <v>41995</v>
      </c>
      <c r="I1201" s="7">
        <v>0.42083333333333334</v>
      </c>
    </row>
    <row r="1202" spans="1:9" x14ac:dyDescent="0.2">
      <c r="A1202" s="1">
        <f t="shared" si="36"/>
        <v>41992</v>
      </c>
      <c r="B1202" s="4" t="s">
        <v>46</v>
      </c>
      <c r="C1202" s="4" t="s">
        <v>47</v>
      </c>
      <c r="D1202" s="4" t="s">
        <v>48</v>
      </c>
      <c r="E1202" s="5">
        <v>3426</v>
      </c>
      <c r="F1202" s="5" t="s">
        <v>40</v>
      </c>
      <c r="G1202" s="5">
        <f t="shared" si="37"/>
        <v>-1</v>
      </c>
      <c r="H1202" s="8">
        <v>41992</v>
      </c>
      <c r="I1202" s="7">
        <v>0.4381944444444445</v>
      </c>
    </row>
    <row r="1203" spans="1:9" x14ac:dyDescent="0.2">
      <c r="A1203" s="1">
        <f t="shared" si="36"/>
        <v>41992</v>
      </c>
      <c r="B1203" s="4" t="s">
        <v>46</v>
      </c>
      <c r="C1203" s="4" t="s">
        <v>47</v>
      </c>
      <c r="D1203" s="4" t="s">
        <v>48</v>
      </c>
      <c r="E1203" s="5">
        <v>3426</v>
      </c>
      <c r="F1203" s="5" t="s">
        <v>40</v>
      </c>
      <c r="G1203" s="5">
        <f t="shared" si="37"/>
        <v>-1</v>
      </c>
      <c r="H1203" s="8">
        <v>41992</v>
      </c>
      <c r="I1203" s="7">
        <v>0.4381944444444445</v>
      </c>
    </row>
    <row r="1204" spans="1:9" x14ac:dyDescent="0.2">
      <c r="A1204" s="1">
        <f t="shared" si="36"/>
        <v>41991</v>
      </c>
      <c r="B1204" s="4" t="s">
        <v>46</v>
      </c>
      <c r="C1204" s="4" t="s">
        <v>47</v>
      </c>
      <c r="D1204" s="4" t="s">
        <v>48</v>
      </c>
      <c r="E1204" s="5">
        <v>3590</v>
      </c>
      <c r="F1204" s="5" t="s">
        <v>41</v>
      </c>
      <c r="G1204" s="5">
        <f t="shared" si="37"/>
        <v>1</v>
      </c>
      <c r="H1204" s="8">
        <v>41991</v>
      </c>
      <c r="I1204" s="7">
        <v>0.42152777777777778</v>
      </c>
    </row>
    <row r="1205" spans="1:9" x14ac:dyDescent="0.2">
      <c r="A1205" s="1">
        <f t="shared" si="36"/>
        <v>41990</v>
      </c>
      <c r="B1205" s="4" t="s">
        <v>46</v>
      </c>
      <c r="C1205" s="4" t="s">
        <v>47</v>
      </c>
      <c r="D1205" s="4" t="s">
        <v>48</v>
      </c>
      <c r="E1205" s="5">
        <v>3547</v>
      </c>
      <c r="F1205" s="5" t="s">
        <v>41</v>
      </c>
      <c r="G1205" s="5">
        <f t="shared" si="37"/>
        <v>1</v>
      </c>
      <c r="H1205" s="8">
        <v>41990</v>
      </c>
      <c r="I1205" s="7">
        <v>0.41944444444444445</v>
      </c>
    </row>
    <row r="1206" spans="1:9" x14ac:dyDescent="0.2">
      <c r="A1206" s="1">
        <f t="shared" si="36"/>
        <v>41989</v>
      </c>
      <c r="B1206" s="4" t="s">
        <v>46</v>
      </c>
      <c r="C1206" s="4" t="s">
        <v>47</v>
      </c>
      <c r="D1206" s="4" t="s">
        <v>48</v>
      </c>
      <c r="E1206" s="5">
        <v>3503</v>
      </c>
      <c r="F1206" s="5" t="s">
        <v>40</v>
      </c>
      <c r="G1206" s="5">
        <f t="shared" si="37"/>
        <v>-1</v>
      </c>
      <c r="H1206" s="8">
        <v>41989</v>
      </c>
      <c r="I1206" s="7">
        <v>0.42986111111111108</v>
      </c>
    </row>
    <row r="1207" spans="1:9" x14ac:dyDescent="0.2">
      <c r="A1207" s="1">
        <f t="shared" si="36"/>
        <v>41988</v>
      </c>
      <c r="B1207" s="4" t="s">
        <v>46</v>
      </c>
      <c r="C1207" s="4" t="s">
        <v>47</v>
      </c>
      <c r="D1207" s="4" t="s">
        <v>48</v>
      </c>
      <c r="E1207" s="5">
        <v>3610</v>
      </c>
      <c r="F1207" s="5" t="s">
        <v>40</v>
      </c>
      <c r="G1207" s="5">
        <f t="shared" si="37"/>
        <v>-1</v>
      </c>
      <c r="H1207" s="8">
        <v>41988</v>
      </c>
      <c r="I1207" s="7">
        <v>0.41944444444444445</v>
      </c>
    </row>
    <row r="1208" spans="1:9" x14ac:dyDescent="0.2">
      <c r="A1208" s="1">
        <f t="shared" si="36"/>
        <v>41985</v>
      </c>
      <c r="B1208" s="4" t="s">
        <v>46</v>
      </c>
      <c r="C1208" s="4" t="s">
        <v>47</v>
      </c>
      <c r="D1208" s="4" t="s">
        <v>48</v>
      </c>
      <c r="E1208" s="5">
        <v>3729</v>
      </c>
      <c r="F1208" s="5" t="s">
        <v>40</v>
      </c>
      <c r="G1208" s="5">
        <f t="shared" si="37"/>
        <v>-1</v>
      </c>
      <c r="H1208" s="8">
        <v>41985</v>
      </c>
      <c r="I1208" s="7">
        <v>0.41875000000000001</v>
      </c>
    </row>
    <row r="1209" spans="1:9" x14ac:dyDescent="0.2">
      <c r="A1209" s="1">
        <f t="shared" si="36"/>
        <v>41984</v>
      </c>
      <c r="B1209" s="4" t="s">
        <v>46</v>
      </c>
      <c r="C1209" s="4" t="s">
        <v>47</v>
      </c>
      <c r="D1209" s="4" t="s">
        <v>48</v>
      </c>
      <c r="E1209" s="5">
        <v>3775</v>
      </c>
      <c r="F1209" s="5" t="s">
        <v>40</v>
      </c>
      <c r="G1209" s="5">
        <f t="shared" si="37"/>
        <v>-1</v>
      </c>
      <c r="H1209" s="8">
        <v>41984</v>
      </c>
      <c r="I1209" s="7">
        <v>0.41875000000000001</v>
      </c>
    </row>
    <row r="1210" spans="1:9" x14ac:dyDescent="0.2">
      <c r="A1210" s="1">
        <f t="shared" si="36"/>
        <v>41983</v>
      </c>
      <c r="B1210" s="4" t="s">
        <v>46</v>
      </c>
      <c r="C1210" s="4" t="s">
        <v>47</v>
      </c>
      <c r="D1210" s="4" t="s">
        <v>48</v>
      </c>
      <c r="E1210" s="5">
        <v>3949</v>
      </c>
      <c r="F1210" s="5" t="s">
        <v>41</v>
      </c>
      <c r="G1210" s="5">
        <f t="shared" si="37"/>
        <v>1</v>
      </c>
      <c r="H1210" s="8">
        <v>41983</v>
      </c>
      <c r="I1210" s="7">
        <v>0.42291666666666666</v>
      </c>
    </row>
    <row r="1211" spans="1:9" x14ac:dyDescent="0.2">
      <c r="A1211" s="1">
        <f t="shared" si="36"/>
        <v>41982</v>
      </c>
      <c r="B1211" s="4" t="s">
        <v>46</v>
      </c>
      <c r="C1211" s="4" t="s">
        <v>47</v>
      </c>
      <c r="D1211" s="4" t="s">
        <v>48</v>
      </c>
      <c r="E1211" s="5">
        <v>3904</v>
      </c>
      <c r="F1211" s="5" t="s">
        <v>40</v>
      </c>
      <c r="G1211" s="5">
        <f t="shared" si="37"/>
        <v>-1</v>
      </c>
      <c r="H1211" s="8">
        <v>41982</v>
      </c>
      <c r="I1211" s="7">
        <v>0.41805555555555557</v>
      </c>
    </row>
    <row r="1212" spans="1:9" x14ac:dyDescent="0.2">
      <c r="A1212" s="1">
        <f t="shared" si="36"/>
        <v>41981</v>
      </c>
      <c r="B1212" s="4" t="s">
        <v>46</v>
      </c>
      <c r="C1212" s="4" t="s">
        <v>47</v>
      </c>
      <c r="D1212" s="4" t="s">
        <v>48</v>
      </c>
      <c r="E1212" s="5">
        <v>4072</v>
      </c>
      <c r="F1212" s="5" t="s">
        <v>40</v>
      </c>
      <c r="G1212" s="5">
        <f t="shared" si="37"/>
        <v>-1</v>
      </c>
      <c r="H1212" s="8">
        <v>41981</v>
      </c>
      <c r="I1212" s="7">
        <v>0.4201388888888889</v>
      </c>
    </row>
    <row r="1213" spans="1:9" x14ac:dyDescent="0.2">
      <c r="A1213" s="1">
        <f t="shared" si="36"/>
        <v>41978</v>
      </c>
      <c r="B1213" s="4" t="s">
        <v>46</v>
      </c>
      <c r="C1213" s="4" t="s">
        <v>47</v>
      </c>
      <c r="D1213" s="4" t="s">
        <v>48</v>
      </c>
      <c r="E1213" s="5">
        <v>4134</v>
      </c>
      <c r="F1213" s="5" t="s">
        <v>40</v>
      </c>
      <c r="G1213" s="5">
        <f t="shared" si="37"/>
        <v>-1</v>
      </c>
      <c r="H1213" s="8">
        <v>41978</v>
      </c>
      <c r="I1213" s="7">
        <v>0.41944444444444445</v>
      </c>
    </row>
    <row r="1214" spans="1:9" x14ac:dyDescent="0.2">
      <c r="A1214" s="1">
        <f t="shared" si="36"/>
        <v>41977</v>
      </c>
      <c r="B1214" s="4" t="s">
        <v>46</v>
      </c>
      <c r="C1214" s="4" t="s">
        <v>47</v>
      </c>
      <c r="D1214" s="4" t="s">
        <v>48</v>
      </c>
      <c r="E1214" s="5">
        <v>4170</v>
      </c>
      <c r="F1214" s="5" t="s">
        <v>41</v>
      </c>
      <c r="G1214" s="5">
        <f t="shared" si="37"/>
        <v>1</v>
      </c>
      <c r="H1214" s="8">
        <v>41977</v>
      </c>
      <c r="I1214" s="7">
        <v>0.41875000000000001</v>
      </c>
    </row>
    <row r="1215" spans="1:9" x14ac:dyDescent="0.2">
      <c r="A1215" s="1">
        <f t="shared" si="36"/>
        <v>41976</v>
      </c>
      <c r="B1215" s="4" t="s">
        <v>46</v>
      </c>
      <c r="C1215" s="4" t="s">
        <v>47</v>
      </c>
      <c r="D1215" s="4" t="s">
        <v>48</v>
      </c>
      <c r="E1215" s="5">
        <v>4142</v>
      </c>
      <c r="F1215" s="5" t="s">
        <v>40</v>
      </c>
      <c r="G1215" s="5">
        <f t="shared" si="37"/>
        <v>-1</v>
      </c>
      <c r="H1215" s="8">
        <v>41976</v>
      </c>
      <c r="I1215" s="7">
        <v>0.41875000000000001</v>
      </c>
    </row>
    <row r="1216" spans="1:9" x14ac:dyDescent="0.2">
      <c r="A1216" s="1">
        <f t="shared" si="36"/>
        <v>41975</v>
      </c>
      <c r="B1216" s="4" t="s">
        <v>46</v>
      </c>
      <c r="C1216" s="4" t="s">
        <v>47</v>
      </c>
      <c r="D1216" s="4" t="s">
        <v>48</v>
      </c>
      <c r="E1216" s="5">
        <v>4288</v>
      </c>
      <c r="F1216" s="5" t="s">
        <v>41</v>
      </c>
      <c r="G1216" s="5">
        <f t="shared" si="37"/>
        <v>1</v>
      </c>
      <c r="H1216" s="8">
        <v>41975</v>
      </c>
      <c r="I1216" s="7">
        <v>0.41875000000000001</v>
      </c>
    </row>
    <row r="1217" spans="1:9" x14ac:dyDescent="0.2">
      <c r="A1217" s="1">
        <f t="shared" si="36"/>
        <v>41974</v>
      </c>
      <c r="B1217" s="4" t="s">
        <v>46</v>
      </c>
      <c r="C1217" s="4" t="s">
        <v>47</v>
      </c>
      <c r="D1217" s="4" t="s">
        <v>48</v>
      </c>
      <c r="E1217" s="5">
        <v>4100</v>
      </c>
      <c r="F1217" s="5" t="s">
        <v>40</v>
      </c>
      <c r="G1217" s="5">
        <f t="shared" si="37"/>
        <v>-1</v>
      </c>
      <c r="H1217" s="8">
        <v>41974</v>
      </c>
      <c r="I1217" s="7">
        <v>0.42291666666666666</v>
      </c>
    </row>
    <row r="1218" spans="1:9" x14ac:dyDescent="0.2">
      <c r="A1218" s="1">
        <f t="shared" si="36"/>
        <v>41971</v>
      </c>
      <c r="B1218" s="4" t="s">
        <v>46</v>
      </c>
      <c r="C1218" s="4" t="s">
        <v>47</v>
      </c>
      <c r="D1218" s="4" t="s">
        <v>48</v>
      </c>
      <c r="E1218" s="5">
        <v>4559</v>
      </c>
      <c r="F1218" s="5" t="s">
        <v>42</v>
      </c>
      <c r="G1218" s="5">
        <f t="shared" si="37"/>
        <v>1</v>
      </c>
      <c r="H1218" s="8">
        <v>41971</v>
      </c>
      <c r="I1218" s="7">
        <v>0.41875000000000001</v>
      </c>
    </row>
    <row r="1219" spans="1:9" x14ac:dyDescent="0.2">
      <c r="A1219" s="1">
        <f t="shared" ref="A1219:A1282" si="38">H1219</f>
        <v>41970</v>
      </c>
      <c r="B1219" s="4" t="s">
        <v>46</v>
      </c>
      <c r="C1219" s="4" t="s">
        <v>47</v>
      </c>
      <c r="D1219" s="4" t="s">
        <v>48</v>
      </c>
      <c r="E1219" s="5">
        <v>4559</v>
      </c>
      <c r="F1219" s="5" t="s">
        <v>40</v>
      </c>
      <c r="G1219" s="5">
        <f t="shared" ref="G1219:G1282" si="39">IF(F1219="-",-1,1)</f>
        <v>-1</v>
      </c>
      <c r="H1219" s="8">
        <v>41970</v>
      </c>
      <c r="I1219" s="7">
        <v>0.42083333333333334</v>
      </c>
    </row>
    <row r="1220" spans="1:9" x14ac:dyDescent="0.2">
      <c r="A1220" s="1">
        <f t="shared" si="38"/>
        <v>41969</v>
      </c>
      <c r="B1220" s="4" t="s">
        <v>46</v>
      </c>
      <c r="C1220" s="4" t="s">
        <v>47</v>
      </c>
      <c r="D1220" s="4" t="s">
        <v>48</v>
      </c>
      <c r="E1220" s="5">
        <v>4588</v>
      </c>
      <c r="F1220" s="5" t="s">
        <v>40</v>
      </c>
      <c r="G1220" s="5">
        <f t="shared" si="39"/>
        <v>-1</v>
      </c>
      <c r="H1220" s="8">
        <v>41969</v>
      </c>
      <c r="I1220" s="7">
        <v>0.41875000000000001</v>
      </c>
    </row>
    <row r="1221" spans="1:9" x14ac:dyDescent="0.2">
      <c r="A1221" s="1">
        <f t="shared" si="38"/>
        <v>41968</v>
      </c>
      <c r="B1221" s="4" t="s">
        <v>46</v>
      </c>
      <c r="C1221" s="4" t="s">
        <v>47</v>
      </c>
      <c r="D1221" s="4" t="s">
        <v>48</v>
      </c>
      <c r="E1221" s="5">
        <v>4682</v>
      </c>
      <c r="F1221" s="5" t="s">
        <v>40</v>
      </c>
      <c r="G1221" s="5">
        <f t="shared" si="39"/>
        <v>-1</v>
      </c>
      <c r="H1221" s="8">
        <v>41968</v>
      </c>
      <c r="I1221" s="7">
        <v>0.41944444444444445</v>
      </c>
    </row>
    <row r="1222" spans="1:9" x14ac:dyDescent="0.2">
      <c r="A1222" s="1">
        <f t="shared" si="38"/>
        <v>41967</v>
      </c>
      <c r="B1222" s="4" t="s">
        <v>46</v>
      </c>
      <c r="C1222" s="4" t="s">
        <v>47</v>
      </c>
      <c r="D1222" s="4" t="s">
        <v>48</v>
      </c>
      <c r="E1222" s="5">
        <v>4732</v>
      </c>
      <c r="F1222" s="5" t="s">
        <v>41</v>
      </c>
      <c r="G1222" s="5">
        <f t="shared" si="39"/>
        <v>1</v>
      </c>
      <c r="H1222" s="8">
        <v>41967</v>
      </c>
      <c r="I1222" s="7">
        <v>0.42152777777777778</v>
      </c>
    </row>
    <row r="1223" spans="1:9" x14ac:dyDescent="0.2">
      <c r="A1223" s="1">
        <f t="shared" si="38"/>
        <v>41964</v>
      </c>
      <c r="B1223" s="4" t="s">
        <v>46</v>
      </c>
      <c r="C1223" s="4" t="s">
        <v>47</v>
      </c>
      <c r="D1223" s="4" t="s">
        <v>48</v>
      </c>
      <c r="E1223" s="5">
        <v>4711</v>
      </c>
      <c r="F1223" s="5" t="s">
        <v>41</v>
      </c>
      <c r="G1223" s="5">
        <f t="shared" si="39"/>
        <v>1</v>
      </c>
      <c r="H1223" s="8">
        <v>41964</v>
      </c>
      <c r="I1223" s="7">
        <v>0.41944444444444445</v>
      </c>
    </row>
    <row r="1224" spans="1:9" x14ac:dyDescent="0.2">
      <c r="A1224" s="1">
        <f t="shared" si="38"/>
        <v>41963</v>
      </c>
      <c r="B1224" s="4" t="s">
        <v>46</v>
      </c>
      <c r="C1224" s="4" t="s">
        <v>47</v>
      </c>
      <c r="D1224" s="4" t="s">
        <v>48</v>
      </c>
      <c r="E1224" s="5">
        <v>4611</v>
      </c>
      <c r="F1224" s="5" t="s">
        <v>42</v>
      </c>
      <c r="G1224" s="5">
        <f t="shared" si="39"/>
        <v>1</v>
      </c>
      <c r="H1224" s="8">
        <v>41963</v>
      </c>
      <c r="I1224" s="7">
        <v>0.4291666666666667</v>
      </c>
    </row>
    <row r="1225" spans="1:9" x14ac:dyDescent="0.2">
      <c r="A1225" s="1">
        <f t="shared" si="38"/>
        <v>41962</v>
      </c>
      <c r="B1225" s="4" t="s">
        <v>46</v>
      </c>
      <c r="C1225" s="4" t="s">
        <v>47</v>
      </c>
      <c r="D1225" s="4" t="s">
        <v>48</v>
      </c>
      <c r="E1225" s="5">
        <v>4611</v>
      </c>
      <c r="F1225" s="5" t="s">
        <v>40</v>
      </c>
      <c r="G1225" s="5">
        <f t="shared" si="39"/>
        <v>-1</v>
      </c>
      <c r="H1225" s="8">
        <v>41962</v>
      </c>
      <c r="I1225" s="7">
        <v>0.4236111111111111</v>
      </c>
    </row>
    <row r="1226" spans="1:9" x14ac:dyDescent="0.2">
      <c r="A1226" s="1">
        <f t="shared" si="38"/>
        <v>41961</v>
      </c>
      <c r="B1226" s="4" t="s">
        <v>46</v>
      </c>
      <c r="C1226" s="4" t="s">
        <v>47</v>
      </c>
      <c r="D1226" s="4" t="s">
        <v>48</v>
      </c>
      <c r="E1226" s="5">
        <v>4665</v>
      </c>
      <c r="F1226" s="5" t="s">
        <v>40</v>
      </c>
      <c r="G1226" s="5">
        <f t="shared" si="39"/>
        <v>-1</v>
      </c>
      <c r="H1226" s="8">
        <v>41961</v>
      </c>
      <c r="I1226" s="7">
        <v>0.42499999999999999</v>
      </c>
    </row>
    <row r="1227" spans="1:9" x14ac:dyDescent="0.2">
      <c r="A1227" s="1">
        <f t="shared" si="38"/>
        <v>41960</v>
      </c>
      <c r="B1227" s="4" t="s">
        <v>46</v>
      </c>
      <c r="C1227" s="4" t="s">
        <v>47</v>
      </c>
      <c r="D1227" s="4" t="s">
        <v>48</v>
      </c>
      <c r="E1227" s="5">
        <v>4674</v>
      </c>
      <c r="F1227" s="5" t="s">
        <v>41</v>
      </c>
      <c r="G1227" s="5">
        <f t="shared" si="39"/>
        <v>1</v>
      </c>
      <c r="H1227" s="8">
        <v>41960</v>
      </c>
      <c r="I1227" s="7">
        <v>0.4201388888888889</v>
      </c>
    </row>
    <row r="1228" spans="1:9" x14ac:dyDescent="0.2">
      <c r="A1228" s="1">
        <f t="shared" si="38"/>
        <v>41957</v>
      </c>
      <c r="B1228" s="4" t="s">
        <v>46</v>
      </c>
      <c r="C1228" s="4" t="s">
        <v>47</v>
      </c>
      <c r="D1228" s="4" t="s">
        <v>48</v>
      </c>
      <c r="E1228" s="5">
        <v>4568</v>
      </c>
      <c r="F1228" s="5" t="s">
        <v>40</v>
      </c>
      <c r="G1228" s="5">
        <f t="shared" si="39"/>
        <v>-1</v>
      </c>
      <c r="H1228" s="8">
        <v>41957</v>
      </c>
      <c r="I1228" s="7">
        <v>0.41944444444444445</v>
      </c>
    </row>
    <row r="1229" spans="1:9" x14ac:dyDescent="0.2">
      <c r="A1229" s="1">
        <f t="shared" si="38"/>
        <v>41956</v>
      </c>
      <c r="B1229" s="4" t="s">
        <v>46</v>
      </c>
      <c r="C1229" s="4" t="s">
        <v>47</v>
      </c>
      <c r="D1229" s="4" t="s">
        <v>48</v>
      </c>
      <c r="E1229" s="5">
        <v>4745</v>
      </c>
      <c r="F1229" s="5" t="s">
        <v>40</v>
      </c>
      <c r="G1229" s="5">
        <f t="shared" si="39"/>
        <v>-1</v>
      </c>
      <c r="H1229" s="8">
        <v>41956</v>
      </c>
      <c r="I1229" s="7">
        <v>0.41805555555555557</v>
      </c>
    </row>
    <row r="1230" spans="1:9" x14ac:dyDescent="0.2">
      <c r="A1230" s="1">
        <f t="shared" si="38"/>
        <v>41955</v>
      </c>
      <c r="B1230" s="4" t="s">
        <v>46</v>
      </c>
      <c r="C1230" s="4" t="s">
        <v>47</v>
      </c>
      <c r="D1230" s="4" t="s">
        <v>48</v>
      </c>
      <c r="E1230" s="5">
        <v>4797</v>
      </c>
      <c r="F1230" s="5" t="s">
        <v>41</v>
      </c>
      <c r="G1230" s="5">
        <f t="shared" si="39"/>
        <v>1</v>
      </c>
      <c r="H1230" s="8">
        <v>41955</v>
      </c>
      <c r="I1230" s="7">
        <v>0.41805555555555557</v>
      </c>
    </row>
    <row r="1231" spans="1:9" x14ac:dyDescent="0.2">
      <c r="A1231" s="1">
        <f t="shared" si="38"/>
        <v>41954</v>
      </c>
      <c r="B1231" s="4" t="s">
        <v>46</v>
      </c>
      <c r="C1231" s="4" t="s">
        <v>47</v>
      </c>
      <c r="D1231" s="4" t="s">
        <v>48</v>
      </c>
      <c r="E1231" s="5">
        <v>4756</v>
      </c>
      <c r="F1231" s="5" t="s">
        <v>40</v>
      </c>
      <c r="G1231" s="5">
        <f t="shared" si="39"/>
        <v>-1</v>
      </c>
      <c r="H1231" s="8">
        <v>41954</v>
      </c>
      <c r="I1231" s="7">
        <v>0.4201388888888889</v>
      </c>
    </row>
    <row r="1232" spans="1:9" x14ac:dyDescent="0.2">
      <c r="A1232" s="1">
        <f t="shared" si="38"/>
        <v>41953</v>
      </c>
      <c r="B1232" s="4" t="s">
        <v>46</v>
      </c>
      <c r="C1232" s="4" t="s">
        <v>47</v>
      </c>
      <c r="D1232" s="4" t="s">
        <v>48</v>
      </c>
      <c r="E1232" s="5">
        <v>4839</v>
      </c>
      <c r="F1232" s="5" t="s">
        <v>41</v>
      </c>
      <c r="G1232" s="5">
        <f t="shared" si="39"/>
        <v>1</v>
      </c>
      <c r="H1232" s="8">
        <v>41953</v>
      </c>
      <c r="I1232" s="7">
        <v>0.41875000000000001</v>
      </c>
    </row>
    <row r="1233" spans="1:9" x14ac:dyDescent="0.2">
      <c r="A1233" s="1">
        <f t="shared" si="38"/>
        <v>41950</v>
      </c>
      <c r="B1233" s="4" t="s">
        <v>46</v>
      </c>
      <c r="C1233" s="4" t="s">
        <v>47</v>
      </c>
      <c r="D1233" s="4" t="s">
        <v>48</v>
      </c>
      <c r="E1233" s="5">
        <v>4783</v>
      </c>
      <c r="F1233" s="5" t="s">
        <v>40</v>
      </c>
      <c r="G1233" s="5">
        <f t="shared" si="39"/>
        <v>-1</v>
      </c>
      <c r="H1233" s="8">
        <v>41950</v>
      </c>
      <c r="I1233" s="7">
        <v>0.41805555555555557</v>
      </c>
    </row>
    <row r="1234" spans="1:9" x14ac:dyDescent="0.2">
      <c r="A1234" s="1">
        <f t="shared" si="38"/>
        <v>41949</v>
      </c>
      <c r="B1234" s="4" t="s">
        <v>46</v>
      </c>
      <c r="C1234" s="4" t="s">
        <v>47</v>
      </c>
      <c r="D1234" s="4" t="s">
        <v>48</v>
      </c>
      <c r="E1234" s="5">
        <v>4830</v>
      </c>
      <c r="F1234" s="5" t="s">
        <v>41</v>
      </c>
      <c r="G1234" s="5">
        <f t="shared" si="39"/>
        <v>1</v>
      </c>
      <c r="H1234" s="8">
        <v>41949</v>
      </c>
      <c r="I1234" s="7">
        <v>0.72430555555555554</v>
      </c>
    </row>
    <row r="1235" spans="1:9" x14ac:dyDescent="0.2">
      <c r="A1235" s="1">
        <f t="shared" si="38"/>
        <v>41948</v>
      </c>
      <c r="B1235" s="4" t="s">
        <v>46</v>
      </c>
      <c r="C1235" s="4" t="s">
        <v>47</v>
      </c>
      <c r="D1235" s="4" t="s">
        <v>48</v>
      </c>
      <c r="E1235" s="5">
        <v>4740</v>
      </c>
      <c r="F1235" s="5" t="s">
        <v>40</v>
      </c>
      <c r="G1235" s="5">
        <f t="shared" si="39"/>
        <v>-1</v>
      </c>
      <c r="H1235" s="8">
        <v>41948</v>
      </c>
      <c r="I1235" s="7">
        <v>0.41875000000000001</v>
      </c>
    </row>
    <row r="1236" spans="1:9" x14ac:dyDescent="0.2">
      <c r="A1236" s="1">
        <f t="shared" si="38"/>
        <v>41947</v>
      </c>
      <c r="B1236" s="4" t="s">
        <v>46</v>
      </c>
      <c r="C1236" s="4" t="s">
        <v>47</v>
      </c>
      <c r="D1236" s="4" t="s">
        <v>48</v>
      </c>
      <c r="E1236" s="5">
        <v>4838</v>
      </c>
      <c r="F1236" s="5" t="s">
        <v>40</v>
      </c>
      <c r="G1236" s="5">
        <f t="shared" si="39"/>
        <v>-1</v>
      </c>
      <c r="H1236" s="8">
        <v>41947</v>
      </c>
      <c r="I1236" s="7">
        <v>0.71180555555555547</v>
      </c>
    </row>
    <row r="1237" spans="1:9" x14ac:dyDescent="0.2">
      <c r="A1237" s="1">
        <f t="shared" si="38"/>
        <v>41946</v>
      </c>
      <c r="B1237" s="4" t="s">
        <v>46</v>
      </c>
      <c r="C1237" s="4" t="s">
        <v>47</v>
      </c>
      <c r="D1237" s="4" t="s">
        <v>48</v>
      </c>
      <c r="E1237" s="5">
        <v>4946</v>
      </c>
      <c r="F1237" s="5" t="s">
        <v>40</v>
      </c>
      <c r="G1237" s="5">
        <f t="shared" si="39"/>
        <v>-1</v>
      </c>
      <c r="H1237" s="8">
        <v>41946</v>
      </c>
      <c r="I1237" s="7">
        <v>0.42291666666666666</v>
      </c>
    </row>
    <row r="1238" spans="1:9" x14ac:dyDescent="0.2">
      <c r="A1238" s="1">
        <f t="shared" si="38"/>
        <v>41943</v>
      </c>
      <c r="B1238" s="4" t="s">
        <v>46</v>
      </c>
      <c r="C1238" s="4" t="s">
        <v>47</v>
      </c>
      <c r="D1238" s="4" t="s">
        <v>48</v>
      </c>
      <c r="E1238" s="5">
        <v>4986</v>
      </c>
      <c r="F1238" s="5" t="s">
        <v>40</v>
      </c>
      <c r="G1238" s="5">
        <f t="shared" si="39"/>
        <v>-1</v>
      </c>
      <c r="H1238" s="8">
        <v>41943</v>
      </c>
      <c r="I1238" s="7">
        <v>0.4236111111111111</v>
      </c>
    </row>
    <row r="1239" spans="1:9" x14ac:dyDescent="0.2">
      <c r="A1239" s="1">
        <f t="shared" si="38"/>
        <v>41943</v>
      </c>
      <c r="B1239" s="4" t="s">
        <v>46</v>
      </c>
      <c r="C1239" s="4" t="s">
        <v>47</v>
      </c>
      <c r="D1239" s="4" t="s">
        <v>48</v>
      </c>
      <c r="E1239" s="5">
        <v>4986</v>
      </c>
      <c r="F1239" s="5" t="s">
        <v>40</v>
      </c>
      <c r="G1239" s="5">
        <f t="shared" si="39"/>
        <v>-1</v>
      </c>
      <c r="H1239" s="8">
        <v>41943</v>
      </c>
      <c r="I1239" s="7">
        <v>0.4236111111111111</v>
      </c>
    </row>
    <row r="1240" spans="1:9" x14ac:dyDescent="0.2">
      <c r="A1240" s="1">
        <f t="shared" si="38"/>
        <v>41942</v>
      </c>
      <c r="B1240" s="4" t="s">
        <v>46</v>
      </c>
      <c r="C1240" s="4" t="s">
        <v>47</v>
      </c>
      <c r="D1240" s="4" t="s">
        <v>48</v>
      </c>
      <c r="E1240" s="5">
        <v>5040</v>
      </c>
      <c r="F1240" s="5" t="s">
        <v>41</v>
      </c>
      <c r="G1240" s="5">
        <f t="shared" si="39"/>
        <v>1</v>
      </c>
      <c r="H1240" s="8">
        <v>41942</v>
      </c>
      <c r="I1240" s="7">
        <v>0.42777777777777781</v>
      </c>
    </row>
    <row r="1241" spans="1:9" x14ac:dyDescent="0.2">
      <c r="A1241" s="1">
        <f t="shared" si="38"/>
        <v>41941</v>
      </c>
      <c r="B1241" s="4" t="s">
        <v>46</v>
      </c>
      <c r="C1241" s="4" t="s">
        <v>47</v>
      </c>
      <c r="D1241" s="4" t="s">
        <v>48</v>
      </c>
      <c r="E1241" s="5">
        <v>4995</v>
      </c>
      <c r="F1241" s="5" t="s">
        <v>41</v>
      </c>
      <c r="G1241" s="5">
        <f t="shared" si="39"/>
        <v>1</v>
      </c>
      <c r="H1241" s="8">
        <v>41941</v>
      </c>
      <c r="I1241" s="7">
        <v>0.42222222222222222</v>
      </c>
    </row>
    <row r="1242" spans="1:9" x14ac:dyDescent="0.2">
      <c r="A1242" s="1">
        <f t="shared" si="38"/>
        <v>41940</v>
      </c>
      <c r="B1242" s="4" t="s">
        <v>46</v>
      </c>
      <c r="C1242" s="4" t="s">
        <v>47</v>
      </c>
      <c r="D1242" s="4" t="s">
        <v>48</v>
      </c>
      <c r="E1242" s="5">
        <v>4960</v>
      </c>
      <c r="F1242" s="5" t="s">
        <v>40</v>
      </c>
      <c r="G1242" s="5">
        <f t="shared" si="39"/>
        <v>-1</v>
      </c>
      <c r="H1242" s="8">
        <v>41940</v>
      </c>
      <c r="I1242" s="7">
        <v>0.4201388888888889</v>
      </c>
    </row>
    <row r="1243" spans="1:9" x14ac:dyDescent="0.2">
      <c r="A1243" s="1">
        <f t="shared" si="38"/>
        <v>41939</v>
      </c>
      <c r="B1243" s="4" t="s">
        <v>46</v>
      </c>
      <c r="C1243" s="4" t="s">
        <v>47</v>
      </c>
      <c r="D1243" s="4" t="s">
        <v>48</v>
      </c>
      <c r="E1243" s="5">
        <v>4961</v>
      </c>
      <c r="F1243" s="5" t="s">
        <v>40</v>
      </c>
      <c r="G1243" s="5">
        <f t="shared" si="39"/>
        <v>-1</v>
      </c>
      <c r="H1243" s="8">
        <v>41939</v>
      </c>
      <c r="I1243" s="7">
        <v>0.4236111111111111</v>
      </c>
    </row>
    <row r="1244" spans="1:9" x14ac:dyDescent="0.2">
      <c r="A1244" s="1">
        <f t="shared" si="38"/>
        <v>41936</v>
      </c>
      <c r="B1244" s="4" t="s">
        <v>46</v>
      </c>
      <c r="C1244" s="4" t="s">
        <v>47</v>
      </c>
      <c r="D1244" s="4" t="s">
        <v>48</v>
      </c>
      <c r="E1244" s="5">
        <v>5027</v>
      </c>
      <c r="F1244" s="5" t="s">
        <v>41</v>
      </c>
      <c r="G1244" s="5">
        <f t="shared" si="39"/>
        <v>1</v>
      </c>
      <c r="H1244" s="8">
        <v>41936</v>
      </c>
      <c r="I1244" s="7">
        <v>0.7104166666666667</v>
      </c>
    </row>
    <row r="1245" spans="1:9" x14ac:dyDescent="0.2">
      <c r="A1245" s="1">
        <f t="shared" si="38"/>
        <v>41935</v>
      </c>
      <c r="B1245" s="4" t="s">
        <v>46</v>
      </c>
      <c r="C1245" s="4" t="s">
        <v>47</v>
      </c>
      <c r="D1245" s="4" t="s">
        <v>48</v>
      </c>
      <c r="E1245" s="5">
        <v>4931</v>
      </c>
      <c r="F1245" s="5" t="s">
        <v>40</v>
      </c>
      <c r="G1245" s="5">
        <f t="shared" si="39"/>
        <v>-1</v>
      </c>
      <c r="H1245" s="8">
        <v>41935</v>
      </c>
      <c r="I1245" s="7">
        <v>0.7104166666666667</v>
      </c>
    </row>
    <row r="1246" spans="1:9" x14ac:dyDescent="0.2">
      <c r="A1246" s="1">
        <f t="shared" si="38"/>
        <v>41934</v>
      </c>
      <c r="B1246" s="4" t="s">
        <v>46</v>
      </c>
      <c r="C1246" s="4" t="s">
        <v>47</v>
      </c>
      <c r="D1246" s="4" t="s">
        <v>48</v>
      </c>
      <c r="E1246" s="5">
        <v>5056</v>
      </c>
      <c r="F1246" s="5" t="s">
        <v>40</v>
      </c>
      <c r="G1246" s="5">
        <f t="shared" si="39"/>
        <v>-1</v>
      </c>
      <c r="H1246" s="8">
        <v>41934</v>
      </c>
      <c r="I1246" s="7">
        <v>0.41944444444444445</v>
      </c>
    </row>
    <row r="1247" spans="1:9" x14ac:dyDescent="0.2">
      <c r="A1247" s="1">
        <f t="shared" si="38"/>
        <v>41933</v>
      </c>
      <c r="B1247" s="4" t="s">
        <v>46</v>
      </c>
      <c r="C1247" s="4" t="s">
        <v>47</v>
      </c>
      <c r="D1247" s="4" t="s">
        <v>48</v>
      </c>
      <c r="E1247" s="5">
        <v>5069</v>
      </c>
      <c r="F1247" s="5" t="s">
        <v>40</v>
      </c>
      <c r="G1247" s="5">
        <f t="shared" si="39"/>
        <v>-1</v>
      </c>
      <c r="H1247" s="8">
        <v>41933</v>
      </c>
      <c r="I1247" s="7">
        <v>0.41875000000000001</v>
      </c>
    </row>
    <row r="1248" spans="1:9" x14ac:dyDescent="0.2">
      <c r="A1248" s="1">
        <f t="shared" si="38"/>
        <v>41932</v>
      </c>
      <c r="B1248" s="4" t="s">
        <v>46</v>
      </c>
      <c r="C1248" s="4" t="s">
        <v>47</v>
      </c>
      <c r="D1248" s="4" t="s">
        <v>48</v>
      </c>
      <c r="E1248" s="5">
        <v>5099</v>
      </c>
      <c r="F1248" s="5" t="s">
        <v>41</v>
      </c>
      <c r="G1248" s="5">
        <f t="shared" si="39"/>
        <v>1</v>
      </c>
      <c r="H1248" s="8">
        <v>41932</v>
      </c>
      <c r="I1248" s="7">
        <v>0.42638888888888887</v>
      </c>
    </row>
    <row r="1249" spans="1:9" x14ac:dyDescent="0.2">
      <c r="A1249" s="1">
        <f t="shared" si="38"/>
        <v>41929</v>
      </c>
      <c r="B1249" s="4" t="s">
        <v>46</v>
      </c>
      <c r="C1249" s="4" t="s">
        <v>47</v>
      </c>
      <c r="D1249" s="4" t="s">
        <v>48</v>
      </c>
      <c r="E1249" s="5">
        <v>5084</v>
      </c>
      <c r="F1249" s="5" t="s">
        <v>41</v>
      </c>
      <c r="G1249" s="5">
        <f t="shared" si="39"/>
        <v>1</v>
      </c>
      <c r="H1249" s="8">
        <v>41929</v>
      </c>
      <c r="I1249" s="7">
        <v>0.42222222222222222</v>
      </c>
    </row>
    <row r="1250" spans="1:9" x14ac:dyDescent="0.2">
      <c r="A1250" s="1">
        <f t="shared" si="38"/>
        <v>41928</v>
      </c>
      <c r="B1250" s="4" t="s">
        <v>46</v>
      </c>
      <c r="C1250" s="4" t="s">
        <v>47</v>
      </c>
      <c r="D1250" s="4" t="s">
        <v>48</v>
      </c>
      <c r="E1250" s="5">
        <v>4997</v>
      </c>
      <c r="F1250" s="5" t="s">
        <v>40</v>
      </c>
      <c r="G1250" s="5">
        <f t="shared" si="39"/>
        <v>-1</v>
      </c>
      <c r="H1250" s="8">
        <v>41928</v>
      </c>
      <c r="I1250" s="7">
        <v>0.4201388888888889</v>
      </c>
    </row>
    <row r="1251" spans="1:9" x14ac:dyDescent="0.2">
      <c r="A1251" s="1">
        <f t="shared" si="38"/>
        <v>41926</v>
      </c>
      <c r="B1251" s="4" t="s">
        <v>46</v>
      </c>
      <c r="C1251" s="4" t="s">
        <v>47</v>
      </c>
      <c r="D1251" s="4" t="s">
        <v>48</v>
      </c>
      <c r="E1251" s="5">
        <v>5251</v>
      </c>
      <c r="F1251" s="5" t="s">
        <v>41</v>
      </c>
      <c r="G1251" s="5">
        <f t="shared" si="39"/>
        <v>1</v>
      </c>
      <c r="H1251" s="8">
        <v>41926</v>
      </c>
      <c r="I1251" s="7">
        <v>0.41944444444444445</v>
      </c>
    </row>
    <row r="1252" spans="1:9" x14ac:dyDescent="0.2">
      <c r="A1252" s="1">
        <f t="shared" si="38"/>
        <v>41925</v>
      </c>
      <c r="B1252" s="4" t="s">
        <v>46</v>
      </c>
      <c r="C1252" s="4" t="s">
        <v>47</v>
      </c>
      <c r="D1252" s="4" t="s">
        <v>48</v>
      </c>
      <c r="E1252" s="5">
        <v>5249</v>
      </c>
      <c r="F1252" s="5" t="s">
        <v>41</v>
      </c>
      <c r="G1252" s="5">
        <f t="shared" si="39"/>
        <v>1</v>
      </c>
      <c r="H1252" s="8">
        <v>41925</v>
      </c>
      <c r="I1252" s="7">
        <v>0.4236111111111111</v>
      </c>
    </row>
    <row r="1253" spans="1:9" x14ac:dyDescent="0.2">
      <c r="A1253" s="1">
        <f t="shared" si="38"/>
        <v>41922</v>
      </c>
      <c r="B1253" s="4" t="s">
        <v>46</v>
      </c>
      <c r="C1253" s="4" t="s">
        <v>47</v>
      </c>
      <c r="D1253" s="4" t="s">
        <v>48</v>
      </c>
      <c r="E1253" s="5">
        <v>5235</v>
      </c>
      <c r="F1253" s="5" t="s">
        <v>40</v>
      </c>
      <c r="G1253" s="5">
        <f t="shared" si="39"/>
        <v>-1</v>
      </c>
      <c r="H1253" s="8">
        <v>41922</v>
      </c>
      <c r="I1253" s="7">
        <v>0.42430555555555555</v>
      </c>
    </row>
    <row r="1254" spans="1:9" x14ac:dyDescent="0.2">
      <c r="A1254" s="1">
        <f t="shared" si="38"/>
        <v>41921</v>
      </c>
      <c r="B1254" s="4" t="s">
        <v>46</v>
      </c>
      <c r="C1254" s="4" t="s">
        <v>47</v>
      </c>
      <c r="D1254" s="4" t="s">
        <v>48</v>
      </c>
      <c r="E1254" s="5">
        <v>5366</v>
      </c>
      <c r="F1254" s="5" t="s">
        <v>40</v>
      </c>
      <c r="G1254" s="5">
        <f t="shared" si="39"/>
        <v>-1</v>
      </c>
      <c r="H1254" s="8">
        <v>41921</v>
      </c>
      <c r="I1254" s="7">
        <v>0.4201388888888889</v>
      </c>
    </row>
    <row r="1255" spans="1:9" x14ac:dyDescent="0.2">
      <c r="A1255" s="1">
        <f t="shared" si="38"/>
        <v>41920</v>
      </c>
      <c r="B1255" s="4" t="s">
        <v>46</v>
      </c>
      <c r="C1255" s="4" t="s">
        <v>47</v>
      </c>
      <c r="D1255" s="4" t="s">
        <v>48</v>
      </c>
      <c r="E1255" s="5">
        <v>5452</v>
      </c>
      <c r="F1255" s="5" t="s">
        <v>40</v>
      </c>
      <c r="G1255" s="5">
        <f t="shared" si="39"/>
        <v>-1</v>
      </c>
      <c r="H1255" s="8">
        <v>41920</v>
      </c>
      <c r="I1255" s="7">
        <v>0.42291666666666666</v>
      </c>
    </row>
    <row r="1256" spans="1:9" x14ac:dyDescent="0.2">
      <c r="A1256" s="1">
        <f t="shared" si="38"/>
        <v>41919</v>
      </c>
      <c r="B1256" s="4" t="s">
        <v>46</v>
      </c>
      <c r="C1256" s="4" t="s">
        <v>47</v>
      </c>
      <c r="D1256" s="4" t="s">
        <v>48</v>
      </c>
      <c r="E1256" s="5">
        <v>5579</v>
      </c>
      <c r="F1256" s="5" t="s">
        <v>41</v>
      </c>
      <c r="G1256" s="5">
        <f t="shared" si="39"/>
        <v>1</v>
      </c>
      <c r="H1256" s="8">
        <v>41919</v>
      </c>
      <c r="I1256" s="7">
        <v>0.41875000000000001</v>
      </c>
    </row>
    <row r="1257" spans="1:9" x14ac:dyDescent="0.2">
      <c r="A1257" s="1">
        <f t="shared" si="38"/>
        <v>41918</v>
      </c>
      <c r="B1257" s="4" t="s">
        <v>46</v>
      </c>
      <c r="C1257" s="4" t="s">
        <v>47</v>
      </c>
      <c r="D1257" s="4" t="s">
        <v>48</v>
      </c>
      <c r="E1257" s="5">
        <v>5542</v>
      </c>
      <c r="F1257" s="5" t="s">
        <v>40</v>
      </c>
      <c r="G1257" s="5">
        <f t="shared" si="39"/>
        <v>-1</v>
      </c>
      <c r="H1257" s="8">
        <v>41918</v>
      </c>
      <c r="I1257" s="7">
        <v>0.72499999999999998</v>
      </c>
    </row>
    <row r="1258" spans="1:9" x14ac:dyDescent="0.2">
      <c r="A1258" s="1">
        <f t="shared" si="38"/>
        <v>41915</v>
      </c>
      <c r="B1258" s="4" t="s">
        <v>46</v>
      </c>
      <c r="C1258" s="4" t="s">
        <v>47</v>
      </c>
      <c r="D1258" s="4" t="s">
        <v>48</v>
      </c>
      <c r="E1258" s="5">
        <v>5620</v>
      </c>
      <c r="F1258" s="5" t="s">
        <v>41</v>
      </c>
      <c r="G1258" s="5">
        <f t="shared" si="39"/>
        <v>1</v>
      </c>
      <c r="H1258" s="8">
        <v>41915</v>
      </c>
      <c r="I1258" s="7">
        <v>0.72777777777777775</v>
      </c>
    </row>
    <row r="1259" spans="1:9" x14ac:dyDescent="0.2">
      <c r="A1259" s="1">
        <f t="shared" si="38"/>
        <v>41913</v>
      </c>
      <c r="B1259" s="4" t="s">
        <v>46</v>
      </c>
      <c r="C1259" s="4" t="s">
        <v>47</v>
      </c>
      <c r="D1259" s="4" t="s">
        <v>48</v>
      </c>
      <c r="E1259" s="5">
        <v>5617</v>
      </c>
      <c r="F1259" s="5" t="s">
        <v>40</v>
      </c>
      <c r="G1259" s="5">
        <f t="shared" si="39"/>
        <v>-1</v>
      </c>
      <c r="H1259" s="8">
        <v>41913</v>
      </c>
      <c r="I1259" s="7">
        <v>0.4284722222222222</v>
      </c>
    </row>
    <row r="1260" spans="1:9" x14ac:dyDescent="0.2">
      <c r="A1260" s="1">
        <f t="shared" si="38"/>
        <v>41912</v>
      </c>
      <c r="B1260" s="4" t="s">
        <v>46</v>
      </c>
      <c r="C1260" s="4" t="s">
        <v>47</v>
      </c>
      <c r="D1260" s="4" t="s">
        <v>48</v>
      </c>
      <c r="E1260" s="5">
        <v>5809</v>
      </c>
      <c r="F1260" s="5" t="s">
        <v>41</v>
      </c>
      <c r="G1260" s="5">
        <f t="shared" si="39"/>
        <v>1</v>
      </c>
      <c r="H1260" s="8">
        <v>41912</v>
      </c>
      <c r="I1260" s="7">
        <v>0.43472222222222223</v>
      </c>
    </row>
    <row r="1261" spans="1:9" x14ac:dyDescent="0.2">
      <c r="A1261" s="1">
        <f t="shared" si="38"/>
        <v>41911</v>
      </c>
      <c r="B1261" s="4" t="s">
        <v>46</v>
      </c>
      <c r="C1261" s="4" t="s">
        <v>47</v>
      </c>
      <c r="D1261" s="4" t="s">
        <v>48</v>
      </c>
      <c r="E1261" s="5">
        <v>5759</v>
      </c>
      <c r="F1261" s="5" t="s">
        <v>41</v>
      </c>
      <c r="G1261" s="5">
        <f t="shared" si="39"/>
        <v>1</v>
      </c>
      <c r="H1261" s="8">
        <v>41911</v>
      </c>
      <c r="I1261" s="7">
        <v>0.41875000000000001</v>
      </c>
    </row>
    <row r="1262" spans="1:9" x14ac:dyDescent="0.2">
      <c r="A1262" s="1">
        <f t="shared" si="38"/>
        <v>41908</v>
      </c>
      <c r="B1262" s="4" t="s">
        <v>46</v>
      </c>
      <c r="C1262" s="4" t="s">
        <v>47</v>
      </c>
      <c r="D1262" s="4" t="s">
        <v>48</v>
      </c>
      <c r="E1262" s="5">
        <v>5647</v>
      </c>
      <c r="F1262" s="5" t="s">
        <v>40</v>
      </c>
      <c r="G1262" s="5">
        <f t="shared" si="39"/>
        <v>-1</v>
      </c>
      <c r="H1262" s="8">
        <v>41908</v>
      </c>
      <c r="I1262" s="7">
        <v>0.42083333333333334</v>
      </c>
    </row>
    <row r="1263" spans="1:9" x14ac:dyDescent="0.2">
      <c r="A1263" s="1">
        <f t="shared" si="38"/>
        <v>41907</v>
      </c>
      <c r="B1263" s="4" t="s">
        <v>46</v>
      </c>
      <c r="C1263" s="4" t="s">
        <v>47</v>
      </c>
      <c r="D1263" s="4" t="s">
        <v>48</v>
      </c>
      <c r="E1263" s="5">
        <v>5664</v>
      </c>
      <c r="F1263" s="5" t="s">
        <v>41</v>
      </c>
      <c r="G1263" s="5">
        <f t="shared" si="39"/>
        <v>1</v>
      </c>
      <c r="H1263" s="8">
        <v>41907</v>
      </c>
      <c r="I1263" s="7">
        <v>0.4201388888888889</v>
      </c>
    </row>
    <row r="1264" spans="1:9" x14ac:dyDescent="0.2">
      <c r="A1264" s="1">
        <f t="shared" si="38"/>
        <v>41906</v>
      </c>
      <c r="B1264" s="4" t="s">
        <v>46</v>
      </c>
      <c r="C1264" s="4" t="s">
        <v>47</v>
      </c>
      <c r="D1264" s="4" t="s">
        <v>48</v>
      </c>
      <c r="E1264" s="5">
        <v>5573</v>
      </c>
      <c r="F1264" s="5" t="s">
        <v>41</v>
      </c>
      <c r="G1264" s="5">
        <f t="shared" si="39"/>
        <v>1</v>
      </c>
      <c r="H1264" s="8">
        <v>41906</v>
      </c>
      <c r="I1264" s="7">
        <v>0.42569444444444443</v>
      </c>
    </row>
    <row r="1265" spans="1:9" x14ac:dyDescent="0.2">
      <c r="A1265" s="1">
        <f t="shared" si="38"/>
        <v>41905</v>
      </c>
      <c r="B1265" s="4" t="s">
        <v>46</v>
      </c>
      <c r="C1265" s="4" t="s">
        <v>47</v>
      </c>
      <c r="D1265" s="4" t="s">
        <v>48</v>
      </c>
      <c r="E1265" s="5">
        <v>5524</v>
      </c>
      <c r="F1265" s="5" t="s">
        <v>40</v>
      </c>
      <c r="G1265" s="5">
        <f t="shared" si="39"/>
        <v>-1</v>
      </c>
      <c r="H1265" s="8">
        <v>41905</v>
      </c>
      <c r="I1265" s="7">
        <v>0.42222222222222222</v>
      </c>
    </row>
    <row r="1266" spans="1:9" x14ac:dyDescent="0.2">
      <c r="A1266" s="1">
        <f t="shared" si="38"/>
        <v>41904</v>
      </c>
      <c r="B1266" s="4" t="s">
        <v>46</v>
      </c>
      <c r="C1266" s="4" t="s">
        <v>47</v>
      </c>
      <c r="D1266" s="4" t="s">
        <v>48</v>
      </c>
      <c r="E1266" s="5">
        <v>5619</v>
      </c>
      <c r="F1266" s="5" t="s">
        <v>40</v>
      </c>
      <c r="G1266" s="5">
        <f t="shared" si="39"/>
        <v>-1</v>
      </c>
      <c r="H1266" s="8">
        <v>41904</v>
      </c>
      <c r="I1266" s="7">
        <v>0.4284722222222222</v>
      </c>
    </row>
    <row r="1267" spans="1:9" x14ac:dyDescent="0.2">
      <c r="A1267" s="1">
        <f t="shared" si="38"/>
        <v>41901</v>
      </c>
      <c r="B1267" s="4" t="s">
        <v>46</v>
      </c>
      <c r="C1267" s="4" t="s">
        <v>47</v>
      </c>
      <c r="D1267" s="4" t="s">
        <v>48</v>
      </c>
      <c r="E1267" s="5">
        <v>5682</v>
      </c>
      <c r="F1267" s="5" t="s">
        <v>40</v>
      </c>
      <c r="G1267" s="5">
        <f t="shared" si="39"/>
        <v>-1</v>
      </c>
      <c r="H1267" s="8">
        <v>41901</v>
      </c>
      <c r="I1267" s="7">
        <v>0.42291666666666666</v>
      </c>
    </row>
    <row r="1268" spans="1:9" x14ac:dyDescent="0.2">
      <c r="A1268" s="1">
        <f t="shared" si="38"/>
        <v>41900</v>
      </c>
      <c r="B1268" s="4" t="s">
        <v>46</v>
      </c>
      <c r="C1268" s="4" t="s">
        <v>47</v>
      </c>
      <c r="D1268" s="4" t="s">
        <v>48</v>
      </c>
      <c r="E1268" s="5">
        <v>5755</v>
      </c>
      <c r="F1268" s="5" t="s">
        <v>40</v>
      </c>
      <c r="G1268" s="5">
        <f t="shared" si="39"/>
        <v>-1</v>
      </c>
      <c r="H1268" s="8">
        <v>41900</v>
      </c>
      <c r="I1268" s="7">
        <v>0.4201388888888889</v>
      </c>
    </row>
    <row r="1269" spans="1:9" x14ac:dyDescent="0.2">
      <c r="A1269" s="1">
        <f t="shared" si="38"/>
        <v>41899</v>
      </c>
      <c r="B1269" s="4" t="s">
        <v>46</v>
      </c>
      <c r="C1269" s="4" t="s">
        <v>47</v>
      </c>
      <c r="D1269" s="4" t="s">
        <v>48</v>
      </c>
      <c r="E1269" s="5">
        <v>5797</v>
      </c>
      <c r="F1269" s="5" t="s">
        <v>41</v>
      </c>
      <c r="G1269" s="5">
        <f t="shared" si="39"/>
        <v>1</v>
      </c>
      <c r="H1269" s="8">
        <v>41899</v>
      </c>
      <c r="I1269" s="7">
        <v>0.41944444444444445</v>
      </c>
    </row>
    <row r="1270" spans="1:9" x14ac:dyDescent="0.2">
      <c r="A1270" s="1">
        <f t="shared" si="38"/>
        <v>41898</v>
      </c>
      <c r="B1270" s="4" t="s">
        <v>46</v>
      </c>
      <c r="C1270" s="4" t="s">
        <v>47</v>
      </c>
      <c r="D1270" s="4" t="s">
        <v>48</v>
      </c>
      <c r="E1270" s="5">
        <v>5668</v>
      </c>
      <c r="F1270" s="5" t="s">
        <v>41</v>
      </c>
      <c r="G1270" s="5">
        <f t="shared" si="39"/>
        <v>1</v>
      </c>
      <c r="H1270" s="8">
        <v>41898</v>
      </c>
      <c r="I1270" s="7">
        <v>0.41944444444444445</v>
      </c>
    </row>
    <row r="1271" spans="1:9" x14ac:dyDescent="0.2">
      <c r="A1271" s="1">
        <f t="shared" si="38"/>
        <v>41897</v>
      </c>
      <c r="B1271" s="4" t="s">
        <v>46</v>
      </c>
      <c r="C1271" s="4" t="s">
        <v>47</v>
      </c>
      <c r="D1271" s="4" t="s">
        <v>48</v>
      </c>
      <c r="E1271" s="5">
        <v>5614</v>
      </c>
      <c r="F1271" s="5" t="s">
        <v>40</v>
      </c>
      <c r="G1271" s="5">
        <f t="shared" si="39"/>
        <v>-1</v>
      </c>
      <c r="H1271" s="8">
        <v>41897</v>
      </c>
      <c r="I1271" s="7">
        <v>0.42222222222222222</v>
      </c>
    </row>
    <row r="1272" spans="1:9" x14ac:dyDescent="0.2">
      <c r="A1272" s="1">
        <f t="shared" si="38"/>
        <v>41894</v>
      </c>
      <c r="B1272" s="4" t="s">
        <v>46</v>
      </c>
      <c r="C1272" s="4" t="s">
        <v>47</v>
      </c>
      <c r="D1272" s="4" t="s">
        <v>48</v>
      </c>
      <c r="E1272" s="5">
        <v>5655</v>
      </c>
      <c r="F1272" s="5" t="s">
        <v>41</v>
      </c>
      <c r="G1272" s="5">
        <f t="shared" si="39"/>
        <v>1</v>
      </c>
      <c r="H1272" s="8">
        <v>41894</v>
      </c>
      <c r="I1272" s="7">
        <v>0.42222222222222222</v>
      </c>
    </row>
    <row r="1273" spans="1:9" x14ac:dyDescent="0.2">
      <c r="A1273" s="1">
        <f t="shared" si="38"/>
        <v>41893</v>
      </c>
      <c r="B1273" s="4" t="s">
        <v>46</v>
      </c>
      <c r="C1273" s="4" t="s">
        <v>47</v>
      </c>
      <c r="D1273" s="4" t="s">
        <v>48</v>
      </c>
      <c r="E1273" s="5">
        <v>5576</v>
      </c>
      <c r="F1273" s="5" t="s">
        <v>40</v>
      </c>
      <c r="G1273" s="5">
        <f t="shared" si="39"/>
        <v>-1</v>
      </c>
      <c r="H1273" s="8">
        <v>41893</v>
      </c>
      <c r="I1273" s="7">
        <v>0.41875000000000001</v>
      </c>
    </row>
    <row r="1274" spans="1:9" x14ac:dyDescent="0.2">
      <c r="A1274" s="1">
        <f t="shared" si="38"/>
        <v>41892</v>
      </c>
      <c r="B1274" s="4" t="s">
        <v>46</v>
      </c>
      <c r="C1274" s="4" t="s">
        <v>47</v>
      </c>
      <c r="D1274" s="4" t="s">
        <v>48</v>
      </c>
      <c r="E1274" s="5">
        <v>5605</v>
      </c>
      <c r="F1274" s="5" t="s">
        <v>41</v>
      </c>
      <c r="G1274" s="5">
        <f t="shared" si="39"/>
        <v>1</v>
      </c>
      <c r="H1274" s="8">
        <v>41892</v>
      </c>
      <c r="I1274" s="7">
        <v>0.42083333333333334</v>
      </c>
    </row>
    <row r="1275" spans="1:9" x14ac:dyDescent="0.2">
      <c r="A1275" s="1">
        <f t="shared" si="38"/>
        <v>41891</v>
      </c>
      <c r="B1275" s="4" t="s">
        <v>46</v>
      </c>
      <c r="C1275" s="4" t="s">
        <v>47</v>
      </c>
      <c r="D1275" s="4" t="s">
        <v>48</v>
      </c>
      <c r="E1275" s="5">
        <v>5584</v>
      </c>
      <c r="F1275" s="5" t="s">
        <v>40</v>
      </c>
      <c r="G1275" s="5">
        <f t="shared" si="39"/>
        <v>-1</v>
      </c>
      <c r="H1275" s="8">
        <v>41891</v>
      </c>
      <c r="I1275" s="7">
        <v>0.42291666666666666</v>
      </c>
    </row>
    <row r="1276" spans="1:9" x14ac:dyDescent="0.2">
      <c r="A1276" s="1">
        <f t="shared" si="38"/>
        <v>41890</v>
      </c>
      <c r="B1276" s="4" t="s">
        <v>46</v>
      </c>
      <c r="C1276" s="4" t="s">
        <v>47</v>
      </c>
      <c r="D1276" s="4" t="s">
        <v>48</v>
      </c>
      <c r="E1276" s="5">
        <v>5638</v>
      </c>
      <c r="F1276" s="5" t="s">
        <v>40</v>
      </c>
      <c r="G1276" s="5">
        <f t="shared" si="39"/>
        <v>-1</v>
      </c>
      <c r="H1276" s="8">
        <v>41890</v>
      </c>
      <c r="I1276" s="7">
        <v>0.4236111111111111</v>
      </c>
    </row>
    <row r="1277" spans="1:9" x14ac:dyDescent="0.2">
      <c r="A1277" s="1">
        <f t="shared" si="38"/>
        <v>41887</v>
      </c>
      <c r="B1277" s="4" t="s">
        <v>46</v>
      </c>
      <c r="C1277" s="4" t="s">
        <v>47</v>
      </c>
      <c r="D1277" s="4" t="s">
        <v>48</v>
      </c>
      <c r="E1277" s="5">
        <v>5710</v>
      </c>
      <c r="F1277" s="5" t="s">
        <v>40</v>
      </c>
      <c r="G1277" s="5">
        <f t="shared" si="39"/>
        <v>-1</v>
      </c>
      <c r="H1277" s="8">
        <v>41887</v>
      </c>
      <c r="I1277" s="7">
        <v>0.42499999999999999</v>
      </c>
    </row>
    <row r="1278" spans="1:9" x14ac:dyDescent="0.2">
      <c r="A1278" s="1">
        <f t="shared" si="38"/>
        <v>41886</v>
      </c>
      <c r="B1278" s="4" t="s">
        <v>46</v>
      </c>
      <c r="C1278" s="4" t="s">
        <v>47</v>
      </c>
      <c r="D1278" s="4" t="s">
        <v>48</v>
      </c>
      <c r="E1278" s="5">
        <v>5784</v>
      </c>
      <c r="F1278" s="5" t="s">
        <v>41</v>
      </c>
      <c r="G1278" s="5">
        <f t="shared" si="39"/>
        <v>1</v>
      </c>
      <c r="H1278" s="8">
        <v>41886</v>
      </c>
      <c r="I1278" s="7">
        <v>0.42430555555555555</v>
      </c>
    </row>
    <row r="1279" spans="1:9" x14ac:dyDescent="0.2">
      <c r="A1279" s="1">
        <f t="shared" si="38"/>
        <v>41885</v>
      </c>
      <c r="B1279" s="4" t="s">
        <v>46</v>
      </c>
      <c r="C1279" s="4" t="s">
        <v>47</v>
      </c>
      <c r="D1279" s="4" t="s">
        <v>48</v>
      </c>
      <c r="E1279" s="5">
        <v>5629</v>
      </c>
      <c r="F1279" s="5" t="s">
        <v>40</v>
      </c>
      <c r="G1279" s="5">
        <f t="shared" si="39"/>
        <v>-1</v>
      </c>
      <c r="H1279" s="8">
        <v>41885</v>
      </c>
      <c r="I1279" s="7">
        <v>0.42083333333333334</v>
      </c>
    </row>
    <row r="1280" spans="1:9" x14ac:dyDescent="0.2">
      <c r="A1280" s="1">
        <f t="shared" si="38"/>
        <v>41884</v>
      </c>
      <c r="B1280" s="4" t="s">
        <v>46</v>
      </c>
      <c r="C1280" s="4" t="s">
        <v>47</v>
      </c>
      <c r="D1280" s="4" t="s">
        <v>48</v>
      </c>
      <c r="E1280" s="5">
        <v>5803</v>
      </c>
      <c r="F1280" s="5" t="s">
        <v>42</v>
      </c>
      <c r="G1280" s="5">
        <f t="shared" si="39"/>
        <v>1</v>
      </c>
      <c r="H1280" s="8">
        <v>41884</v>
      </c>
      <c r="I1280" s="7">
        <v>0.42152777777777778</v>
      </c>
    </row>
    <row r="1281" spans="1:9" x14ac:dyDescent="0.2">
      <c r="A1281" s="1">
        <f t="shared" si="38"/>
        <v>41883</v>
      </c>
      <c r="B1281" s="4" t="s">
        <v>46</v>
      </c>
      <c r="C1281" s="4" t="s">
        <v>47</v>
      </c>
      <c r="D1281" s="4" t="s">
        <v>48</v>
      </c>
      <c r="E1281" s="5">
        <v>5803</v>
      </c>
      <c r="F1281" s="5" t="s">
        <v>41</v>
      </c>
      <c r="G1281" s="5">
        <f t="shared" si="39"/>
        <v>1</v>
      </c>
      <c r="H1281" s="8">
        <v>41883</v>
      </c>
      <c r="I1281" s="7">
        <v>0.42083333333333334</v>
      </c>
    </row>
    <row r="1282" spans="1:9" x14ac:dyDescent="0.2">
      <c r="A1282" s="1">
        <f t="shared" si="38"/>
        <v>41880</v>
      </c>
      <c r="B1282" s="4" t="s">
        <v>46</v>
      </c>
      <c r="C1282" s="4" t="s">
        <v>47</v>
      </c>
      <c r="D1282" s="4" t="s">
        <v>48</v>
      </c>
      <c r="E1282" s="5">
        <v>5718</v>
      </c>
      <c r="F1282" s="5" t="s">
        <v>41</v>
      </c>
      <c r="G1282" s="5">
        <f t="shared" si="39"/>
        <v>1</v>
      </c>
      <c r="H1282" s="8">
        <v>41880</v>
      </c>
      <c r="I1282" s="7">
        <v>0.71250000000000002</v>
      </c>
    </row>
    <row r="1283" spans="1:9" x14ac:dyDescent="0.2">
      <c r="A1283" s="1">
        <f t="shared" ref="A1283:A1345" si="40">H1283</f>
        <v>41879</v>
      </c>
      <c r="B1283" s="4" t="s">
        <v>46</v>
      </c>
      <c r="C1283" s="4" t="s">
        <v>47</v>
      </c>
      <c r="D1283" s="4" t="s">
        <v>48</v>
      </c>
      <c r="E1283" s="5">
        <v>5677</v>
      </c>
      <c r="F1283" s="5" t="s">
        <v>40</v>
      </c>
      <c r="G1283" s="5">
        <f t="shared" ref="G1283:G1345" si="41">IF(F1283="-",-1,1)</f>
        <v>-1</v>
      </c>
      <c r="H1283" s="8">
        <v>41879</v>
      </c>
      <c r="I1283" s="7">
        <v>0.42569444444444443</v>
      </c>
    </row>
    <row r="1284" spans="1:9" x14ac:dyDescent="0.2">
      <c r="A1284" s="1">
        <f t="shared" si="40"/>
        <v>41878</v>
      </c>
      <c r="B1284" s="4" t="s">
        <v>46</v>
      </c>
      <c r="C1284" s="4" t="s">
        <v>47</v>
      </c>
      <c r="D1284" s="4" t="s">
        <v>48</v>
      </c>
      <c r="E1284" s="5">
        <v>5678</v>
      </c>
      <c r="F1284" s="5" t="s">
        <v>41</v>
      </c>
      <c r="G1284" s="5">
        <f t="shared" si="41"/>
        <v>1</v>
      </c>
      <c r="H1284" s="8">
        <v>41878</v>
      </c>
      <c r="I1284" s="7">
        <v>0.42708333333333331</v>
      </c>
    </row>
    <row r="1285" spans="1:9" x14ac:dyDescent="0.2">
      <c r="A1285" s="1">
        <f t="shared" si="40"/>
        <v>41877</v>
      </c>
      <c r="B1285" s="4" t="s">
        <v>46</v>
      </c>
      <c r="C1285" s="4" t="s">
        <v>47</v>
      </c>
      <c r="D1285" s="4" t="s">
        <v>48</v>
      </c>
      <c r="E1285" s="5">
        <v>5641</v>
      </c>
      <c r="F1285" s="5" t="s">
        <v>40</v>
      </c>
      <c r="G1285" s="5">
        <f t="shared" si="41"/>
        <v>-1</v>
      </c>
      <c r="H1285" s="8">
        <v>41877</v>
      </c>
      <c r="I1285" s="7">
        <v>0.4236111111111111</v>
      </c>
    </row>
    <row r="1286" spans="1:9" x14ac:dyDescent="0.2">
      <c r="A1286" s="1">
        <f t="shared" si="40"/>
        <v>41876</v>
      </c>
      <c r="B1286" s="4" t="s">
        <v>46</v>
      </c>
      <c r="C1286" s="4" t="s">
        <v>47</v>
      </c>
      <c r="D1286" s="4" t="s">
        <v>48</v>
      </c>
      <c r="E1286" s="5">
        <v>5660</v>
      </c>
      <c r="F1286" s="5" t="s">
        <v>40</v>
      </c>
      <c r="G1286" s="5">
        <f t="shared" si="41"/>
        <v>-1</v>
      </c>
      <c r="H1286" s="8">
        <v>41876</v>
      </c>
      <c r="I1286" s="7">
        <v>0.43194444444444446</v>
      </c>
    </row>
    <row r="1287" spans="1:9" x14ac:dyDescent="0.2">
      <c r="A1287" s="1">
        <f t="shared" si="40"/>
        <v>41873</v>
      </c>
      <c r="B1287" s="4" t="s">
        <v>46</v>
      </c>
      <c r="C1287" s="4" t="s">
        <v>47</v>
      </c>
      <c r="D1287" s="4" t="s">
        <v>48</v>
      </c>
      <c r="E1287" s="5">
        <v>5710</v>
      </c>
      <c r="F1287" s="5" t="s">
        <v>41</v>
      </c>
      <c r="G1287" s="5">
        <f t="shared" si="41"/>
        <v>1</v>
      </c>
      <c r="H1287" s="8">
        <v>41873</v>
      </c>
      <c r="I1287" s="7">
        <v>0.41944444444444445</v>
      </c>
    </row>
    <row r="1288" spans="1:9" x14ac:dyDescent="0.2">
      <c r="A1288" s="1">
        <f t="shared" si="40"/>
        <v>41872</v>
      </c>
      <c r="B1288" s="4" t="s">
        <v>46</v>
      </c>
      <c r="C1288" s="4" t="s">
        <v>47</v>
      </c>
      <c r="D1288" s="4" t="s">
        <v>48</v>
      </c>
      <c r="E1288" s="5">
        <v>5670</v>
      </c>
      <c r="F1288" s="5" t="s">
        <v>40</v>
      </c>
      <c r="G1288" s="5">
        <f t="shared" si="41"/>
        <v>-1</v>
      </c>
      <c r="H1288" s="8">
        <v>41872</v>
      </c>
      <c r="I1288" s="7">
        <v>0.42083333333333334</v>
      </c>
    </row>
    <row r="1289" spans="1:9" x14ac:dyDescent="0.2">
      <c r="A1289" s="1">
        <f t="shared" si="40"/>
        <v>41871</v>
      </c>
      <c r="B1289" s="4" t="s">
        <v>46</v>
      </c>
      <c r="C1289" s="4" t="s">
        <v>47</v>
      </c>
      <c r="D1289" s="4" t="s">
        <v>48</v>
      </c>
      <c r="E1289" s="5">
        <v>5737</v>
      </c>
      <c r="F1289" s="5" t="s">
        <v>40</v>
      </c>
      <c r="G1289" s="5">
        <f t="shared" si="41"/>
        <v>-1</v>
      </c>
      <c r="H1289" s="8">
        <v>41871</v>
      </c>
      <c r="I1289" s="7">
        <v>0.4201388888888889</v>
      </c>
    </row>
    <row r="1290" spans="1:9" x14ac:dyDescent="0.2">
      <c r="A1290" s="1">
        <f t="shared" si="40"/>
        <v>41870</v>
      </c>
      <c r="B1290" s="4" t="s">
        <v>46</v>
      </c>
      <c r="C1290" s="4" t="s">
        <v>47</v>
      </c>
      <c r="D1290" s="4" t="s">
        <v>48</v>
      </c>
      <c r="E1290" s="5">
        <v>5887</v>
      </c>
      <c r="F1290" s="5" t="s">
        <v>40</v>
      </c>
      <c r="G1290" s="5">
        <f t="shared" si="41"/>
        <v>-1</v>
      </c>
      <c r="H1290" s="8">
        <v>41870</v>
      </c>
      <c r="I1290" s="7">
        <v>0.42083333333333334</v>
      </c>
    </row>
    <row r="1291" spans="1:9" x14ac:dyDescent="0.2">
      <c r="A1291" s="1">
        <f t="shared" si="40"/>
        <v>41869</v>
      </c>
      <c r="B1291" s="4" t="s">
        <v>46</v>
      </c>
      <c r="C1291" s="4" t="s">
        <v>47</v>
      </c>
      <c r="D1291" s="4" t="s">
        <v>48</v>
      </c>
      <c r="E1291" s="5">
        <v>5944</v>
      </c>
      <c r="F1291" s="5" t="s">
        <v>40</v>
      </c>
      <c r="G1291" s="5">
        <f t="shared" si="41"/>
        <v>-1</v>
      </c>
      <c r="H1291" s="8">
        <v>41869</v>
      </c>
      <c r="I1291" s="7">
        <v>0.41944444444444445</v>
      </c>
    </row>
    <row r="1292" spans="1:9" x14ac:dyDescent="0.2">
      <c r="A1292" s="1">
        <f t="shared" si="40"/>
        <v>41865</v>
      </c>
      <c r="B1292" s="4" t="s">
        <v>46</v>
      </c>
      <c r="C1292" s="4" t="s">
        <v>47</v>
      </c>
      <c r="D1292" s="4" t="s">
        <v>48</v>
      </c>
      <c r="E1292" s="5">
        <v>5977</v>
      </c>
      <c r="F1292" s="5" t="s">
        <v>41</v>
      </c>
      <c r="G1292" s="5">
        <f t="shared" si="41"/>
        <v>1</v>
      </c>
      <c r="H1292" s="8">
        <v>41865</v>
      </c>
      <c r="I1292" s="7">
        <v>0.4201388888888889</v>
      </c>
    </row>
    <row r="1293" spans="1:9" x14ac:dyDescent="0.2">
      <c r="A1293" s="1">
        <f t="shared" si="40"/>
        <v>41864</v>
      </c>
      <c r="B1293" s="4" t="s">
        <v>46</v>
      </c>
      <c r="C1293" s="4" t="s">
        <v>47</v>
      </c>
      <c r="D1293" s="4" t="s">
        <v>48</v>
      </c>
      <c r="E1293" s="5">
        <v>5958</v>
      </c>
      <c r="F1293" s="5" t="s">
        <v>40</v>
      </c>
      <c r="G1293" s="5">
        <f t="shared" si="41"/>
        <v>-1</v>
      </c>
      <c r="H1293" s="8">
        <v>41864</v>
      </c>
      <c r="I1293" s="7">
        <v>0.4201388888888889</v>
      </c>
    </row>
    <row r="1294" spans="1:9" x14ac:dyDescent="0.2">
      <c r="A1294" s="1">
        <f t="shared" si="40"/>
        <v>41863</v>
      </c>
      <c r="B1294" s="4" t="s">
        <v>46</v>
      </c>
      <c r="C1294" s="4" t="s">
        <v>47</v>
      </c>
      <c r="D1294" s="4" t="s">
        <v>48</v>
      </c>
      <c r="E1294" s="5">
        <v>5994</v>
      </c>
      <c r="F1294" s="5" t="s">
        <v>40</v>
      </c>
      <c r="G1294" s="5">
        <f t="shared" si="41"/>
        <v>-1</v>
      </c>
      <c r="H1294" s="8">
        <v>41863</v>
      </c>
      <c r="I1294" s="7">
        <v>0.42083333333333334</v>
      </c>
    </row>
    <row r="1295" spans="1:9" x14ac:dyDescent="0.2">
      <c r="A1295" s="1">
        <f t="shared" si="40"/>
        <v>41862</v>
      </c>
      <c r="B1295" s="4" t="s">
        <v>46</v>
      </c>
      <c r="C1295" s="4" t="s">
        <v>47</v>
      </c>
      <c r="D1295" s="4" t="s">
        <v>48</v>
      </c>
      <c r="E1295" s="5">
        <v>6011</v>
      </c>
      <c r="F1295" s="5" t="s">
        <v>41</v>
      </c>
      <c r="G1295" s="5">
        <f t="shared" si="41"/>
        <v>1</v>
      </c>
      <c r="H1295" s="8">
        <v>41862</v>
      </c>
      <c r="I1295" s="7">
        <v>0.4236111111111111</v>
      </c>
    </row>
    <row r="1296" spans="1:9" x14ac:dyDescent="0.2">
      <c r="A1296" s="1">
        <f t="shared" si="40"/>
        <v>41859</v>
      </c>
      <c r="B1296" s="4" t="s">
        <v>46</v>
      </c>
      <c r="C1296" s="4" t="s">
        <v>47</v>
      </c>
      <c r="D1296" s="4" t="s">
        <v>48</v>
      </c>
      <c r="E1296" s="5">
        <v>5978</v>
      </c>
      <c r="F1296" s="5" t="s">
        <v>41</v>
      </c>
      <c r="G1296" s="5">
        <f t="shared" si="41"/>
        <v>1</v>
      </c>
      <c r="H1296" s="8">
        <v>41859</v>
      </c>
      <c r="I1296" s="7">
        <v>0.4201388888888889</v>
      </c>
    </row>
    <row r="1297" spans="1:9" x14ac:dyDescent="0.2">
      <c r="A1297" s="1">
        <f t="shared" si="40"/>
        <v>41858</v>
      </c>
      <c r="B1297" s="4" t="s">
        <v>46</v>
      </c>
      <c r="C1297" s="4" t="s">
        <v>47</v>
      </c>
      <c r="D1297" s="4" t="s">
        <v>48</v>
      </c>
      <c r="E1297" s="5">
        <v>5945</v>
      </c>
      <c r="F1297" s="5" t="s">
        <v>41</v>
      </c>
      <c r="G1297" s="5">
        <f t="shared" si="41"/>
        <v>1</v>
      </c>
      <c r="H1297" s="8">
        <v>41858</v>
      </c>
      <c r="I1297" s="7">
        <v>0.42083333333333334</v>
      </c>
    </row>
    <row r="1298" spans="1:9" x14ac:dyDescent="0.2">
      <c r="A1298" s="1">
        <f t="shared" si="40"/>
        <v>41857</v>
      </c>
      <c r="B1298" s="4" t="s">
        <v>46</v>
      </c>
      <c r="C1298" s="4" t="s">
        <v>47</v>
      </c>
      <c r="D1298" s="4" t="s">
        <v>48</v>
      </c>
      <c r="E1298" s="5">
        <v>5927</v>
      </c>
      <c r="F1298" s="5" t="s">
        <v>40</v>
      </c>
      <c r="G1298" s="5">
        <f t="shared" si="41"/>
        <v>-1</v>
      </c>
      <c r="H1298" s="8">
        <v>41857</v>
      </c>
      <c r="I1298" s="7">
        <v>0.42083333333333334</v>
      </c>
    </row>
    <row r="1299" spans="1:9" x14ac:dyDescent="0.2">
      <c r="A1299" s="1">
        <f t="shared" si="40"/>
        <v>41856</v>
      </c>
      <c r="B1299" s="4" t="s">
        <v>46</v>
      </c>
      <c r="C1299" s="4" t="s">
        <v>47</v>
      </c>
      <c r="D1299" s="4" t="s">
        <v>48</v>
      </c>
      <c r="E1299" s="5">
        <v>5998</v>
      </c>
      <c r="F1299" s="5" t="s">
        <v>41</v>
      </c>
      <c r="G1299" s="5">
        <f t="shared" si="41"/>
        <v>1</v>
      </c>
      <c r="H1299" s="8">
        <v>41856</v>
      </c>
      <c r="I1299" s="7">
        <v>0.41875000000000001</v>
      </c>
    </row>
    <row r="1300" spans="1:9" x14ac:dyDescent="0.2">
      <c r="A1300" s="1">
        <f t="shared" si="40"/>
        <v>41855</v>
      </c>
      <c r="B1300" s="4" t="s">
        <v>46</v>
      </c>
      <c r="C1300" s="4" t="s">
        <v>47</v>
      </c>
      <c r="D1300" s="4" t="s">
        <v>48</v>
      </c>
      <c r="E1300" s="5">
        <v>5956</v>
      </c>
      <c r="F1300" s="5" t="s">
        <v>41</v>
      </c>
      <c r="G1300" s="5">
        <f t="shared" si="41"/>
        <v>1</v>
      </c>
      <c r="H1300" s="8">
        <v>41855</v>
      </c>
      <c r="I1300" s="7">
        <v>0.42291666666666666</v>
      </c>
    </row>
    <row r="1301" spans="1:9" x14ac:dyDescent="0.2">
      <c r="A1301" s="1">
        <f t="shared" si="40"/>
        <v>41852</v>
      </c>
      <c r="B1301" s="4" t="s">
        <v>46</v>
      </c>
      <c r="C1301" s="4" t="s">
        <v>47</v>
      </c>
      <c r="D1301" s="4" t="s">
        <v>48</v>
      </c>
      <c r="E1301" s="5">
        <v>5914</v>
      </c>
      <c r="F1301" s="5" t="s">
        <v>40</v>
      </c>
      <c r="G1301" s="5">
        <f t="shared" si="41"/>
        <v>-1</v>
      </c>
      <c r="H1301" s="8">
        <v>41852</v>
      </c>
      <c r="I1301" s="7">
        <v>0.42777777777777781</v>
      </c>
    </row>
    <row r="1302" spans="1:9" x14ac:dyDescent="0.2">
      <c r="A1302" s="1">
        <f t="shared" si="40"/>
        <v>41851</v>
      </c>
      <c r="B1302" s="4" t="s">
        <v>46</v>
      </c>
      <c r="C1302" s="4" t="s">
        <v>47</v>
      </c>
      <c r="D1302" s="4" t="s">
        <v>48</v>
      </c>
      <c r="E1302" s="5">
        <v>6031</v>
      </c>
      <c r="F1302" s="5" t="s">
        <v>40</v>
      </c>
      <c r="G1302" s="5">
        <f t="shared" si="41"/>
        <v>-1</v>
      </c>
      <c r="H1302" s="8">
        <v>41851</v>
      </c>
      <c r="I1302" s="7">
        <v>0.42222222222222222</v>
      </c>
    </row>
    <row r="1303" spans="1:9" x14ac:dyDescent="0.2">
      <c r="A1303" s="1">
        <f t="shared" si="40"/>
        <v>41850</v>
      </c>
      <c r="B1303" s="4" t="s">
        <v>46</v>
      </c>
      <c r="C1303" s="4" t="s">
        <v>47</v>
      </c>
      <c r="D1303" s="4" t="s">
        <v>48</v>
      </c>
      <c r="E1303" s="5">
        <v>6068</v>
      </c>
      <c r="F1303" s="5" t="s">
        <v>40</v>
      </c>
      <c r="G1303" s="5">
        <f t="shared" si="41"/>
        <v>-1</v>
      </c>
      <c r="H1303" s="8">
        <v>41850</v>
      </c>
      <c r="I1303" s="7">
        <v>0.42291666666666666</v>
      </c>
    </row>
    <row r="1304" spans="1:9" x14ac:dyDescent="0.2">
      <c r="A1304" s="1">
        <f t="shared" si="40"/>
        <v>41849</v>
      </c>
      <c r="B1304" s="4" t="s">
        <v>46</v>
      </c>
      <c r="C1304" s="4" t="s">
        <v>47</v>
      </c>
      <c r="D1304" s="4" t="s">
        <v>48</v>
      </c>
      <c r="E1304" s="5">
        <v>6110</v>
      </c>
      <c r="F1304" s="5" t="s">
        <v>40</v>
      </c>
      <c r="G1304" s="5">
        <f t="shared" si="41"/>
        <v>-1</v>
      </c>
      <c r="H1304" s="8">
        <v>41849</v>
      </c>
      <c r="I1304" s="7">
        <v>0.71111111111111114</v>
      </c>
    </row>
    <row r="1305" spans="1:9" x14ac:dyDescent="0.2">
      <c r="A1305" s="1">
        <f t="shared" si="40"/>
        <v>41848</v>
      </c>
      <c r="B1305" s="4" t="s">
        <v>46</v>
      </c>
      <c r="C1305" s="4" t="s">
        <v>47</v>
      </c>
      <c r="D1305" s="4" t="s">
        <v>48</v>
      </c>
      <c r="E1305" s="5">
        <v>6140</v>
      </c>
      <c r="F1305" s="5" t="s">
        <v>41</v>
      </c>
      <c r="G1305" s="5">
        <f t="shared" si="41"/>
        <v>1</v>
      </c>
      <c r="H1305" s="8">
        <v>41848</v>
      </c>
      <c r="I1305" s="7">
        <v>0.42222222222222222</v>
      </c>
    </row>
    <row r="1306" spans="1:9" x14ac:dyDescent="0.2">
      <c r="A1306" s="1">
        <f t="shared" si="40"/>
        <v>41845</v>
      </c>
      <c r="B1306" s="4" t="s">
        <v>46</v>
      </c>
      <c r="C1306" s="4" t="s">
        <v>47</v>
      </c>
      <c r="D1306" s="4" t="s">
        <v>48</v>
      </c>
      <c r="E1306" s="5">
        <v>6124</v>
      </c>
      <c r="F1306" s="5" t="s">
        <v>40</v>
      </c>
      <c r="G1306" s="5">
        <f t="shared" si="41"/>
        <v>-1</v>
      </c>
      <c r="H1306" s="8">
        <v>41845</v>
      </c>
      <c r="I1306" s="7">
        <v>0.41944444444444445</v>
      </c>
    </row>
    <row r="1307" spans="1:9" x14ac:dyDescent="0.2">
      <c r="A1307" s="1">
        <f t="shared" si="40"/>
        <v>41844</v>
      </c>
      <c r="B1307" s="4" t="s">
        <v>46</v>
      </c>
      <c r="C1307" s="4" t="s">
        <v>47</v>
      </c>
      <c r="D1307" s="4" t="s">
        <v>48</v>
      </c>
      <c r="E1307" s="5">
        <v>6206</v>
      </c>
      <c r="F1307" s="5" t="s">
        <v>41</v>
      </c>
      <c r="G1307" s="5">
        <f t="shared" si="41"/>
        <v>1</v>
      </c>
      <c r="H1307" s="8">
        <v>41844</v>
      </c>
      <c r="I1307" s="7">
        <v>0.4201388888888889</v>
      </c>
    </row>
    <row r="1308" spans="1:9" x14ac:dyDescent="0.2">
      <c r="A1308" s="1">
        <f t="shared" si="40"/>
        <v>41843</v>
      </c>
      <c r="B1308" s="4" t="s">
        <v>46</v>
      </c>
      <c r="C1308" s="4" t="s">
        <v>47</v>
      </c>
      <c r="D1308" s="4" t="s">
        <v>48</v>
      </c>
      <c r="E1308" s="5">
        <v>6168</v>
      </c>
      <c r="F1308" s="5" t="s">
        <v>40</v>
      </c>
      <c r="G1308" s="5">
        <f t="shared" si="41"/>
        <v>-1</v>
      </c>
      <c r="H1308" s="8">
        <v>41843</v>
      </c>
      <c r="I1308" s="7">
        <v>0.42291666666666666</v>
      </c>
    </row>
    <row r="1309" spans="1:9" x14ac:dyDescent="0.2">
      <c r="A1309" s="1">
        <f t="shared" si="40"/>
        <v>41842</v>
      </c>
      <c r="B1309" s="4" t="s">
        <v>46</v>
      </c>
      <c r="C1309" s="4" t="s">
        <v>47</v>
      </c>
      <c r="D1309" s="4" t="s">
        <v>48</v>
      </c>
      <c r="E1309" s="5">
        <v>6295</v>
      </c>
      <c r="F1309" s="5" t="s">
        <v>41</v>
      </c>
      <c r="G1309" s="5">
        <f t="shared" si="41"/>
        <v>1</v>
      </c>
      <c r="H1309" s="8">
        <v>41842</v>
      </c>
      <c r="I1309" s="7">
        <v>0.42152777777777778</v>
      </c>
    </row>
    <row r="1310" spans="1:9" x14ac:dyDescent="0.2">
      <c r="A1310" s="1">
        <f t="shared" si="40"/>
        <v>41841</v>
      </c>
      <c r="B1310" s="4" t="s">
        <v>46</v>
      </c>
      <c r="C1310" s="4" t="s">
        <v>47</v>
      </c>
      <c r="D1310" s="4" t="s">
        <v>48</v>
      </c>
      <c r="E1310" s="5">
        <v>6222</v>
      </c>
      <c r="F1310" s="5" t="s">
        <v>41</v>
      </c>
      <c r="G1310" s="5">
        <f t="shared" si="41"/>
        <v>1</v>
      </c>
      <c r="H1310" s="8">
        <v>41841</v>
      </c>
      <c r="I1310" s="7">
        <v>0.41944444444444445</v>
      </c>
    </row>
    <row r="1311" spans="1:9" x14ac:dyDescent="0.2">
      <c r="A1311" s="1">
        <f t="shared" si="40"/>
        <v>41838</v>
      </c>
      <c r="B1311" s="4" t="s">
        <v>46</v>
      </c>
      <c r="C1311" s="4" t="s">
        <v>47</v>
      </c>
      <c r="D1311" s="4" t="s">
        <v>48</v>
      </c>
      <c r="E1311" s="5">
        <v>6206</v>
      </c>
      <c r="F1311" s="5" t="s">
        <v>41</v>
      </c>
      <c r="G1311" s="5">
        <f t="shared" si="41"/>
        <v>1</v>
      </c>
      <c r="H1311" s="8">
        <v>41838</v>
      </c>
      <c r="I1311" s="7">
        <v>0.41944444444444445</v>
      </c>
    </row>
    <row r="1312" spans="1:9" x14ac:dyDescent="0.2">
      <c r="A1312" s="1">
        <f t="shared" si="40"/>
        <v>41837</v>
      </c>
      <c r="B1312" s="4" t="s">
        <v>46</v>
      </c>
      <c r="C1312" s="4" t="s">
        <v>47</v>
      </c>
      <c r="D1312" s="4" t="s">
        <v>48</v>
      </c>
      <c r="E1312" s="5">
        <v>6091</v>
      </c>
      <c r="F1312" s="5" t="s">
        <v>41</v>
      </c>
      <c r="G1312" s="5">
        <f t="shared" si="41"/>
        <v>1</v>
      </c>
      <c r="H1312" s="8">
        <v>41837</v>
      </c>
      <c r="I1312" s="7">
        <v>0.41944444444444445</v>
      </c>
    </row>
    <row r="1313" spans="1:9" x14ac:dyDescent="0.2">
      <c r="A1313" s="1">
        <f t="shared" si="40"/>
        <v>41836</v>
      </c>
      <c r="B1313" s="4" t="s">
        <v>46</v>
      </c>
      <c r="C1313" s="4" t="s">
        <v>47</v>
      </c>
      <c r="D1313" s="4" t="s">
        <v>48</v>
      </c>
      <c r="E1313" s="5">
        <v>6020</v>
      </c>
      <c r="F1313" s="5" t="s">
        <v>40</v>
      </c>
      <c r="G1313" s="5">
        <f t="shared" si="41"/>
        <v>-1</v>
      </c>
      <c r="H1313" s="8">
        <v>41836</v>
      </c>
      <c r="I1313" s="7">
        <v>0.4201388888888889</v>
      </c>
    </row>
    <row r="1314" spans="1:9" x14ac:dyDescent="0.2">
      <c r="A1314" s="1">
        <f t="shared" si="40"/>
        <v>41835</v>
      </c>
      <c r="B1314" s="4" t="s">
        <v>46</v>
      </c>
      <c r="C1314" s="4" t="s">
        <v>47</v>
      </c>
      <c r="D1314" s="4" t="s">
        <v>48</v>
      </c>
      <c r="E1314" s="5">
        <v>6055</v>
      </c>
      <c r="F1314" s="5" t="s">
        <v>40</v>
      </c>
      <c r="G1314" s="5">
        <f t="shared" si="41"/>
        <v>-1</v>
      </c>
      <c r="H1314" s="8">
        <v>41835</v>
      </c>
      <c r="I1314" s="7">
        <v>0.42083333333333334</v>
      </c>
    </row>
    <row r="1315" spans="1:9" x14ac:dyDescent="0.2">
      <c r="A1315" s="1">
        <f t="shared" si="40"/>
        <v>41834</v>
      </c>
      <c r="B1315" s="4" t="s">
        <v>46</v>
      </c>
      <c r="C1315" s="4" t="s">
        <v>47</v>
      </c>
      <c r="D1315" s="4" t="s">
        <v>48</v>
      </c>
      <c r="E1315" s="5">
        <v>6069</v>
      </c>
      <c r="F1315" s="5" t="s">
        <v>40</v>
      </c>
      <c r="G1315" s="5">
        <f t="shared" si="41"/>
        <v>-1</v>
      </c>
      <c r="H1315" s="8">
        <v>41834</v>
      </c>
      <c r="I1315" s="7">
        <v>0.4201388888888889</v>
      </c>
    </row>
    <row r="1316" spans="1:9" x14ac:dyDescent="0.2">
      <c r="A1316" s="1">
        <f t="shared" si="40"/>
        <v>41831</v>
      </c>
      <c r="B1316" s="4" t="s">
        <v>46</v>
      </c>
      <c r="C1316" s="4" t="s">
        <v>47</v>
      </c>
      <c r="D1316" s="4" t="s">
        <v>48</v>
      </c>
      <c r="E1316" s="5">
        <v>6163</v>
      </c>
      <c r="F1316" s="5" t="s">
        <v>41</v>
      </c>
      <c r="G1316" s="5">
        <f t="shared" si="41"/>
        <v>1</v>
      </c>
      <c r="H1316" s="8">
        <v>41831</v>
      </c>
      <c r="I1316" s="7">
        <v>0.43124999999999997</v>
      </c>
    </row>
    <row r="1317" spans="1:9" x14ac:dyDescent="0.2">
      <c r="A1317" s="1">
        <f t="shared" si="40"/>
        <v>41830</v>
      </c>
      <c r="B1317" s="4" t="s">
        <v>46</v>
      </c>
      <c r="C1317" s="4" t="s">
        <v>47</v>
      </c>
      <c r="D1317" s="4" t="s">
        <v>48</v>
      </c>
      <c r="E1317" s="5">
        <v>6109</v>
      </c>
      <c r="F1317" s="5" t="s">
        <v>40</v>
      </c>
      <c r="G1317" s="5">
        <f t="shared" si="41"/>
        <v>-1</v>
      </c>
      <c r="H1317" s="8">
        <v>41830</v>
      </c>
      <c r="I1317" s="7">
        <v>0.41736111111111113</v>
      </c>
    </row>
    <row r="1318" spans="1:9" x14ac:dyDescent="0.2">
      <c r="A1318" s="1">
        <f t="shared" si="40"/>
        <v>41829</v>
      </c>
      <c r="B1318" s="4" t="s">
        <v>46</v>
      </c>
      <c r="C1318" s="4" t="s">
        <v>47</v>
      </c>
      <c r="D1318" s="4" t="s">
        <v>48</v>
      </c>
      <c r="E1318" s="5">
        <v>6183</v>
      </c>
      <c r="F1318" s="5" t="s">
        <v>40</v>
      </c>
      <c r="G1318" s="5">
        <f t="shared" si="41"/>
        <v>-1</v>
      </c>
      <c r="H1318" s="8">
        <v>41829</v>
      </c>
      <c r="I1318" s="7">
        <v>0.41805555555555557</v>
      </c>
    </row>
    <row r="1319" spans="1:9" x14ac:dyDescent="0.2">
      <c r="A1319" s="1">
        <f t="shared" si="40"/>
        <v>41828</v>
      </c>
      <c r="B1319" s="4" t="s">
        <v>46</v>
      </c>
      <c r="C1319" s="4" t="s">
        <v>47</v>
      </c>
      <c r="D1319" s="4" t="s">
        <v>48</v>
      </c>
      <c r="E1319" s="5">
        <v>6206</v>
      </c>
      <c r="F1319" s="5" t="s">
        <v>40</v>
      </c>
      <c r="G1319" s="5">
        <f t="shared" si="41"/>
        <v>-1</v>
      </c>
      <c r="H1319" s="8">
        <v>41828</v>
      </c>
      <c r="I1319" s="7">
        <v>0.4201388888888889</v>
      </c>
    </row>
    <row r="1320" spans="1:9" x14ac:dyDescent="0.2">
      <c r="A1320" s="1">
        <f t="shared" si="40"/>
        <v>41827</v>
      </c>
      <c r="B1320" s="4" t="s">
        <v>46</v>
      </c>
      <c r="C1320" s="4" t="s">
        <v>47</v>
      </c>
      <c r="D1320" s="4" t="s">
        <v>48</v>
      </c>
      <c r="E1320" s="5">
        <v>6215</v>
      </c>
      <c r="F1320" s="5" t="s">
        <v>42</v>
      </c>
      <c r="G1320" s="5">
        <f t="shared" si="41"/>
        <v>1</v>
      </c>
      <c r="H1320" s="8">
        <v>41827</v>
      </c>
      <c r="I1320" s="7">
        <v>0.42499999999999999</v>
      </c>
    </row>
    <row r="1321" spans="1:9" x14ac:dyDescent="0.2">
      <c r="A1321" s="1">
        <f t="shared" si="40"/>
        <v>41824</v>
      </c>
      <c r="B1321" s="4" t="s">
        <v>46</v>
      </c>
      <c r="C1321" s="4" t="s">
        <v>47</v>
      </c>
      <c r="D1321" s="4" t="s">
        <v>48</v>
      </c>
      <c r="E1321" s="5">
        <v>6215</v>
      </c>
      <c r="F1321" s="5" t="s">
        <v>40</v>
      </c>
      <c r="G1321" s="5">
        <f t="shared" si="41"/>
        <v>-1</v>
      </c>
      <c r="H1321" s="8">
        <v>41824</v>
      </c>
      <c r="I1321" s="7">
        <v>0.41944444444444445</v>
      </c>
    </row>
    <row r="1322" spans="1:9" x14ac:dyDescent="0.2">
      <c r="A1322" s="1">
        <f t="shared" si="40"/>
        <v>41823</v>
      </c>
      <c r="B1322" s="4" t="s">
        <v>46</v>
      </c>
      <c r="C1322" s="4" t="s">
        <v>47</v>
      </c>
      <c r="D1322" s="4" t="s">
        <v>48</v>
      </c>
      <c r="E1322" s="5">
        <v>6266</v>
      </c>
      <c r="F1322" s="5" t="s">
        <v>40</v>
      </c>
      <c r="G1322" s="5">
        <f t="shared" si="41"/>
        <v>-1</v>
      </c>
      <c r="H1322" s="8">
        <v>41823</v>
      </c>
      <c r="I1322" s="7">
        <v>0.4201388888888889</v>
      </c>
    </row>
    <row r="1323" spans="1:9" x14ac:dyDescent="0.2">
      <c r="A1323" s="1">
        <f t="shared" si="40"/>
        <v>41822</v>
      </c>
      <c r="B1323" s="4" t="s">
        <v>46</v>
      </c>
      <c r="C1323" s="4" t="s">
        <v>47</v>
      </c>
      <c r="D1323" s="4" t="s">
        <v>48</v>
      </c>
      <c r="E1323" s="5">
        <v>6330</v>
      </c>
      <c r="F1323" s="5" t="s">
        <v>40</v>
      </c>
      <c r="G1323" s="5">
        <f t="shared" si="41"/>
        <v>-1</v>
      </c>
      <c r="H1323" s="8">
        <v>41822</v>
      </c>
      <c r="I1323" s="7">
        <v>0.4284722222222222</v>
      </c>
    </row>
    <row r="1324" spans="1:9" x14ac:dyDescent="0.2">
      <c r="A1324" s="1">
        <f t="shared" si="40"/>
        <v>41821</v>
      </c>
      <c r="B1324" s="4" t="s">
        <v>46</v>
      </c>
      <c r="C1324" s="4" t="s">
        <v>47</v>
      </c>
      <c r="D1324" s="4" t="s">
        <v>48</v>
      </c>
      <c r="E1324" s="5">
        <v>6332</v>
      </c>
      <c r="F1324" s="5" t="s">
        <v>40</v>
      </c>
      <c r="G1324" s="5">
        <f t="shared" si="41"/>
        <v>-1</v>
      </c>
      <c r="H1324" s="8">
        <v>41821</v>
      </c>
      <c r="I1324" s="7">
        <v>0.43055555555555558</v>
      </c>
    </row>
    <row r="1325" spans="1:9" x14ac:dyDescent="0.2">
      <c r="A1325" s="1">
        <f t="shared" si="40"/>
        <v>41820</v>
      </c>
      <c r="B1325" s="4" t="s">
        <v>46</v>
      </c>
      <c r="C1325" s="4" t="s">
        <v>47</v>
      </c>
      <c r="D1325" s="4" t="s">
        <v>48</v>
      </c>
      <c r="E1325" s="5">
        <v>6355</v>
      </c>
      <c r="F1325" s="5" t="s">
        <v>40</v>
      </c>
      <c r="G1325" s="5">
        <f t="shared" si="41"/>
        <v>-1</v>
      </c>
      <c r="H1325" s="8">
        <v>41820</v>
      </c>
      <c r="I1325" s="7">
        <v>0.42638888888888887</v>
      </c>
    </row>
    <row r="1326" spans="1:9" x14ac:dyDescent="0.2">
      <c r="A1326" s="1">
        <f t="shared" si="40"/>
        <v>41817</v>
      </c>
      <c r="B1326" s="4" t="s">
        <v>46</v>
      </c>
      <c r="C1326" s="4" t="s">
        <v>47</v>
      </c>
      <c r="D1326" s="4" t="s">
        <v>48</v>
      </c>
      <c r="E1326" s="5">
        <v>6368</v>
      </c>
      <c r="F1326" s="5" t="s">
        <v>40</v>
      </c>
      <c r="G1326" s="5">
        <f t="shared" si="41"/>
        <v>-1</v>
      </c>
      <c r="H1326" s="8">
        <v>41817</v>
      </c>
      <c r="I1326" s="7">
        <v>0.41944444444444445</v>
      </c>
    </row>
    <row r="1327" spans="1:9" x14ac:dyDescent="0.2">
      <c r="A1327" s="1">
        <f t="shared" si="40"/>
        <v>41816</v>
      </c>
      <c r="B1327" s="4" t="s">
        <v>46</v>
      </c>
      <c r="C1327" s="4" t="s">
        <v>47</v>
      </c>
      <c r="D1327" s="4" t="s">
        <v>48</v>
      </c>
      <c r="E1327" s="5">
        <v>6420</v>
      </c>
      <c r="F1327" s="5" t="s">
        <v>41</v>
      </c>
      <c r="G1327" s="5">
        <f t="shared" si="41"/>
        <v>1</v>
      </c>
      <c r="H1327" s="8">
        <v>41816</v>
      </c>
      <c r="I1327" s="7">
        <v>0.42291666666666666</v>
      </c>
    </row>
    <row r="1328" spans="1:9" x14ac:dyDescent="0.2">
      <c r="A1328" s="1">
        <f t="shared" si="40"/>
        <v>41815</v>
      </c>
      <c r="B1328" s="4" t="s">
        <v>46</v>
      </c>
      <c r="C1328" s="4" t="s">
        <v>47</v>
      </c>
      <c r="D1328" s="4" t="s">
        <v>48</v>
      </c>
      <c r="E1328" s="5">
        <v>6373</v>
      </c>
      <c r="F1328" s="5" t="s">
        <v>40</v>
      </c>
      <c r="G1328" s="5">
        <f t="shared" si="41"/>
        <v>-1</v>
      </c>
      <c r="H1328" s="8">
        <v>41815</v>
      </c>
      <c r="I1328" s="7">
        <v>0.41944444444444445</v>
      </c>
    </row>
    <row r="1329" spans="1:9" x14ac:dyDescent="0.2">
      <c r="A1329" s="1">
        <f t="shared" si="40"/>
        <v>41814</v>
      </c>
      <c r="B1329" s="4" t="s">
        <v>46</v>
      </c>
      <c r="C1329" s="4" t="s">
        <v>47</v>
      </c>
      <c r="D1329" s="4" t="s">
        <v>48</v>
      </c>
      <c r="E1329" s="5">
        <v>6391</v>
      </c>
      <c r="F1329" s="5" t="s">
        <v>40</v>
      </c>
      <c r="G1329" s="5">
        <f t="shared" si="41"/>
        <v>-1</v>
      </c>
      <c r="H1329" s="8">
        <v>41814</v>
      </c>
      <c r="I1329" s="7">
        <v>0.4201388888888889</v>
      </c>
    </row>
    <row r="1330" spans="1:9" x14ac:dyDescent="0.2">
      <c r="A1330" s="1">
        <f t="shared" si="40"/>
        <v>41813</v>
      </c>
      <c r="B1330" s="4" t="s">
        <v>46</v>
      </c>
      <c r="C1330" s="4" t="s">
        <v>47</v>
      </c>
      <c r="D1330" s="4" t="s">
        <v>48</v>
      </c>
      <c r="E1330" s="5">
        <v>6440</v>
      </c>
      <c r="F1330" s="5" t="s">
        <v>41</v>
      </c>
      <c r="G1330" s="5">
        <f t="shared" si="41"/>
        <v>1</v>
      </c>
      <c r="H1330" s="8">
        <v>41813</v>
      </c>
      <c r="I1330" s="7">
        <v>0.42222222222222222</v>
      </c>
    </row>
    <row r="1331" spans="1:9" x14ac:dyDescent="0.2">
      <c r="A1331" s="1">
        <f t="shared" si="40"/>
        <v>41810</v>
      </c>
      <c r="B1331" s="4" t="s">
        <v>46</v>
      </c>
      <c r="C1331" s="4" t="s">
        <v>47</v>
      </c>
      <c r="D1331" s="4" t="s">
        <v>48</v>
      </c>
      <c r="E1331" s="5">
        <v>6386</v>
      </c>
      <c r="F1331" s="5" t="s">
        <v>41</v>
      </c>
      <c r="G1331" s="5">
        <f t="shared" si="41"/>
        <v>1</v>
      </c>
      <c r="H1331" s="8">
        <v>41810</v>
      </c>
      <c r="I1331" s="7">
        <v>0.42499999999999999</v>
      </c>
    </row>
    <row r="1332" spans="1:9" x14ac:dyDescent="0.2">
      <c r="A1332" s="1">
        <f t="shared" si="40"/>
        <v>41809</v>
      </c>
      <c r="B1332" s="4" t="s">
        <v>46</v>
      </c>
      <c r="C1332" s="4" t="s">
        <v>47</v>
      </c>
      <c r="D1332" s="4" t="s">
        <v>48</v>
      </c>
      <c r="E1332" s="5">
        <v>6371</v>
      </c>
      <c r="F1332" s="5" t="s">
        <v>40</v>
      </c>
      <c r="G1332" s="5">
        <f t="shared" si="41"/>
        <v>-1</v>
      </c>
      <c r="H1332" s="8">
        <v>41809</v>
      </c>
      <c r="I1332" s="7">
        <v>0.41875000000000001</v>
      </c>
    </row>
    <row r="1333" spans="1:9" x14ac:dyDescent="0.2">
      <c r="A1333" s="1">
        <f t="shared" si="40"/>
        <v>41808</v>
      </c>
      <c r="B1333" s="4" t="s">
        <v>46</v>
      </c>
      <c r="C1333" s="4" t="s">
        <v>47</v>
      </c>
      <c r="D1333" s="4" t="s">
        <v>48</v>
      </c>
      <c r="E1333" s="5">
        <v>6421</v>
      </c>
      <c r="F1333" s="5" t="s">
        <v>41</v>
      </c>
      <c r="G1333" s="5">
        <f t="shared" si="41"/>
        <v>1</v>
      </c>
      <c r="H1333" s="8">
        <v>41808</v>
      </c>
      <c r="I1333" s="7">
        <v>0.42708333333333331</v>
      </c>
    </row>
    <row r="1334" spans="1:9" x14ac:dyDescent="0.2">
      <c r="A1334" s="1">
        <f t="shared" si="40"/>
        <v>41807</v>
      </c>
      <c r="B1334" s="4" t="s">
        <v>46</v>
      </c>
      <c r="C1334" s="4" t="s">
        <v>47</v>
      </c>
      <c r="D1334" s="4" t="s">
        <v>48</v>
      </c>
      <c r="E1334" s="5">
        <v>6415</v>
      </c>
      <c r="F1334" s="5" t="s">
        <v>41</v>
      </c>
      <c r="G1334" s="5">
        <f t="shared" si="41"/>
        <v>1</v>
      </c>
      <c r="H1334" s="8">
        <v>41807</v>
      </c>
      <c r="I1334" s="7">
        <v>0.4201388888888889</v>
      </c>
    </row>
    <row r="1335" spans="1:9" x14ac:dyDescent="0.2">
      <c r="A1335" s="1">
        <f t="shared" si="40"/>
        <v>41806</v>
      </c>
      <c r="B1335" s="4" t="s">
        <v>46</v>
      </c>
      <c r="C1335" s="4" t="s">
        <v>47</v>
      </c>
      <c r="D1335" s="4" t="s">
        <v>48</v>
      </c>
      <c r="E1335" s="5">
        <v>6359</v>
      </c>
      <c r="F1335" s="5" t="s">
        <v>41</v>
      </c>
      <c r="G1335" s="5">
        <f t="shared" si="41"/>
        <v>1</v>
      </c>
      <c r="H1335" s="8">
        <v>41806</v>
      </c>
      <c r="I1335" s="7">
        <v>0.42083333333333334</v>
      </c>
    </row>
    <row r="1336" spans="1:9" x14ac:dyDescent="0.2">
      <c r="A1336" s="1">
        <f t="shared" si="40"/>
        <v>41803</v>
      </c>
      <c r="B1336" s="4" t="s">
        <v>46</v>
      </c>
      <c r="C1336" s="4" t="s">
        <v>47</v>
      </c>
      <c r="D1336" s="4" t="s">
        <v>48</v>
      </c>
      <c r="E1336" s="5">
        <v>6320</v>
      </c>
      <c r="F1336" s="5" t="s">
        <v>41</v>
      </c>
      <c r="G1336" s="5">
        <f t="shared" si="41"/>
        <v>1</v>
      </c>
      <c r="H1336" s="8">
        <v>41803</v>
      </c>
      <c r="I1336" s="7">
        <v>0.41736111111111113</v>
      </c>
    </row>
    <row r="1337" spans="1:9" x14ac:dyDescent="0.2">
      <c r="A1337" s="1">
        <f t="shared" si="40"/>
        <v>41802</v>
      </c>
      <c r="B1337" s="4" t="s">
        <v>46</v>
      </c>
      <c r="C1337" s="4" t="s">
        <v>47</v>
      </c>
      <c r="D1337" s="4" t="s">
        <v>48</v>
      </c>
      <c r="E1337" s="5">
        <v>6194</v>
      </c>
      <c r="F1337" s="5" t="s">
        <v>41</v>
      </c>
      <c r="G1337" s="5">
        <f t="shared" si="41"/>
        <v>1</v>
      </c>
      <c r="H1337" s="8">
        <v>41802</v>
      </c>
      <c r="I1337" s="7">
        <v>0.42083333333333334</v>
      </c>
    </row>
    <row r="1338" spans="1:9" x14ac:dyDescent="0.2">
      <c r="A1338" s="1">
        <f t="shared" si="40"/>
        <v>41801</v>
      </c>
      <c r="B1338" s="4" t="s">
        <v>46</v>
      </c>
      <c r="C1338" s="4" t="s">
        <v>47</v>
      </c>
      <c r="D1338" s="4" t="s">
        <v>48</v>
      </c>
      <c r="E1338" s="5">
        <v>6184</v>
      </c>
      <c r="F1338" s="5" t="s">
        <v>41</v>
      </c>
      <c r="G1338" s="5">
        <f t="shared" si="41"/>
        <v>1</v>
      </c>
      <c r="H1338" s="8">
        <v>41801</v>
      </c>
      <c r="I1338" s="7">
        <v>0.42222222222222222</v>
      </c>
    </row>
    <row r="1339" spans="1:9" x14ac:dyDescent="0.2">
      <c r="A1339" s="1">
        <f t="shared" si="40"/>
        <v>41800</v>
      </c>
      <c r="B1339" s="4" t="s">
        <v>46</v>
      </c>
      <c r="C1339" s="4" t="s">
        <v>47</v>
      </c>
      <c r="D1339" s="4" t="s">
        <v>48</v>
      </c>
      <c r="E1339" s="5">
        <v>6167</v>
      </c>
      <c r="F1339" s="5" t="s">
        <v>41</v>
      </c>
      <c r="G1339" s="5">
        <f t="shared" si="41"/>
        <v>1</v>
      </c>
      <c r="H1339" s="8">
        <v>41800</v>
      </c>
      <c r="I1339" s="7">
        <v>0.43194444444444446</v>
      </c>
    </row>
    <row r="1340" spans="1:9" x14ac:dyDescent="0.2">
      <c r="A1340" s="1">
        <f t="shared" si="40"/>
        <v>41799</v>
      </c>
      <c r="B1340" s="4" t="s">
        <v>46</v>
      </c>
      <c r="C1340" s="4" t="s">
        <v>47</v>
      </c>
      <c r="D1340" s="4" t="s">
        <v>48</v>
      </c>
      <c r="E1340" s="5">
        <v>6077</v>
      </c>
      <c r="F1340" s="5" t="s">
        <v>42</v>
      </c>
      <c r="G1340" s="5">
        <f t="shared" si="41"/>
        <v>1</v>
      </c>
      <c r="H1340" s="8">
        <v>41799</v>
      </c>
      <c r="I1340" s="7">
        <v>0.4201388888888889</v>
      </c>
    </row>
    <row r="1341" spans="1:9" x14ac:dyDescent="0.2">
      <c r="A1341" s="1">
        <f t="shared" si="40"/>
        <v>41796</v>
      </c>
      <c r="B1341" s="4" t="s">
        <v>46</v>
      </c>
      <c r="C1341" s="4" t="s">
        <v>47</v>
      </c>
      <c r="D1341" s="4" t="s">
        <v>48</v>
      </c>
      <c r="E1341" s="5">
        <v>6077</v>
      </c>
      <c r="F1341" s="5" t="s">
        <v>40</v>
      </c>
      <c r="G1341" s="5">
        <f t="shared" si="41"/>
        <v>-1</v>
      </c>
      <c r="H1341" s="8">
        <v>41796</v>
      </c>
      <c r="I1341" s="7">
        <v>0.42499999999999999</v>
      </c>
    </row>
    <row r="1342" spans="1:9" x14ac:dyDescent="0.2">
      <c r="A1342" s="1">
        <f t="shared" si="40"/>
        <v>41795</v>
      </c>
      <c r="B1342" s="4" t="s">
        <v>46</v>
      </c>
      <c r="C1342" s="4" t="s">
        <v>47</v>
      </c>
      <c r="D1342" s="4" t="s">
        <v>48</v>
      </c>
      <c r="E1342" s="5">
        <v>6090</v>
      </c>
      <c r="F1342" s="5" t="s">
        <v>41</v>
      </c>
      <c r="G1342" s="5">
        <f t="shared" si="41"/>
        <v>1</v>
      </c>
      <c r="H1342" s="8">
        <v>41795</v>
      </c>
      <c r="I1342" s="7">
        <v>0.42430555555555555</v>
      </c>
    </row>
    <row r="1343" spans="1:9" x14ac:dyDescent="0.2">
      <c r="A1343" s="1">
        <f t="shared" si="40"/>
        <v>41794</v>
      </c>
      <c r="B1343" s="4" t="s">
        <v>46</v>
      </c>
      <c r="C1343" s="4" t="s">
        <v>47</v>
      </c>
      <c r="D1343" s="4" t="s">
        <v>48</v>
      </c>
      <c r="E1343" s="5">
        <v>6079</v>
      </c>
      <c r="F1343" s="5" t="s">
        <v>41</v>
      </c>
      <c r="G1343" s="5">
        <f t="shared" si="41"/>
        <v>1</v>
      </c>
      <c r="H1343" s="8">
        <v>41794</v>
      </c>
      <c r="I1343" s="7">
        <v>0.41875000000000001</v>
      </c>
    </row>
    <row r="1344" spans="1:9" x14ac:dyDescent="0.2">
      <c r="A1344" s="1">
        <f t="shared" si="40"/>
        <v>41793</v>
      </c>
      <c r="B1344" s="4" t="s">
        <v>46</v>
      </c>
      <c r="C1344" s="4" t="s">
        <v>47</v>
      </c>
      <c r="D1344" s="4" t="s">
        <v>48</v>
      </c>
      <c r="E1344" s="5">
        <v>6060</v>
      </c>
      <c r="F1344" s="5" t="s">
        <v>40</v>
      </c>
      <c r="G1344" s="5">
        <f t="shared" si="41"/>
        <v>-1</v>
      </c>
      <c r="H1344" s="8">
        <v>41793</v>
      </c>
      <c r="I1344" s="7">
        <v>0.4236111111111111</v>
      </c>
    </row>
    <row r="1345" spans="1:9" x14ac:dyDescent="0.2">
      <c r="A1345" s="1">
        <f t="shared" si="40"/>
        <v>41792</v>
      </c>
      <c r="B1345" s="4" t="s">
        <v>46</v>
      </c>
      <c r="C1345" s="4" t="s">
        <v>47</v>
      </c>
      <c r="D1345" s="4" t="s">
        <v>48</v>
      </c>
      <c r="E1345" s="5">
        <v>6063</v>
      </c>
      <c r="F1345" s="5" t="s">
        <v>40</v>
      </c>
      <c r="G1345" s="5">
        <f t="shared" si="41"/>
        <v>-1</v>
      </c>
      <c r="H1345" s="8">
        <v>41792</v>
      </c>
      <c r="I1345" s="7">
        <v>0.42083333333333334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F28B-7810-C446-9C58-3831A7AA7AD2}">
  <dimension ref="A1:I1307"/>
  <sheetViews>
    <sheetView workbookViewId="0">
      <selection activeCell="D9" sqref="D9"/>
    </sheetView>
  </sheetViews>
  <sheetFormatPr baseColWidth="10" defaultRowHeight="16" x14ac:dyDescent="0.2"/>
  <cols>
    <col min="2" max="2" width="33.1640625" customWidth="1"/>
    <col min="3" max="3" width="27.5" customWidth="1"/>
    <col min="4" max="4" width="38.83203125" customWidth="1"/>
    <col min="5" max="5" width="41.33203125" customWidth="1"/>
    <col min="6" max="7" width="28.83203125" customWidth="1"/>
    <col min="8" max="8" width="32.5" style="1" customWidth="1"/>
    <col min="9" max="9" width="19.1640625" customWidth="1"/>
  </cols>
  <sheetData>
    <row r="1" spans="1:9" x14ac:dyDescent="0.2">
      <c r="A1" t="s">
        <v>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43</v>
      </c>
      <c r="G1" s="2" t="s">
        <v>35</v>
      </c>
      <c r="H1" s="3" t="s">
        <v>0</v>
      </c>
      <c r="I1" s="2" t="s">
        <v>36</v>
      </c>
    </row>
    <row r="2" spans="1:9" x14ac:dyDescent="0.2">
      <c r="A2" s="1">
        <f>H2</f>
        <v>43704</v>
      </c>
      <c r="B2" s="4" t="s">
        <v>37</v>
      </c>
      <c r="C2" s="4" t="s">
        <v>38</v>
      </c>
      <c r="D2" s="4" t="s">
        <v>39</v>
      </c>
      <c r="E2" s="5">
        <v>38404</v>
      </c>
      <c r="F2" s="5" t="s">
        <v>40</v>
      </c>
      <c r="G2" s="5">
        <f>IF(F2="-",-1,1)</f>
        <v>-1</v>
      </c>
      <c r="H2" s="6">
        <v>43704</v>
      </c>
      <c r="I2" s="7">
        <v>0.73402777777777783</v>
      </c>
    </row>
    <row r="3" spans="1:9" x14ac:dyDescent="0.2">
      <c r="A3" s="1">
        <f t="shared" ref="A3:A66" si="0">H3</f>
        <v>43703</v>
      </c>
      <c r="B3" s="4" t="s">
        <v>37</v>
      </c>
      <c r="C3" s="4" t="s">
        <v>38</v>
      </c>
      <c r="D3" s="4" t="s">
        <v>39</v>
      </c>
      <c r="E3" s="5">
        <v>38578</v>
      </c>
      <c r="F3" s="5" t="s">
        <v>41</v>
      </c>
      <c r="G3" s="5">
        <f t="shared" ref="G3:G66" si="1">IF(F3="-",-1,1)</f>
        <v>1</v>
      </c>
      <c r="H3" s="6">
        <v>43703</v>
      </c>
      <c r="I3" s="7">
        <v>0.74444444444444446</v>
      </c>
    </row>
    <row r="4" spans="1:9" x14ac:dyDescent="0.2">
      <c r="A4" s="1">
        <f t="shared" si="0"/>
        <v>43700</v>
      </c>
      <c r="B4" s="4" t="s">
        <v>37</v>
      </c>
      <c r="C4" s="4" t="s">
        <v>38</v>
      </c>
      <c r="D4" s="4" t="s">
        <v>39</v>
      </c>
      <c r="E4" s="5">
        <v>37599</v>
      </c>
      <c r="F4" s="5" t="s">
        <v>40</v>
      </c>
      <c r="G4" s="5">
        <f t="shared" si="1"/>
        <v>-1</v>
      </c>
      <c r="H4" s="6">
        <v>43700</v>
      </c>
      <c r="I4" s="7">
        <v>0.72361111111111109</v>
      </c>
    </row>
    <row r="5" spans="1:9" x14ac:dyDescent="0.2">
      <c r="A5" s="1">
        <f t="shared" si="0"/>
        <v>43699</v>
      </c>
      <c r="B5" s="4" t="s">
        <v>37</v>
      </c>
      <c r="C5" s="4" t="s">
        <v>38</v>
      </c>
      <c r="D5" s="4" t="s">
        <v>39</v>
      </c>
      <c r="E5" s="5">
        <v>37668</v>
      </c>
      <c r="F5" s="5" t="s">
        <v>41</v>
      </c>
      <c r="G5" s="5">
        <f t="shared" si="1"/>
        <v>1</v>
      </c>
      <c r="H5" s="6">
        <v>43699</v>
      </c>
      <c r="I5" s="7">
        <v>0.71250000000000002</v>
      </c>
    </row>
    <row r="6" spans="1:9" x14ac:dyDescent="0.2">
      <c r="A6" s="1">
        <f t="shared" si="0"/>
        <v>43698</v>
      </c>
      <c r="B6" s="4" t="s">
        <v>37</v>
      </c>
      <c r="C6" s="4" t="s">
        <v>38</v>
      </c>
      <c r="D6" s="4" t="s">
        <v>39</v>
      </c>
      <c r="E6" s="5">
        <v>37550</v>
      </c>
      <c r="F6" s="5" t="s">
        <v>41</v>
      </c>
      <c r="G6" s="5">
        <f t="shared" si="1"/>
        <v>1</v>
      </c>
      <c r="H6" s="6">
        <v>43698</v>
      </c>
      <c r="I6" s="7">
        <v>0.71319444444444446</v>
      </c>
    </row>
    <row r="7" spans="1:9" x14ac:dyDescent="0.2">
      <c r="A7" s="1">
        <f t="shared" si="0"/>
        <v>43697</v>
      </c>
      <c r="B7" s="4" t="s">
        <v>37</v>
      </c>
      <c r="C7" s="4" t="s">
        <v>38</v>
      </c>
      <c r="D7" s="4" t="s">
        <v>39</v>
      </c>
      <c r="E7" s="5">
        <v>37688</v>
      </c>
      <c r="F7" s="5" t="s">
        <v>41</v>
      </c>
      <c r="G7" s="5">
        <f t="shared" si="1"/>
        <v>1</v>
      </c>
      <c r="H7" s="6">
        <v>43697</v>
      </c>
      <c r="I7" s="7">
        <v>0.71388888888888891</v>
      </c>
    </row>
    <row r="8" spans="1:9" x14ac:dyDescent="0.2">
      <c r="A8" s="1">
        <f t="shared" si="0"/>
        <v>43696</v>
      </c>
      <c r="B8" s="4" t="s">
        <v>37</v>
      </c>
      <c r="C8" s="4" t="s">
        <v>38</v>
      </c>
      <c r="D8" s="4" t="s">
        <v>39</v>
      </c>
      <c r="E8" s="5">
        <v>37469</v>
      </c>
      <c r="F8" s="5" t="s">
        <v>40</v>
      </c>
      <c r="G8" s="5">
        <f t="shared" si="1"/>
        <v>-1</v>
      </c>
      <c r="H8" s="6">
        <v>43696</v>
      </c>
      <c r="I8" s="7">
        <v>0.71597222222222223</v>
      </c>
    </row>
    <row r="9" spans="1:9" x14ac:dyDescent="0.2">
      <c r="A9" s="1">
        <f t="shared" si="0"/>
        <v>43693</v>
      </c>
      <c r="B9" s="4" t="s">
        <v>37</v>
      </c>
      <c r="C9" s="4" t="s">
        <v>38</v>
      </c>
      <c r="D9" s="4" t="s">
        <v>39</v>
      </c>
      <c r="E9" s="5">
        <v>37466</v>
      </c>
      <c r="F9" s="5" t="s">
        <v>41</v>
      </c>
      <c r="G9" s="5">
        <f t="shared" si="1"/>
        <v>1</v>
      </c>
      <c r="H9" s="6">
        <v>43693</v>
      </c>
      <c r="I9" s="7">
        <v>0.71805555555555556</v>
      </c>
    </row>
    <row r="10" spans="1:9" x14ac:dyDescent="0.2">
      <c r="A10" s="1">
        <f t="shared" si="0"/>
        <v>43691</v>
      </c>
      <c r="B10" s="4" t="s">
        <v>37</v>
      </c>
      <c r="C10" s="4" t="s">
        <v>38</v>
      </c>
      <c r="D10" s="4" t="s">
        <v>39</v>
      </c>
      <c r="E10" s="5">
        <v>37574</v>
      </c>
      <c r="F10" s="5" t="s">
        <v>41</v>
      </c>
      <c r="G10" s="5">
        <f t="shared" si="1"/>
        <v>1</v>
      </c>
      <c r="H10" s="6">
        <v>43691</v>
      </c>
      <c r="I10" s="7">
        <v>0.7597222222222223</v>
      </c>
    </row>
    <row r="11" spans="1:9" x14ac:dyDescent="0.2">
      <c r="A11" s="1">
        <f t="shared" si="0"/>
        <v>43690</v>
      </c>
      <c r="B11" s="4" t="s">
        <v>37</v>
      </c>
      <c r="C11" s="4" t="s">
        <v>38</v>
      </c>
      <c r="D11" s="4" t="s">
        <v>39</v>
      </c>
      <c r="E11" s="5">
        <v>37799</v>
      </c>
      <c r="F11" s="5" t="s">
        <v>41</v>
      </c>
      <c r="G11" s="5">
        <f t="shared" si="1"/>
        <v>1</v>
      </c>
      <c r="H11" s="6">
        <v>43690</v>
      </c>
      <c r="I11" s="7">
        <v>0.76666666666666661</v>
      </c>
    </row>
    <row r="12" spans="1:9" x14ac:dyDescent="0.2">
      <c r="A12" s="1">
        <f t="shared" si="0"/>
        <v>43686</v>
      </c>
      <c r="B12" s="4" t="s">
        <v>37</v>
      </c>
      <c r="C12" s="4" t="s">
        <v>38</v>
      </c>
      <c r="D12" s="4" t="s">
        <v>39</v>
      </c>
      <c r="E12" s="5">
        <v>37270</v>
      </c>
      <c r="F12" s="5" t="s">
        <v>41</v>
      </c>
      <c r="G12" s="5">
        <f t="shared" si="1"/>
        <v>1</v>
      </c>
      <c r="H12" s="6">
        <v>43686</v>
      </c>
      <c r="I12" s="7">
        <v>0.73611111111111116</v>
      </c>
    </row>
    <row r="13" spans="1:9" x14ac:dyDescent="0.2">
      <c r="A13" s="1">
        <f t="shared" si="0"/>
        <v>43685</v>
      </c>
      <c r="B13" s="4" t="s">
        <v>37</v>
      </c>
      <c r="C13" s="4" t="s">
        <v>38</v>
      </c>
      <c r="D13" s="4" t="s">
        <v>39</v>
      </c>
      <c r="E13" s="5">
        <v>37047</v>
      </c>
      <c r="F13" s="5" t="s">
        <v>40</v>
      </c>
      <c r="G13" s="5">
        <f t="shared" si="1"/>
        <v>-1</v>
      </c>
      <c r="H13" s="6">
        <v>43685</v>
      </c>
      <c r="I13" s="7">
        <v>0.69791666666666663</v>
      </c>
    </row>
    <row r="14" spans="1:9" x14ac:dyDescent="0.2">
      <c r="A14" s="1">
        <f t="shared" si="0"/>
        <v>43684</v>
      </c>
      <c r="B14" s="4" t="s">
        <v>37</v>
      </c>
      <c r="C14" s="4" t="s">
        <v>38</v>
      </c>
      <c r="D14" s="4" t="s">
        <v>39</v>
      </c>
      <c r="E14" s="5">
        <v>37039</v>
      </c>
      <c r="F14" s="5" t="s">
        <v>41</v>
      </c>
      <c r="G14" s="5">
        <f t="shared" si="1"/>
        <v>1</v>
      </c>
      <c r="H14" s="6">
        <v>43684</v>
      </c>
      <c r="I14" s="7">
        <v>0.69166666666666676</v>
      </c>
    </row>
    <row r="15" spans="1:9" x14ac:dyDescent="0.2">
      <c r="A15" s="1">
        <f t="shared" si="0"/>
        <v>43683</v>
      </c>
      <c r="B15" s="4" t="s">
        <v>37</v>
      </c>
      <c r="C15" s="4" t="s">
        <v>38</v>
      </c>
      <c r="D15" s="4" t="s">
        <v>39</v>
      </c>
      <c r="E15" s="5">
        <v>36463</v>
      </c>
      <c r="F15" s="5" t="s">
        <v>41</v>
      </c>
      <c r="G15" s="5">
        <f t="shared" si="1"/>
        <v>1</v>
      </c>
      <c r="H15" s="6">
        <v>43683</v>
      </c>
      <c r="I15" s="7">
        <v>0.70277777777777783</v>
      </c>
    </row>
    <row r="16" spans="1:9" x14ac:dyDescent="0.2">
      <c r="A16" s="1">
        <f t="shared" si="0"/>
        <v>43682</v>
      </c>
      <c r="B16" s="4" t="s">
        <v>37</v>
      </c>
      <c r="C16" s="4" t="s">
        <v>38</v>
      </c>
      <c r="D16" s="4" t="s">
        <v>39</v>
      </c>
      <c r="E16" s="5">
        <v>36289</v>
      </c>
      <c r="F16" s="5" t="s">
        <v>41</v>
      </c>
      <c r="G16" s="5">
        <f t="shared" si="1"/>
        <v>1</v>
      </c>
      <c r="H16" s="6">
        <v>43682</v>
      </c>
      <c r="I16" s="7">
        <v>0.71180555555555547</v>
      </c>
    </row>
    <row r="17" spans="1:9" x14ac:dyDescent="0.2">
      <c r="A17" s="1">
        <f t="shared" si="0"/>
        <v>43679</v>
      </c>
      <c r="B17" s="4" t="s">
        <v>37</v>
      </c>
      <c r="C17" s="4" t="s">
        <v>38</v>
      </c>
      <c r="D17" s="4" t="s">
        <v>39</v>
      </c>
      <c r="E17" s="5">
        <v>35341</v>
      </c>
      <c r="F17" s="5" t="s">
        <v>41</v>
      </c>
      <c r="G17" s="5">
        <f t="shared" si="1"/>
        <v>1</v>
      </c>
      <c r="H17" s="6">
        <v>43679</v>
      </c>
      <c r="I17" s="7">
        <v>0.7055555555555556</v>
      </c>
    </row>
    <row r="18" spans="1:9" x14ac:dyDescent="0.2">
      <c r="A18" s="1">
        <f t="shared" si="0"/>
        <v>43678</v>
      </c>
      <c r="B18" s="4" t="s">
        <v>37</v>
      </c>
      <c r="C18" s="4" t="s">
        <v>38</v>
      </c>
      <c r="D18" s="4" t="s">
        <v>39</v>
      </c>
      <c r="E18" s="5">
        <v>34572</v>
      </c>
      <c r="F18" s="5" t="s">
        <v>41</v>
      </c>
      <c r="G18" s="5">
        <f t="shared" si="1"/>
        <v>1</v>
      </c>
      <c r="H18" s="6">
        <v>43678</v>
      </c>
      <c r="I18" s="7">
        <v>0.71388888888888891</v>
      </c>
    </row>
    <row r="19" spans="1:9" x14ac:dyDescent="0.2">
      <c r="A19" s="1">
        <f t="shared" si="0"/>
        <v>43677</v>
      </c>
      <c r="B19" s="4" t="s">
        <v>37</v>
      </c>
      <c r="C19" s="4" t="s">
        <v>38</v>
      </c>
      <c r="D19" s="4" t="s">
        <v>39</v>
      </c>
      <c r="E19" s="5">
        <v>34805</v>
      </c>
      <c r="F19" s="5" t="s">
        <v>41</v>
      </c>
      <c r="G19" s="5">
        <f t="shared" si="1"/>
        <v>1</v>
      </c>
      <c r="H19" s="6">
        <v>43677</v>
      </c>
      <c r="I19" s="7">
        <v>0.71805555555555556</v>
      </c>
    </row>
    <row r="20" spans="1:9" x14ac:dyDescent="0.2">
      <c r="A20" s="1">
        <f t="shared" si="0"/>
        <v>43676</v>
      </c>
      <c r="B20" s="4" t="s">
        <v>37</v>
      </c>
      <c r="C20" s="4" t="s">
        <v>38</v>
      </c>
      <c r="D20" s="4" t="s">
        <v>39</v>
      </c>
      <c r="E20" s="5">
        <v>34801</v>
      </c>
      <c r="F20" s="5" t="s">
        <v>41</v>
      </c>
      <c r="G20" s="5">
        <f t="shared" si="1"/>
        <v>1</v>
      </c>
      <c r="H20" s="6">
        <v>43676</v>
      </c>
      <c r="I20" s="7">
        <v>0.7090277777777777</v>
      </c>
    </row>
    <row r="21" spans="1:9" x14ac:dyDescent="0.2">
      <c r="A21" s="1">
        <f t="shared" si="0"/>
        <v>43675</v>
      </c>
      <c r="B21" s="4" t="s">
        <v>37</v>
      </c>
      <c r="C21" s="4" t="s">
        <v>38</v>
      </c>
      <c r="D21" s="4" t="s">
        <v>39</v>
      </c>
      <c r="E21" s="5">
        <v>34730</v>
      </c>
      <c r="F21" s="5" t="s">
        <v>41</v>
      </c>
      <c r="G21" s="5">
        <f t="shared" si="1"/>
        <v>1</v>
      </c>
      <c r="H21" s="6">
        <v>43675</v>
      </c>
      <c r="I21" s="7">
        <v>0.7284722222222223</v>
      </c>
    </row>
    <row r="22" spans="1:9" x14ac:dyDescent="0.2">
      <c r="A22" s="1">
        <f t="shared" si="0"/>
        <v>43672</v>
      </c>
      <c r="B22" s="4" t="s">
        <v>37</v>
      </c>
      <c r="C22" s="4" t="s">
        <v>38</v>
      </c>
      <c r="D22" s="4" t="s">
        <v>39</v>
      </c>
      <c r="E22" s="5">
        <v>34781</v>
      </c>
      <c r="F22" s="5" t="s">
        <v>40</v>
      </c>
      <c r="G22" s="5">
        <f t="shared" si="1"/>
        <v>-1</v>
      </c>
      <c r="H22" s="6">
        <v>43672</v>
      </c>
      <c r="I22" s="7">
        <v>0.71458333333333324</v>
      </c>
    </row>
    <row r="23" spans="1:9" x14ac:dyDescent="0.2">
      <c r="A23" s="1">
        <f t="shared" si="0"/>
        <v>43671</v>
      </c>
      <c r="B23" s="4" t="s">
        <v>37</v>
      </c>
      <c r="C23" s="4" t="s">
        <v>38</v>
      </c>
      <c r="D23" s="4" t="s">
        <v>39</v>
      </c>
      <c r="E23" s="5">
        <v>34943</v>
      </c>
      <c r="F23" s="5" t="s">
        <v>41</v>
      </c>
      <c r="G23" s="5">
        <f t="shared" si="1"/>
        <v>1</v>
      </c>
      <c r="H23" s="6">
        <v>43671</v>
      </c>
      <c r="I23" s="7">
        <v>0.70416666666666661</v>
      </c>
    </row>
    <row r="24" spans="1:9" x14ac:dyDescent="0.2">
      <c r="A24" s="1">
        <f t="shared" si="0"/>
        <v>43670</v>
      </c>
      <c r="B24" s="4" t="s">
        <v>37</v>
      </c>
      <c r="C24" s="4" t="s">
        <v>38</v>
      </c>
      <c r="D24" s="4" t="s">
        <v>39</v>
      </c>
      <c r="E24" s="5">
        <v>34897</v>
      </c>
      <c r="F24" s="5" t="s">
        <v>41</v>
      </c>
      <c r="G24" s="5">
        <f t="shared" si="1"/>
        <v>1</v>
      </c>
      <c r="H24" s="6">
        <v>43670</v>
      </c>
      <c r="I24" s="7">
        <v>0.71944444444444444</v>
      </c>
    </row>
    <row r="25" spans="1:9" x14ac:dyDescent="0.2">
      <c r="A25" s="1">
        <f t="shared" si="0"/>
        <v>43669</v>
      </c>
      <c r="B25" s="4" t="s">
        <v>37</v>
      </c>
      <c r="C25" s="4" t="s">
        <v>38</v>
      </c>
      <c r="D25" s="4" t="s">
        <v>39</v>
      </c>
      <c r="E25" s="5">
        <v>34852</v>
      </c>
      <c r="F25" s="5" t="s">
        <v>41</v>
      </c>
      <c r="G25" s="5">
        <f t="shared" si="1"/>
        <v>1</v>
      </c>
      <c r="H25" s="6">
        <v>43669</v>
      </c>
      <c r="I25" s="7">
        <v>0.73055555555555562</v>
      </c>
    </row>
    <row r="26" spans="1:9" x14ac:dyDescent="0.2">
      <c r="A26" s="1">
        <f t="shared" si="0"/>
        <v>43668</v>
      </c>
      <c r="B26" s="4" t="s">
        <v>37</v>
      </c>
      <c r="C26" s="4" t="s">
        <v>38</v>
      </c>
      <c r="D26" s="4" t="s">
        <v>39</v>
      </c>
      <c r="E26" s="5">
        <v>34932</v>
      </c>
      <c r="F26" s="5" t="s">
        <v>40</v>
      </c>
      <c r="G26" s="5">
        <f t="shared" si="1"/>
        <v>-1</v>
      </c>
      <c r="H26" s="6">
        <v>43668</v>
      </c>
      <c r="I26" s="7">
        <v>0.71111111111111114</v>
      </c>
    </row>
    <row r="27" spans="1:9" x14ac:dyDescent="0.2">
      <c r="A27" s="1">
        <f t="shared" si="0"/>
        <v>43665</v>
      </c>
      <c r="B27" s="4" t="s">
        <v>37</v>
      </c>
      <c r="C27" s="4" t="s">
        <v>38</v>
      </c>
      <c r="D27" s="4" t="s">
        <v>39</v>
      </c>
      <c r="E27" s="5">
        <v>35091</v>
      </c>
      <c r="F27" s="5" t="s">
        <v>40</v>
      </c>
      <c r="G27" s="5">
        <f t="shared" si="1"/>
        <v>-1</v>
      </c>
      <c r="H27" s="6">
        <v>43665</v>
      </c>
      <c r="I27" s="7">
        <v>0.71180555555555547</v>
      </c>
    </row>
    <row r="28" spans="1:9" x14ac:dyDescent="0.2">
      <c r="A28" s="1">
        <f t="shared" si="0"/>
        <v>43664</v>
      </c>
      <c r="B28" s="4" t="s">
        <v>37</v>
      </c>
      <c r="C28" s="4" t="s">
        <v>38</v>
      </c>
      <c r="D28" s="4" t="s">
        <v>39</v>
      </c>
      <c r="E28" s="5">
        <v>34709</v>
      </c>
      <c r="F28" s="5" t="s">
        <v>40</v>
      </c>
      <c r="G28" s="5">
        <f t="shared" si="1"/>
        <v>-1</v>
      </c>
      <c r="H28" s="6">
        <v>43664</v>
      </c>
      <c r="I28" s="7">
        <v>0.70763888888888893</v>
      </c>
    </row>
    <row r="29" spans="1:9" x14ac:dyDescent="0.2">
      <c r="A29" s="1">
        <f t="shared" si="0"/>
        <v>43663</v>
      </c>
      <c r="B29" s="4" t="s">
        <v>37</v>
      </c>
      <c r="C29" s="4" t="s">
        <v>38</v>
      </c>
      <c r="D29" s="4" t="s">
        <v>39</v>
      </c>
      <c r="E29" s="5">
        <v>34428</v>
      </c>
      <c r="F29" s="5" t="s">
        <v>40</v>
      </c>
      <c r="G29" s="5">
        <f t="shared" si="1"/>
        <v>-1</v>
      </c>
      <c r="H29" s="6">
        <v>43663</v>
      </c>
      <c r="I29" s="7">
        <v>0.73263888888888884</v>
      </c>
    </row>
    <row r="30" spans="1:9" x14ac:dyDescent="0.2">
      <c r="A30" s="1">
        <f t="shared" si="0"/>
        <v>43662</v>
      </c>
      <c r="B30" s="4" t="s">
        <v>37</v>
      </c>
      <c r="C30" s="4" t="s">
        <v>38</v>
      </c>
      <c r="D30" s="4" t="s">
        <v>39</v>
      </c>
      <c r="E30" s="5">
        <v>34583</v>
      </c>
      <c r="F30" s="5" t="s">
        <v>41</v>
      </c>
      <c r="G30" s="5">
        <f t="shared" si="1"/>
        <v>1</v>
      </c>
      <c r="H30" s="6">
        <v>43662</v>
      </c>
      <c r="I30" s="7">
        <v>0.73819444444444438</v>
      </c>
    </row>
    <row r="31" spans="1:9" x14ac:dyDescent="0.2">
      <c r="A31" s="1">
        <f t="shared" si="0"/>
        <v>43661</v>
      </c>
      <c r="B31" s="4" t="s">
        <v>37</v>
      </c>
      <c r="C31" s="4" t="s">
        <v>38</v>
      </c>
      <c r="D31" s="4" t="s">
        <v>39</v>
      </c>
      <c r="E31" s="5">
        <v>34558</v>
      </c>
      <c r="F31" s="5" t="s">
        <v>41</v>
      </c>
      <c r="G31" s="5">
        <f t="shared" si="1"/>
        <v>1</v>
      </c>
      <c r="H31" s="6">
        <v>43661</v>
      </c>
      <c r="I31" s="7">
        <v>0.74583333333333324</v>
      </c>
    </row>
    <row r="32" spans="1:9" x14ac:dyDescent="0.2">
      <c r="A32" s="1">
        <f t="shared" si="0"/>
        <v>43658</v>
      </c>
      <c r="B32" s="4" t="s">
        <v>37</v>
      </c>
      <c r="C32" s="4" t="s">
        <v>38</v>
      </c>
      <c r="D32" s="4" t="s">
        <v>39</v>
      </c>
      <c r="E32" s="5">
        <v>34407</v>
      </c>
      <c r="F32" s="5" t="s">
        <v>40</v>
      </c>
      <c r="G32" s="5">
        <f t="shared" si="1"/>
        <v>-1</v>
      </c>
      <c r="H32" s="6">
        <v>43658</v>
      </c>
      <c r="I32" s="7">
        <v>0.7319444444444444</v>
      </c>
    </row>
    <row r="33" spans="1:9" x14ac:dyDescent="0.2">
      <c r="A33" s="1">
        <f t="shared" si="0"/>
        <v>43657</v>
      </c>
      <c r="B33" s="4" t="s">
        <v>37</v>
      </c>
      <c r="C33" s="4" t="s">
        <v>38</v>
      </c>
      <c r="D33" s="4" t="s">
        <v>39</v>
      </c>
      <c r="E33" s="5">
        <v>34575</v>
      </c>
      <c r="F33" s="5" t="s">
        <v>40</v>
      </c>
      <c r="G33" s="5">
        <f t="shared" si="1"/>
        <v>-1</v>
      </c>
      <c r="H33" s="6">
        <v>43657</v>
      </c>
      <c r="I33" s="7">
        <v>0.73472222222222217</v>
      </c>
    </row>
    <row r="34" spans="1:9" x14ac:dyDescent="0.2">
      <c r="A34" s="1">
        <f t="shared" si="0"/>
        <v>43656</v>
      </c>
      <c r="B34" s="4" t="s">
        <v>37</v>
      </c>
      <c r="C34" s="4" t="s">
        <v>38</v>
      </c>
      <c r="D34" s="4" t="s">
        <v>39</v>
      </c>
      <c r="E34" s="5">
        <v>34189</v>
      </c>
      <c r="F34" s="5" t="s">
        <v>41</v>
      </c>
      <c r="G34" s="5">
        <f t="shared" si="1"/>
        <v>1</v>
      </c>
      <c r="H34" s="6">
        <v>43656</v>
      </c>
      <c r="I34" s="7">
        <v>0.74791666666666667</v>
      </c>
    </row>
    <row r="35" spans="1:9" x14ac:dyDescent="0.2">
      <c r="A35" s="1">
        <f t="shared" si="0"/>
        <v>43655</v>
      </c>
      <c r="B35" s="4" t="s">
        <v>37</v>
      </c>
      <c r="C35" s="4" t="s">
        <v>38</v>
      </c>
      <c r="D35" s="4" t="s">
        <v>39</v>
      </c>
      <c r="E35" s="5">
        <v>34075</v>
      </c>
      <c r="F35" s="5" t="s">
        <v>40</v>
      </c>
      <c r="G35" s="5">
        <f t="shared" si="1"/>
        <v>-1</v>
      </c>
      <c r="H35" s="6">
        <v>43655</v>
      </c>
      <c r="I35" s="7">
        <v>0.71180555555555547</v>
      </c>
    </row>
    <row r="36" spans="1:9" x14ac:dyDescent="0.2">
      <c r="A36" s="1">
        <f t="shared" si="0"/>
        <v>43654</v>
      </c>
      <c r="B36" s="4" t="s">
        <v>37</v>
      </c>
      <c r="C36" s="4" t="s">
        <v>38</v>
      </c>
      <c r="D36" s="4" t="s">
        <v>39</v>
      </c>
      <c r="E36" s="5">
        <v>34437</v>
      </c>
      <c r="F36" s="5" t="s">
        <v>40</v>
      </c>
      <c r="G36" s="5">
        <f t="shared" si="1"/>
        <v>-1</v>
      </c>
      <c r="H36" s="6">
        <v>43654</v>
      </c>
      <c r="I36" s="7">
        <v>0.70277777777777783</v>
      </c>
    </row>
    <row r="37" spans="1:9" x14ac:dyDescent="0.2">
      <c r="A37" s="1">
        <f t="shared" si="0"/>
        <v>43651</v>
      </c>
      <c r="B37" s="4" t="s">
        <v>37</v>
      </c>
      <c r="C37" s="4" t="s">
        <v>38</v>
      </c>
      <c r="D37" s="4" t="s">
        <v>39</v>
      </c>
      <c r="E37" s="5">
        <v>34655</v>
      </c>
      <c r="F37" s="5" t="s">
        <v>41</v>
      </c>
      <c r="G37" s="5">
        <f t="shared" si="1"/>
        <v>1</v>
      </c>
      <c r="H37" s="6">
        <v>43651</v>
      </c>
      <c r="I37" s="7">
        <v>0.77430555555555547</v>
      </c>
    </row>
    <row r="38" spans="1:9" x14ac:dyDescent="0.2">
      <c r="A38" s="1">
        <f t="shared" si="0"/>
        <v>43650</v>
      </c>
      <c r="B38" s="4" t="s">
        <v>37</v>
      </c>
      <c r="C38" s="4" t="s">
        <v>38</v>
      </c>
      <c r="D38" s="4" t="s">
        <v>39</v>
      </c>
      <c r="E38" s="5">
        <v>34134</v>
      </c>
      <c r="F38" s="5" t="s">
        <v>42</v>
      </c>
      <c r="G38" s="5">
        <f t="shared" si="1"/>
        <v>1</v>
      </c>
      <c r="H38" s="6">
        <v>43650</v>
      </c>
      <c r="I38" s="7">
        <v>0.71458333333333324</v>
      </c>
    </row>
    <row r="39" spans="1:9" x14ac:dyDescent="0.2">
      <c r="A39" s="1">
        <f t="shared" si="0"/>
        <v>43649</v>
      </c>
      <c r="B39" s="4" t="s">
        <v>37</v>
      </c>
      <c r="C39" s="4" t="s">
        <v>38</v>
      </c>
      <c r="D39" s="4" t="s">
        <v>39</v>
      </c>
      <c r="E39" s="5">
        <v>34134</v>
      </c>
      <c r="F39" s="5" t="s">
        <v>40</v>
      </c>
      <c r="G39" s="5">
        <f t="shared" si="1"/>
        <v>-1</v>
      </c>
      <c r="H39" s="6">
        <v>43649</v>
      </c>
      <c r="I39" s="7">
        <v>0.74791666666666667</v>
      </c>
    </row>
    <row r="40" spans="1:9" x14ac:dyDescent="0.2">
      <c r="A40" s="1">
        <f t="shared" si="0"/>
        <v>43648</v>
      </c>
      <c r="B40" s="4" t="s">
        <v>37</v>
      </c>
      <c r="C40" s="4" t="s">
        <v>38</v>
      </c>
      <c r="D40" s="4" t="s">
        <v>39</v>
      </c>
      <c r="E40" s="5">
        <v>33577</v>
      </c>
      <c r="F40" s="5" t="s">
        <v>41</v>
      </c>
      <c r="G40" s="5">
        <f t="shared" si="1"/>
        <v>1</v>
      </c>
      <c r="H40" s="6">
        <v>43648</v>
      </c>
      <c r="I40" s="7">
        <v>0.71805555555555556</v>
      </c>
    </row>
    <row r="41" spans="1:9" x14ac:dyDescent="0.2">
      <c r="A41" s="1">
        <f t="shared" si="0"/>
        <v>43647</v>
      </c>
      <c r="B41" s="4" t="s">
        <v>37</v>
      </c>
      <c r="C41" s="4" t="s">
        <v>38</v>
      </c>
      <c r="D41" s="4" t="s">
        <v>39</v>
      </c>
      <c r="E41" s="5">
        <v>33549</v>
      </c>
      <c r="F41" s="5" t="s">
        <v>41</v>
      </c>
      <c r="G41" s="5">
        <f t="shared" si="1"/>
        <v>1</v>
      </c>
      <c r="H41" s="6">
        <v>43647</v>
      </c>
      <c r="I41" s="7">
        <v>0.72361111111111109</v>
      </c>
    </row>
    <row r="42" spans="1:9" x14ac:dyDescent="0.2">
      <c r="A42" s="1">
        <f t="shared" si="0"/>
        <v>43644</v>
      </c>
      <c r="B42" s="4" t="s">
        <v>37</v>
      </c>
      <c r="C42" s="4" t="s">
        <v>38</v>
      </c>
      <c r="D42" s="4" t="s">
        <v>39</v>
      </c>
      <c r="E42" s="5">
        <v>34006</v>
      </c>
      <c r="F42" s="5" t="s">
        <v>41</v>
      </c>
      <c r="G42" s="5">
        <f t="shared" si="1"/>
        <v>1</v>
      </c>
      <c r="H42" s="6">
        <v>43644</v>
      </c>
      <c r="I42" s="7">
        <v>0.80486111111111114</v>
      </c>
    </row>
    <row r="43" spans="1:9" x14ac:dyDescent="0.2">
      <c r="A43" s="1">
        <f t="shared" si="0"/>
        <v>43643</v>
      </c>
      <c r="B43" s="4" t="s">
        <v>37</v>
      </c>
      <c r="C43" s="4" t="s">
        <v>38</v>
      </c>
      <c r="D43" s="4" t="s">
        <v>39</v>
      </c>
      <c r="E43" s="5">
        <v>33849</v>
      </c>
      <c r="F43" s="5" t="s">
        <v>41</v>
      </c>
      <c r="G43" s="5">
        <f t="shared" si="1"/>
        <v>1</v>
      </c>
      <c r="H43" s="6">
        <v>43643</v>
      </c>
      <c r="I43" s="7">
        <v>0.7270833333333333</v>
      </c>
    </row>
    <row r="44" spans="1:9" x14ac:dyDescent="0.2">
      <c r="A44" s="1">
        <f t="shared" si="0"/>
        <v>43642</v>
      </c>
      <c r="B44" s="4" t="s">
        <v>37</v>
      </c>
      <c r="C44" s="4" t="s">
        <v>38</v>
      </c>
      <c r="D44" s="4" t="s">
        <v>39</v>
      </c>
      <c r="E44" s="5">
        <v>33885</v>
      </c>
      <c r="F44" s="5" t="s">
        <v>40</v>
      </c>
      <c r="G44" s="5">
        <f t="shared" si="1"/>
        <v>-1</v>
      </c>
      <c r="H44" s="6">
        <v>43642</v>
      </c>
      <c r="I44" s="7">
        <v>0.74583333333333324</v>
      </c>
    </row>
    <row r="45" spans="1:9" x14ac:dyDescent="0.2">
      <c r="A45" s="1">
        <f t="shared" si="0"/>
        <v>43641</v>
      </c>
      <c r="B45" s="4" t="s">
        <v>37</v>
      </c>
      <c r="C45" s="4" t="s">
        <v>38</v>
      </c>
      <c r="D45" s="4" t="s">
        <v>39</v>
      </c>
      <c r="E45" s="5">
        <v>34329</v>
      </c>
      <c r="F45" s="5" t="s">
        <v>40</v>
      </c>
      <c r="G45" s="5">
        <f t="shared" si="1"/>
        <v>-1</v>
      </c>
      <c r="H45" s="6">
        <v>43641</v>
      </c>
      <c r="I45" s="7">
        <v>0.72361111111111109</v>
      </c>
    </row>
    <row r="46" spans="1:9" x14ac:dyDescent="0.2">
      <c r="A46" s="1">
        <f t="shared" si="0"/>
        <v>43640</v>
      </c>
      <c r="B46" s="4" t="s">
        <v>37</v>
      </c>
      <c r="C46" s="4" t="s">
        <v>38</v>
      </c>
      <c r="D46" s="4" t="s">
        <v>39</v>
      </c>
      <c r="E46" s="5">
        <v>34041</v>
      </c>
      <c r="F46" s="5" t="s">
        <v>41</v>
      </c>
      <c r="G46" s="5">
        <f t="shared" si="1"/>
        <v>1</v>
      </c>
      <c r="H46" s="6">
        <v>43640</v>
      </c>
      <c r="I46" s="7">
        <v>0.71805555555555556</v>
      </c>
    </row>
    <row r="47" spans="1:9" x14ac:dyDescent="0.2">
      <c r="A47" s="1">
        <f t="shared" si="0"/>
        <v>43637</v>
      </c>
      <c r="B47" s="4" t="s">
        <v>37</v>
      </c>
      <c r="C47" s="4" t="s">
        <v>38</v>
      </c>
      <c r="D47" s="4" t="s">
        <v>39</v>
      </c>
      <c r="E47" s="5">
        <v>33909</v>
      </c>
      <c r="F47" s="5" t="s">
        <v>41</v>
      </c>
      <c r="G47" s="5">
        <f t="shared" si="1"/>
        <v>1</v>
      </c>
      <c r="H47" s="6">
        <v>43637</v>
      </c>
      <c r="I47" s="7">
        <v>0.71111111111111114</v>
      </c>
    </row>
    <row r="48" spans="1:9" x14ac:dyDescent="0.2">
      <c r="A48" s="1">
        <f t="shared" si="0"/>
        <v>43636</v>
      </c>
      <c r="B48" s="4" t="s">
        <v>37</v>
      </c>
      <c r="C48" s="4" t="s">
        <v>38</v>
      </c>
      <c r="D48" s="4" t="s">
        <v>39</v>
      </c>
      <c r="E48" s="5">
        <v>33520</v>
      </c>
      <c r="F48" s="5" t="s">
        <v>40</v>
      </c>
      <c r="G48" s="5">
        <f t="shared" si="1"/>
        <v>-1</v>
      </c>
      <c r="H48" s="6">
        <v>43636</v>
      </c>
      <c r="I48" s="7">
        <v>0.71388888888888891</v>
      </c>
    </row>
    <row r="49" spans="1:9" x14ac:dyDescent="0.2">
      <c r="A49" s="1">
        <f t="shared" si="0"/>
        <v>43635</v>
      </c>
      <c r="B49" s="4" t="s">
        <v>37</v>
      </c>
      <c r="C49" s="4" t="s">
        <v>38</v>
      </c>
      <c r="D49" s="4" t="s">
        <v>39</v>
      </c>
      <c r="E49" s="5">
        <v>32850</v>
      </c>
      <c r="F49" s="5" t="s">
        <v>41</v>
      </c>
      <c r="G49" s="5">
        <f t="shared" si="1"/>
        <v>1</v>
      </c>
      <c r="H49" s="6">
        <v>43635</v>
      </c>
      <c r="I49" s="7">
        <v>0.7104166666666667</v>
      </c>
    </row>
    <row r="50" spans="1:9" x14ac:dyDescent="0.2">
      <c r="A50" s="1">
        <f t="shared" si="0"/>
        <v>43634</v>
      </c>
      <c r="B50" s="4" t="s">
        <v>37</v>
      </c>
      <c r="C50" s="4" t="s">
        <v>38</v>
      </c>
      <c r="D50" s="4" t="s">
        <v>39</v>
      </c>
      <c r="E50" s="5">
        <v>32918</v>
      </c>
      <c r="F50" s="5" t="s">
        <v>41</v>
      </c>
      <c r="G50" s="5">
        <f t="shared" si="1"/>
        <v>1</v>
      </c>
      <c r="H50" s="6">
        <v>43634</v>
      </c>
      <c r="I50" s="7">
        <v>0.71388888888888891</v>
      </c>
    </row>
    <row r="51" spans="1:9" x14ac:dyDescent="0.2">
      <c r="A51" s="1">
        <f t="shared" si="0"/>
        <v>43633</v>
      </c>
      <c r="B51" s="4" t="s">
        <v>37</v>
      </c>
      <c r="C51" s="4" t="s">
        <v>38</v>
      </c>
      <c r="D51" s="4" t="s">
        <v>39</v>
      </c>
      <c r="E51" s="5">
        <v>32733</v>
      </c>
      <c r="F51" s="5" t="s">
        <v>40</v>
      </c>
      <c r="G51" s="5">
        <f t="shared" si="1"/>
        <v>-1</v>
      </c>
      <c r="H51" s="6">
        <v>43633</v>
      </c>
      <c r="I51" s="7">
        <v>0.70972222222222225</v>
      </c>
    </row>
    <row r="52" spans="1:9" x14ac:dyDescent="0.2">
      <c r="A52" s="1">
        <f t="shared" si="0"/>
        <v>43630</v>
      </c>
      <c r="B52" s="4" t="s">
        <v>37</v>
      </c>
      <c r="C52" s="4" t="s">
        <v>38</v>
      </c>
      <c r="D52" s="4" t="s">
        <v>39</v>
      </c>
      <c r="E52" s="5">
        <v>33061</v>
      </c>
      <c r="F52" s="5" t="s">
        <v>41</v>
      </c>
      <c r="G52" s="5">
        <f t="shared" si="1"/>
        <v>1</v>
      </c>
      <c r="H52" s="6">
        <v>43630</v>
      </c>
      <c r="I52" s="7">
        <v>0.70694444444444438</v>
      </c>
    </row>
    <row r="53" spans="1:9" x14ac:dyDescent="0.2">
      <c r="A53" s="1">
        <f t="shared" si="0"/>
        <v>43629</v>
      </c>
      <c r="B53" s="4" t="s">
        <v>37</v>
      </c>
      <c r="C53" s="4" t="s">
        <v>38</v>
      </c>
      <c r="D53" s="4" t="s">
        <v>39</v>
      </c>
      <c r="E53" s="5">
        <v>32632</v>
      </c>
      <c r="F53" s="5" t="s">
        <v>42</v>
      </c>
      <c r="G53" s="5">
        <f t="shared" si="1"/>
        <v>1</v>
      </c>
      <c r="H53" s="6">
        <v>43629</v>
      </c>
      <c r="I53" s="7">
        <v>0.69861111111111107</v>
      </c>
    </row>
    <row r="54" spans="1:9" x14ac:dyDescent="0.2">
      <c r="A54" s="1">
        <f t="shared" si="0"/>
        <v>43628</v>
      </c>
      <c r="B54" s="4" t="s">
        <v>37</v>
      </c>
      <c r="C54" s="4" t="s">
        <v>38</v>
      </c>
      <c r="D54" s="4" t="s">
        <v>39</v>
      </c>
      <c r="E54" s="5">
        <v>32590</v>
      </c>
      <c r="F54" s="5" t="s">
        <v>41</v>
      </c>
      <c r="G54" s="5">
        <f t="shared" si="1"/>
        <v>1</v>
      </c>
      <c r="H54" s="6">
        <v>43628</v>
      </c>
      <c r="I54" s="7">
        <v>0.72083333333333333</v>
      </c>
    </row>
    <row r="55" spans="1:9" x14ac:dyDescent="0.2">
      <c r="A55" s="1">
        <f t="shared" si="0"/>
        <v>43627</v>
      </c>
      <c r="B55" s="4" t="s">
        <v>37</v>
      </c>
      <c r="C55" s="4" t="s">
        <v>38</v>
      </c>
      <c r="D55" s="4" t="s">
        <v>39</v>
      </c>
      <c r="E55" s="5">
        <v>32331</v>
      </c>
      <c r="F55" s="5" t="s">
        <v>40</v>
      </c>
      <c r="G55" s="5">
        <f t="shared" si="1"/>
        <v>-1</v>
      </c>
      <c r="H55" s="6">
        <v>43627</v>
      </c>
      <c r="I55" s="7">
        <v>0.70277777777777783</v>
      </c>
    </row>
    <row r="56" spans="1:9" x14ac:dyDescent="0.2">
      <c r="A56" s="1">
        <f t="shared" si="0"/>
        <v>43626</v>
      </c>
      <c r="B56" s="4" t="s">
        <v>37</v>
      </c>
      <c r="C56" s="4" t="s">
        <v>38</v>
      </c>
      <c r="D56" s="4" t="s">
        <v>39</v>
      </c>
      <c r="E56" s="5">
        <v>32527</v>
      </c>
      <c r="F56" s="5" t="s">
        <v>41</v>
      </c>
      <c r="G56" s="5">
        <f t="shared" si="1"/>
        <v>1</v>
      </c>
      <c r="H56" s="6">
        <v>43626</v>
      </c>
      <c r="I56" s="7">
        <v>0.7055555555555556</v>
      </c>
    </row>
    <row r="57" spans="1:9" x14ac:dyDescent="0.2">
      <c r="A57" s="1">
        <f t="shared" si="0"/>
        <v>43623</v>
      </c>
      <c r="B57" s="4" t="s">
        <v>37</v>
      </c>
      <c r="C57" s="4" t="s">
        <v>38</v>
      </c>
      <c r="D57" s="4" t="s">
        <v>39</v>
      </c>
      <c r="E57" s="5">
        <v>32607</v>
      </c>
      <c r="F57" s="5" t="s">
        <v>41</v>
      </c>
      <c r="G57" s="5">
        <f t="shared" si="1"/>
        <v>1</v>
      </c>
      <c r="H57" s="6">
        <v>43623</v>
      </c>
      <c r="I57" s="7">
        <v>0.72777777777777775</v>
      </c>
    </row>
    <row r="58" spans="1:9" x14ac:dyDescent="0.2">
      <c r="A58" s="1">
        <f t="shared" si="0"/>
        <v>43622</v>
      </c>
      <c r="B58" s="4" t="s">
        <v>37</v>
      </c>
      <c r="C58" s="4" t="s">
        <v>38</v>
      </c>
      <c r="D58" s="4" t="s">
        <v>39</v>
      </c>
      <c r="E58" s="5">
        <v>32611</v>
      </c>
      <c r="F58" s="5" t="s">
        <v>41</v>
      </c>
      <c r="G58" s="5">
        <f t="shared" si="1"/>
        <v>1</v>
      </c>
      <c r="H58" s="6">
        <v>43622</v>
      </c>
      <c r="I58" s="7">
        <v>0.69791666666666663</v>
      </c>
    </row>
    <row r="59" spans="1:9" x14ac:dyDescent="0.2">
      <c r="A59" s="1">
        <f t="shared" si="0"/>
        <v>43620</v>
      </c>
      <c r="B59" s="4" t="s">
        <v>37</v>
      </c>
      <c r="C59" s="4" t="s">
        <v>38</v>
      </c>
      <c r="D59" s="4" t="s">
        <v>39</v>
      </c>
      <c r="E59" s="5">
        <v>32407</v>
      </c>
      <c r="F59" s="5" t="s">
        <v>40</v>
      </c>
      <c r="G59" s="5">
        <f t="shared" si="1"/>
        <v>-1</v>
      </c>
      <c r="H59" s="6">
        <v>43620</v>
      </c>
      <c r="I59" s="7">
        <v>0.70833333333333337</v>
      </c>
    </row>
    <row r="60" spans="1:9" x14ac:dyDescent="0.2">
      <c r="A60" s="1">
        <f t="shared" si="0"/>
        <v>43619</v>
      </c>
      <c r="B60" s="4" t="s">
        <v>37</v>
      </c>
      <c r="C60" s="4" t="s">
        <v>38</v>
      </c>
      <c r="D60" s="4" t="s">
        <v>39</v>
      </c>
      <c r="E60" s="5">
        <v>32206</v>
      </c>
      <c r="F60" s="5" t="s">
        <v>40</v>
      </c>
      <c r="G60" s="5">
        <f t="shared" si="1"/>
        <v>-1</v>
      </c>
      <c r="H60" s="6">
        <v>43619</v>
      </c>
      <c r="I60" s="7">
        <v>0.70208333333333339</v>
      </c>
    </row>
    <row r="61" spans="1:9" x14ac:dyDescent="0.2">
      <c r="A61" s="1">
        <f t="shared" si="0"/>
        <v>43616</v>
      </c>
      <c r="B61" s="4" t="s">
        <v>37</v>
      </c>
      <c r="C61" s="4" t="s">
        <v>38</v>
      </c>
      <c r="D61" s="4" t="s">
        <v>39</v>
      </c>
      <c r="E61" s="5">
        <v>32056</v>
      </c>
      <c r="F61" s="5" t="s">
        <v>41</v>
      </c>
      <c r="G61" s="5">
        <f t="shared" si="1"/>
        <v>1</v>
      </c>
      <c r="H61" s="6">
        <v>43616</v>
      </c>
      <c r="I61" s="7">
        <v>0.77222222222222225</v>
      </c>
    </row>
    <row r="62" spans="1:9" x14ac:dyDescent="0.2">
      <c r="A62" s="1">
        <f t="shared" si="0"/>
        <v>43615</v>
      </c>
      <c r="B62" s="4" t="s">
        <v>37</v>
      </c>
      <c r="C62" s="4" t="s">
        <v>38</v>
      </c>
      <c r="D62" s="4" t="s">
        <v>39</v>
      </c>
      <c r="E62" s="5">
        <v>31674</v>
      </c>
      <c r="F62" s="5" t="s">
        <v>41</v>
      </c>
      <c r="G62" s="5">
        <f t="shared" si="1"/>
        <v>1</v>
      </c>
      <c r="H62" s="6">
        <v>43615</v>
      </c>
      <c r="I62" s="7">
        <v>0.71597222222222223</v>
      </c>
    </row>
    <row r="63" spans="1:9" x14ac:dyDescent="0.2">
      <c r="A63" s="1">
        <f t="shared" si="0"/>
        <v>43614</v>
      </c>
      <c r="B63" s="4" t="s">
        <v>37</v>
      </c>
      <c r="C63" s="4" t="s">
        <v>38</v>
      </c>
      <c r="D63" s="4" t="s">
        <v>39</v>
      </c>
      <c r="E63" s="5">
        <v>31802</v>
      </c>
      <c r="F63" s="5" t="s">
        <v>40</v>
      </c>
      <c r="G63" s="5">
        <f t="shared" si="1"/>
        <v>-1</v>
      </c>
      <c r="H63" s="6">
        <v>43614</v>
      </c>
      <c r="I63" s="7">
        <v>0.71597222222222223</v>
      </c>
    </row>
    <row r="64" spans="1:9" x14ac:dyDescent="0.2">
      <c r="A64" s="1">
        <f t="shared" si="0"/>
        <v>43613</v>
      </c>
      <c r="B64" s="4" t="s">
        <v>37</v>
      </c>
      <c r="C64" s="4" t="s">
        <v>38</v>
      </c>
      <c r="D64" s="4" t="s">
        <v>39</v>
      </c>
      <c r="E64" s="5">
        <v>31710</v>
      </c>
      <c r="F64" s="5" t="s">
        <v>41</v>
      </c>
      <c r="G64" s="5">
        <f t="shared" si="1"/>
        <v>1</v>
      </c>
      <c r="H64" s="6">
        <v>43613</v>
      </c>
      <c r="I64" s="7">
        <v>0.73055555555555562</v>
      </c>
    </row>
    <row r="65" spans="1:9" x14ac:dyDescent="0.2">
      <c r="A65" s="1">
        <f t="shared" si="0"/>
        <v>43612</v>
      </c>
      <c r="B65" s="4" t="s">
        <v>37</v>
      </c>
      <c r="C65" s="4" t="s">
        <v>38</v>
      </c>
      <c r="D65" s="4" t="s">
        <v>39</v>
      </c>
      <c r="E65" s="5">
        <v>31708</v>
      </c>
      <c r="F65" s="5" t="s">
        <v>41</v>
      </c>
      <c r="G65" s="5">
        <f t="shared" si="1"/>
        <v>1</v>
      </c>
      <c r="H65" s="6">
        <v>43612</v>
      </c>
      <c r="I65" s="7">
        <v>0.74305555555555547</v>
      </c>
    </row>
    <row r="66" spans="1:9" x14ac:dyDescent="0.2">
      <c r="A66" s="1">
        <f t="shared" si="0"/>
        <v>43609</v>
      </c>
      <c r="B66" s="4" t="s">
        <v>37</v>
      </c>
      <c r="C66" s="4" t="s">
        <v>38</v>
      </c>
      <c r="D66" s="4" t="s">
        <v>39</v>
      </c>
      <c r="E66" s="5">
        <v>31591</v>
      </c>
      <c r="F66" s="5" t="s">
        <v>40</v>
      </c>
      <c r="G66" s="5">
        <f t="shared" si="1"/>
        <v>-1</v>
      </c>
      <c r="H66" s="6">
        <v>43609</v>
      </c>
      <c r="I66" s="7">
        <v>0.69930555555555562</v>
      </c>
    </row>
    <row r="67" spans="1:9" x14ac:dyDescent="0.2">
      <c r="A67" s="1">
        <f t="shared" ref="A67:A130" si="2">H67</f>
        <v>43608</v>
      </c>
      <c r="B67" s="4" t="s">
        <v>37</v>
      </c>
      <c r="C67" s="4" t="s">
        <v>38</v>
      </c>
      <c r="D67" s="4" t="s">
        <v>39</v>
      </c>
      <c r="E67" s="5">
        <v>31699</v>
      </c>
      <c r="F67" s="5" t="s">
        <v>41</v>
      </c>
      <c r="G67" s="5">
        <f t="shared" ref="G67:G130" si="3">IF(F67="-",-1,1)</f>
        <v>1</v>
      </c>
      <c r="H67" s="6">
        <v>43608</v>
      </c>
      <c r="I67" s="7">
        <v>0.70277777777777783</v>
      </c>
    </row>
    <row r="68" spans="1:9" x14ac:dyDescent="0.2">
      <c r="A68" s="1">
        <f t="shared" si="2"/>
        <v>43607</v>
      </c>
      <c r="B68" s="4" t="s">
        <v>37</v>
      </c>
      <c r="C68" s="4" t="s">
        <v>38</v>
      </c>
      <c r="D68" s="4" t="s">
        <v>39</v>
      </c>
      <c r="E68" s="5">
        <v>31504</v>
      </c>
      <c r="F68" s="5" t="s">
        <v>41</v>
      </c>
      <c r="G68" s="5">
        <f t="shared" si="3"/>
        <v>1</v>
      </c>
      <c r="H68" s="6">
        <v>43607</v>
      </c>
      <c r="I68" s="7">
        <v>0.71527777777777779</v>
      </c>
    </row>
    <row r="69" spans="1:9" x14ac:dyDescent="0.2">
      <c r="A69" s="1">
        <f t="shared" si="2"/>
        <v>43606</v>
      </c>
      <c r="B69" s="4" t="s">
        <v>37</v>
      </c>
      <c r="C69" s="4" t="s">
        <v>38</v>
      </c>
      <c r="D69" s="4" t="s">
        <v>39</v>
      </c>
      <c r="E69" s="5">
        <v>31540</v>
      </c>
      <c r="F69" s="5" t="s">
        <v>41</v>
      </c>
      <c r="G69" s="5">
        <f t="shared" si="3"/>
        <v>1</v>
      </c>
      <c r="H69" s="6">
        <v>43606</v>
      </c>
      <c r="I69" s="7">
        <v>0.70763888888888893</v>
      </c>
    </row>
    <row r="70" spans="1:9" x14ac:dyDescent="0.2">
      <c r="A70" s="1">
        <f t="shared" si="2"/>
        <v>43605</v>
      </c>
      <c r="B70" s="4" t="s">
        <v>37</v>
      </c>
      <c r="C70" s="4" t="s">
        <v>38</v>
      </c>
      <c r="D70" s="4" t="s">
        <v>39</v>
      </c>
      <c r="E70" s="5">
        <v>31550</v>
      </c>
      <c r="F70" s="5" t="s">
        <v>41</v>
      </c>
      <c r="G70" s="5">
        <f t="shared" si="3"/>
        <v>1</v>
      </c>
      <c r="H70" s="6">
        <v>43605</v>
      </c>
      <c r="I70" s="7">
        <v>0.71180555555555547</v>
      </c>
    </row>
    <row r="71" spans="1:9" x14ac:dyDescent="0.2">
      <c r="A71" s="1">
        <f t="shared" si="2"/>
        <v>43602</v>
      </c>
      <c r="B71" s="4" t="s">
        <v>37</v>
      </c>
      <c r="C71" s="4" t="s">
        <v>38</v>
      </c>
      <c r="D71" s="4" t="s">
        <v>39</v>
      </c>
      <c r="E71" s="5">
        <v>31911</v>
      </c>
      <c r="F71" s="5" t="s">
        <v>40</v>
      </c>
      <c r="G71" s="5">
        <f t="shared" si="3"/>
        <v>-1</v>
      </c>
      <c r="H71" s="6">
        <v>43602</v>
      </c>
      <c r="I71" s="7">
        <v>0.70486111111111116</v>
      </c>
    </row>
    <row r="72" spans="1:9" x14ac:dyDescent="0.2">
      <c r="A72" s="1">
        <f t="shared" si="2"/>
        <v>43601</v>
      </c>
      <c r="B72" s="4" t="s">
        <v>37</v>
      </c>
      <c r="C72" s="4" t="s">
        <v>38</v>
      </c>
      <c r="D72" s="4" t="s">
        <v>39</v>
      </c>
      <c r="E72" s="5">
        <v>32051</v>
      </c>
      <c r="F72" s="5" t="s">
        <v>40</v>
      </c>
      <c r="G72" s="5">
        <f t="shared" si="3"/>
        <v>-1</v>
      </c>
      <c r="H72" s="6">
        <v>43601</v>
      </c>
      <c r="I72" s="7">
        <v>0.70138888888888884</v>
      </c>
    </row>
    <row r="73" spans="1:9" x14ac:dyDescent="0.2">
      <c r="A73" s="1">
        <f t="shared" si="2"/>
        <v>43600</v>
      </c>
      <c r="B73" s="4" t="s">
        <v>37</v>
      </c>
      <c r="C73" s="4" t="s">
        <v>38</v>
      </c>
      <c r="D73" s="4" t="s">
        <v>39</v>
      </c>
      <c r="E73" s="5">
        <v>32243</v>
      </c>
      <c r="F73" s="5" t="s">
        <v>41</v>
      </c>
      <c r="G73" s="5">
        <f t="shared" si="3"/>
        <v>1</v>
      </c>
      <c r="H73" s="6">
        <v>43600</v>
      </c>
      <c r="I73" s="7">
        <v>0.70416666666666661</v>
      </c>
    </row>
    <row r="74" spans="1:9" x14ac:dyDescent="0.2">
      <c r="A74" s="1">
        <f t="shared" si="2"/>
        <v>43599</v>
      </c>
      <c r="B74" s="4" t="s">
        <v>37</v>
      </c>
      <c r="C74" s="4" t="s">
        <v>38</v>
      </c>
      <c r="D74" s="4" t="s">
        <v>39</v>
      </c>
      <c r="E74" s="5">
        <v>32245</v>
      </c>
      <c r="F74" s="5" t="s">
        <v>40</v>
      </c>
      <c r="G74" s="5">
        <f t="shared" si="3"/>
        <v>-1</v>
      </c>
      <c r="H74" s="6">
        <v>43599</v>
      </c>
      <c r="I74" s="7">
        <v>0.72638888888888886</v>
      </c>
    </row>
    <row r="75" spans="1:9" x14ac:dyDescent="0.2">
      <c r="A75" s="1">
        <f t="shared" si="2"/>
        <v>43598</v>
      </c>
      <c r="B75" s="4" t="s">
        <v>37</v>
      </c>
      <c r="C75" s="4" t="s">
        <v>38</v>
      </c>
      <c r="D75" s="4" t="s">
        <v>39</v>
      </c>
      <c r="E75" s="5">
        <v>31961</v>
      </c>
      <c r="F75" s="5" t="s">
        <v>41</v>
      </c>
      <c r="G75" s="5">
        <f t="shared" si="3"/>
        <v>1</v>
      </c>
      <c r="H75" s="6">
        <v>43598</v>
      </c>
      <c r="I75" s="7">
        <v>0.71736111111111101</v>
      </c>
    </row>
    <row r="76" spans="1:9" x14ac:dyDescent="0.2">
      <c r="A76" s="1">
        <f t="shared" si="2"/>
        <v>43595</v>
      </c>
      <c r="B76" s="4" t="s">
        <v>37</v>
      </c>
      <c r="C76" s="4" t="s">
        <v>38</v>
      </c>
      <c r="D76" s="4" t="s">
        <v>39</v>
      </c>
      <c r="E76" s="5">
        <v>31751</v>
      </c>
      <c r="F76" s="5" t="s">
        <v>41</v>
      </c>
      <c r="G76" s="5">
        <f t="shared" si="3"/>
        <v>1</v>
      </c>
      <c r="H76" s="6">
        <v>43595</v>
      </c>
      <c r="I76" s="7">
        <v>0.7104166666666667</v>
      </c>
    </row>
    <row r="77" spans="1:9" x14ac:dyDescent="0.2">
      <c r="A77" s="1">
        <f t="shared" si="2"/>
        <v>43594</v>
      </c>
      <c r="B77" s="4" t="s">
        <v>37</v>
      </c>
      <c r="C77" s="4" t="s">
        <v>38</v>
      </c>
      <c r="D77" s="4" t="s">
        <v>39</v>
      </c>
      <c r="E77" s="5">
        <v>31730</v>
      </c>
      <c r="F77" s="5" t="s">
        <v>40</v>
      </c>
      <c r="G77" s="5">
        <f t="shared" si="3"/>
        <v>-1</v>
      </c>
      <c r="H77" s="6">
        <v>43594</v>
      </c>
      <c r="I77" s="7">
        <v>0.72916666666666663</v>
      </c>
    </row>
    <row r="78" spans="1:9" x14ac:dyDescent="0.2">
      <c r="A78" s="1">
        <f t="shared" si="2"/>
        <v>43593</v>
      </c>
      <c r="B78" s="4" t="s">
        <v>37</v>
      </c>
      <c r="C78" s="4" t="s">
        <v>38</v>
      </c>
      <c r="D78" s="4" t="s">
        <v>39</v>
      </c>
      <c r="E78" s="5">
        <v>31776</v>
      </c>
      <c r="F78" s="5" t="s">
        <v>41</v>
      </c>
      <c r="G78" s="5">
        <f t="shared" si="3"/>
        <v>1</v>
      </c>
      <c r="H78" s="6">
        <v>43593</v>
      </c>
      <c r="I78" s="7">
        <v>0.7090277777777777</v>
      </c>
    </row>
    <row r="79" spans="1:9" x14ac:dyDescent="0.2">
      <c r="A79" s="1">
        <f t="shared" si="2"/>
        <v>43592</v>
      </c>
      <c r="B79" s="4" t="s">
        <v>37</v>
      </c>
      <c r="C79" s="4" t="s">
        <v>38</v>
      </c>
      <c r="D79" s="4" t="s">
        <v>39</v>
      </c>
      <c r="E79" s="5">
        <v>31496</v>
      </c>
      <c r="F79" s="5" t="s">
        <v>41</v>
      </c>
      <c r="G79" s="5">
        <f t="shared" si="3"/>
        <v>1</v>
      </c>
      <c r="H79" s="6">
        <v>43592</v>
      </c>
      <c r="I79" s="7">
        <v>0.72777777777777775</v>
      </c>
    </row>
    <row r="80" spans="1:9" x14ac:dyDescent="0.2">
      <c r="A80" s="1">
        <f t="shared" si="2"/>
        <v>43591</v>
      </c>
      <c r="B80" s="4" t="s">
        <v>37</v>
      </c>
      <c r="C80" s="4" t="s">
        <v>38</v>
      </c>
      <c r="D80" s="4" t="s">
        <v>39</v>
      </c>
      <c r="E80" s="5">
        <v>31490</v>
      </c>
      <c r="F80" s="5" t="s">
        <v>40</v>
      </c>
      <c r="G80" s="5">
        <f t="shared" si="3"/>
        <v>-1</v>
      </c>
      <c r="H80" s="6">
        <v>43591</v>
      </c>
      <c r="I80" s="7">
        <v>0.70833333333333337</v>
      </c>
    </row>
    <row r="81" spans="1:9" x14ac:dyDescent="0.2">
      <c r="A81" s="1">
        <f t="shared" si="2"/>
        <v>43588</v>
      </c>
      <c r="B81" s="4" t="s">
        <v>37</v>
      </c>
      <c r="C81" s="4" t="s">
        <v>38</v>
      </c>
      <c r="D81" s="4" t="s">
        <v>39</v>
      </c>
      <c r="E81" s="5">
        <v>31220</v>
      </c>
      <c r="F81" s="5" t="s">
        <v>40</v>
      </c>
      <c r="G81" s="5">
        <f t="shared" si="3"/>
        <v>-1</v>
      </c>
      <c r="H81" s="6">
        <v>43588</v>
      </c>
      <c r="I81" s="7">
        <v>0.72361111111111109</v>
      </c>
    </row>
    <row r="82" spans="1:9" x14ac:dyDescent="0.2">
      <c r="A82" s="1">
        <f t="shared" si="2"/>
        <v>43587</v>
      </c>
      <c r="B82" s="4" t="s">
        <v>37</v>
      </c>
      <c r="C82" s="4" t="s">
        <v>38</v>
      </c>
      <c r="D82" s="4" t="s">
        <v>39</v>
      </c>
      <c r="E82" s="5">
        <v>31310</v>
      </c>
      <c r="F82" s="5" t="s">
        <v>40</v>
      </c>
      <c r="G82" s="5">
        <f t="shared" si="3"/>
        <v>-1</v>
      </c>
      <c r="H82" s="6">
        <v>43587</v>
      </c>
      <c r="I82" s="7">
        <v>0.71944444444444444</v>
      </c>
    </row>
    <row r="83" spans="1:9" x14ac:dyDescent="0.2">
      <c r="A83" s="1">
        <f t="shared" si="2"/>
        <v>43585</v>
      </c>
      <c r="B83" s="4" t="s">
        <v>37</v>
      </c>
      <c r="C83" s="4" t="s">
        <v>38</v>
      </c>
      <c r="D83" s="4" t="s">
        <v>39</v>
      </c>
      <c r="E83" s="5">
        <v>31723</v>
      </c>
      <c r="F83" s="5" t="s">
        <v>40</v>
      </c>
      <c r="G83" s="5">
        <f t="shared" si="3"/>
        <v>-1</v>
      </c>
      <c r="H83" s="6">
        <v>43585</v>
      </c>
      <c r="I83" s="7">
        <v>0.79236111111111107</v>
      </c>
    </row>
    <row r="84" spans="1:9" x14ac:dyDescent="0.2">
      <c r="A84" s="1">
        <f t="shared" si="2"/>
        <v>43581</v>
      </c>
      <c r="B84" s="4" t="s">
        <v>37</v>
      </c>
      <c r="C84" s="4" t="s">
        <v>38</v>
      </c>
      <c r="D84" s="4" t="s">
        <v>39</v>
      </c>
      <c r="E84" s="5">
        <v>31764</v>
      </c>
      <c r="F84" s="5" t="s">
        <v>40</v>
      </c>
      <c r="G84" s="5">
        <f t="shared" si="3"/>
        <v>-1</v>
      </c>
      <c r="H84" s="6">
        <v>43581</v>
      </c>
      <c r="I84" s="7">
        <v>0.70486111111111116</v>
      </c>
    </row>
    <row r="85" spans="1:9" x14ac:dyDescent="0.2">
      <c r="A85" s="1">
        <f t="shared" si="2"/>
        <v>43580</v>
      </c>
      <c r="B85" s="4" t="s">
        <v>37</v>
      </c>
      <c r="C85" s="4" t="s">
        <v>38</v>
      </c>
      <c r="D85" s="4" t="s">
        <v>39</v>
      </c>
      <c r="E85" s="5">
        <v>31794</v>
      </c>
      <c r="F85" s="5" t="s">
        <v>41</v>
      </c>
      <c r="G85" s="5">
        <f t="shared" si="3"/>
        <v>1</v>
      </c>
      <c r="H85" s="6">
        <v>43580</v>
      </c>
      <c r="I85" s="7">
        <v>0.70277777777777783</v>
      </c>
    </row>
    <row r="86" spans="1:9" x14ac:dyDescent="0.2">
      <c r="A86" s="1">
        <f t="shared" si="2"/>
        <v>43579</v>
      </c>
      <c r="B86" s="4" t="s">
        <v>37</v>
      </c>
      <c r="C86" s="4" t="s">
        <v>38</v>
      </c>
      <c r="D86" s="4" t="s">
        <v>39</v>
      </c>
      <c r="E86" s="5">
        <v>31501</v>
      </c>
      <c r="F86" s="5" t="s">
        <v>41</v>
      </c>
      <c r="G86" s="5">
        <f t="shared" si="3"/>
        <v>1</v>
      </c>
      <c r="H86" s="6">
        <v>43579</v>
      </c>
      <c r="I86" s="7">
        <v>0.69930555555555562</v>
      </c>
    </row>
    <row r="87" spans="1:9" x14ac:dyDescent="0.2">
      <c r="A87" s="1">
        <f t="shared" si="2"/>
        <v>43578</v>
      </c>
      <c r="B87" s="4" t="s">
        <v>37</v>
      </c>
      <c r="C87" s="4" t="s">
        <v>38</v>
      </c>
      <c r="D87" s="4" t="s">
        <v>39</v>
      </c>
      <c r="E87" s="5">
        <v>31560</v>
      </c>
      <c r="F87" s="5" t="s">
        <v>42</v>
      </c>
      <c r="G87" s="5">
        <f t="shared" si="3"/>
        <v>1</v>
      </c>
      <c r="H87" s="6">
        <v>43578</v>
      </c>
      <c r="I87" s="7">
        <v>0.69305555555555554</v>
      </c>
    </row>
    <row r="88" spans="1:9" x14ac:dyDescent="0.2">
      <c r="A88" s="1">
        <f t="shared" si="2"/>
        <v>43577</v>
      </c>
      <c r="B88" s="4" t="s">
        <v>37</v>
      </c>
      <c r="C88" s="4" t="s">
        <v>38</v>
      </c>
      <c r="D88" s="4" t="s">
        <v>39</v>
      </c>
      <c r="E88" s="5">
        <v>31560</v>
      </c>
      <c r="F88" s="5" t="s">
        <v>42</v>
      </c>
      <c r="G88" s="5">
        <f t="shared" si="3"/>
        <v>1</v>
      </c>
      <c r="H88" s="6">
        <v>43577</v>
      </c>
      <c r="I88" s="7">
        <v>0.71319444444444446</v>
      </c>
    </row>
    <row r="89" spans="1:9" x14ac:dyDescent="0.2">
      <c r="A89" s="1">
        <f t="shared" si="2"/>
        <v>43573</v>
      </c>
      <c r="B89" s="4" t="s">
        <v>37</v>
      </c>
      <c r="C89" s="4" t="s">
        <v>38</v>
      </c>
      <c r="D89" s="4" t="s">
        <v>39</v>
      </c>
      <c r="E89" s="5">
        <v>31394</v>
      </c>
      <c r="F89" s="5" t="s">
        <v>41</v>
      </c>
      <c r="G89" s="5">
        <f t="shared" si="3"/>
        <v>1</v>
      </c>
      <c r="H89" s="6">
        <v>43573</v>
      </c>
      <c r="I89" s="7">
        <v>0.74513888888888891</v>
      </c>
    </row>
    <row r="90" spans="1:9" x14ac:dyDescent="0.2">
      <c r="A90" s="1">
        <f t="shared" si="2"/>
        <v>43571</v>
      </c>
      <c r="B90" s="4" t="s">
        <v>37</v>
      </c>
      <c r="C90" s="4" t="s">
        <v>38</v>
      </c>
      <c r="D90" s="4" t="s">
        <v>39</v>
      </c>
      <c r="E90" s="5">
        <v>31641</v>
      </c>
      <c r="F90" s="5" t="s">
        <v>41</v>
      </c>
      <c r="G90" s="5">
        <f t="shared" si="3"/>
        <v>1</v>
      </c>
      <c r="H90" s="6">
        <v>43571</v>
      </c>
      <c r="I90" s="7">
        <v>0.7055555555555556</v>
      </c>
    </row>
    <row r="91" spans="1:9" x14ac:dyDescent="0.2">
      <c r="A91" s="1">
        <f t="shared" si="2"/>
        <v>43570</v>
      </c>
      <c r="B91" s="4" t="s">
        <v>37</v>
      </c>
      <c r="C91" s="4" t="s">
        <v>38</v>
      </c>
      <c r="D91" s="4" t="s">
        <v>39</v>
      </c>
      <c r="E91" s="5">
        <v>31574</v>
      </c>
      <c r="F91" s="5" t="s">
        <v>41</v>
      </c>
      <c r="G91" s="5">
        <f t="shared" si="3"/>
        <v>1</v>
      </c>
      <c r="H91" s="6">
        <v>43570</v>
      </c>
      <c r="I91" s="7">
        <v>0.70208333333333339</v>
      </c>
    </row>
    <row r="92" spans="1:9" x14ac:dyDescent="0.2">
      <c r="A92" s="1">
        <f t="shared" si="2"/>
        <v>43567</v>
      </c>
      <c r="B92" s="4" t="s">
        <v>37</v>
      </c>
      <c r="C92" s="4" t="s">
        <v>38</v>
      </c>
      <c r="D92" s="4" t="s">
        <v>39</v>
      </c>
      <c r="E92" s="5">
        <v>31673</v>
      </c>
      <c r="F92" s="5" t="s">
        <v>40</v>
      </c>
      <c r="G92" s="5">
        <f t="shared" si="3"/>
        <v>-1</v>
      </c>
      <c r="H92" s="6">
        <v>43567</v>
      </c>
      <c r="I92" s="7">
        <v>0.7090277777777777</v>
      </c>
    </row>
    <row r="93" spans="1:9" x14ac:dyDescent="0.2">
      <c r="A93" s="1">
        <f t="shared" si="2"/>
        <v>43566</v>
      </c>
      <c r="B93" s="4" t="s">
        <v>37</v>
      </c>
      <c r="C93" s="4" t="s">
        <v>38</v>
      </c>
      <c r="D93" s="4" t="s">
        <v>39</v>
      </c>
      <c r="E93" s="5">
        <v>31770</v>
      </c>
      <c r="F93" s="5" t="s">
        <v>40</v>
      </c>
      <c r="G93" s="5">
        <f t="shared" si="3"/>
        <v>-1</v>
      </c>
      <c r="H93" s="6">
        <v>43566</v>
      </c>
      <c r="I93" s="7">
        <v>0.70694444444444438</v>
      </c>
    </row>
    <row r="94" spans="1:9" x14ac:dyDescent="0.2">
      <c r="A94" s="1">
        <f t="shared" si="2"/>
        <v>43565</v>
      </c>
      <c r="B94" s="4" t="s">
        <v>37</v>
      </c>
      <c r="C94" s="4" t="s">
        <v>38</v>
      </c>
      <c r="D94" s="4" t="s">
        <v>39</v>
      </c>
      <c r="E94" s="5">
        <v>31907</v>
      </c>
      <c r="F94" s="5" t="s">
        <v>41</v>
      </c>
      <c r="G94" s="5">
        <f t="shared" si="3"/>
        <v>1</v>
      </c>
      <c r="H94" s="6">
        <v>43565</v>
      </c>
      <c r="I94" s="7">
        <v>0.70000000000000007</v>
      </c>
    </row>
    <row r="95" spans="1:9" x14ac:dyDescent="0.2">
      <c r="A95" s="1">
        <f t="shared" si="2"/>
        <v>43564</v>
      </c>
      <c r="B95" s="4" t="s">
        <v>37</v>
      </c>
      <c r="C95" s="4" t="s">
        <v>38</v>
      </c>
      <c r="D95" s="4" t="s">
        <v>39</v>
      </c>
      <c r="E95" s="5">
        <v>31886</v>
      </c>
      <c r="F95" s="5" t="s">
        <v>41</v>
      </c>
      <c r="G95" s="5">
        <f t="shared" si="3"/>
        <v>1</v>
      </c>
      <c r="H95" s="6">
        <v>43564</v>
      </c>
      <c r="I95" s="7">
        <v>0.72569444444444453</v>
      </c>
    </row>
    <row r="96" spans="1:9" x14ac:dyDescent="0.2">
      <c r="A96" s="1">
        <f t="shared" si="2"/>
        <v>43563</v>
      </c>
      <c r="B96" s="4" t="s">
        <v>37</v>
      </c>
      <c r="C96" s="4" t="s">
        <v>38</v>
      </c>
      <c r="D96" s="4" t="s">
        <v>39</v>
      </c>
      <c r="E96" s="5">
        <v>31930</v>
      </c>
      <c r="F96" s="5" t="s">
        <v>41</v>
      </c>
      <c r="G96" s="5">
        <f t="shared" si="3"/>
        <v>1</v>
      </c>
      <c r="H96" s="6">
        <v>43563</v>
      </c>
      <c r="I96" s="7">
        <v>0.71111111111111114</v>
      </c>
    </row>
    <row r="97" spans="1:9" x14ac:dyDescent="0.2">
      <c r="A97" s="1">
        <f t="shared" si="2"/>
        <v>43560</v>
      </c>
      <c r="B97" s="4" t="s">
        <v>37</v>
      </c>
      <c r="C97" s="4" t="s">
        <v>38</v>
      </c>
      <c r="D97" s="4" t="s">
        <v>39</v>
      </c>
      <c r="E97" s="5">
        <v>31615</v>
      </c>
      <c r="F97" s="5" t="s">
        <v>41</v>
      </c>
      <c r="G97" s="5">
        <f t="shared" si="3"/>
        <v>1</v>
      </c>
      <c r="H97" s="6">
        <v>43560</v>
      </c>
      <c r="I97" s="7">
        <v>0.69861111111111107</v>
      </c>
    </row>
    <row r="98" spans="1:9" x14ac:dyDescent="0.2">
      <c r="A98" s="1">
        <f t="shared" si="2"/>
        <v>43559</v>
      </c>
      <c r="B98" s="4" t="s">
        <v>37</v>
      </c>
      <c r="C98" s="4" t="s">
        <v>38</v>
      </c>
      <c r="D98" s="4" t="s">
        <v>39</v>
      </c>
      <c r="E98" s="5">
        <v>31557</v>
      </c>
      <c r="F98" s="5" t="s">
        <v>41</v>
      </c>
      <c r="G98" s="5">
        <f t="shared" si="3"/>
        <v>1</v>
      </c>
      <c r="H98" s="6">
        <v>43559</v>
      </c>
      <c r="I98" s="7">
        <v>0.70347222222222217</v>
      </c>
    </row>
    <row r="99" spans="1:9" x14ac:dyDescent="0.2">
      <c r="A99" s="1">
        <f t="shared" si="2"/>
        <v>43558</v>
      </c>
      <c r="B99" s="4" t="s">
        <v>37</v>
      </c>
      <c r="C99" s="4" t="s">
        <v>38</v>
      </c>
      <c r="D99" s="4" t="s">
        <v>39</v>
      </c>
      <c r="E99" s="5">
        <v>31454</v>
      </c>
      <c r="F99" s="5" t="s">
        <v>41</v>
      </c>
      <c r="G99" s="5">
        <f t="shared" si="3"/>
        <v>1</v>
      </c>
      <c r="H99" s="6">
        <v>43558</v>
      </c>
      <c r="I99" s="7">
        <v>0.7006944444444444</v>
      </c>
    </row>
    <row r="100" spans="1:9" x14ac:dyDescent="0.2">
      <c r="A100" s="1">
        <f t="shared" si="2"/>
        <v>43557</v>
      </c>
      <c r="B100" s="4" t="s">
        <v>37</v>
      </c>
      <c r="C100" s="4" t="s">
        <v>38</v>
      </c>
      <c r="D100" s="4" t="s">
        <v>39</v>
      </c>
      <c r="E100" s="5">
        <v>31499</v>
      </c>
      <c r="F100" s="5" t="s">
        <v>40</v>
      </c>
      <c r="G100" s="5">
        <f t="shared" si="3"/>
        <v>-1</v>
      </c>
      <c r="H100" s="6">
        <v>43557</v>
      </c>
      <c r="I100" s="7">
        <v>0.70486111111111116</v>
      </c>
    </row>
    <row r="101" spans="1:9" x14ac:dyDescent="0.2">
      <c r="A101" s="1">
        <f t="shared" si="2"/>
        <v>43556</v>
      </c>
      <c r="B101" s="4" t="s">
        <v>37</v>
      </c>
      <c r="C101" s="4" t="s">
        <v>38</v>
      </c>
      <c r="D101" s="4" t="s">
        <v>39</v>
      </c>
      <c r="E101" s="5">
        <v>31643</v>
      </c>
      <c r="F101" s="5" t="s">
        <v>40</v>
      </c>
      <c r="G101" s="5">
        <f t="shared" si="3"/>
        <v>-1</v>
      </c>
      <c r="H101" s="6">
        <v>43556</v>
      </c>
      <c r="I101" s="7">
        <v>0.70694444444444438</v>
      </c>
    </row>
    <row r="102" spans="1:9" x14ac:dyDescent="0.2">
      <c r="A102" s="1">
        <f t="shared" si="2"/>
        <v>43553</v>
      </c>
      <c r="B102" s="4" t="s">
        <v>37</v>
      </c>
      <c r="C102" s="4" t="s">
        <v>38</v>
      </c>
      <c r="D102" s="4" t="s">
        <v>39</v>
      </c>
      <c r="E102" s="5">
        <v>31601</v>
      </c>
      <c r="F102" s="5" t="s">
        <v>41</v>
      </c>
      <c r="G102" s="5">
        <f t="shared" si="3"/>
        <v>1</v>
      </c>
      <c r="H102" s="6">
        <v>43553</v>
      </c>
      <c r="I102" s="7">
        <v>0.72222222222222221</v>
      </c>
    </row>
    <row r="103" spans="1:9" x14ac:dyDescent="0.2">
      <c r="A103" s="1">
        <f t="shared" si="2"/>
        <v>43552</v>
      </c>
      <c r="B103" s="4" t="s">
        <v>37</v>
      </c>
      <c r="C103" s="4" t="s">
        <v>38</v>
      </c>
      <c r="D103" s="4" t="s">
        <v>39</v>
      </c>
      <c r="E103" s="5">
        <v>31854</v>
      </c>
      <c r="F103" s="5" t="s">
        <v>40</v>
      </c>
      <c r="G103" s="5">
        <f t="shared" si="3"/>
        <v>-1</v>
      </c>
      <c r="H103" s="6">
        <v>43552</v>
      </c>
      <c r="I103" s="7">
        <v>0.68958333333333333</v>
      </c>
    </row>
    <row r="104" spans="1:9" x14ac:dyDescent="0.2">
      <c r="A104" s="1">
        <f t="shared" si="2"/>
        <v>43551</v>
      </c>
      <c r="B104" s="4" t="s">
        <v>37</v>
      </c>
      <c r="C104" s="4" t="s">
        <v>38</v>
      </c>
      <c r="D104" s="4" t="s">
        <v>39</v>
      </c>
      <c r="E104" s="5">
        <v>32067</v>
      </c>
      <c r="F104" s="5" t="s">
        <v>41</v>
      </c>
      <c r="G104" s="5">
        <f t="shared" si="3"/>
        <v>1</v>
      </c>
      <c r="H104" s="6">
        <v>43551</v>
      </c>
      <c r="I104" s="7">
        <v>0.70138888888888884</v>
      </c>
    </row>
    <row r="105" spans="1:9" x14ac:dyDescent="0.2">
      <c r="A105" s="1">
        <f t="shared" si="2"/>
        <v>43550</v>
      </c>
      <c r="B105" s="4" t="s">
        <v>37</v>
      </c>
      <c r="C105" s="4" t="s">
        <v>38</v>
      </c>
      <c r="D105" s="4" t="s">
        <v>39</v>
      </c>
      <c r="E105" s="5">
        <v>31987</v>
      </c>
      <c r="F105" s="5" t="s">
        <v>40</v>
      </c>
      <c r="G105" s="5">
        <f t="shared" si="3"/>
        <v>-1</v>
      </c>
      <c r="H105" s="6">
        <v>43550</v>
      </c>
      <c r="I105" s="7">
        <v>0.70694444444444438</v>
      </c>
    </row>
    <row r="106" spans="1:9" x14ac:dyDescent="0.2">
      <c r="A106" s="1">
        <f t="shared" si="2"/>
        <v>43549</v>
      </c>
      <c r="B106" s="4" t="s">
        <v>37</v>
      </c>
      <c r="C106" s="4" t="s">
        <v>38</v>
      </c>
      <c r="D106" s="4" t="s">
        <v>39</v>
      </c>
      <c r="E106" s="5">
        <v>32054</v>
      </c>
      <c r="F106" s="5" t="s">
        <v>40</v>
      </c>
      <c r="G106" s="5">
        <f t="shared" si="3"/>
        <v>-1</v>
      </c>
      <c r="H106" s="6">
        <v>43549</v>
      </c>
      <c r="I106" s="7">
        <v>0.70347222222222217</v>
      </c>
    </row>
    <row r="107" spans="1:9" x14ac:dyDescent="0.2">
      <c r="A107" s="1">
        <f t="shared" si="2"/>
        <v>43546</v>
      </c>
      <c r="B107" s="4" t="s">
        <v>37</v>
      </c>
      <c r="C107" s="4" t="s">
        <v>38</v>
      </c>
      <c r="D107" s="4" t="s">
        <v>39</v>
      </c>
      <c r="E107" s="5">
        <v>32007</v>
      </c>
      <c r="F107" s="5" t="s">
        <v>41</v>
      </c>
      <c r="G107" s="5">
        <f t="shared" si="3"/>
        <v>1</v>
      </c>
      <c r="H107" s="6">
        <v>43546</v>
      </c>
      <c r="I107" s="7">
        <v>0.72638888888888886</v>
      </c>
    </row>
    <row r="108" spans="1:9" x14ac:dyDescent="0.2">
      <c r="A108" s="1">
        <f t="shared" si="2"/>
        <v>43544</v>
      </c>
      <c r="B108" s="4" t="s">
        <v>37</v>
      </c>
      <c r="C108" s="4" t="s">
        <v>38</v>
      </c>
      <c r="D108" s="4" t="s">
        <v>39</v>
      </c>
      <c r="E108" s="5">
        <v>31812</v>
      </c>
      <c r="F108" s="5" t="s">
        <v>40</v>
      </c>
      <c r="G108" s="5">
        <f t="shared" si="3"/>
        <v>-1</v>
      </c>
      <c r="H108" s="6">
        <v>43544</v>
      </c>
      <c r="I108" s="7">
        <v>0.71527777777777779</v>
      </c>
    </row>
    <row r="109" spans="1:9" x14ac:dyDescent="0.2">
      <c r="A109" s="1">
        <f t="shared" si="2"/>
        <v>43543</v>
      </c>
      <c r="B109" s="4" t="s">
        <v>37</v>
      </c>
      <c r="C109" s="4" t="s">
        <v>38</v>
      </c>
      <c r="D109" s="4" t="s">
        <v>39</v>
      </c>
      <c r="E109" s="5">
        <v>31952</v>
      </c>
      <c r="F109" s="5" t="s">
        <v>41</v>
      </c>
      <c r="G109" s="5">
        <f t="shared" si="3"/>
        <v>1</v>
      </c>
      <c r="H109" s="6">
        <v>43543</v>
      </c>
      <c r="I109" s="7">
        <v>0.70277777777777783</v>
      </c>
    </row>
    <row r="110" spans="1:9" x14ac:dyDescent="0.2">
      <c r="A110" s="1">
        <f t="shared" si="2"/>
        <v>43542</v>
      </c>
      <c r="B110" s="4" t="s">
        <v>37</v>
      </c>
      <c r="C110" s="4" t="s">
        <v>38</v>
      </c>
      <c r="D110" s="4" t="s">
        <v>39</v>
      </c>
      <c r="E110" s="5">
        <v>31725</v>
      </c>
      <c r="F110" s="5" t="s">
        <v>41</v>
      </c>
      <c r="G110" s="5">
        <f t="shared" si="3"/>
        <v>1</v>
      </c>
      <c r="H110" s="6">
        <v>43542</v>
      </c>
      <c r="I110" s="7">
        <v>0.70347222222222217</v>
      </c>
    </row>
    <row r="111" spans="1:9" x14ac:dyDescent="0.2">
      <c r="A111" s="1">
        <f t="shared" si="2"/>
        <v>43539</v>
      </c>
      <c r="B111" s="4" t="s">
        <v>37</v>
      </c>
      <c r="C111" s="4" t="s">
        <v>38</v>
      </c>
      <c r="D111" s="4" t="s">
        <v>39</v>
      </c>
      <c r="E111" s="5">
        <v>31966</v>
      </c>
      <c r="F111" s="5" t="s">
        <v>41</v>
      </c>
      <c r="G111" s="5">
        <f t="shared" si="3"/>
        <v>1</v>
      </c>
      <c r="H111" s="6">
        <v>43539</v>
      </c>
      <c r="I111" s="7">
        <v>0.72013888888888899</v>
      </c>
    </row>
    <row r="112" spans="1:9" x14ac:dyDescent="0.2">
      <c r="A112" s="1">
        <f t="shared" si="2"/>
        <v>43538</v>
      </c>
      <c r="B112" s="4" t="s">
        <v>37</v>
      </c>
      <c r="C112" s="4" t="s">
        <v>38</v>
      </c>
      <c r="D112" s="4" t="s">
        <v>39</v>
      </c>
      <c r="E112" s="5">
        <v>31960</v>
      </c>
      <c r="F112" s="5" t="s">
        <v>40</v>
      </c>
      <c r="G112" s="5">
        <f t="shared" si="3"/>
        <v>-1</v>
      </c>
      <c r="H112" s="6">
        <v>43538</v>
      </c>
      <c r="I112" s="7">
        <v>0.72638888888888886</v>
      </c>
    </row>
    <row r="113" spans="1:9" x14ac:dyDescent="0.2">
      <c r="A113" s="1">
        <f t="shared" si="2"/>
        <v>43537</v>
      </c>
      <c r="B113" s="4" t="s">
        <v>37</v>
      </c>
      <c r="C113" s="4" t="s">
        <v>38</v>
      </c>
      <c r="D113" s="4" t="s">
        <v>39</v>
      </c>
      <c r="E113" s="5">
        <v>32225</v>
      </c>
      <c r="F113" s="5" t="s">
        <v>41</v>
      </c>
      <c r="G113" s="5">
        <f t="shared" si="3"/>
        <v>1</v>
      </c>
      <c r="H113" s="6">
        <v>43537</v>
      </c>
      <c r="I113" s="7">
        <v>0.72083333333333333</v>
      </c>
    </row>
    <row r="114" spans="1:9" x14ac:dyDescent="0.2">
      <c r="A114" s="1">
        <f t="shared" si="2"/>
        <v>43536</v>
      </c>
      <c r="B114" s="4" t="s">
        <v>37</v>
      </c>
      <c r="C114" s="4" t="s">
        <v>38</v>
      </c>
      <c r="D114" s="4" t="s">
        <v>39</v>
      </c>
      <c r="E114" s="5">
        <v>32033</v>
      </c>
      <c r="F114" s="5" t="s">
        <v>41</v>
      </c>
      <c r="G114" s="5">
        <f t="shared" si="3"/>
        <v>1</v>
      </c>
      <c r="H114" s="6">
        <v>43536</v>
      </c>
      <c r="I114" s="7">
        <v>0.72430555555555554</v>
      </c>
    </row>
    <row r="115" spans="1:9" x14ac:dyDescent="0.2">
      <c r="A115" s="1">
        <f t="shared" si="2"/>
        <v>43535</v>
      </c>
      <c r="B115" s="4" t="s">
        <v>37</v>
      </c>
      <c r="C115" s="4" t="s">
        <v>38</v>
      </c>
      <c r="D115" s="4" t="s">
        <v>39</v>
      </c>
      <c r="E115" s="5">
        <v>32110</v>
      </c>
      <c r="F115" s="5" t="s">
        <v>40</v>
      </c>
      <c r="G115" s="5">
        <f t="shared" si="3"/>
        <v>-1</v>
      </c>
      <c r="H115" s="6">
        <v>43535</v>
      </c>
      <c r="I115" s="7">
        <v>0.72361111111111109</v>
      </c>
    </row>
    <row r="116" spans="1:9" x14ac:dyDescent="0.2">
      <c r="A116" s="1">
        <f t="shared" si="2"/>
        <v>43532</v>
      </c>
      <c r="B116" s="4" t="s">
        <v>37</v>
      </c>
      <c r="C116" s="4" t="s">
        <v>38</v>
      </c>
      <c r="D116" s="4" t="s">
        <v>39</v>
      </c>
      <c r="E116" s="5">
        <v>32123</v>
      </c>
      <c r="F116" s="5" t="s">
        <v>40</v>
      </c>
      <c r="G116" s="5">
        <f t="shared" si="3"/>
        <v>-1</v>
      </c>
      <c r="H116" s="6">
        <v>43532</v>
      </c>
      <c r="I116" s="7">
        <v>0.69374999999999998</v>
      </c>
    </row>
    <row r="117" spans="1:9" x14ac:dyDescent="0.2">
      <c r="A117" s="1">
        <f t="shared" si="2"/>
        <v>43531</v>
      </c>
      <c r="B117" s="4" t="s">
        <v>37</v>
      </c>
      <c r="C117" s="4" t="s">
        <v>38</v>
      </c>
      <c r="D117" s="4" t="s">
        <v>39</v>
      </c>
      <c r="E117" s="5">
        <v>31982</v>
      </c>
      <c r="F117" s="5" t="s">
        <v>41</v>
      </c>
      <c r="G117" s="5">
        <f t="shared" si="3"/>
        <v>1</v>
      </c>
      <c r="H117" s="6">
        <v>43531</v>
      </c>
      <c r="I117" s="7">
        <v>0.69513888888888886</v>
      </c>
    </row>
    <row r="118" spans="1:9" x14ac:dyDescent="0.2">
      <c r="A118" s="1">
        <f t="shared" si="2"/>
        <v>43530</v>
      </c>
      <c r="B118" s="4" t="s">
        <v>37</v>
      </c>
      <c r="C118" s="4" t="s">
        <v>38</v>
      </c>
      <c r="D118" s="4" t="s">
        <v>39</v>
      </c>
      <c r="E118" s="5">
        <v>32174</v>
      </c>
      <c r="F118" s="5" t="s">
        <v>40</v>
      </c>
      <c r="G118" s="5">
        <f t="shared" si="3"/>
        <v>-1</v>
      </c>
      <c r="H118" s="6">
        <v>43530</v>
      </c>
      <c r="I118" s="7">
        <v>0.69236111111111109</v>
      </c>
    </row>
    <row r="119" spans="1:9" x14ac:dyDescent="0.2">
      <c r="A119" s="1">
        <f t="shared" si="2"/>
        <v>43529</v>
      </c>
      <c r="B119" s="4" t="s">
        <v>37</v>
      </c>
      <c r="C119" s="4" t="s">
        <v>38</v>
      </c>
      <c r="D119" s="4" t="s">
        <v>39</v>
      </c>
      <c r="E119" s="5">
        <v>32138</v>
      </c>
      <c r="F119" s="5" t="s">
        <v>40</v>
      </c>
      <c r="G119" s="5">
        <f t="shared" si="3"/>
        <v>-1</v>
      </c>
      <c r="H119" s="6">
        <v>43529</v>
      </c>
      <c r="I119" s="7">
        <v>0.71250000000000002</v>
      </c>
    </row>
    <row r="120" spans="1:9" x14ac:dyDescent="0.2">
      <c r="A120" s="1">
        <f t="shared" si="2"/>
        <v>43525</v>
      </c>
      <c r="B120" s="4" t="s">
        <v>37</v>
      </c>
      <c r="C120" s="4" t="s">
        <v>38</v>
      </c>
      <c r="D120" s="4" t="s">
        <v>39</v>
      </c>
      <c r="E120" s="5">
        <v>32819</v>
      </c>
      <c r="F120" s="5" t="s">
        <v>40</v>
      </c>
      <c r="G120" s="5">
        <f t="shared" si="3"/>
        <v>-1</v>
      </c>
      <c r="H120" s="6">
        <v>43525</v>
      </c>
      <c r="I120" s="7">
        <v>0.71666666666666667</v>
      </c>
    </row>
    <row r="121" spans="1:9" x14ac:dyDescent="0.2">
      <c r="A121" s="1">
        <f t="shared" si="2"/>
        <v>43524</v>
      </c>
      <c r="B121" s="4" t="s">
        <v>37</v>
      </c>
      <c r="C121" s="4" t="s">
        <v>38</v>
      </c>
      <c r="D121" s="4" t="s">
        <v>39</v>
      </c>
      <c r="E121" s="5">
        <v>33250</v>
      </c>
      <c r="F121" s="5" t="s">
        <v>41</v>
      </c>
      <c r="G121" s="5">
        <f t="shared" si="3"/>
        <v>1</v>
      </c>
      <c r="H121" s="6">
        <v>43524</v>
      </c>
      <c r="I121" s="7">
        <v>0.76597222222222217</v>
      </c>
    </row>
    <row r="122" spans="1:9" x14ac:dyDescent="0.2">
      <c r="A122" s="1">
        <f t="shared" si="2"/>
        <v>43523</v>
      </c>
      <c r="B122" s="4" t="s">
        <v>37</v>
      </c>
      <c r="C122" s="4" t="s">
        <v>38</v>
      </c>
      <c r="D122" s="4" t="s">
        <v>39</v>
      </c>
      <c r="E122" s="5">
        <v>33367</v>
      </c>
      <c r="F122" s="5" t="s">
        <v>40</v>
      </c>
      <c r="G122" s="5">
        <f t="shared" si="3"/>
        <v>-1</v>
      </c>
      <c r="H122" s="6">
        <v>43523</v>
      </c>
      <c r="I122" s="7">
        <v>0.71527777777777779</v>
      </c>
    </row>
    <row r="123" spans="1:9" x14ac:dyDescent="0.2">
      <c r="A123" s="1">
        <f t="shared" si="2"/>
        <v>43522</v>
      </c>
      <c r="B123" s="4" t="s">
        <v>37</v>
      </c>
      <c r="C123" s="4" t="s">
        <v>38</v>
      </c>
      <c r="D123" s="4" t="s">
        <v>39</v>
      </c>
      <c r="E123" s="5">
        <v>33264</v>
      </c>
      <c r="F123" s="5" t="s">
        <v>40</v>
      </c>
      <c r="G123" s="5">
        <f t="shared" si="3"/>
        <v>-1</v>
      </c>
      <c r="H123" s="6">
        <v>43522</v>
      </c>
      <c r="I123" s="7">
        <v>0.72013888888888899</v>
      </c>
    </row>
    <row r="124" spans="1:9" x14ac:dyDescent="0.2">
      <c r="A124" s="1">
        <f t="shared" si="2"/>
        <v>43521</v>
      </c>
      <c r="B124" s="4" t="s">
        <v>37</v>
      </c>
      <c r="C124" s="4" t="s">
        <v>38</v>
      </c>
      <c r="D124" s="4" t="s">
        <v>39</v>
      </c>
      <c r="E124" s="5">
        <v>33326</v>
      </c>
      <c r="F124" s="5" t="s">
        <v>40</v>
      </c>
      <c r="G124" s="5">
        <f t="shared" si="3"/>
        <v>-1</v>
      </c>
      <c r="H124" s="6">
        <v>43521</v>
      </c>
      <c r="I124" s="7">
        <v>0.71527777777777779</v>
      </c>
    </row>
    <row r="125" spans="1:9" x14ac:dyDescent="0.2">
      <c r="A125" s="1">
        <f t="shared" si="2"/>
        <v>43518</v>
      </c>
      <c r="B125" s="4" t="s">
        <v>37</v>
      </c>
      <c r="C125" s="4" t="s">
        <v>38</v>
      </c>
      <c r="D125" s="4" t="s">
        <v>39</v>
      </c>
      <c r="E125" s="5">
        <v>33252</v>
      </c>
      <c r="F125" s="5" t="s">
        <v>40</v>
      </c>
      <c r="G125" s="5">
        <f t="shared" si="3"/>
        <v>-1</v>
      </c>
      <c r="H125" s="6">
        <v>43518</v>
      </c>
      <c r="I125" s="7">
        <v>0.7319444444444444</v>
      </c>
    </row>
    <row r="126" spans="1:9" x14ac:dyDescent="0.2">
      <c r="A126" s="1">
        <f t="shared" si="2"/>
        <v>43517</v>
      </c>
      <c r="B126" s="4" t="s">
        <v>37</v>
      </c>
      <c r="C126" s="4" t="s">
        <v>38</v>
      </c>
      <c r="D126" s="4" t="s">
        <v>39</v>
      </c>
      <c r="E126" s="5">
        <v>33531</v>
      </c>
      <c r="F126" s="5" t="s">
        <v>40</v>
      </c>
      <c r="G126" s="5">
        <f t="shared" si="3"/>
        <v>-1</v>
      </c>
      <c r="H126" s="6">
        <v>43517</v>
      </c>
      <c r="I126" s="7">
        <v>0.72291666666666676</v>
      </c>
    </row>
    <row r="127" spans="1:9" x14ac:dyDescent="0.2">
      <c r="A127" s="1">
        <f t="shared" si="2"/>
        <v>43516</v>
      </c>
      <c r="B127" s="4" t="s">
        <v>37</v>
      </c>
      <c r="C127" s="4" t="s">
        <v>38</v>
      </c>
      <c r="D127" s="4" t="s">
        <v>39</v>
      </c>
      <c r="E127" s="5">
        <v>33730</v>
      </c>
      <c r="F127" s="5" t="s">
        <v>41</v>
      </c>
      <c r="G127" s="5">
        <f t="shared" si="3"/>
        <v>1</v>
      </c>
      <c r="H127" s="6">
        <v>43516</v>
      </c>
      <c r="I127" s="7">
        <v>0.72638888888888886</v>
      </c>
    </row>
    <row r="128" spans="1:9" x14ac:dyDescent="0.2">
      <c r="A128" s="1">
        <f t="shared" si="2"/>
        <v>43515</v>
      </c>
      <c r="B128" s="4" t="s">
        <v>37</v>
      </c>
      <c r="C128" s="4" t="s">
        <v>38</v>
      </c>
      <c r="D128" s="4" t="s">
        <v>39</v>
      </c>
      <c r="E128" s="5">
        <v>33519</v>
      </c>
      <c r="F128" s="5" t="s">
        <v>41</v>
      </c>
      <c r="G128" s="5">
        <f t="shared" si="3"/>
        <v>1</v>
      </c>
      <c r="H128" s="6">
        <v>43515</v>
      </c>
      <c r="I128" s="7">
        <v>0.70763888888888893</v>
      </c>
    </row>
    <row r="129" spans="1:9" x14ac:dyDescent="0.2">
      <c r="A129" s="1">
        <f t="shared" si="2"/>
        <v>43514</v>
      </c>
      <c r="B129" s="4" t="s">
        <v>37</v>
      </c>
      <c r="C129" s="4" t="s">
        <v>38</v>
      </c>
      <c r="D129" s="4" t="s">
        <v>39</v>
      </c>
      <c r="E129" s="5">
        <v>33371</v>
      </c>
      <c r="F129" s="5" t="s">
        <v>40</v>
      </c>
      <c r="G129" s="5">
        <f t="shared" si="3"/>
        <v>-1</v>
      </c>
      <c r="H129" s="6">
        <v>43514</v>
      </c>
      <c r="I129" s="7">
        <v>0.74791666666666667</v>
      </c>
    </row>
    <row r="130" spans="1:9" x14ac:dyDescent="0.2">
      <c r="A130" s="1">
        <f t="shared" si="2"/>
        <v>43511</v>
      </c>
      <c r="B130" s="4" t="s">
        <v>37</v>
      </c>
      <c r="C130" s="4" t="s">
        <v>38</v>
      </c>
      <c r="D130" s="4" t="s">
        <v>39</v>
      </c>
      <c r="E130" s="5">
        <v>33193</v>
      </c>
      <c r="F130" s="5" t="s">
        <v>41</v>
      </c>
      <c r="G130" s="5">
        <f t="shared" si="3"/>
        <v>1</v>
      </c>
      <c r="H130" s="6">
        <v>43511</v>
      </c>
      <c r="I130" s="7">
        <v>0.72083333333333333</v>
      </c>
    </row>
    <row r="131" spans="1:9" x14ac:dyDescent="0.2">
      <c r="A131" s="1">
        <f t="shared" ref="A131:A194" si="4">H131</f>
        <v>43510</v>
      </c>
      <c r="B131" s="4" t="s">
        <v>37</v>
      </c>
      <c r="C131" s="4" t="s">
        <v>38</v>
      </c>
      <c r="D131" s="4" t="s">
        <v>39</v>
      </c>
      <c r="E131" s="5">
        <v>32845</v>
      </c>
      <c r="F131" s="5" t="s">
        <v>41</v>
      </c>
      <c r="G131" s="5">
        <f t="shared" ref="G131:G194" si="5">IF(F131="-",-1,1)</f>
        <v>1</v>
      </c>
      <c r="H131" s="6">
        <v>43510</v>
      </c>
      <c r="I131" s="7">
        <v>0.71388888888888891</v>
      </c>
    </row>
    <row r="132" spans="1:9" x14ac:dyDescent="0.2">
      <c r="A132" s="1">
        <f t="shared" si="4"/>
        <v>43509</v>
      </c>
      <c r="B132" s="4" t="s">
        <v>37</v>
      </c>
      <c r="C132" s="4" t="s">
        <v>38</v>
      </c>
      <c r="D132" s="4" t="s">
        <v>39</v>
      </c>
      <c r="E132" s="5">
        <v>32855</v>
      </c>
      <c r="F132" s="5" t="s">
        <v>41</v>
      </c>
      <c r="G132" s="5">
        <f t="shared" si="5"/>
        <v>1</v>
      </c>
      <c r="H132" s="6">
        <v>43509</v>
      </c>
      <c r="I132" s="7">
        <v>0.70416666666666661</v>
      </c>
    </row>
    <row r="133" spans="1:9" x14ac:dyDescent="0.2">
      <c r="A133" s="1">
        <f t="shared" si="4"/>
        <v>43508</v>
      </c>
      <c r="B133" s="4" t="s">
        <v>37</v>
      </c>
      <c r="C133" s="4" t="s">
        <v>38</v>
      </c>
      <c r="D133" s="4" t="s">
        <v>39</v>
      </c>
      <c r="E133" s="5">
        <v>32891</v>
      </c>
      <c r="F133" s="5" t="s">
        <v>41</v>
      </c>
      <c r="G133" s="5">
        <f t="shared" si="5"/>
        <v>1</v>
      </c>
      <c r="H133" s="6">
        <v>43508</v>
      </c>
      <c r="I133" s="7">
        <v>0.71666666666666667</v>
      </c>
    </row>
    <row r="134" spans="1:9" x14ac:dyDescent="0.2">
      <c r="A134" s="1">
        <f t="shared" si="4"/>
        <v>43507</v>
      </c>
      <c r="B134" s="4" t="s">
        <v>37</v>
      </c>
      <c r="C134" s="4" t="s">
        <v>38</v>
      </c>
      <c r="D134" s="4" t="s">
        <v>39</v>
      </c>
      <c r="E134" s="5">
        <v>32913</v>
      </c>
      <c r="F134" s="5" t="s">
        <v>40</v>
      </c>
      <c r="G134" s="5">
        <f t="shared" si="5"/>
        <v>-1</v>
      </c>
      <c r="H134" s="6">
        <v>43507</v>
      </c>
      <c r="I134" s="7">
        <v>0.71388888888888891</v>
      </c>
    </row>
    <row r="135" spans="1:9" x14ac:dyDescent="0.2">
      <c r="A135" s="1">
        <f t="shared" si="4"/>
        <v>43504</v>
      </c>
      <c r="B135" s="4" t="s">
        <v>37</v>
      </c>
      <c r="C135" s="4" t="s">
        <v>38</v>
      </c>
      <c r="D135" s="4" t="s">
        <v>39</v>
      </c>
      <c r="E135" s="5">
        <v>33043</v>
      </c>
      <c r="F135" s="5" t="s">
        <v>41</v>
      </c>
      <c r="G135" s="5">
        <f t="shared" si="5"/>
        <v>1</v>
      </c>
      <c r="H135" s="6">
        <v>43504</v>
      </c>
      <c r="I135" s="7">
        <v>0.71319444444444446</v>
      </c>
    </row>
    <row r="136" spans="1:9" x14ac:dyDescent="0.2">
      <c r="A136" s="1">
        <f t="shared" si="4"/>
        <v>43503</v>
      </c>
      <c r="B136" s="4" t="s">
        <v>37</v>
      </c>
      <c r="C136" s="4" t="s">
        <v>38</v>
      </c>
      <c r="D136" s="4" t="s">
        <v>39</v>
      </c>
      <c r="E136" s="5">
        <v>33000</v>
      </c>
      <c r="F136" s="5" t="s">
        <v>41</v>
      </c>
      <c r="G136" s="5">
        <f t="shared" si="5"/>
        <v>1</v>
      </c>
      <c r="H136" s="6">
        <v>43503</v>
      </c>
      <c r="I136" s="7">
        <v>0.70486111111111116</v>
      </c>
    </row>
    <row r="137" spans="1:9" x14ac:dyDescent="0.2">
      <c r="A137" s="1">
        <f t="shared" si="4"/>
        <v>43502</v>
      </c>
      <c r="B137" s="4" t="s">
        <v>37</v>
      </c>
      <c r="C137" s="4" t="s">
        <v>38</v>
      </c>
      <c r="D137" s="4" t="s">
        <v>39</v>
      </c>
      <c r="E137" s="5">
        <v>33210</v>
      </c>
      <c r="F137" s="5" t="s">
        <v>42</v>
      </c>
      <c r="G137" s="5">
        <f t="shared" si="5"/>
        <v>1</v>
      </c>
      <c r="H137" s="6">
        <v>43502</v>
      </c>
      <c r="I137" s="7">
        <v>0.70416666666666661</v>
      </c>
    </row>
    <row r="138" spans="1:9" x14ac:dyDescent="0.2">
      <c r="A138" s="1">
        <f t="shared" si="4"/>
        <v>43501</v>
      </c>
      <c r="B138" s="4" t="s">
        <v>37</v>
      </c>
      <c r="C138" s="4" t="s">
        <v>38</v>
      </c>
      <c r="D138" s="4" t="s">
        <v>39</v>
      </c>
      <c r="E138" s="5">
        <v>33239</v>
      </c>
      <c r="F138" s="5" t="s">
        <v>40</v>
      </c>
      <c r="G138" s="5">
        <f t="shared" si="5"/>
        <v>-1</v>
      </c>
      <c r="H138" s="6">
        <v>43501</v>
      </c>
      <c r="I138" s="7">
        <v>0.6972222222222223</v>
      </c>
    </row>
    <row r="139" spans="1:9" x14ac:dyDescent="0.2">
      <c r="A139" s="1">
        <f t="shared" si="4"/>
        <v>43500</v>
      </c>
      <c r="B139" s="4" t="s">
        <v>37</v>
      </c>
      <c r="C139" s="4" t="s">
        <v>38</v>
      </c>
      <c r="D139" s="4" t="s">
        <v>39</v>
      </c>
      <c r="E139" s="5">
        <v>33226</v>
      </c>
      <c r="F139" s="5" t="s">
        <v>40</v>
      </c>
      <c r="G139" s="5">
        <f t="shared" si="5"/>
        <v>-1</v>
      </c>
      <c r="H139" s="6">
        <v>43500</v>
      </c>
      <c r="I139" s="7">
        <v>0.72361111111111109</v>
      </c>
    </row>
    <row r="140" spans="1:9" x14ac:dyDescent="0.2">
      <c r="A140" s="1">
        <f t="shared" si="4"/>
        <v>43497</v>
      </c>
      <c r="B140" s="4" t="s">
        <v>37</v>
      </c>
      <c r="C140" s="4" t="s">
        <v>38</v>
      </c>
      <c r="D140" s="4" t="s">
        <v>39</v>
      </c>
      <c r="E140" s="5">
        <v>33262</v>
      </c>
      <c r="F140" s="5" t="s">
        <v>41</v>
      </c>
      <c r="G140" s="5">
        <f t="shared" si="5"/>
        <v>1</v>
      </c>
      <c r="H140" s="6">
        <v>43497</v>
      </c>
      <c r="I140" s="7">
        <v>0.72291666666666676</v>
      </c>
    </row>
    <row r="141" spans="1:9" x14ac:dyDescent="0.2">
      <c r="A141" s="1">
        <f t="shared" si="4"/>
        <v>43496</v>
      </c>
      <c r="B141" s="4" t="s">
        <v>37</v>
      </c>
      <c r="C141" s="4" t="s">
        <v>38</v>
      </c>
      <c r="D141" s="4" t="s">
        <v>39</v>
      </c>
      <c r="E141" s="5">
        <v>33209</v>
      </c>
      <c r="F141" s="5" t="s">
        <v>41</v>
      </c>
      <c r="G141" s="5">
        <f t="shared" si="5"/>
        <v>1</v>
      </c>
      <c r="H141" s="6">
        <v>43496</v>
      </c>
      <c r="I141" s="7">
        <v>0.81527777777777777</v>
      </c>
    </row>
    <row r="142" spans="1:9" x14ac:dyDescent="0.2">
      <c r="A142" s="1">
        <f t="shared" si="4"/>
        <v>43495</v>
      </c>
      <c r="B142" s="4" t="s">
        <v>37</v>
      </c>
      <c r="C142" s="4" t="s">
        <v>38</v>
      </c>
      <c r="D142" s="4" t="s">
        <v>39</v>
      </c>
      <c r="E142" s="5">
        <v>33000</v>
      </c>
      <c r="F142" s="5" t="s">
        <v>40</v>
      </c>
      <c r="G142" s="5">
        <f t="shared" si="5"/>
        <v>-1</v>
      </c>
      <c r="H142" s="6">
        <v>43495</v>
      </c>
      <c r="I142" s="7">
        <v>0.6972222222222223</v>
      </c>
    </row>
    <row r="143" spans="1:9" x14ac:dyDescent="0.2">
      <c r="A143" s="1">
        <f t="shared" si="4"/>
        <v>43494</v>
      </c>
      <c r="B143" s="4" t="s">
        <v>37</v>
      </c>
      <c r="C143" s="4" t="s">
        <v>38</v>
      </c>
      <c r="D143" s="4" t="s">
        <v>39</v>
      </c>
      <c r="E143" s="5">
        <v>32862</v>
      </c>
      <c r="F143" s="5" t="s">
        <v>41</v>
      </c>
      <c r="G143" s="5">
        <f t="shared" si="5"/>
        <v>1</v>
      </c>
      <c r="H143" s="6">
        <v>43494</v>
      </c>
      <c r="I143" s="7">
        <v>0.69374999999999998</v>
      </c>
    </row>
    <row r="144" spans="1:9" x14ac:dyDescent="0.2">
      <c r="A144" s="1">
        <f t="shared" si="4"/>
        <v>43493</v>
      </c>
      <c r="B144" s="4" t="s">
        <v>37</v>
      </c>
      <c r="C144" s="4" t="s">
        <v>38</v>
      </c>
      <c r="D144" s="4" t="s">
        <v>39</v>
      </c>
      <c r="E144" s="5">
        <v>32691</v>
      </c>
      <c r="F144" s="5" t="s">
        <v>41</v>
      </c>
      <c r="G144" s="5">
        <f t="shared" si="5"/>
        <v>1</v>
      </c>
      <c r="H144" s="6">
        <v>43493</v>
      </c>
      <c r="I144" s="7">
        <v>0.70138888888888884</v>
      </c>
    </row>
    <row r="145" spans="1:9" x14ac:dyDescent="0.2">
      <c r="A145" s="1">
        <f t="shared" si="4"/>
        <v>43490</v>
      </c>
      <c r="B145" s="4" t="s">
        <v>37</v>
      </c>
      <c r="C145" s="4" t="s">
        <v>38</v>
      </c>
      <c r="D145" s="4" t="s">
        <v>39</v>
      </c>
      <c r="E145" s="5">
        <v>32303</v>
      </c>
      <c r="F145" s="5" t="s">
        <v>41</v>
      </c>
      <c r="G145" s="5">
        <f t="shared" si="5"/>
        <v>1</v>
      </c>
      <c r="H145" s="6">
        <v>43490</v>
      </c>
      <c r="I145" s="7">
        <v>0.71250000000000002</v>
      </c>
    </row>
    <row r="146" spans="1:9" x14ac:dyDescent="0.2">
      <c r="A146" s="1">
        <f t="shared" si="4"/>
        <v>43489</v>
      </c>
      <c r="B146" s="4" t="s">
        <v>37</v>
      </c>
      <c r="C146" s="4" t="s">
        <v>38</v>
      </c>
      <c r="D146" s="4" t="s">
        <v>39</v>
      </c>
      <c r="E146" s="5">
        <v>32226</v>
      </c>
      <c r="F146" s="5" t="s">
        <v>40</v>
      </c>
      <c r="G146" s="5">
        <f t="shared" si="5"/>
        <v>-1</v>
      </c>
      <c r="H146" s="6">
        <v>43489</v>
      </c>
      <c r="I146" s="7">
        <v>0.69652777777777775</v>
      </c>
    </row>
    <row r="147" spans="1:9" x14ac:dyDescent="0.2">
      <c r="A147" s="1">
        <f t="shared" si="4"/>
        <v>43488</v>
      </c>
      <c r="B147" s="4" t="s">
        <v>37</v>
      </c>
      <c r="C147" s="4" t="s">
        <v>38</v>
      </c>
      <c r="D147" s="4" t="s">
        <v>39</v>
      </c>
      <c r="E147" s="5">
        <v>32341</v>
      </c>
      <c r="F147" s="5" t="s">
        <v>41</v>
      </c>
      <c r="G147" s="5">
        <f t="shared" si="5"/>
        <v>1</v>
      </c>
      <c r="H147" s="6">
        <v>43488</v>
      </c>
      <c r="I147" s="7">
        <v>0.73263888888888884</v>
      </c>
    </row>
    <row r="148" spans="1:9" x14ac:dyDescent="0.2">
      <c r="A148" s="1">
        <f t="shared" si="4"/>
        <v>43487</v>
      </c>
      <c r="B148" s="4" t="s">
        <v>37</v>
      </c>
      <c r="C148" s="4" t="s">
        <v>38</v>
      </c>
      <c r="D148" s="4" t="s">
        <v>39</v>
      </c>
      <c r="E148" s="5">
        <v>32324</v>
      </c>
      <c r="F148" s="5" t="s">
        <v>41</v>
      </c>
      <c r="G148" s="5">
        <f t="shared" si="5"/>
        <v>1</v>
      </c>
      <c r="H148" s="6">
        <v>43487</v>
      </c>
      <c r="I148" s="7">
        <v>0.69652777777777775</v>
      </c>
    </row>
    <row r="149" spans="1:9" x14ac:dyDescent="0.2">
      <c r="A149" s="1">
        <f t="shared" si="4"/>
        <v>43486</v>
      </c>
      <c r="B149" s="4" t="s">
        <v>37</v>
      </c>
      <c r="C149" s="4" t="s">
        <v>38</v>
      </c>
      <c r="D149" s="4" t="s">
        <v>39</v>
      </c>
      <c r="E149" s="5">
        <v>32154</v>
      </c>
      <c r="F149" s="5" t="s">
        <v>40</v>
      </c>
      <c r="G149" s="5">
        <f t="shared" si="5"/>
        <v>-1</v>
      </c>
      <c r="H149" s="6">
        <v>43486</v>
      </c>
      <c r="I149" s="7">
        <v>0.69236111111111109</v>
      </c>
    </row>
    <row r="150" spans="1:9" x14ac:dyDescent="0.2">
      <c r="A150" s="1">
        <f t="shared" si="4"/>
        <v>43483</v>
      </c>
      <c r="B150" s="4" t="s">
        <v>37</v>
      </c>
      <c r="C150" s="4" t="s">
        <v>38</v>
      </c>
      <c r="D150" s="4" t="s">
        <v>39</v>
      </c>
      <c r="E150" s="5">
        <v>32276</v>
      </c>
      <c r="F150" s="5" t="s">
        <v>40</v>
      </c>
      <c r="G150" s="5">
        <f t="shared" si="5"/>
        <v>-1</v>
      </c>
      <c r="H150" s="6">
        <v>43483</v>
      </c>
      <c r="I150" s="7">
        <v>0.7319444444444444</v>
      </c>
    </row>
    <row r="151" spans="1:9" x14ac:dyDescent="0.2">
      <c r="A151" s="1">
        <f t="shared" si="4"/>
        <v>43482</v>
      </c>
      <c r="B151" s="4" t="s">
        <v>37</v>
      </c>
      <c r="C151" s="4" t="s">
        <v>38</v>
      </c>
      <c r="D151" s="4" t="s">
        <v>39</v>
      </c>
      <c r="E151" s="5">
        <v>32396</v>
      </c>
      <c r="F151" s="5" t="s">
        <v>40</v>
      </c>
      <c r="G151" s="5">
        <f t="shared" si="5"/>
        <v>-1</v>
      </c>
      <c r="H151" s="6">
        <v>43482</v>
      </c>
      <c r="I151" s="7">
        <v>0.71388888888888891</v>
      </c>
    </row>
    <row r="152" spans="1:9" x14ac:dyDescent="0.2">
      <c r="A152" s="1">
        <f t="shared" si="4"/>
        <v>43481</v>
      </c>
      <c r="B152" s="4" t="s">
        <v>37</v>
      </c>
      <c r="C152" s="4" t="s">
        <v>38</v>
      </c>
      <c r="D152" s="4" t="s">
        <v>39</v>
      </c>
      <c r="E152" s="5">
        <v>32351</v>
      </c>
      <c r="F152" s="5" t="s">
        <v>40</v>
      </c>
      <c r="G152" s="5">
        <f t="shared" si="5"/>
        <v>-1</v>
      </c>
      <c r="H152" s="6">
        <v>43481</v>
      </c>
      <c r="I152" s="7">
        <v>0.71319444444444446</v>
      </c>
    </row>
    <row r="153" spans="1:9" x14ac:dyDescent="0.2">
      <c r="A153" s="1">
        <f t="shared" si="4"/>
        <v>43480</v>
      </c>
      <c r="B153" s="4" t="s">
        <v>37</v>
      </c>
      <c r="C153" s="4" t="s">
        <v>38</v>
      </c>
      <c r="D153" s="4" t="s">
        <v>39</v>
      </c>
      <c r="E153" s="5">
        <v>32117</v>
      </c>
      <c r="F153" s="5" t="s">
        <v>42</v>
      </c>
      <c r="G153" s="5">
        <f t="shared" si="5"/>
        <v>1</v>
      </c>
      <c r="H153" s="6">
        <v>43480</v>
      </c>
      <c r="I153" s="7">
        <v>0.69374999999999998</v>
      </c>
    </row>
    <row r="154" spans="1:9" x14ac:dyDescent="0.2">
      <c r="A154" s="1">
        <f t="shared" si="4"/>
        <v>43479</v>
      </c>
      <c r="B154" s="4" t="s">
        <v>37</v>
      </c>
      <c r="C154" s="4" t="s">
        <v>38</v>
      </c>
      <c r="D154" s="4" t="s">
        <v>39</v>
      </c>
      <c r="E154" s="5">
        <v>32117</v>
      </c>
      <c r="F154" s="5" t="s">
        <v>42</v>
      </c>
      <c r="G154" s="5">
        <f t="shared" si="5"/>
        <v>1</v>
      </c>
      <c r="H154" s="6">
        <v>43479</v>
      </c>
      <c r="I154" s="7">
        <v>0.68958333333333333</v>
      </c>
    </row>
    <row r="155" spans="1:9" x14ac:dyDescent="0.2">
      <c r="A155" s="1">
        <f t="shared" si="4"/>
        <v>43476</v>
      </c>
      <c r="B155" s="4" t="s">
        <v>37</v>
      </c>
      <c r="C155" s="4" t="s">
        <v>38</v>
      </c>
      <c r="D155" s="4" t="s">
        <v>39</v>
      </c>
      <c r="E155" s="5">
        <v>32117</v>
      </c>
      <c r="F155" s="5" t="s">
        <v>41</v>
      </c>
      <c r="G155" s="5">
        <f t="shared" si="5"/>
        <v>1</v>
      </c>
      <c r="H155" s="6">
        <v>43476</v>
      </c>
      <c r="I155" s="7">
        <v>0.69861111111111107</v>
      </c>
    </row>
    <row r="156" spans="1:9" x14ac:dyDescent="0.2">
      <c r="A156" s="1">
        <f t="shared" si="4"/>
        <v>43475</v>
      </c>
      <c r="B156" s="4" t="s">
        <v>37</v>
      </c>
      <c r="C156" s="4" t="s">
        <v>38</v>
      </c>
      <c r="D156" s="4" t="s">
        <v>39</v>
      </c>
      <c r="E156" s="5">
        <v>32116</v>
      </c>
      <c r="F156" s="5" t="s">
        <v>40</v>
      </c>
      <c r="G156" s="5">
        <f t="shared" si="5"/>
        <v>-1</v>
      </c>
      <c r="H156" s="6">
        <v>43475</v>
      </c>
      <c r="I156" s="7">
        <v>0.70763888888888893</v>
      </c>
    </row>
    <row r="157" spans="1:9" x14ac:dyDescent="0.2">
      <c r="A157" s="1">
        <f t="shared" si="4"/>
        <v>43474</v>
      </c>
      <c r="B157" s="4" t="s">
        <v>37</v>
      </c>
      <c r="C157" s="4" t="s">
        <v>38</v>
      </c>
      <c r="D157" s="4" t="s">
        <v>39</v>
      </c>
      <c r="E157" s="5">
        <v>31863</v>
      </c>
      <c r="F157" s="5" t="s">
        <v>41</v>
      </c>
      <c r="G157" s="5">
        <f t="shared" si="5"/>
        <v>1</v>
      </c>
      <c r="H157" s="6">
        <v>43474</v>
      </c>
      <c r="I157" s="7">
        <v>0.6875</v>
      </c>
    </row>
    <row r="158" spans="1:9" x14ac:dyDescent="0.2">
      <c r="A158" s="1">
        <f t="shared" si="4"/>
        <v>43473</v>
      </c>
      <c r="B158" s="4" t="s">
        <v>37</v>
      </c>
      <c r="C158" s="4" t="s">
        <v>38</v>
      </c>
      <c r="D158" s="4" t="s">
        <v>39</v>
      </c>
      <c r="E158" s="5">
        <v>31734</v>
      </c>
      <c r="F158" s="5" t="s">
        <v>41</v>
      </c>
      <c r="G158" s="5">
        <f t="shared" si="5"/>
        <v>1</v>
      </c>
      <c r="H158" s="6">
        <v>43473</v>
      </c>
      <c r="I158" s="7">
        <v>0.69305555555555554</v>
      </c>
    </row>
    <row r="159" spans="1:9" x14ac:dyDescent="0.2">
      <c r="A159" s="1">
        <f t="shared" si="4"/>
        <v>43472</v>
      </c>
      <c r="B159" s="4" t="s">
        <v>37</v>
      </c>
      <c r="C159" s="4" t="s">
        <v>38</v>
      </c>
      <c r="D159" s="4" t="s">
        <v>39</v>
      </c>
      <c r="E159" s="5">
        <v>31764</v>
      </c>
      <c r="F159" s="5" t="s">
        <v>41</v>
      </c>
      <c r="G159" s="5">
        <f t="shared" si="5"/>
        <v>1</v>
      </c>
      <c r="H159" s="6">
        <v>43472</v>
      </c>
      <c r="I159" s="7">
        <v>0.69305555555555554</v>
      </c>
    </row>
    <row r="160" spans="1:9" x14ac:dyDescent="0.2">
      <c r="A160" s="1">
        <f t="shared" si="4"/>
        <v>43469</v>
      </c>
      <c r="B160" s="4" t="s">
        <v>37</v>
      </c>
      <c r="C160" s="4" t="s">
        <v>38</v>
      </c>
      <c r="D160" s="4" t="s">
        <v>39</v>
      </c>
      <c r="E160" s="5">
        <v>31769</v>
      </c>
      <c r="F160" s="5" t="s">
        <v>40</v>
      </c>
      <c r="G160" s="5">
        <f t="shared" si="5"/>
        <v>-1</v>
      </c>
      <c r="H160" s="6">
        <v>43469</v>
      </c>
      <c r="I160" s="7">
        <v>0.69236111111111109</v>
      </c>
    </row>
    <row r="161" spans="1:9" x14ac:dyDescent="0.2">
      <c r="A161" s="1">
        <f t="shared" si="4"/>
        <v>43468</v>
      </c>
      <c r="B161" s="4" t="s">
        <v>37</v>
      </c>
      <c r="C161" s="4" t="s">
        <v>38</v>
      </c>
      <c r="D161" s="4" t="s">
        <v>39</v>
      </c>
      <c r="E161" s="5">
        <v>31883</v>
      </c>
      <c r="F161" s="5" t="s">
        <v>40</v>
      </c>
      <c r="G161" s="5">
        <f t="shared" si="5"/>
        <v>-1</v>
      </c>
      <c r="H161" s="6">
        <v>43468</v>
      </c>
      <c r="I161" s="7">
        <v>0.69652777777777775</v>
      </c>
    </row>
    <row r="162" spans="1:9" x14ac:dyDescent="0.2">
      <c r="A162" s="1">
        <f t="shared" si="4"/>
        <v>43467</v>
      </c>
      <c r="B162" s="4" t="s">
        <v>37</v>
      </c>
      <c r="C162" s="4" t="s">
        <v>38</v>
      </c>
      <c r="D162" s="4" t="s">
        <v>39</v>
      </c>
      <c r="E162" s="5">
        <v>31792</v>
      </c>
      <c r="F162" s="5" t="s">
        <v>41</v>
      </c>
      <c r="G162" s="5">
        <f t="shared" si="5"/>
        <v>1</v>
      </c>
      <c r="H162" s="6">
        <v>43467</v>
      </c>
      <c r="I162" s="7">
        <v>0.7055555555555556</v>
      </c>
    </row>
    <row r="163" spans="1:9" x14ac:dyDescent="0.2">
      <c r="A163" s="1">
        <f t="shared" si="4"/>
        <v>43466</v>
      </c>
      <c r="B163" s="4" t="s">
        <v>37</v>
      </c>
      <c r="C163" s="4" t="s">
        <v>38</v>
      </c>
      <c r="D163" s="4" t="s">
        <v>39</v>
      </c>
      <c r="E163" s="5">
        <v>31531</v>
      </c>
      <c r="F163" s="5" t="s">
        <v>41</v>
      </c>
      <c r="G163" s="5">
        <f t="shared" si="5"/>
        <v>1</v>
      </c>
      <c r="H163" s="6">
        <v>43466</v>
      </c>
      <c r="I163" s="7">
        <v>0.70347222222222217</v>
      </c>
    </row>
    <row r="164" spans="1:9" x14ac:dyDescent="0.2">
      <c r="A164" s="1">
        <f t="shared" si="4"/>
        <v>43465</v>
      </c>
      <c r="B164" s="4" t="s">
        <v>37</v>
      </c>
      <c r="C164" s="4" t="s">
        <v>38</v>
      </c>
      <c r="D164" s="4" t="s">
        <v>39</v>
      </c>
      <c r="E164" s="5">
        <v>31566</v>
      </c>
      <c r="F164" s="5" t="s">
        <v>41</v>
      </c>
      <c r="G164" s="5">
        <f t="shared" si="5"/>
        <v>1</v>
      </c>
      <c r="H164" s="6">
        <v>43465</v>
      </c>
      <c r="I164" s="7">
        <v>0.71111111111111114</v>
      </c>
    </row>
    <row r="165" spans="1:9" x14ac:dyDescent="0.2">
      <c r="A165" s="1">
        <f t="shared" si="4"/>
        <v>43462</v>
      </c>
      <c r="B165" s="4" t="s">
        <v>37</v>
      </c>
      <c r="C165" s="4" t="s">
        <v>38</v>
      </c>
      <c r="D165" s="4" t="s">
        <v>39</v>
      </c>
      <c r="E165" s="5">
        <v>31547</v>
      </c>
      <c r="F165" s="5" t="s">
        <v>40</v>
      </c>
      <c r="G165" s="5">
        <f t="shared" si="5"/>
        <v>-1</v>
      </c>
      <c r="H165" s="6">
        <v>43462</v>
      </c>
      <c r="I165" s="7">
        <v>0.75694444444444453</v>
      </c>
    </row>
    <row r="166" spans="1:9" x14ac:dyDescent="0.2">
      <c r="A166" s="1">
        <f t="shared" si="4"/>
        <v>43461</v>
      </c>
      <c r="B166" s="4" t="s">
        <v>37</v>
      </c>
      <c r="C166" s="4" t="s">
        <v>38</v>
      </c>
      <c r="D166" s="4" t="s">
        <v>39</v>
      </c>
      <c r="E166" s="5">
        <v>31513</v>
      </c>
      <c r="F166" s="5" t="s">
        <v>41</v>
      </c>
      <c r="G166" s="5">
        <f t="shared" si="5"/>
        <v>1</v>
      </c>
      <c r="H166" s="6">
        <v>43461</v>
      </c>
      <c r="I166" s="7">
        <v>0.72361111111111109</v>
      </c>
    </row>
    <row r="167" spans="1:9" x14ac:dyDescent="0.2">
      <c r="A167" s="1">
        <f t="shared" si="4"/>
        <v>43460</v>
      </c>
      <c r="B167" s="4" t="s">
        <v>37</v>
      </c>
      <c r="C167" s="4" t="s">
        <v>38</v>
      </c>
      <c r="D167" s="4" t="s">
        <v>39</v>
      </c>
      <c r="E167" s="5">
        <v>31452</v>
      </c>
      <c r="F167" s="5" t="s">
        <v>41</v>
      </c>
      <c r="G167" s="5">
        <f t="shared" si="5"/>
        <v>1</v>
      </c>
      <c r="H167" s="6">
        <v>43460</v>
      </c>
      <c r="I167" s="7">
        <v>0.7270833333333333</v>
      </c>
    </row>
    <row r="168" spans="1:9" x14ac:dyDescent="0.2">
      <c r="A168" s="1">
        <f t="shared" si="4"/>
        <v>43458</v>
      </c>
      <c r="B168" s="4" t="s">
        <v>37</v>
      </c>
      <c r="C168" s="4" t="s">
        <v>38</v>
      </c>
      <c r="D168" s="4" t="s">
        <v>39</v>
      </c>
      <c r="E168" s="5">
        <v>31190</v>
      </c>
      <c r="F168" s="5" t="s">
        <v>40</v>
      </c>
      <c r="G168" s="5">
        <f t="shared" si="5"/>
        <v>-1</v>
      </c>
      <c r="H168" s="6">
        <v>43458</v>
      </c>
      <c r="I168" s="7">
        <v>0.7006944444444444</v>
      </c>
    </row>
    <row r="169" spans="1:9" x14ac:dyDescent="0.2">
      <c r="A169" s="1">
        <f t="shared" si="4"/>
        <v>43455</v>
      </c>
      <c r="B169" s="4" t="s">
        <v>37</v>
      </c>
      <c r="C169" s="4" t="s">
        <v>38</v>
      </c>
      <c r="D169" s="4" t="s">
        <v>39</v>
      </c>
      <c r="E169" s="5">
        <v>31114</v>
      </c>
      <c r="F169" s="5" t="s">
        <v>42</v>
      </c>
      <c r="G169" s="5">
        <f t="shared" si="5"/>
        <v>1</v>
      </c>
      <c r="H169" s="6">
        <v>43455</v>
      </c>
      <c r="I169" s="7">
        <v>0.71597222222222223</v>
      </c>
    </row>
    <row r="170" spans="1:9" x14ac:dyDescent="0.2">
      <c r="A170" s="1">
        <f t="shared" si="4"/>
        <v>43454</v>
      </c>
      <c r="B170" s="4" t="s">
        <v>37</v>
      </c>
      <c r="C170" s="4" t="s">
        <v>38</v>
      </c>
      <c r="D170" s="4" t="s">
        <v>39</v>
      </c>
      <c r="E170" s="5">
        <v>31040</v>
      </c>
      <c r="F170" s="5" t="s">
        <v>41</v>
      </c>
      <c r="G170" s="5">
        <f t="shared" si="5"/>
        <v>1</v>
      </c>
      <c r="H170" s="6">
        <v>43454</v>
      </c>
      <c r="I170" s="7">
        <v>0.72222222222222221</v>
      </c>
    </row>
    <row r="171" spans="1:9" x14ac:dyDescent="0.2">
      <c r="A171" s="1">
        <f t="shared" si="4"/>
        <v>43453</v>
      </c>
      <c r="B171" s="4" t="s">
        <v>37</v>
      </c>
      <c r="C171" s="4" t="s">
        <v>38</v>
      </c>
      <c r="D171" s="4" t="s">
        <v>39</v>
      </c>
      <c r="E171" s="5">
        <v>31043</v>
      </c>
      <c r="F171" s="5" t="s">
        <v>41</v>
      </c>
      <c r="G171" s="5">
        <f t="shared" si="5"/>
        <v>1</v>
      </c>
      <c r="H171" s="6">
        <v>43453</v>
      </c>
      <c r="I171" s="7">
        <v>0.73958333333333337</v>
      </c>
    </row>
    <row r="172" spans="1:9" x14ac:dyDescent="0.2">
      <c r="A172" s="1">
        <f t="shared" si="4"/>
        <v>43452</v>
      </c>
      <c r="B172" s="4" t="s">
        <v>37</v>
      </c>
      <c r="C172" s="4" t="s">
        <v>38</v>
      </c>
      <c r="D172" s="4" t="s">
        <v>39</v>
      </c>
      <c r="E172" s="5">
        <v>31205</v>
      </c>
      <c r="F172" s="5" t="s">
        <v>40</v>
      </c>
      <c r="G172" s="5">
        <f t="shared" si="5"/>
        <v>-1</v>
      </c>
      <c r="H172" s="6">
        <v>43452</v>
      </c>
      <c r="I172" s="7">
        <v>0.73125000000000007</v>
      </c>
    </row>
    <row r="173" spans="1:9" x14ac:dyDescent="0.2">
      <c r="A173" s="1">
        <f t="shared" si="4"/>
        <v>43451</v>
      </c>
      <c r="B173" s="4" t="s">
        <v>37</v>
      </c>
      <c r="C173" s="4" t="s">
        <v>38</v>
      </c>
      <c r="D173" s="4" t="s">
        <v>39</v>
      </c>
      <c r="E173" s="5">
        <v>31287</v>
      </c>
      <c r="F173" s="5" t="s">
        <v>40</v>
      </c>
      <c r="G173" s="5">
        <f t="shared" si="5"/>
        <v>-1</v>
      </c>
      <c r="H173" s="6">
        <v>43451</v>
      </c>
      <c r="I173" s="7">
        <v>0.73055555555555562</v>
      </c>
    </row>
    <row r="174" spans="1:9" x14ac:dyDescent="0.2">
      <c r="A174" s="1">
        <f t="shared" si="4"/>
        <v>43448</v>
      </c>
      <c r="B174" s="4" t="s">
        <v>37</v>
      </c>
      <c r="C174" s="4" t="s">
        <v>38</v>
      </c>
      <c r="D174" s="4" t="s">
        <v>39</v>
      </c>
      <c r="E174" s="5">
        <v>31374</v>
      </c>
      <c r="F174" s="5" t="s">
        <v>41</v>
      </c>
      <c r="G174" s="5">
        <f t="shared" si="5"/>
        <v>1</v>
      </c>
      <c r="H174" s="6">
        <v>43448</v>
      </c>
      <c r="I174" s="7">
        <v>0.69513888888888886</v>
      </c>
    </row>
    <row r="175" spans="1:9" x14ac:dyDescent="0.2">
      <c r="A175" s="1">
        <f t="shared" si="4"/>
        <v>43447</v>
      </c>
      <c r="B175" s="4" t="s">
        <v>37</v>
      </c>
      <c r="C175" s="4" t="s">
        <v>38</v>
      </c>
      <c r="D175" s="4" t="s">
        <v>39</v>
      </c>
      <c r="E175" s="5">
        <v>31410</v>
      </c>
      <c r="F175" s="5" t="s">
        <v>40</v>
      </c>
      <c r="G175" s="5">
        <f t="shared" si="5"/>
        <v>-1</v>
      </c>
      <c r="H175" s="6">
        <v>43447</v>
      </c>
      <c r="I175" s="7">
        <v>0.70763888888888893</v>
      </c>
    </row>
    <row r="176" spans="1:9" x14ac:dyDescent="0.2">
      <c r="A176" s="1">
        <f t="shared" si="4"/>
        <v>43446</v>
      </c>
      <c r="B176" s="4" t="s">
        <v>37</v>
      </c>
      <c r="C176" s="4" t="s">
        <v>38</v>
      </c>
      <c r="D176" s="4" t="s">
        <v>39</v>
      </c>
      <c r="E176" s="5">
        <v>31577</v>
      </c>
      <c r="F176" s="5" t="s">
        <v>40</v>
      </c>
      <c r="G176" s="5">
        <f t="shared" si="5"/>
        <v>-1</v>
      </c>
      <c r="H176" s="6">
        <v>43446</v>
      </c>
      <c r="I176" s="7">
        <v>0.71736111111111101</v>
      </c>
    </row>
    <row r="177" spans="1:9" x14ac:dyDescent="0.2">
      <c r="A177" s="1">
        <f t="shared" si="4"/>
        <v>43445</v>
      </c>
      <c r="B177" s="4" t="s">
        <v>37</v>
      </c>
      <c r="C177" s="4" t="s">
        <v>38</v>
      </c>
      <c r="D177" s="4" t="s">
        <v>39</v>
      </c>
      <c r="E177" s="5">
        <v>31616</v>
      </c>
      <c r="F177" s="5" t="s">
        <v>40</v>
      </c>
      <c r="G177" s="5">
        <f t="shared" si="5"/>
        <v>-1</v>
      </c>
      <c r="H177" s="6">
        <v>43445</v>
      </c>
      <c r="I177" s="7">
        <v>0.75555555555555554</v>
      </c>
    </row>
    <row r="178" spans="1:9" x14ac:dyDescent="0.2">
      <c r="A178" s="1">
        <f t="shared" si="4"/>
        <v>43444</v>
      </c>
      <c r="B178" s="4" t="s">
        <v>37</v>
      </c>
      <c r="C178" s="4" t="s">
        <v>38</v>
      </c>
      <c r="D178" s="4" t="s">
        <v>39</v>
      </c>
      <c r="E178" s="5">
        <v>31423</v>
      </c>
      <c r="F178" s="5" t="s">
        <v>40</v>
      </c>
      <c r="G178" s="5">
        <f t="shared" si="5"/>
        <v>-1</v>
      </c>
      <c r="H178" s="6">
        <v>43444</v>
      </c>
      <c r="I178" s="7">
        <v>0.72916666666666663</v>
      </c>
    </row>
    <row r="179" spans="1:9" x14ac:dyDescent="0.2">
      <c r="A179" s="1">
        <f t="shared" si="4"/>
        <v>43441</v>
      </c>
      <c r="B179" s="4" t="s">
        <v>37</v>
      </c>
      <c r="C179" s="4" t="s">
        <v>38</v>
      </c>
      <c r="D179" s="4" t="s">
        <v>39</v>
      </c>
      <c r="E179" s="5">
        <v>31050</v>
      </c>
      <c r="F179" s="5" t="s">
        <v>41</v>
      </c>
      <c r="G179" s="5">
        <f t="shared" si="5"/>
        <v>1</v>
      </c>
      <c r="H179" s="6">
        <v>43441</v>
      </c>
      <c r="I179" s="7">
        <v>0.71388888888888891</v>
      </c>
    </row>
    <row r="180" spans="1:9" x14ac:dyDescent="0.2">
      <c r="A180" s="1">
        <f t="shared" si="4"/>
        <v>43440</v>
      </c>
      <c r="B180" s="4" t="s">
        <v>37</v>
      </c>
      <c r="C180" s="4" t="s">
        <v>38</v>
      </c>
      <c r="D180" s="4" t="s">
        <v>39</v>
      </c>
      <c r="E180" s="5">
        <v>30987</v>
      </c>
      <c r="F180" s="5" t="s">
        <v>40</v>
      </c>
      <c r="G180" s="5">
        <f t="shared" si="5"/>
        <v>-1</v>
      </c>
      <c r="H180" s="6">
        <v>43440</v>
      </c>
      <c r="I180" s="7">
        <v>0.73749999999999993</v>
      </c>
    </row>
    <row r="181" spans="1:9" x14ac:dyDescent="0.2">
      <c r="A181" s="1">
        <f t="shared" si="4"/>
        <v>43439</v>
      </c>
      <c r="B181" s="4" t="s">
        <v>37</v>
      </c>
      <c r="C181" s="4" t="s">
        <v>38</v>
      </c>
      <c r="D181" s="4" t="s">
        <v>39</v>
      </c>
      <c r="E181" s="5">
        <v>30855</v>
      </c>
      <c r="F181" s="5" t="s">
        <v>41</v>
      </c>
      <c r="G181" s="5">
        <f t="shared" si="5"/>
        <v>1</v>
      </c>
      <c r="H181" s="6">
        <v>43439</v>
      </c>
      <c r="I181" s="7">
        <v>0.72013888888888899</v>
      </c>
    </row>
    <row r="182" spans="1:9" x14ac:dyDescent="0.2">
      <c r="A182" s="1">
        <f t="shared" si="4"/>
        <v>43438</v>
      </c>
      <c r="B182" s="4" t="s">
        <v>37</v>
      </c>
      <c r="C182" s="4" t="s">
        <v>38</v>
      </c>
      <c r="D182" s="4" t="s">
        <v>39</v>
      </c>
      <c r="E182" s="5">
        <v>30945</v>
      </c>
      <c r="F182" s="5" t="s">
        <v>41</v>
      </c>
      <c r="G182" s="5">
        <f t="shared" si="5"/>
        <v>1</v>
      </c>
      <c r="H182" s="6">
        <v>43438</v>
      </c>
      <c r="I182" s="7">
        <v>0.72083333333333333</v>
      </c>
    </row>
    <row r="183" spans="1:9" x14ac:dyDescent="0.2">
      <c r="A183" s="1">
        <f t="shared" si="4"/>
        <v>43437</v>
      </c>
      <c r="B183" s="4" t="s">
        <v>37</v>
      </c>
      <c r="C183" s="4" t="s">
        <v>38</v>
      </c>
      <c r="D183" s="4" t="s">
        <v>39</v>
      </c>
      <c r="E183" s="5">
        <v>30664</v>
      </c>
      <c r="F183" s="5" t="s">
        <v>41</v>
      </c>
      <c r="G183" s="5">
        <f t="shared" si="5"/>
        <v>1</v>
      </c>
      <c r="H183" s="6">
        <v>43437</v>
      </c>
      <c r="I183" s="7">
        <v>0.70486111111111116</v>
      </c>
    </row>
    <row r="184" spans="1:9" x14ac:dyDescent="0.2">
      <c r="A184" s="1">
        <f t="shared" si="4"/>
        <v>43434</v>
      </c>
      <c r="B184" s="4" t="s">
        <v>37</v>
      </c>
      <c r="C184" s="4" t="s">
        <v>38</v>
      </c>
      <c r="D184" s="4" t="s">
        <v>39</v>
      </c>
      <c r="E184" s="5">
        <v>30240</v>
      </c>
      <c r="F184" s="5" t="s">
        <v>40</v>
      </c>
      <c r="G184" s="5">
        <f t="shared" si="5"/>
        <v>-1</v>
      </c>
      <c r="H184" s="6">
        <v>43434</v>
      </c>
      <c r="I184" s="7">
        <v>0.7104166666666667</v>
      </c>
    </row>
    <row r="185" spans="1:9" x14ac:dyDescent="0.2">
      <c r="A185" s="1">
        <f t="shared" si="4"/>
        <v>43433</v>
      </c>
      <c r="B185" s="4" t="s">
        <v>37</v>
      </c>
      <c r="C185" s="4" t="s">
        <v>38</v>
      </c>
      <c r="D185" s="4" t="s">
        <v>39</v>
      </c>
      <c r="E185" s="5">
        <v>30360</v>
      </c>
      <c r="F185" s="5" t="s">
        <v>40</v>
      </c>
      <c r="G185" s="5">
        <f t="shared" si="5"/>
        <v>-1</v>
      </c>
      <c r="H185" s="6">
        <v>43433</v>
      </c>
      <c r="I185" s="7">
        <v>0.70624999999999993</v>
      </c>
    </row>
    <row r="186" spans="1:9" x14ac:dyDescent="0.2">
      <c r="A186" s="1">
        <f t="shared" si="4"/>
        <v>43432</v>
      </c>
      <c r="B186" s="4" t="s">
        <v>37</v>
      </c>
      <c r="C186" s="4" t="s">
        <v>38</v>
      </c>
      <c r="D186" s="4" t="s">
        <v>39</v>
      </c>
      <c r="E186" s="5">
        <v>30394</v>
      </c>
      <c r="F186" s="5" t="s">
        <v>40</v>
      </c>
      <c r="G186" s="5">
        <f t="shared" si="5"/>
        <v>-1</v>
      </c>
      <c r="H186" s="6">
        <v>43432</v>
      </c>
      <c r="I186" s="7">
        <v>0.70972222222222225</v>
      </c>
    </row>
    <row r="187" spans="1:9" x14ac:dyDescent="0.2">
      <c r="A187" s="1">
        <f t="shared" si="4"/>
        <v>43431</v>
      </c>
      <c r="B187" s="4" t="s">
        <v>37</v>
      </c>
      <c r="C187" s="4" t="s">
        <v>38</v>
      </c>
      <c r="D187" s="4" t="s">
        <v>39</v>
      </c>
      <c r="E187" s="5">
        <v>30673</v>
      </c>
      <c r="F187" s="5" t="s">
        <v>41</v>
      </c>
      <c r="G187" s="5">
        <f t="shared" si="5"/>
        <v>1</v>
      </c>
      <c r="H187" s="6">
        <v>43431</v>
      </c>
      <c r="I187" s="7">
        <v>0.70763888888888893</v>
      </c>
    </row>
    <row r="188" spans="1:9" x14ac:dyDescent="0.2">
      <c r="A188" s="1">
        <f t="shared" si="4"/>
        <v>43430</v>
      </c>
      <c r="B188" s="4" t="s">
        <v>37</v>
      </c>
      <c r="C188" s="4" t="s">
        <v>38</v>
      </c>
      <c r="D188" s="4" t="s">
        <v>39</v>
      </c>
      <c r="E188" s="5">
        <v>30705</v>
      </c>
      <c r="F188" s="5" t="s">
        <v>41</v>
      </c>
      <c r="G188" s="5">
        <f t="shared" si="5"/>
        <v>1</v>
      </c>
      <c r="H188" s="6">
        <v>43430</v>
      </c>
      <c r="I188" s="7">
        <v>0.71944444444444444</v>
      </c>
    </row>
    <row r="189" spans="1:9" x14ac:dyDescent="0.2">
      <c r="A189" s="1">
        <f t="shared" si="4"/>
        <v>43426</v>
      </c>
      <c r="B189" s="4" t="s">
        <v>37</v>
      </c>
      <c r="C189" s="4" t="s">
        <v>38</v>
      </c>
      <c r="D189" s="4" t="s">
        <v>39</v>
      </c>
      <c r="E189" s="5">
        <v>30834</v>
      </c>
      <c r="F189" s="5" t="s">
        <v>40</v>
      </c>
      <c r="G189" s="5">
        <f t="shared" si="5"/>
        <v>-1</v>
      </c>
      <c r="H189" s="6">
        <v>43426</v>
      </c>
      <c r="I189" s="7">
        <v>0.73611111111111116</v>
      </c>
    </row>
    <row r="190" spans="1:9" x14ac:dyDescent="0.2">
      <c r="A190" s="1">
        <f t="shared" si="4"/>
        <v>43425</v>
      </c>
      <c r="B190" s="4" t="s">
        <v>37</v>
      </c>
      <c r="C190" s="4" t="s">
        <v>38</v>
      </c>
      <c r="D190" s="4" t="s">
        <v>39</v>
      </c>
      <c r="E190" s="5">
        <v>30862</v>
      </c>
      <c r="F190" s="5" t="s">
        <v>41</v>
      </c>
      <c r="G190" s="5">
        <f t="shared" si="5"/>
        <v>1</v>
      </c>
      <c r="H190" s="6">
        <v>43425</v>
      </c>
      <c r="I190" s="7">
        <v>0.70763888888888893</v>
      </c>
    </row>
    <row r="191" spans="1:9" x14ac:dyDescent="0.2">
      <c r="A191" s="1">
        <f t="shared" si="4"/>
        <v>43424</v>
      </c>
      <c r="B191" s="4" t="s">
        <v>37</v>
      </c>
      <c r="C191" s="4" t="s">
        <v>38</v>
      </c>
      <c r="D191" s="4" t="s">
        <v>39</v>
      </c>
      <c r="E191" s="5">
        <v>30913</v>
      </c>
      <c r="F191" s="5" t="s">
        <v>41</v>
      </c>
      <c r="G191" s="5">
        <f t="shared" si="5"/>
        <v>1</v>
      </c>
      <c r="H191" s="6">
        <v>43424</v>
      </c>
      <c r="I191" s="7">
        <v>0.69861111111111107</v>
      </c>
    </row>
    <row r="192" spans="1:9" x14ac:dyDescent="0.2">
      <c r="A192" s="1">
        <f t="shared" si="4"/>
        <v>43423</v>
      </c>
      <c r="B192" s="4" t="s">
        <v>37</v>
      </c>
      <c r="C192" s="4" t="s">
        <v>38</v>
      </c>
      <c r="D192" s="4" t="s">
        <v>39</v>
      </c>
      <c r="E192" s="5">
        <v>30918</v>
      </c>
      <c r="F192" s="5" t="s">
        <v>40</v>
      </c>
      <c r="G192" s="5">
        <f t="shared" si="5"/>
        <v>-1</v>
      </c>
      <c r="H192" s="6">
        <v>43423</v>
      </c>
      <c r="I192" s="7">
        <v>0.70972222222222225</v>
      </c>
    </row>
    <row r="193" spans="1:9" x14ac:dyDescent="0.2">
      <c r="A193" s="1">
        <f t="shared" si="4"/>
        <v>43420</v>
      </c>
      <c r="B193" s="4" t="s">
        <v>37</v>
      </c>
      <c r="C193" s="4" t="s">
        <v>38</v>
      </c>
      <c r="D193" s="4" t="s">
        <v>39</v>
      </c>
      <c r="E193" s="5">
        <v>30912</v>
      </c>
      <c r="F193" s="5" t="s">
        <v>41</v>
      </c>
      <c r="G193" s="5">
        <f t="shared" si="5"/>
        <v>1</v>
      </c>
      <c r="H193" s="6">
        <v>43420</v>
      </c>
      <c r="I193" s="7">
        <v>0.71597222222222223</v>
      </c>
    </row>
    <row r="194" spans="1:9" x14ac:dyDescent="0.2">
      <c r="A194" s="1">
        <f t="shared" si="4"/>
        <v>43419</v>
      </c>
      <c r="B194" s="4" t="s">
        <v>37</v>
      </c>
      <c r="C194" s="4" t="s">
        <v>38</v>
      </c>
      <c r="D194" s="4" t="s">
        <v>39</v>
      </c>
      <c r="E194" s="5">
        <v>30906</v>
      </c>
      <c r="F194" s="5" t="s">
        <v>40</v>
      </c>
      <c r="G194" s="5">
        <f t="shared" si="5"/>
        <v>-1</v>
      </c>
      <c r="H194" s="6">
        <v>43419</v>
      </c>
      <c r="I194" s="7">
        <v>0.7006944444444444</v>
      </c>
    </row>
    <row r="195" spans="1:9" x14ac:dyDescent="0.2">
      <c r="A195" s="1">
        <f t="shared" ref="A195:A258" si="6">H195</f>
        <v>43418</v>
      </c>
      <c r="B195" s="4" t="s">
        <v>37</v>
      </c>
      <c r="C195" s="4" t="s">
        <v>38</v>
      </c>
      <c r="D195" s="4" t="s">
        <v>39</v>
      </c>
      <c r="E195" s="5">
        <v>30759</v>
      </c>
      <c r="F195" s="5" t="s">
        <v>40</v>
      </c>
      <c r="G195" s="5">
        <f t="shared" ref="G195:G258" si="7">IF(F195="-",-1,1)</f>
        <v>-1</v>
      </c>
      <c r="H195" s="6">
        <v>43418</v>
      </c>
      <c r="I195" s="7">
        <v>0.7402777777777777</v>
      </c>
    </row>
    <row r="196" spans="1:9" x14ac:dyDescent="0.2">
      <c r="A196" s="1">
        <f t="shared" si="6"/>
        <v>43417</v>
      </c>
      <c r="B196" s="4" t="s">
        <v>37</v>
      </c>
      <c r="C196" s="4" t="s">
        <v>38</v>
      </c>
      <c r="D196" s="4" t="s">
        <v>39</v>
      </c>
      <c r="E196" s="5">
        <v>30898</v>
      </c>
      <c r="F196" s="5" t="s">
        <v>40</v>
      </c>
      <c r="G196" s="5">
        <f t="shared" si="7"/>
        <v>-1</v>
      </c>
      <c r="H196" s="6">
        <v>43417</v>
      </c>
      <c r="I196" s="7">
        <v>0.70138888888888884</v>
      </c>
    </row>
    <row r="197" spans="1:9" x14ac:dyDescent="0.2">
      <c r="A197" s="1">
        <f t="shared" si="6"/>
        <v>43416</v>
      </c>
      <c r="B197" s="4" t="s">
        <v>37</v>
      </c>
      <c r="C197" s="4" t="s">
        <v>38</v>
      </c>
      <c r="D197" s="4" t="s">
        <v>39</v>
      </c>
      <c r="E197" s="5">
        <v>31200</v>
      </c>
      <c r="F197" s="5" t="s">
        <v>40</v>
      </c>
      <c r="G197" s="5">
        <f t="shared" si="7"/>
        <v>-1</v>
      </c>
      <c r="H197" s="6">
        <v>43416</v>
      </c>
      <c r="I197" s="7">
        <v>0.7090277777777777</v>
      </c>
    </row>
    <row r="198" spans="1:9" x14ac:dyDescent="0.2">
      <c r="A198" s="1">
        <f t="shared" si="6"/>
        <v>43413</v>
      </c>
      <c r="B198" s="4" t="s">
        <v>37</v>
      </c>
      <c r="C198" s="4" t="s">
        <v>38</v>
      </c>
      <c r="D198" s="4" t="s">
        <v>39</v>
      </c>
      <c r="E198" s="5">
        <v>31773</v>
      </c>
      <c r="F198" s="5" t="s">
        <v>42</v>
      </c>
      <c r="G198" s="5">
        <f t="shared" si="7"/>
        <v>1</v>
      </c>
      <c r="H198" s="6">
        <v>43413</v>
      </c>
      <c r="I198" s="7">
        <v>0.68819444444444444</v>
      </c>
    </row>
    <row r="199" spans="1:9" x14ac:dyDescent="0.2">
      <c r="A199" s="1">
        <f t="shared" si="6"/>
        <v>43410</v>
      </c>
      <c r="B199" s="4" t="s">
        <v>37</v>
      </c>
      <c r="C199" s="4" t="s">
        <v>38</v>
      </c>
      <c r="D199" s="4" t="s">
        <v>39</v>
      </c>
      <c r="E199" s="5">
        <v>31773</v>
      </c>
      <c r="F199" s="5" t="s">
        <v>41</v>
      </c>
      <c r="G199" s="5">
        <f t="shared" si="7"/>
        <v>1</v>
      </c>
      <c r="H199" s="6">
        <v>43410</v>
      </c>
      <c r="I199" s="7">
        <v>0.70277777777777783</v>
      </c>
    </row>
    <row r="200" spans="1:9" x14ac:dyDescent="0.2">
      <c r="A200" s="1">
        <f t="shared" si="6"/>
        <v>43409</v>
      </c>
      <c r="B200" s="4" t="s">
        <v>37</v>
      </c>
      <c r="C200" s="4" t="s">
        <v>38</v>
      </c>
      <c r="D200" s="4" t="s">
        <v>39</v>
      </c>
      <c r="E200" s="5">
        <v>31739</v>
      </c>
      <c r="F200" s="5" t="s">
        <v>40</v>
      </c>
      <c r="G200" s="5">
        <f t="shared" si="7"/>
        <v>-1</v>
      </c>
      <c r="H200" s="6">
        <v>43409</v>
      </c>
      <c r="I200" s="7">
        <v>0.70000000000000007</v>
      </c>
    </row>
    <row r="201" spans="1:9" x14ac:dyDescent="0.2">
      <c r="A201" s="1">
        <f t="shared" si="6"/>
        <v>43406</v>
      </c>
      <c r="B201" s="4" t="s">
        <v>37</v>
      </c>
      <c r="C201" s="4" t="s">
        <v>38</v>
      </c>
      <c r="D201" s="4" t="s">
        <v>39</v>
      </c>
      <c r="E201" s="5">
        <v>31565</v>
      </c>
      <c r="F201" s="5" t="s">
        <v>40</v>
      </c>
      <c r="G201" s="5">
        <f t="shared" si="7"/>
        <v>-1</v>
      </c>
      <c r="H201" s="6">
        <v>43406</v>
      </c>
      <c r="I201" s="7">
        <v>0.70624999999999993</v>
      </c>
    </row>
    <row r="202" spans="1:9" x14ac:dyDescent="0.2">
      <c r="A202" s="1">
        <f t="shared" si="6"/>
        <v>43405</v>
      </c>
      <c r="B202" s="4" t="s">
        <v>37</v>
      </c>
      <c r="C202" s="4" t="s">
        <v>38</v>
      </c>
      <c r="D202" s="4" t="s">
        <v>39</v>
      </c>
      <c r="E202" s="5">
        <v>31697</v>
      </c>
      <c r="F202" s="5" t="s">
        <v>40</v>
      </c>
      <c r="G202" s="5">
        <f t="shared" si="7"/>
        <v>-1</v>
      </c>
      <c r="H202" s="6">
        <v>43405</v>
      </c>
      <c r="I202" s="7">
        <v>0.72499999999999998</v>
      </c>
    </row>
    <row r="203" spans="1:9" x14ac:dyDescent="0.2">
      <c r="A203" s="1">
        <f t="shared" si="6"/>
        <v>43404</v>
      </c>
      <c r="B203" s="4" t="s">
        <v>37</v>
      </c>
      <c r="C203" s="4" t="s">
        <v>38</v>
      </c>
      <c r="D203" s="4" t="s">
        <v>39</v>
      </c>
      <c r="E203" s="5">
        <v>31698</v>
      </c>
      <c r="F203" s="5" t="s">
        <v>40</v>
      </c>
      <c r="G203" s="5">
        <f t="shared" si="7"/>
        <v>-1</v>
      </c>
      <c r="H203" s="6">
        <v>43404</v>
      </c>
      <c r="I203" s="7">
        <v>0.75763888888888886</v>
      </c>
    </row>
    <row r="204" spans="1:9" x14ac:dyDescent="0.2">
      <c r="A204" s="1">
        <f t="shared" si="6"/>
        <v>43403</v>
      </c>
      <c r="B204" s="4" t="s">
        <v>37</v>
      </c>
      <c r="C204" s="4" t="s">
        <v>38</v>
      </c>
      <c r="D204" s="4" t="s">
        <v>39</v>
      </c>
      <c r="E204" s="5">
        <v>31688</v>
      </c>
      <c r="F204" s="5" t="s">
        <v>40</v>
      </c>
      <c r="G204" s="5">
        <f t="shared" si="7"/>
        <v>-1</v>
      </c>
      <c r="H204" s="6">
        <v>43403</v>
      </c>
      <c r="I204" s="7">
        <v>0.71666666666666667</v>
      </c>
    </row>
    <row r="205" spans="1:9" x14ac:dyDescent="0.2">
      <c r="A205" s="1">
        <f t="shared" si="6"/>
        <v>43402</v>
      </c>
      <c r="B205" s="4" t="s">
        <v>37</v>
      </c>
      <c r="C205" s="4" t="s">
        <v>38</v>
      </c>
      <c r="D205" s="4" t="s">
        <v>39</v>
      </c>
      <c r="E205" s="5">
        <v>31784</v>
      </c>
      <c r="F205" s="5" t="s">
        <v>40</v>
      </c>
      <c r="G205" s="5">
        <f t="shared" si="7"/>
        <v>-1</v>
      </c>
      <c r="H205" s="6">
        <v>43402</v>
      </c>
      <c r="I205" s="7">
        <v>0.7319444444444444</v>
      </c>
    </row>
    <row r="206" spans="1:9" x14ac:dyDescent="0.2">
      <c r="A206" s="1">
        <f t="shared" si="6"/>
        <v>43399</v>
      </c>
      <c r="B206" s="4" t="s">
        <v>37</v>
      </c>
      <c r="C206" s="4" t="s">
        <v>38</v>
      </c>
      <c r="D206" s="4" t="s">
        <v>39</v>
      </c>
      <c r="E206" s="5">
        <v>31868</v>
      </c>
      <c r="F206" s="5" t="s">
        <v>41</v>
      </c>
      <c r="G206" s="5">
        <f t="shared" si="7"/>
        <v>1</v>
      </c>
      <c r="H206" s="6">
        <v>43399</v>
      </c>
      <c r="I206" s="7">
        <v>0.72638888888888886</v>
      </c>
    </row>
    <row r="207" spans="1:9" x14ac:dyDescent="0.2">
      <c r="A207" s="1">
        <f t="shared" si="6"/>
        <v>43398</v>
      </c>
      <c r="B207" s="4" t="s">
        <v>37</v>
      </c>
      <c r="C207" s="4" t="s">
        <v>38</v>
      </c>
      <c r="D207" s="4" t="s">
        <v>39</v>
      </c>
      <c r="E207" s="5">
        <v>31736</v>
      </c>
      <c r="F207" s="5" t="s">
        <v>40</v>
      </c>
      <c r="G207" s="5">
        <f t="shared" si="7"/>
        <v>-1</v>
      </c>
      <c r="H207" s="6">
        <v>43398</v>
      </c>
      <c r="I207" s="7">
        <v>0.73958333333333337</v>
      </c>
    </row>
    <row r="208" spans="1:9" x14ac:dyDescent="0.2">
      <c r="A208" s="1">
        <f t="shared" si="6"/>
        <v>43397</v>
      </c>
      <c r="B208" s="4" t="s">
        <v>37</v>
      </c>
      <c r="C208" s="4" t="s">
        <v>38</v>
      </c>
      <c r="D208" s="4" t="s">
        <v>39</v>
      </c>
      <c r="E208" s="5">
        <v>31692</v>
      </c>
      <c r="F208" s="5" t="s">
        <v>40</v>
      </c>
      <c r="G208" s="5">
        <f t="shared" si="7"/>
        <v>-1</v>
      </c>
      <c r="H208" s="6">
        <v>43397</v>
      </c>
      <c r="I208" s="7">
        <v>0.69652777777777775</v>
      </c>
    </row>
    <row r="209" spans="1:9" x14ac:dyDescent="0.2">
      <c r="A209" s="1">
        <f t="shared" si="6"/>
        <v>43396</v>
      </c>
      <c r="B209" s="4" t="s">
        <v>37</v>
      </c>
      <c r="C209" s="4" t="s">
        <v>38</v>
      </c>
      <c r="D209" s="4" t="s">
        <v>39</v>
      </c>
      <c r="E209" s="5">
        <v>31909</v>
      </c>
      <c r="F209" s="5" t="s">
        <v>41</v>
      </c>
      <c r="G209" s="5">
        <f t="shared" si="7"/>
        <v>1</v>
      </c>
      <c r="H209" s="6">
        <v>43396</v>
      </c>
      <c r="I209" s="7">
        <v>0.6972222222222223</v>
      </c>
    </row>
    <row r="210" spans="1:9" x14ac:dyDescent="0.2">
      <c r="A210" s="1">
        <f t="shared" si="6"/>
        <v>43395</v>
      </c>
      <c r="B210" s="4" t="s">
        <v>37</v>
      </c>
      <c r="C210" s="4" t="s">
        <v>38</v>
      </c>
      <c r="D210" s="4" t="s">
        <v>39</v>
      </c>
      <c r="E210" s="5">
        <v>31607</v>
      </c>
      <c r="F210" s="5" t="s">
        <v>40</v>
      </c>
      <c r="G210" s="5">
        <f t="shared" si="7"/>
        <v>-1</v>
      </c>
      <c r="H210" s="6">
        <v>43395</v>
      </c>
      <c r="I210" s="7">
        <v>0.69097222222222221</v>
      </c>
    </row>
    <row r="211" spans="1:9" x14ac:dyDescent="0.2">
      <c r="A211" s="1">
        <f t="shared" si="6"/>
        <v>43392</v>
      </c>
      <c r="B211" s="4" t="s">
        <v>37</v>
      </c>
      <c r="C211" s="4" t="s">
        <v>38</v>
      </c>
      <c r="D211" s="4" t="s">
        <v>39</v>
      </c>
      <c r="E211" s="5">
        <v>31706</v>
      </c>
      <c r="F211" s="5" t="s">
        <v>40</v>
      </c>
      <c r="G211" s="5">
        <f t="shared" si="7"/>
        <v>-1</v>
      </c>
      <c r="H211" s="6">
        <v>43392</v>
      </c>
      <c r="I211" s="7">
        <v>0.71111111111111114</v>
      </c>
    </row>
    <row r="212" spans="1:9" x14ac:dyDescent="0.2">
      <c r="A212" s="1">
        <f t="shared" si="6"/>
        <v>43390</v>
      </c>
      <c r="B212" s="4" t="s">
        <v>37</v>
      </c>
      <c r="C212" s="4" t="s">
        <v>38</v>
      </c>
      <c r="D212" s="4" t="s">
        <v>39</v>
      </c>
      <c r="E212" s="5">
        <v>31722</v>
      </c>
      <c r="F212" s="5" t="s">
        <v>41</v>
      </c>
      <c r="G212" s="5">
        <f t="shared" si="7"/>
        <v>1</v>
      </c>
      <c r="H212" s="6">
        <v>43390</v>
      </c>
      <c r="I212" s="7">
        <v>0.73611111111111116</v>
      </c>
    </row>
    <row r="213" spans="1:9" x14ac:dyDescent="0.2">
      <c r="A213" s="1">
        <f t="shared" si="6"/>
        <v>43389</v>
      </c>
      <c r="B213" s="4" t="s">
        <v>37</v>
      </c>
      <c r="C213" s="4" t="s">
        <v>38</v>
      </c>
      <c r="D213" s="4" t="s">
        <v>39</v>
      </c>
      <c r="E213" s="5">
        <v>31799</v>
      </c>
      <c r="F213" s="5" t="s">
        <v>40</v>
      </c>
      <c r="G213" s="5">
        <f t="shared" si="7"/>
        <v>-1</v>
      </c>
      <c r="H213" s="6">
        <v>43389</v>
      </c>
      <c r="I213" s="7">
        <v>0.78541666666666676</v>
      </c>
    </row>
    <row r="214" spans="1:9" x14ac:dyDescent="0.2">
      <c r="A214" s="1">
        <f t="shared" si="6"/>
        <v>43388</v>
      </c>
      <c r="B214" s="4" t="s">
        <v>37</v>
      </c>
      <c r="C214" s="4" t="s">
        <v>38</v>
      </c>
      <c r="D214" s="4" t="s">
        <v>39</v>
      </c>
      <c r="E214" s="5">
        <v>31892</v>
      </c>
      <c r="F214" s="5" t="s">
        <v>41</v>
      </c>
      <c r="G214" s="5">
        <f t="shared" si="7"/>
        <v>1</v>
      </c>
      <c r="H214" s="6">
        <v>43388</v>
      </c>
      <c r="I214" s="7">
        <v>0.72152777777777777</v>
      </c>
    </row>
    <row r="215" spans="1:9" x14ac:dyDescent="0.2">
      <c r="A215" s="1">
        <f t="shared" si="6"/>
        <v>43385</v>
      </c>
      <c r="B215" s="4" t="s">
        <v>37</v>
      </c>
      <c r="C215" s="4" t="s">
        <v>38</v>
      </c>
      <c r="D215" s="4" t="s">
        <v>39</v>
      </c>
      <c r="E215" s="5">
        <v>31565</v>
      </c>
      <c r="F215" s="5" t="s">
        <v>41</v>
      </c>
      <c r="G215" s="5">
        <f t="shared" si="7"/>
        <v>1</v>
      </c>
      <c r="H215" s="6">
        <v>43385</v>
      </c>
      <c r="I215" s="7">
        <v>0.70138888888888884</v>
      </c>
    </row>
    <row r="216" spans="1:9" x14ac:dyDescent="0.2">
      <c r="A216" s="1">
        <f t="shared" si="6"/>
        <v>43384</v>
      </c>
      <c r="B216" s="4" t="s">
        <v>37</v>
      </c>
      <c r="C216" s="4" t="s">
        <v>38</v>
      </c>
      <c r="D216" s="4" t="s">
        <v>39</v>
      </c>
      <c r="E216" s="5">
        <v>31310</v>
      </c>
      <c r="F216" s="5" t="s">
        <v>41</v>
      </c>
      <c r="G216" s="5">
        <f t="shared" si="7"/>
        <v>1</v>
      </c>
      <c r="H216" s="6">
        <v>43384</v>
      </c>
      <c r="I216" s="7">
        <v>0.70208333333333339</v>
      </c>
    </row>
    <row r="217" spans="1:9" x14ac:dyDescent="0.2">
      <c r="A217" s="1">
        <f t="shared" si="6"/>
        <v>43383</v>
      </c>
      <c r="B217" s="4" t="s">
        <v>37</v>
      </c>
      <c r="C217" s="4" t="s">
        <v>38</v>
      </c>
      <c r="D217" s="4" t="s">
        <v>39</v>
      </c>
      <c r="E217" s="5">
        <v>31021</v>
      </c>
      <c r="F217" s="5" t="s">
        <v>40</v>
      </c>
      <c r="G217" s="5">
        <f t="shared" si="7"/>
        <v>-1</v>
      </c>
      <c r="H217" s="6">
        <v>43383</v>
      </c>
      <c r="I217" s="7">
        <v>0.71319444444444446</v>
      </c>
    </row>
    <row r="218" spans="1:9" x14ac:dyDescent="0.2">
      <c r="A218" s="1">
        <f t="shared" si="6"/>
        <v>43382</v>
      </c>
      <c r="B218" s="4" t="s">
        <v>37</v>
      </c>
      <c r="C218" s="4" t="s">
        <v>38</v>
      </c>
      <c r="D218" s="4" t="s">
        <v>39</v>
      </c>
      <c r="E218" s="5">
        <v>31049</v>
      </c>
      <c r="F218" s="5" t="s">
        <v>40</v>
      </c>
      <c r="G218" s="5">
        <f t="shared" si="7"/>
        <v>-1</v>
      </c>
      <c r="H218" s="6">
        <v>43382</v>
      </c>
      <c r="I218" s="7">
        <v>0.71875</v>
      </c>
    </row>
    <row r="219" spans="1:9" x14ac:dyDescent="0.2">
      <c r="A219" s="1">
        <f t="shared" si="6"/>
        <v>43381</v>
      </c>
      <c r="B219" s="4" t="s">
        <v>37</v>
      </c>
      <c r="C219" s="4" t="s">
        <v>38</v>
      </c>
      <c r="D219" s="4" t="s">
        <v>39</v>
      </c>
      <c r="E219" s="5">
        <v>31156</v>
      </c>
      <c r="F219" s="5" t="s">
        <v>40</v>
      </c>
      <c r="G219" s="5">
        <f t="shared" si="7"/>
        <v>-1</v>
      </c>
      <c r="H219" s="6">
        <v>43381</v>
      </c>
      <c r="I219" s="7">
        <v>0.70486111111111116</v>
      </c>
    </row>
    <row r="220" spans="1:9" x14ac:dyDescent="0.2">
      <c r="A220" s="1">
        <f t="shared" si="6"/>
        <v>43378</v>
      </c>
      <c r="B220" s="4" t="s">
        <v>37</v>
      </c>
      <c r="C220" s="4" t="s">
        <v>38</v>
      </c>
      <c r="D220" s="4" t="s">
        <v>39</v>
      </c>
      <c r="E220" s="5">
        <v>31216</v>
      </c>
      <c r="F220" s="5" t="s">
        <v>41</v>
      </c>
      <c r="G220" s="5">
        <f t="shared" si="7"/>
        <v>1</v>
      </c>
      <c r="H220" s="6">
        <v>43378</v>
      </c>
      <c r="I220" s="7">
        <v>0.70138888888888884</v>
      </c>
    </row>
    <row r="221" spans="1:9" x14ac:dyDescent="0.2">
      <c r="A221" s="1">
        <f t="shared" si="6"/>
        <v>43377</v>
      </c>
      <c r="B221" s="4" t="s">
        <v>37</v>
      </c>
      <c r="C221" s="4" t="s">
        <v>38</v>
      </c>
      <c r="D221" s="4" t="s">
        <v>39</v>
      </c>
      <c r="E221" s="5">
        <v>31057</v>
      </c>
      <c r="F221" s="5" t="s">
        <v>40</v>
      </c>
      <c r="G221" s="5">
        <f t="shared" si="7"/>
        <v>-1</v>
      </c>
      <c r="H221" s="6">
        <v>43377</v>
      </c>
      <c r="I221" s="7">
        <v>0.69374999999999998</v>
      </c>
    </row>
    <row r="222" spans="1:9" x14ac:dyDescent="0.2">
      <c r="A222" s="1">
        <f t="shared" si="6"/>
        <v>43376</v>
      </c>
      <c r="B222" s="4" t="s">
        <v>37</v>
      </c>
      <c r="C222" s="4" t="s">
        <v>38</v>
      </c>
      <c r="D222" s="4" t="s">
        <v>39</v>
      </c>
      <c r="E222" s="5">
        <v>30997</v>
      </c>
      <c r="F222" s="5" t="s">
        <v>41</v>
      </c>
      <c r="G222" s="5">
        <f t="shared" si="7"/>
        <v>1</v>
      </c>
      <c r="H222" s="6">
        <v>43376</v>
      </c>
      <c r="I222" s="7">
        <v>0.72291666666666676</v>
      </c>
    </row>
    <row r="223" spans="1:9" x14ac:dyDescent="0.2">
      <c r="A223" s="1">
        <f t="shared" si="6"/>
        <v>43374</v>
      </c>
      <c r="B223" s="4" t="s">
        <v>37</v>
      </c>
      <c r="C223" s="4" t="s">
        <v>38</v>
      </c>
      <c r="D223" s="4" t="s">
        <v>39</v>
      </c>
      <c r="E223" s="5">
        <v>30499</v>
      </c>
      <c r="F223" s="5" t="s">
        <v>41</v>
      </c>
      <c r="G223" s="5">
        <f t="shared" si="7"/>
        <v>1</v>
      </c>
      <c r="H223" s="6">
        <v>43374</v>
      </c>
      <c r="I223" s="7">
        <v>0.70138888888888884</v>
      </c>
    </row>
    <row r="224" spans="1:9" x14ac:dyDescent="0.2">
      <c r="A224" s="1">
        <f t="shared" si="6"/>
        <v>43371</v>
      </c>
      <c r="B224" s="4" t="s">
        <v>37</v>
      </c>
      <c r="C224" s="4" t="s">
        <v>38</v>
      </c>
      <c r="D224" s="4" t="s">
        <v>39</v>
      </c>
      <c r="E224" s="5">
        <v>30296</v>
      </c>
      <c r="F224" s="5" t="s">
        <v>40</v>
      </c>
      <c r="G224" s="5">
        <f t="shared" si="7"/>
        <v>-1</v>
      </c>
      <c r="H224" s="6">
        <v>43371</v>
      </c>
      <c r="I224" s="7">
        <v>0.71111111111111114</v>
      </c>
    </row>
    <row r="225" spans="1:9" x14ac:dyDescent="0.2">
      <c r="A225" s="1">
        <f t="shared" si="6"/>
        <v>43370</v>
      </c>
      <c r="B225" s="4" t="s">
        <v>37</v>
      </c>
      <c r="C225" s="4" t="s">
        <v>38</v>
      </c>
      <c r="D225" s="4" t="s">
        <v>39</v>
      </c>
      <c r="E225" s="5">
        <v>30575</v>
      </c>
      <c r="F225" s="5" t="s">
        <v>40</v>
      </c>
      <c r="G225" s="5">
        <f t="shared" si="7"/>
        <v>-1</v>
      </c>
      <c r="H225" s="6">
        <v>43370</v>
      </c>
      <c r="I225" s="7">
        <v>0.68888888888888899</v>
      </c>
    </row>
    <row r="226" spans="1:9" x14ac:dyDescent="0.2">
      <c r="A226" s="1">
        <f t="shared" si="6"/>
        <v>43369</v>
      </c>
      <c r="B226" s="4" t="s">
        <v>37</v>
      </c>
      <c r="C226" s="4" t="s">
        <v>38</v>
      </c>
      <c r="D226" s="4" t="s">
        <v>39</v>
      </c>
      <c r="E226" s="5">
        <v>30672</v>
      </c>
      <c r="F226" s="5" t="s">
        <v>40</v>
      </c>
      <c r="G226" s="5">
        <f t="shared" si="7"/>
        <v>-1</v>
      </c>
      <c r="H226" s="6">
        <v>43369</v>
      </c>
      <c r="I226" s="7">
        <v>0.69930555555555562</v>
      </c>
    </row>
    <row r="227" spans="1:9" x14ac:dyDescent="0.2">
      <c r="A227" s="1">
        <f t="shared" si="6"/>
        <v>43368</v>
      </c>
      <c r="B227" s="4" t="s">
        <v>37</v>
      </c>
      <c r="C227" s="4" t="s">
        <v>38</v>
      </c>
      <c r="D227" s="4" t="s">
        <v>39</v>
      </c>
      <c r="E227" s="5">
        <v>30728</v>
      </c>
      <c r="F227" s="5" t="s">
        <v>40</v>
      </c>
      <c r="G227" s="5">
        <f t="shared" si="7"/>
        <v>-1</v>
      </c>
      <c r="H227" s="6">
        <v>43368</v>
      </c>
      <c r="I227" s="7">
        <v>0.69930555555555562</v>
      </c>
    </row>
    <row r="228" spans="1:9" x14ac:dyDescent="0.2">
      <c r="A228" s="1">
        <f t="shared" si="6"/>
        <v>43367</v>
      </c>
      <c r="B228" s="4" t="s">
        <v>37</v>
      </c>
      <c r="C228" s="4" t="s">
        <v>38</v>
      </c>
      <c r="D228" s="4" t="s">
        <v>39</v>
      </c>
      <c r="E228" s="5">
        <v>30664</v>
      </c>
      <c r="F228" s="5" t="s">
        <v>41</v>
      </c>
      <c r="G228" s="5">
        <f t="shared" si="7"/>
        <v>1</v>
      </c>
      <c r="H228" s="6">
        <v>43367</v>
      </c>
      <c r="I228" s="7">
        <v>0.6958333333333333</v>
      </c>
    </row>
    <row r="229" spans="1:9" x14ac:dyDescent="0.2">
      <c r="A229" s="1">
        <f t="shared" si="6"/>
        <v>43364</v>
      </c>
      <c r="B229" s="4" t="s">
        <v>37</v>
      </c>
      <c r="C229" s="4" t="s">
        <v>38</v>
      </c>
      <c r="D229" s="4" t="s">
        <v>39</v>
      </c>
      <c r="E229" s="5">
        <v>30697</v>
      </c>
      <c r="F229" s="5" t="s">
        <v>41</v>
      </c>
      <c r="G229" s="5">
        <f t="shared" si="7"/>
        <v>1</v>
      </c>
      <c r="H229" s="6">
        <v>43364</v>
      </c>
      <c r="I229" s="7">
        <v>0.69652777777777775</v>
      </c>
    </row>
    <row r="230" spans="1:9" x14ac:dyDescent="0.2">
      <c r="A230" s="1">
        <f t="shared" si="6"/>
        <v>43362</v>
      </c>
      <c r="B230" s="4" t="s">
        <v>37</v>
      </c>
      <c r="C230" s="4" t="s">
        <v>38</v>
      </c>
      <c r="D230" s="4" t="s">
        <v>39</v>
      </c>
      <c r="E230" s="5">
        <v>30722</v>
      </c>
      <c r="F230" s="5" t="s">
        <v>40</v>
      </c>
      <c r="G230" s="5">
        <f t="shared" si="7"/>
        <v>-1</v>
      </c>
      <c r="H230" s="6">
        <v>43362</v>
      </c>
      <c r="I230" s="7">
        <v>0.71180555555555547</v>
      </c>
    </row>
    <row r="231" spans="1:9" x14ac:dyDescent="0.2">
      <c r="A231" s="1">
        <f t="shared" si="6"/>
        <v>43361</v>
      </c>
      <c r="B231" s="4" t="s">
        <v>37</v>
      </c>
      <c r="C231" s="4" t="s">
        <v>38</v>
      </c>
      <c r="D231" s="4" t="s">
        <v>39</v>
      </c>
      <c r="E231" s="5">
        <v>30737</v>
      </c>
      <c r="F231" s="5" t="s">
        <v>41</v>
      </c>
      <c r="G231" s="5">
        <f t="shared" si="7"/>
        <v>1</v>
      </c>
      <c r="H231" s="6">
        <v>43361</v>
      </c>
      <c r="I231" s="7">
        <v>0.68819444444444444</v>
      </c>
    </row>
    <row r="232" spans="1:9" x14ac:dyDescent="0.2">
      <c r="A232" s="1">
        <f t="shared" si="6"/>
        <v>43360</v>
      </c>
      <c r="B232" s="4" t="s">
        <v>37</v>
      </c>
      <c r="C232" s="4" t="s">
        <v>38</v>
      </c>
      <c r="D232" s="4" t="s">
        <v>39</v>
      </c>
      <c r="E232" s="5">
        <v>30614</v>
      </c>
      <c r="F232" s="5" t="s">
        <v>41</v>
      </c>
      <c r="G232" s="5">
        <f t="shared" si="7"/>
        <v>1</v>
      </c>
      <c r="H232" s="6">
        <v>43360</v>
      </c>
      <c r="I232" s="7">
        <v>0.6875</v>
      </c>
    </row>
    <row r="233" spans="1:9" x14ac:dyDescent="0.2">
      <c r="A233" s="1">
        <f t="shared" si="6"/>
        <v>43357</v>
      </c>
      <c r="B233" s="4" t="s">
        <v>37</v>
      </c>
      <c r="C233" s="4" t="s">
        <v>38</v>
      </c>
      <c r="D233" s="4" t="s">
        <v>39</v>
      </c>
      <c r="E233" s="5">
        <v>30558</v>
      </c>
      <c r="F233" s="5" t="s">
        <v>41</v>
      </c>
      <c r="G233" s="5">
        <f t="shared" si="7"/>
        <v>1</v>
      </c>
      <c r="H233" s="6">
        <v>43357</v>
      </c>
      <c r="I233" s="7">
        <v>0.71458333333333324</v>
      </c>
    </row>
    <row r="234" spans="1:9" x14ac:dyDescent="0.2">
      <c r="A234" s="1">
        <f t="shared" si="6"/>
        <v>43355</v>
      </c>
      <c r="B234" s="4" t="s">
        <v>37</v>
      </c>
      <c r="C234" s="4" t="s">
        <v>38</v>
      </c>
      <c r="D234" s="4" t="s">
        <v>39</v>
      </c>
      <c r="E234" s="5">
        <v>30478</v>
      </c>
      <c r="F234" s="5" t="s">
        <v>40</v>
      </c>
      <c r="G234" s="5">
        <f t="shared" si="7"/>
        <v>-1</v>
      </c>
      <c r="H234" s="6">
        <v>43355</v>
      </c>
      <c r="I234" s="7">
        <v>0.71944444444444444</v>
      </c>
    </row>
    <row r="235" spans="1:9" x14ac:dyDescent="0.2">
      <c r="A235" s="1">
        <f t="shared" si="6"/>
        <v>43354</v>
      </c>
      <c r="B235" s="4" t="s">
        <v>37</v>
      </c>
      <c r="C235" s="4" t="s">
        <v>38</v>
      </c>
      <c r="D235" s="4" t="s">
        <v>39</v>
      </c>
      <c r="E235" s="5">
        <v>30605</v>
      </c>
      <c r="F235" s="5" t="s">
        <v>41</v>
      </c>
      <c r="G235" s="5">
        <f t="shared" si="7"/>
        <v>1</v>
      </c>
      <c r="H235" s="6">
        <v>43354</v>
      </c>
      <c r="I235" s="7">
        <v>0.71319444444444446</v>
      </c>
    </row>
    <row r="236" spans="1:9" x14ac:dyDescent="0.2">
      <c r="A236" s="1">
        <f t="shared" si="6"/>
        <v>43353</v>
      </c>
      <c r="B236" s="4" t="s">
        <v>37</v>
      </c>
      <c r="C236" s="4" t="s">
        <v>38</v>
      </c>
      <c r="D236" s="4" t="s">
        <v>39</v>
      </c>
      <c r="E236" s="5">
        <v>30402</v>
      </c>
      <c r="F236" s="5" t="s">
        <v>42</v>
      </c>
      <c r="G236" s="5">
        <f t="shared" si="7"/>
        <v>1</v>
      </c>
      <c r="H236" s="6">
        <v>43353</v>
      </c>
      <c r="I236" s="7">
        <v>0.68888888888888899</v>
      </c>
    </row>
    <row r="237" spans="1:9" x14ac:dyDescent="0.2">
      <c r="A237" s="1">
        <f t="shared" si="6"/>
        <v>43350</v>
      </c>
      <c r="B237" s="4" t="s">
        <v>37</v>
      </c>
      <c r="C237" s="4" t="s">
        <v>38</v>
      </c>
      <c r="D237" s="4" t="s">
        <v>39</v>
      </c>
      <c r="E237" s="5">
        <v>30402</v>
      </c>
      <c r="F237" s="5" t="s">
        <v>40</v>
      </c>
      <c r="G237" s="5">
        <f t="shared" si="7"/>
        <v>-1</v>
      </c>
      <c r="H237" s="6">
        <v>43350</v>
      </c>
      <c r="I237" s="7">
        <v>0.70624999999999993</v>
      </c>
    </row>
    <row r="238" spans="1:9" x14ac:dyDescent="0.2">
      <c r="A238" s="1">
        <f t="shared" si="6"/>
        <v>43349</v>
      </c>
      <c r="B238" s="4" t="s">
        <v>37</v>
      </c>
      <c r="C238" s="4" t="s">
        <v>38</v>
      </c>
      <c r="D238" s="4" t="s">
        <v>39</v>
      </c>
      <c r="E238" s="5">
        <v>30535</v>
      </c>
      <c r="F238" s="5" t="s">
        <v>41</v>
      </c>
      <c r="G238" s="5">
        <f t="shared" si="7"/>
        <v>1</v>
      </c>
      <c r="H238" s="6">
        <v>43349</v>
      </c>
      <c r="I238" s="7">
        <v>0.68819444444444444</v>
      </c>
    </row>
    <row r="239" spans="1:9" x14ac:dyDescent="0.2">
      <c r="A239" s="1">
        <f t="shared" si="6"/>
        <v>43348</v>
      </c>
      <c r="B239" s="4" t="s">
        <v>37</v>
      </c>
      <c r="C239" s="4" t="s">
        <v>38</v>
      </c>
      <c r="D239" s="4" t="s">
        <v>39</v>
      </c>
      <c r="E239" s="5">
        <v>30274</v>
      </c>
      <c r="F239" s="5" t="s">
        <v>41</v>
      </c>
      <c r="G239" s="5">
        <f t="shared" si="7"/>
        <v>1</v>
      </c>
      <c r="H239" s="6">
        <v>43348</v>
      </c>
      <c r="I239" s="7">
        <v>0.7090277777777777</v>
      </c>
    </row>
    <row r="240" spans="1:9" x14ac:dyDescent="0.2">
      <c r="A240" s="1">
        <f t="shared" si="6"/>
        <v>43347</v>
      </c>
      <c r="B240" s="4" t="s">
        <v>37</v>
      </c>
      <c r="C240" s="4" t="s">
        <v>38</v>
      </c>
      <c r="D240" s="4" t="s">
        <v>39</v>
      </c>
      <c r="E240" s="5">
        <v>30191</v>
      </c>
      <c r="F240" s="5" t="s">
        <v>41</v>
      </c>
      <c r="G240" s="5">
        <f t="shared" si="7"/>
        <v>1</v>
      </c>
      <c r="H240" s="6">
        <v>43347</v>
      </c>
      <c r="I240" s="7">
        <v>0.73333333333333339</v>
      </c>
    </row>
    <row r="241" spans="1:9" x14ac:dyDescent="0.2">
      <c r="A241" s="1">
        <f t="shared" si="6"/>
        <v>43346</v>
      </c>
      <c r="B241" s="4" t="s">
        <v>37</v>
      </c>
      <c r="C241" s="4" t="s">
        <v>38</v>
      </c>
      <c r="D241" s="4" t="s">
        <v>39</v>
      </c>
      <c r="E241" s="5">
        <v>30226</v>
      </c>
      <c r="F241" s="5" t="s">
        <v>42</v>
      </c>
      <c r="G241" s="5">
        <f t="shared" si="7"/>
        <v>1</v>
      </c>
      <c r="H241" s="6">
        <v>43346</v>
      </c>
      <c r="I241" s="7">
        <v>0.69374999999999998</v>
      </c>
    </row>
    <row r="242" spans="1:9" x14ac:dyDescent="0.2">
      <c r="A242" s="1">
        <f t="shared" si="6"/>
        <v>43343</v>
      </c>
      <c r="B242" s="4" t="s">
        <v>37</v>
      </c>
      <c r="C242" s="4" t="s">
        <v>38</v>
      </c>
      <c r="D242" s="4" t="s">
        <v>39</v>
      </c>
      <c r="E242" s="5">
        <v>30226</v>
      </c>
      <c r="F242" s="5" t="s">
        <v>41</v>
      </c>
      <c r="G242" s="5">
        <f t="shared" si="7"/>
        <v>1</v>
      </c>
      <c r="H242" s="6">
        <v>43343</v>
      </c>
      <c r="I242" s="7">
        <v>0.7104166666666667</v>
      </c>
    </row>
    <row r="243" spans="1:9" x14ac:dyDescent="0.2">
      <c r="A243" s="1">
        <f t="shared" si="6"/>
        <v>43342</v>
      </c>
      <c r="B243" s="4" t="s">
        <v>37</v>
      </c>
      <c r="C243" s="4" t="s">
        <v>38</v>
      </c>
      <c r="D243" s="4" t="s">
        <v>39</v>
      </c>
      <c r="E243" s="5">
        <v>30099</v>
      </c>
      <c r="F243" s="5" t="s">
        <v>41</v>
      </c>
      <c r="G243" s="5">
        <f t="shared" si="7"/>
        <v>1</v>
      </c>
      <c r="H243" s="6">
        <v>43342</v>
      </c>
      <c r="I243" s="7">
        <v>0.72083333333333333</v>
      </c>
    </row>
    <row r="244" spans="1:9" x14ac:dyDescent="0.2">
      <c r="A244" s="1">
        <f t="shared" si="6"/>
        <v>43341</v>
      </c>
      <c r="B244" s="4" t="s">
        <v>37</v>
      </c>
      <c r="C244" s="4" t="s">
        <v>38</v>
      </c>
      <c r="D244" s="4" t="s">
        <v>39</v>
      </c>
      <c r="E244" s="5">
        <v>30048</v>
      </c>
      <c r="F244" s="5" t="s">
        <v>41</v>
      </c>
      <c r="G244" s="5">
        <f t="shared" si="7"/>
        <v>1</v>
      </c>
      <c r="H244" s="6">
        <v>43341</v>
      </c>
      <c r="I244" s="7">
        <v>0.68958333333333333</v>
      </c>
    </row>
    <row r="245" spans="1:9" x14ac:dyDescent="0.2">
      <c r="A245" s="1">
        <f t="shared" si="6"/>
        <v>43340</v>
      </c>
      <c r="B245" s="4" t="s">
        <v>37</v>
      </c>
      <c r="C245" s="4" t="s">
        <v>38</v>
      </c>
      <c r="D245" s="4" t="s">
        <v>39</v>
      </c>
      <c r="E245" s="5">
        <v>30097</v>
      </c>
      <c r="F245" s="5" t="s">
        <v>41</v>
      </c>
      <c r="G245" s="5">
        <f t="shared" si="7"/>
        <v>1</v>
      </c>
      <c r="H245" s="6">
        <v>43340</v>
      </c>
      <c r="I245" s="7">
        <v>0.68958333333333333</v>
      </c>
    </row>
    <row r="246" spans="1:9" x14ac:dyDescent="0.2">
      <c r="A246" s="1">
        <f t="shared" si="6"/>
        <v>43339</v>
      </c>
      <c r="B246" s="4" t="s">
        <v>37</v>
      </c>
      <c r="C246" s="4" t="s">
        <v>38</v>
      </c>
      <c r="D246" s="4" t="s">
        <v>39</v>
      </c>
      <c r="E246" s="5">
        <v>29869</v>
      </c>
      <c r="F246" s="5" t="s">
        <v>41</v>
      </c>
      <c r="G246" s="5">
        <f t="shared" si="7"/>
        <v>1</v>
      </c>
      <c r="H246" s="6">
        <v>43339</v>
      </c>
      <c r="I246" s="7">
        <v>0.6972222222222223</v>
      </c>
    </row>
    <row r="247" spans="1:9" x14ac:dyDescent="0.2">
      <c r="A247" s="1">
        <f t="shared" si="6"/>
        <v>43336</v>
      </c>
      <c r="B247" s="4" t="s">
        <v>37</v>
      </c>
      <c r="C247" s="4" t="s">
        <v>38</v>
      </c>
      <c r="D247" s="4" t="s">
        <v>39</v>
      </c>
      <c r="E247" s="5">
        <v>29561</v>
      </c>
      <c r="F247" s="5" t="s">
        <v>40</v>
      </c>
      <c r="G247" s="5">
        <f t="shared" si="7"/>
        <v>-1</v>
      </c>
      <c r="H247" s="6">
        <v>43336</v>
      </c>
      <c r="I247" s="7">
        <v>0.70972222222222225</v>
      </c>
    </row>
    <row r="248" spans="1:9" x14ac:dyDescent="0.2">
      <c r="A248" s="1">
        <f t="shared" si="6"/>
        <v>43335</v>
      </c>
      <c r="B248" s="4" t="s">
        <v>37</v>
      </c>
      <c r="C248" s="4" t="s">
        <v>38</v>
      </c>
      <c r="D248" s="4" t="s">
        <v>39</v>
      </c>
      <c r="E248" s="5">
        <v>29530</v>
      </c>
      <c r="F248" s="5" t="s">
        <v>40</v>
      </c>
      <c r="G248" s="5">
        <f t="shared" si="7"/>
        <v>-1</v>
      </c>
      <c r="H248" s="6">
        <v>43335</v>
      </c>
      <c r="I248" s="7">
        <v>0.70208333333333339</v>
      </c>
    </row>
    <row r="249" spans="1:9" x14ac:dyDescent="0.2">
      <c r="A249" s="1">
        <f t="shared" si="6"/>
        <v>43333</v>
      </c>
      <c r="B249" s="4" t="s">
        <v>37</v>
      </c>
      <c r="C249" s="4" t="s">
        <v>38</v>
      </c>
      <c r="D249" s="4" t="s">
        <v>39</v>
      </c>
      <c r="E249" s="5">
        <v>29529</v>
      </c>
      <c r="F249" s="5" t="s">
        <v>41</v>
      </c>
      <c r="G249" s="5">
        <f t="shared" si="7"/>
        <v>1</v>
      </c>
      <c r="H249" s="6">
        <v>43333</v>
      </c>
      <c r="I249" s="7">
        <v>0.69027777777777777</v>
      </c>
    </row>
    <row r="250" spans="1:9" x14ac:dyDescent="0.2">
      <c r="A250" s="1">
        <f t="shared" si="6"/>
        <v>43332</v>
      </c>
      <c r="B250" s="4" t="s">
        <v>37</v>
      </c>
      <c r="C250" s="4" t="s">
        <v>38</v>
      </c>
      <c r="D250" s="4" t="s">
        <v>39</v>
      </c>
      <c r="E250" s="5">
        <v>29381</v>
      </c>
      <c r="F250" s="5" t="s">
        <v>41</v>
      </c>
      <c r="G250" s="5">
        <f t="shared" si="7"/>
        <v>1</v>
      </c>
      <c r="H250" s="6">
        <v>43332</v>
      </c>
      <c r="I250" s="7">
        <v>0.69027777777777777</v>
      </c>
    </row>
    <row r="251" spans="1:9" x14ac:dyDescent="0.2">
      <c r="A251" s="1">
        <f t="shared" si="6"/>
        <v>43329</v>
      </c>
      <c r="B251" s="4" t="s">
        <v>37</v>
      </c>
      <c r="C251" s="4" t="s">
        <v>38</v>
      </c>
      <c r="D251" s="4" t="s">
        <v>39</v>
      </c>
      <c r="E251" s="5">
        <v>29361</v>
      </c>
      <c r="F251" s="5" t="s">
        <v>42</v>
      </c>
      <c r="G251" s="5">
        <f t="shared" si="7"/>
        <v>1</v>
      </c>
      <c r="H251" s="6">
        <v>43329</v>
      </c>
      <c r="I251" s="7">
        <v>0.69097222222222221</v>
      </c>
    </row>
    <row r="252" spans="1:9" x14ac:dyDescent="0.2">
      <c r="A252" s="1">
        <f t="shared" si="6"/>
        <v>43328</v>
      </c>
      <c r="B252" s="4" t="s">
        <v>37</v>
      </c>
      <c r="C252" s="4" t="s">
        <v>38</v>
      </c>
      <c r="D252" s="4" t="s">
        <v>39</v>
      </c>
      <c r="E252" s="5">
        <v>29361</v>
      </c>
      <c r="F252" s="5" t="s">
        <v>41</v>
      </c>
      <c r="G252" s="5">
        <f t="shared" si="7"/>
        <v>1</v>
      </c>
      <c r="H252" s="6">
        <v>43328</v>
      </c>
      <c r="I252" s="7">
        <v>0.69861111111111107</v>
      </c>
    </row>
    <row r="253" spans="1:9" x14ac:dyDescent="0.2">
      <c r="A253" s="1">
        <f t="shared" si="6"/>
        <v>43326</v>
      </c>
      <c r="B253" s="4" t="s">
        <v>37</v>
      </c>
      <c r="C253" s="4" t="s">
        <v>38</v>
      </c>
      <c r="D253" s="4" t="s">
        <v>39</v>
      </c>
      <c r="E253" s="5">
        <v>29541</v>
      </c>
      <c r="F253" s="5" t="s">
        <v>41</v>
      </c>
      <c r="G253" s="5">
        <f t="shared" si="7"/>
        <v>1</v>
      </c>
      <c r="H253" s="6">
        <v>43326</v>
      </c>
      <c r="I253" s="7">
        <v>0.68819444444444444</v>
      </c>
    </row>
    <row r="254" spans="1:9" x14ac:dyDescent="0.2">
      <c r="A254" s="1">
        <f t="shared" si="6"/>
        <v>43325</v>
      </c>
      <c r="B254" s="4" t="s">
        <v>37</v>
      </c>
      <c r="C254" s="4" t="s">
        <v>38</v>
      </c>
      <c r="D254" s="4" t="s">
        <v>39</v>
      </c>
      <c r="E254" s="5">
        <v>29674</v>
      </c>
      <c r="F254" s="5" t="s">
        <v>41</v>
      </c>
      <c r="G254" s="5">
        <f t="shared" si="7"/>
        <v>1</v>
      </c>
      <c r="H254" s="6">
        <v>43325</v>
      </c>
      <c r="I254" s="7">
        <v>0.69097222222222221</v>
      </c>
    </row>
    <row r="255" spans="1:9" x14ac:dyDescent="0.2">
      <c r="A255" s="1">
        <f t="shared" si="6"/>
        <v>43322</v>
      </c>
      <c r="B255" s="4" t="s">
        <v>37</v>
      </c>
      <c r="C255" s="4" t="s">
        <v>38</v>
      </c>
      <c r="D255" s="4" t="s">
        <v>39</v>
      </c>
      <c r="E255" s="5">
        <v>29477</v>
      </c>
      <c r="F255" s="5" t="s">
        <v>41</v>
      </c>
      <c r="G255" s="5">
        <f t="shared" si="7"/>
        <v>1</v>
      </c>
      <c r="H255" s="6">
        <v>43322</v>
      </c>
      <c r="I255" s="7">
        <v>0.6958333333333333</v>
      </c>
    </row>
    <row r="256" spans="1:9" x14ac:dyDescent="0.2">
      <c r="A256" s="1">
        <f t="shared" si="6"/>
        <v>43321</v>
      </c>
      <c r="B256" s="4" t="s">
        <v>37</v>
      </c>
      <c r="C256" s="4" t="s">
        <v>38</v>
      </c>
      <c r="D256" s="4" t="s">
        <v>39</v>
      </c>
      <c r="E256" s="5">
        <v>29486</v>
      </c>
      <c r="F256" s="5" t="s">
        <v>40</v>
      </c>
      <c r="G256" s="5">
        <f t="shared" si="7"/>
        <v>-1</v>
      </c>
      <c r="H256" s="6">
        <v>43321</v>
      </c>
      <c r="I256" s="7">
        <v>0.7090277777777777</v>
      </c>
    </row>
    <row r="257" spans="1:9" x14ac:dyDescent="0.2">
      <c r="A257" s="1">
        <f t="shared" si="6"/>
        <v>43320</v>
      </c>
      <c r="B257" s="4" t="s">
        <v>37</v>
      </c>
      <c r="C257" s="4" t="s">
        <v>38</v>
      </c>
      <c r="D257" s="4" t="s">
        <v>39</v>
      </c>
      <c r="E257" s="5">
        <v>29418</v>
      </c>
      <c r="F257" s="5" t="s">
        <v>40</v>
      </c>
      <c r="G257" s="5">
        <f t="shared" si="7"/>
        <v>-1</v>
      </c>
      <c r="H257" s="6">
        <v>43320</v>
      </c>
      <c r="I257" s="7">
        <v>0.71875</v>
      </c>
    </row>
    <row r="258" spans="1:9" x14ac:dyDescent="0.2">
      <c r="A258" s="1">
        <f t="shared" si="6"/>
        <v>43319</v>
      </c>
      <c r="B258" s="4" t="s">
        <v>37</v>
      </c>
      <c r="C258" s="4" t="s">
        <v>38</v>
      </c>
      <c r="D258" s="4" t="s">
        <v>39</v>
      </c>
      <c r="E258" s="5">
        <v>29521</v>
      </c>
      <c r="F258" s="5" t="s">
        <v>41</v>
      </c>
      <c r="G258" s="5">
        <f t="shared" si="7"/>
        <v>1</v>
      </c>
      <c r="H258" s="6">
        <v>43319</v>
      </c>
      <c r="I258" s="7">
        <v>0.7055555555555556</v>
      </c>
    </row>
    <row r="259" spans="1:9" x14ac:dyDescent="0.2">
      <c r="A259" s="1">
        <f t="shared" ref="A259:A322" si="8">H259</f>
        <v>43318</v>
      </c>
      <c r="B259" s="4" t="s">
        <v>37</v>
      </c>
      <c r="C259" s="4" t="s">
        <v>38</v>
      </c>
      <c r="D259" s="4" t="s">
        <v>39</v>
      </c>
      <c r="E259" s="5">
        <v>29491</v>
      </c>
      <c r="F259" s="5" t="s">
        <v>40</v>
      </c>
      <c r="G259" s="5">
        <f t="shared" ref="G259:G322" si="9">IF(F259="-",-1,1)</f>
        <v>-1</v>
      </c>
      <c r="H259" s="6">
        <v>43318</v>
      </c>
      <c r="I259" s="7">
        <v>0.70624999999999993</v>
      </c>
    </row>
    <row r="260" spans="1:9" x14ac:dyDescent="0.2">
      <c r="A260" s="1">
        <f t="shared" si="8"/>
        <v>43315</v>
      </c>
      <c r="B260" s="4" t="s">
        <v>37</v>
      </c>
      <c r="C260" s="4" t="s">
        <v>38</v>
      </c>
      <c r="D260" s="4" t="s">
        <v>39</v>
      </c>
      <c r="E260" s="5">
        <v>29428</v>
      </c>
      <c r="F260" s="5" t="s">
        <v>41</v>
      </c>
      <c r="G260" s="5">
        <f t="shared" si="9"/>
        <v>1</v>
      </c>
      <c r="H260" s="6">
        <v>43315</v>
      </c>
      <c r="I260" s="7">
        <v>0.70208333333333339</v>
      </c>
    </row>
    <row r="261" spans="1:9" x14ac:dyDescent="0.2">
      <c r="A261" s="1">
        <f t="shared" si="8"/>
        <v>43314</v>
      </c>
      <c r="B261" s="4" t="s">
        <v>37</v>
      </c>
      <c r="C261" s="4" t="s">
        <v>38</v>
      </c>
      <c r="D261" s="4" t="s">
        <v>39</v>
      </c>
      <c r="E261" s="5">
        <v>29577</v>
      </c>
      <c r="F261" s="5" t="s">
        <v>41</v>
      </c>
      <c r="G261" s="5">
        <f t="shared" si="9"/>
        <v>1</v>
      </c>
      <c r="H261" s="6">
        <v>43314</v>
      </c>
      <c r="I261" s="7">
        <v>0.69374999999999998</v>
      </c>
    </row>
    <row r="262" spans="1:9" x14ac:dyDescent="0.2">
      <c r="A262" s="1">
        <f t="shared" si="8"/>
        <v>43313</v>
      </c>
      <c r="B262" s="4" t="s">
        <v>37</v>
      </c>
      <c r="C262" s="4" t="s">
        <v>38</v>
      </c>
      <c r="D262" s="4" t="s">
        <v>39</v>
      </c>
      <c r="E262" s="5">
        <v>29664</v>
      </c>
      <c r="F262" s="5" t="s">
        <v>41</v>
      </c>
      <c r="G262" s="5">
        <f t="shared" si="9"/>
        <v>1</v>
      </c>
      <c r="H262" s="6">
        <v>43313</v>
      </c>
      <c r="I262" s="7">
        <v>0.7006944444444444</v>
      </c>
    </row>
    <row r="263" spans="1:9" x14ac:dyDescent="0.2">
      <c r="A263" s="1">
        <f t="shared" si="8"/>
        <v>43312</v>
      </c>
      <c r="B263" s="4" t="s">
        <v>37</v>
      </c>
      <c r="C263" s="4" t="s">
        <v>38</v>
      </c>
      <c r="D263" s="4" t="s">
        <v>39</v>
      </c>
      <c r="E263" s="5">
        <v>29660</v>
      </c>
      <c r="F263" s="5" t="s">
        <v>40</v>
      </c>
      <c r="G263" s="5">
        <f t="shared" si="9"/>
        <v>-1</v>
      </c>
      <c r="H263" s="6">
        <v>43312</v>
      </c>
      <c r="I263" s="7">
        <v>0.78194444444444444</v>
      </c>
    </row>
    <row r="264" spans="1:9" x14ac:dyDescent="0.2">
      <c r="A264" s="1">
        <f t="shared" si="8"/>
        <v>43311</v>
      </c>
      <c r="B264" s="4" t="s">
        <v>37</v>
      </c>
      <c r="C264" s="4" t="s">
        <v>38</v>
      </c>
      <c r="D264" s="4" t="s">
        <v>39</v>
      </c>
      <c r="E264" s="5">
        <v>29773</v>
      </c>
      <c r="F264" s="5" t="s">
        <v>41</v>
      </c>
      <c r="G264" s="5">
        <f t="shared" si="9"/>
        <v>1</v>
      </c>
      <c r="H264" s="6">
        <v>43311</v>
      </c>
      <c r="I264" s="7">
        <v>0.69444444444444453</v>
      </c>
    </row>
    <row r="265" spans="1:9" x14ac:dyDescent="0.2">
      <c r="A265" s="1">
        <f t="shared" si="8"/>
        <v>43308</v>
      </c>
      <c r="B265" s="4" t="s">
        <v>37</v>
      </c>
      <c r="C265" s="4" t="s">
        <v>38</v>
      </c>
      <c r="D265" s="4" t="s">
        <v>39</v>
      </c>
      <c r="E265" s="5">
        <v>29722</v>
      </c>
      <c r="F265" s="5" t="s">
        <v>40</v>
      </c>
      <c r="G265" s="5">
        <f t="shared" si="9"/>
        <v>-1</v>
      </c>
      <c r="H265" s="6">
        <v>43308</v>
      </c>
      <c r="I265" s="7">
        <v>0.71111111111111114</v>
      </c>
    </row>
    <row r="266" spans="1:9" x14ac:dyDescent="0.2">
      <c r="A266" s="1">
        <f t="shared" si="8"/>
        <v>43307</v>
      </c>
      <c r="B266" s="4" t="s">
        <v>37</v>
      </c>
      <c r="C266" s="4" t="s">
        <v>38</v>
      </c>
      <c r="D266" s="4" t="s">
        <v>39</v>
      </c>
      <c r="E266" s="5">
        <v>29869</v>
      </c>
      <c r="F266" s="5" t="s">
        <v>40</v>
      </c>
      <c r="G266" s="5">
        <f t="shared" si="9"/>
        <v>-1</v>
      </c>
      <c r="H266" s="6">
        <v>43307</v>
      </c>
      <c r="I266" s="7">
        <v>0.69374999999999998</v>
      </c>
    </row>
    <row r="267" spans="1:9" x14ac:dyDescent="0.2">
      <c r="A267" s="1">
        <f t="shared" si="8"/>
        <v>43306</v>
      </c>
      <c r="B267" s="4" t="s">
        <v>37</v>
      </c>
      <c r="C267" s="4" t="s">
        <v>38</v>
      </c>
      <c r="D267" s="4" t="s">
        <v>39</v>
      </c>
      <c r="E267" s="5">
        <v>29904</v>
      </c>
      <c r="F267" s="5" t="s">
        <v>41</v>
      </c>
      <c r="G267" s="5">
        <f t="shared" si="9"/>
        <v>1</v>
      </c>
      <c r="H267" s="6">
        <v>43306</v>
      </c>
      <c r="I267" s="7">
        <v>0.68958333333333333</v>
      </c>
    </row>
    <row r="268" spans="1:9" x14ac:dyDescent="0.2">
      <c r="A268" s="1">
        <f t="shared" si="8"/>
        <v>43305</v>
      </c>
      <c r="B268" s="4" t="s">
        <v>37</v>
      </c>
      <c r="C268" s="4" t="s">
        <v>38</v>
      </c>
      <c r="D268" s="4" t="s">
        <v>39</v>
      </c>
      <c r="E268" s="5">
        <v>29897</v>
      </c>
      <c r="F268" s="5" t="s">
        <v>41</v>
      </c>
      <c r="G268" s="5">
        <f t="shared" si="9"/>
        <v>1</v>
      </c>
      <c r="H268" s="6">
        <v>43305</v>
      </c>
      <c r="I268" s="7">
        <v>0.69791666666666663</v>
      </c>
    </row>
    <row r="269" spans="1:9" x14ac:dyDescent="0.2">
      <c r="A269" s="1">
        <f t="shared" si="8"/>
        <v>43304</v>
      </c>
      <c r="B269" s="4" t="s">
        <v>37</v>
      </c>
      <c r="C269" s="4" t="s">
        <v>38</v>
      </c>
      <c r="D269" s="4" t="s">
        <v>39</v>
      </c>
      <c r="E269" s="5">
        <v>29948</v>
      </c>
      <c r="F269" s="5" t="s">
        <v>41</v>
      </c>
      <c r="G269" s="5">
        <f t="shared" si="9"/>
        <v>1</v>
      </c>
      <c r="H269" s="6">
        <v>43304</v>
      </c>
      <c r="I269" s="7">
        <v>0.69305555555555554</v>
      </c>
    </row>
    <row r="270" spans="1:9" x14ac:dyDescent="0.2">
      <c r="A270" s="1">
        <f t="shared" si="8"/>
        <v>43301</v>
      </c>
      <c r="B270" s="4" t="s">
        <v>37</v>
      </c>
      <c r="C270" s="4" t="s">
        <v>38</v>
      </c>
      <c r="D270" s="4" t="s">
        <v>39</v>
      </c>
      <c r="E270" s="5">
        <v>29849</v>
      </c>
      <c r="F270" s="5" t="s">
        <v>41</v>
      </c>
      <c r="G270" s="5">
        <f t="shared" si="9"/>
        <v>1</v>
      </c>
      <c r="H270" s="6">
        <v>43301</v>
      </c>
      <c r="I270" s="7">
        <v>0.6972222222222223</v>
      </c>
    </row>
    <row r="271" spans="1:9" x14ac:dyDescent="0.2">
      <c r="A271" s="1">
        <f t="shared" si="8"/>
        <v>43300</v>
      </c>
      <c r="B271" s="4" t="s">
        <v>37</v>
      </c>
      <c r="C271" s="4" t="s">
        <v>38</v>
      </c>
      <c r="D271" s="4" t="s">
        <v>39</v>
      </c>
      <c r="E271" s="5">
        <v>29742</v>
      </c>
      <c r="F271" s="5" t="s">
        <v>40</v>
      </c>
      <c r="G271" s="5">
        <f t="shared" si="9"/>
        <v>-1</v>
      </c>
      <c r="H271" s="6">
        <v>43300</v>
      </c>
      <c r="I271" s="7">
        <v>0.71458333333333324</v>
      </c>
    </row>
    <row r="272" spans="1:9" x14ac:dyDescent="0.2">
      <c r="A272" s="1">
        <f t="shared" si="8"/>
        <v>43299</v>
      </c>
      <c r="B272" s="4" t="s">
        <v>37</v>
      </c>
      <c r="C272" s="4" t="s">
        <v>38</v>
      </c>
      <c r="D272" s="4" t="s">
        <v>39</v>
      </c>
      <c r="E272" s="5">
        <v>29729</v>
      </c>
      <c r="F272" s="5" t="s">
        <v>40</v>
      </c>
      <c r="G272" s="5">
        <f t="shared" si="9"/>
        <v>-1</v>
      </c>
      <c r="H272" s="6">
        <v>43299</v>
      </c>
      <c r="I272" s="7">
        <v>0.69861111111111107</v>
      </c>
    </row>
    <row r="273" spans="1:9" x14ac:dyDescent="0.2">
      <c r="A273" s="1">
        <f t="shared" si="8"/>
        <v>43298</v>
      </c>
      <c r="B273" s="4" t="s">
        <v>37</v>
      </c>
      <c r="C273" s="4" t="s">
        <v>38</v>
      </c>
      <c r="D273" s="4" t="s">
        <v>39</v>
      </c>
      <c r="E273" s="5">
        <v>30044</v>
      </c>
      <c r="F273" s="5" t="s">
        <v>41</v>
      </c>
      <c r="G273" s="5">
        <f t="shared" si="9"/>
        <v>1</v>
      </c>
      <c r="H273" s="6">
        <v>43298</v>
      </c>
      <c r="I273" s="7">
        <v>0.70138888888888884</v>
      </c>
    </row>
    <row r="274" spans="1:9" x14ac:dyDescent="0.2">
      <c r="A274" s="1">
        <f t="shared" si="8"/>
        <v>43297</v>
      </c>
      <c r="B274" s="4" t="s">
        <v>37</v>
      </c>
      <c r="C274" s="4" t="s">
        <v>38</v>
      </c>
      <c r="D274" s="4" t="s">
        <v>39</v>
      </c>
      <c r="E274" s="5">
        <v>30172</v>
      </c>
      <c r="F274" s="5" t="s">
        <v>40</v>
      </c>
      <c r="G274" s="5">
        <f t="shared" si="9"/>
        <v>-1</v>
      </c>
      <c r="H274" s="6">
        <v>43297</v>
      </c>
      <c r="I274" s="7">
        <v>0.72499999999999998</v>
      </c>
    </row>
    <row r="275" spans="1:9" x14ac:dyDescent="0.2">
      <c r="A275" s="1">
        <f t="shared" si="8"/>
        <v>43294</v>
      </c>
      <c r="B275" s="4" t="s">
        <v>37</v>
      </c>
      <c r="C275" s="4" t="s">
        <v>38</v>
      </c>
      <c r="D275" s="4" t="s">
        <v>39</v>
      </c>
      <c r="E275" s="5">
        <v>30080</v>
      </c>
      <c r="F275" s="5" t="s">
        <v>40</v>
      </c>
      <c r="G275" s="5">
        <f t="shared" si="9"/>
        <v>-1</v>
      </c>
      <c r="H275" s="6">
        <v>43294</v>
      </c>
      <c r="I275" s="7">
        <v>0.71805555555555556</v>
      </c>
    </row>
    <row r="276" spans="1:9" x14ac:dyDescent="0.2">
      <c r="A276" s="1">
        <f t="shared" si="8"/>
        <v>43293</v>
      </c>
      <c r="B276" s="4" t="s">
        <v>37</v>
      </c>
      <c r="C276" s="4" t="s">
        <v>38</v>
      </c>
      <c r="D276" s="4" t="s">
        <v>39</v>
      </c>
      <c r="E276" s="5">
        <v>30147</v>
      </c>
      <c r="F276" s="5" t="s">
        <v>40</v>
      </c>
      <c r="G276" s="5">
        <f t="shared" si="9"/>
        <v>-1</v>
      </c>
      <c r="H276" s="6">
        <v>43293</v>
      </c>
      <c r="I276" s="7">
        <v>0.72152777777777777</v>
      </c>
    </row>
    <row r="277" spans="1:9" x14ac:dyDescent="0.2">
      <c r="A277" s="1">
        <f t="shared" si="8"/>
        <v>43292</v>
      </c>
      <c r="B277" s="4" t="s">
        <v>37</v>
      </c>
      <c r="C277" s="4" t="s">
        <v>38</v>
      </c>
      <c r="D277" s="4" t="s">
        <v>39</v>
      </c>
      <c r="E277" s="5">
        <v>30403</v>
      </c>
      <c r="F277" s="5" t="s">
        <v>40</v>
      </c>
      <c r="G277" s="5">
        <f t="shared" si="9"/>
        <v>-1</v>
      </c>
      <c r="H277" s="6">
        <v>43292</v>
      </c>
      <c r="I277" s="7">
        <v>0.70763888888888893</v>
      </c>
    </row>
    <row r="278" spans="1:9" x14ac:dyDescent="0.2">
      <c r="A278" s="1">
        <f t="shared" si="8"/>
        <v>43291</v>
      </c>
      <c r="B278" s="4" t="s">
        <v>37</v>
      </c>
      <c r="C278" s="4" t="s">
        <v>38</v>
      </c>
      <c r="D278" s="4" t="s">
        <v>39</v>
      </c>
      <c r="E278" s="5">
        <v>30399</v>
      </c>
      <c r="F278" s="5" t="s">
        <v>40</v>
      </c>
      <c r="G278" s="5">
        <f t="shared" si="9"/>
        <v>-1</v>
      </c>
      <c r="H278" s="6">
        <v>43291</v>
      </c>
      <c r="I278" s="7">
        <v>0.71111111111111114</v>
      </c>
    </row>
    <row r="279" spans="1:9" x14ac:dyDescent="0.2">
      <c r="A279" s="1">
        <f t="shared" si="8"/>
        <v>43290</v>
      </c>
      <c r="B279" s="4" t="s">
        <v>37</v>
      </c>
      <c r="C279" s="4" t="s">
        <v>38</v>
      </c>
      <c r="D279" s="4" t="s">
        <v>39</v>
      </c>
      <c r="E279" s="5">
        <v>30622</v>
      </c>
      <c r="F279" s="5" t="s">
        <v>41</v>
      </c>
      <c r="G279" s="5">
        <f t="shared" si="9"/>
        <v>1</v>
      </c>
      <c r="H279" s="6">
        <v>43290</v>
      </c>
      <c r="I279" s="7">
        <v>0.6972222222222223</v>
      </c>
    </row>
    <row r="280" spans="1:9" x14ac:dyDescent="0.2">
      <c r="A280" s="1">
        <f t="shared" si="8"/>
        <v>43287</v>
      </c>
      <c r="B280" s="4" t="s">
        <v>37</v>
      </c>
      <c r="C280" s="4" t="s">
        <v>38</v>
      </c>
      <c r="D280" s="4" t="s">
        <v>39</v>
      </c>
      <c r="E280" s="5">
        <v>30540</v>
      </c>
      <c r="F280" s="5" t="s">
        <v>42</v>
      </c>
      <c r="G280" s="5">
        <f t="shared" si="9"/>
        <v>1</v>
      </c>
      <c r="H280" s="6">
        <v>43287</v>
      </c>
      <c r="I280" s="7">
        <v>0.70416666666666661</v>
      </c>
    </row>
    <row r="281" spans="1:9" x14ac:dyDescent="0.2">
      <c r="A281" s="1">
        <f t="shared" si="8"/>
        <v>43286</v>
      </c>
      <c r="B281" s="4" t="s">
        <v>37</v>
      </c>
      <c r="C281" s="4" t="s">
        <v>38</v>
      </c>
      <c r="D281" s="4" t="s">
        <v>39</v>
      </c>
      <c r="E281" s="5">
        <v>30467</v>
      </c>
      <c r="F281" s="5" t="s">
        <v>40</v>
      </c>
      <c r="G281" s="5">
        <f t="shared" si="9"/>
        <v>-1</v>
      </c>
      <c r="H281" s="6">
        <v>43286</v>
      </c>
      <c r="I281" s="7">
        <v>0.71805555555555556</v>
      </c>
    </row>
    <row r="282" spans="1:9" x14ac:dyDescent="0.2">
      <c r="A282" s="1">
        <f t="shared" si="8"/>
        <v>43285</v>
      </c>
      <c r="B282" s="4" t="s">
        <v>37</v>
      </c>
      <c r="C282" s="4" t="s">
        <v>38</v>
      </c>
      <c r="D282" s="4" t="s">
        <v>39</v>
      </c>
      <c r="E282" s="5">
        <v>30510</v>
      </c>
      <c r="F282" s="5" t="s">
        <v>41</v>
      </c>
      <c r="G282" s="5">
        <f t="shared" si="9"/>
        <v>1</v>
      </c>
      <c r="H282" s="6">
        <v>43285</v>
      </c>
      <c r="I282" s="7">
        <v>0.69444444444444453</v>
      </c>
    </row>
    <row r="283" spans="1:9" x14ac:dyDescent="0.2">
      <c r="A283" s="1">
        <f t="shared" si="8"/>
        <v>43284</v>
      </c>
      <c r="B283" s="4" t="s">
        <v>37</v>
      </c>
      <c r="C283" s="4" t="s">
        <v>38</v>
      </c>
      <c r="D283" s="4" t="s">
        <v>39</v>
      </c>
      <c r="E283" s="5">
        <v>30282</v>
      </c>
      <c r="F283" s="5" t="s">
        <v>41</v>
      </c>
      <c r="G283" s="5">
        <f t="shared" si="9"/>
        <v>1</v>
      </c>
      <c r="H283" s="6">
        <v>43284</v>
      </c>
      <c r="I283" s="7">
        <v>0.70277777777777783</v>
      </c>
    </row>
    <row r="284" spans="1:9" x14ac:dyDescent="0.2">
      <c r="A284" s="1">
        <f t="shared" si="8"/>
        <v>43283</v>
      </c>
      <c r="B284" s="4" t="s">
        <v>37</v>
      </c>
      <c r="C284" s="4" t="s">
        <v>38</v>
      </c>
      <c r="D284" s="4" t="s">
        <v>39</v>
      </c>
      <c r="E284" s="5">
        <v>30348</v>
      </c>
      <c r="F284" s="5" t="s">
        <v>41</v>
      </c>
      <c r="G284" s="5">
        <f t="shared" si="9"/>
        <v>1</v>
      </c>
      <c r="H284" s="6">
        <v>43283</v>
      </c>
      <c r="I284" s="7">
        <v>0.71388888888888891</v>
      </c>
    </row>
    <row r="285" spans="1:9" x14ac:dyDescent="0.2">
      <c r="A285" s="1">
        <f t="shared" si="8"/>
        <v>43280</v>
      </c>
      <c r="B285" s="4" t="s">
        <v>37</v>
      </c>
      <c r="C285" s="4" t="s">
        <v>38</v>
      </c>
      <c r="D285" s="4" t="s">
        <v>39</v>
      </c>
      <c r="E285" s="5">
        <v>30341</v>
      </c>
      <c r="F285" s="5" t="s">
        <v>40</v>
      </c>
      <c r="G285" s="5">
        <f t="shared" si="9"/>
        <v>-1</v>
      </c>
      <c r="H285" s="6">
        <v>43280</v>
      </c>
      <c r="I285" s="7">
        <v>0.71111111111111114</v>
      </c>
    </row>
    <row r="286" spans="1:9" x14ac:dyDescent="0.2">
      <c r="A286" s="1">
        <f t="shared" si="8"/>
        <v>43279</v>
      </c>
      <c r="B286" s="4" t="s">
        <v>37</v>
      </c>
      <c r="C286" s="4" t="s">
        <v>38</v>
      </c>
      <c r="D286" s="4" t="s">
        <v>39</v>
      </c>
      <c r="E286" s="5">
        <v>30488</v>
      </c>
      <c r="F286" s="5" t="s">
        <v>40</v>
      </c>
      <c r="G286" s="5">
        <f t="shared" si="9"/>
        <v>-1</v>
      </c>
      <c r="H286" s="6">
        <v>43279</v>
      </c>
      <c r="I286" s="7">
        <v>0.69652777777777775</v>
      </c>
    </row>
    <row r="287" spans="1:9" x14ac:dyDescent="0.2">
      <c r="A287" s="1">
        <f t="shared" si="8"/>
        <v>43278</v>
      </c>
      <c r="B287" s="4" t="s">
        <v>37</v>
      </c>
      <c r="C287" s="4" t="s">
        <v>38</v>
      </c>
      <c r="D287" s="4" t="s">
        <v>39</v>
      </c>
      <c r="E287" s="5">
        <v>30536</v>
      </c>
      <c r="F287" s="5" t="s">
        <v>41</v>
      </c>
      <c r="G287" s="5">
        <f t="shared" si="9"/>
        <v>1</v>
      </c>
      <c r="H287" s="6">
        <v>43278</v>
      </c>
      <c r="I287" s="7">
        <v>0.68819444444444444</v>
      </c>
    </row>
    <row r="288" spans="1:9" x14ac:dyDescent="0.2">
      <c r="A288" s="1">
        <f t="shared" si="8"/>
        <v>43277</v>
      </c>
      <c r="B288" s="4" t="s">
        <v>37</v>
      </c>
      <c r="C288" s="4" t="s">
        <v>38</v>
      </c>
      <c r="D288" s="4" t="s">
        <v>39</v>
      </c>
      <c r="E288" s="5">
        <v>30394</v>
      </c>
      <c r="F288" s="5" t="s">
        <v>40</v>
      </c>
      <c r="G288" s="5">
        <f t="shared" si="9"/>
        <v>-1</v>
      </c>
      <c r="H288" s="6">
        <v>43277</v>
      </c>
      <c r="I288" s="7">
        <v>0.6972222222222223</v>
      </c>
    </row>
    <row r="289" spans="1:9" x14ac:dyDescent="0.2">
      <c r="A289" s="1">
        <f t="shared" si="8"/>
        <v>43276</v>
      </c>
      <c r="B289" s="4" t="s">
        <v>37</v>
      </c>
      <c r="C289" s="4" t="s">
        <v>38</v>
      </c>
      <c r="D289" s="4" t="s">
        <v>39</v>
      </c>
      <c r="E289" s="5">
        <v>30540</v>
      </c>
      <c r="F289" s="5" t="s">
        <v>41</v>
      </c>
      <c r="G289" s="5">
        <f t="shared" si="9"/>
        <v>1</v>
      </c>
      <c r="H289" s="6">
        <v>43276</v>
      </c>
      <c r="I289" s="7">
        <v>0.69513888888888886</v>
      </c>
    </row>
    <row r="290" spans="1:9" x14ac:dyDescent="0.2">
      <c r="A290" s="1">
        <f t="shared" si="8"/>
        <v>43273</v>
      </c>
      <c r="B290" s="4" t="s">
        <v>37</v>
      </c>
      <c r="C290" s="4" t="s">
        <v>38</v>
      </c>
      <c r="D290" s="4" t="s">
        <v>39</v>
      </c>
      <c r="E290" s="5">
        <v>30484</v>
      </c>
      <c r="F290" s="5" t="s">
        <v>41</v>
      </c>
      <c r="G290" s="5">
        <f t="shared" si="9"/>
        <v>1</v>
      </c>
      <c r="H290" s="6">
        <v>43273</v>
      </c>
      <c r="I290" s="7">
        <v>0.69513888888888886</v>
      </c>
    </row>
    <row r="291" spans="1:9" x14ac:dyDescent="0.2">
      <c r="A291" s="1">
        <f t="shared" si="8"/>
        <v>43272</v>
      </c>
      <c r="B291" s="4" t="s">
        <v>37</v>
      </c>
      <c r="C291" s="4" t="s">
        <v>38</v>
      </c>
      <c r="D291" s="4" t="s">
        <v>39</v>
      </c>
      <c r="E291" s="5">
        <v>30437</v>
      </c>
      <c r="F291" s="5" t="s">
        <v>40</v>
      </c>
      <c r="G291" s="5">
        <f t="shared" si="9"/>
        <v>-1</v>
      </c>
      <c r="H291" s="6">
        <v>43272</v>
      </c>
      <c r="I291" s="7">
        <v>0.69861111111111107</v>
      </c>
    </row>
    <row r="292" spans="1:9" x14ac:dyDescent="0.2">
      <c r="A292" s="1">
        <f t="shared" si="8"/>
        <v>43271</v>
      </c>
      <c r="B292" s="4" t="s">
        <v>37</v>
      </c>
      <c r="C292" s="4" t="s">
        <v>38</v>
      </c>
      <c r="D292" s="4" t="s">
        <v>39</v>
      </c>
      <c r="E292" s="5">
        <v>30589</v>
      </c>
      <c r="F292" s="5" t="s">
        <v>40</v>
      </c>
      <c r="G292" s="5">
        <f t="shared" si="9"/>
        <v>-1</v>
      </c>
      <c r="H292" s="6">
        <v>43271</v>
      </c>
      <c r="I292" s="7">
        <v>0.69513888888888886</v>
      </c>
    </row>
    <row r="293" spans="1:9" x14ac:dyDescent="0.2">
      <c r="A293" s="1">
        <f t="shared" si="8"/>
        <v>43270</v>
      </c>
      <c r="B293" s="4" t="s">
        <v>37</v>
      </c>
      <c r="C293" s="4" t="s">
        <v>38</v>
      </c>
      <c r="D293" s="4" t="s">
        <v>39</v>
      </c>
      <c r="E293" s="5">
        <v>30757</v>
      </c>
      <c r="F293" s="5" t="s">
        <v>40</v>
      </c>
      <c r="G293" s="5">
        <f t="shared" si="9"/>
        <v>-1</v>
      </c>
      <c r="H293" s="6">
        <v>43270</v>
      </c>
      <c r="I293" s="7">
        <v>0.70208333333333339</v>
      </c>
    </row>
    <row r="294" spans="1:9" x14ac:dyDescent="0.2">
      <c r="A294" s="1">
        <f t="shared" si="8"/>
        <v>43269</v>
      </c>
      <c r="B294" s="4" t="s">
        <v>37</v>
      </c>
      <c r="C294" s="4" t="s">
        <v>38</v>
      </c>
      <c r="D294" s="4" t="s">
        <v>39</v>
      </c>
      <c r="E294" s="5">
        <v>30693</v>
      </c>
      <c r="F294" s="5" t="s">
        <v>40</v>
      </c>
      <c r="G294" s="5">
        <f t="shared" si="9"/>
        <v>-1</v>
      </c>
      <c r="H294" s="6">
        <v>43269</v>
      </c>
      <c r="I294" s="7">
        <v>0.72777777777777775</v>
      </c>
    </row>
    <row r="295" spans="1:9" x14ac:dyDescent="0.2">
      <c r="A295" s="1">
        <f t="shared" si="8"/>
        <v>43266</v>
      </c>
      <c r="B295" s="4" t="s">
        <v>37</v>
      </c>
      <c r="C295" s="4" t="s">
        <v>38</v>
      </c>
      <c r="D295" s="4" t="s">
        <v>39</v>
      </c>
      <c r="E295" s="5">
        <v>31068</v>
      </c>
      <c r="F295" s="5" t="s">
        <v>40</v>
      </c>
      <c r="G295" s="5">
        <f t="shared" si="9"/>
        <v>-1</v>
      </c>
      <c r="H295" s="6">
        <v>43266</v>
      </c>
      <c r="I295" s="7">
        <v>0.70624999999999993</v>
      </c>
    </row>
    <row r="296" spans="1:9" x14ac:dyDescent="0.2">
      <c r="A296" s="1">
        <f t="shared" si="8"/>
        <v>43265</v>
      </c>
      <c r="B296" s="4" t="s">
        <v>37</v>
      </c>
      <c r="C296" s="4" t="s">
        <v>38</v>
      </c>
      <c r="D296" s="4" t="s">
        <v>39</v>
      </c>
      <c r="E296" s="5">
        <v>31049</v>
      </c>
      <c r="F296" s="5" t="s">
        <v>41</v>
      </c>
      <c r="G296" s="5">
        <f t="shared" si="9"/>
        <v>1</v>
      </c>
      <c r="H296" s="6">
        <v>43265</v>
      </c>
      <c r="I296" s="7">
        <v>0.69513888888888886</v>
      </c>
    </row>
    <row r="297" spans="1:9" x14ac:dyDescent="0.2">
      <c r="A297" s="1">
        <f t="shared" si="8"/>
        <v>43264</v>
      </c>
      <c r="B297" s="4" t="s">
        <v>37</v>
      </c>
      <c r="C297" s="4" t="s">
        <v>38</v>
      </c>
      <c r="D297" s="4" t="s">
        <v>39</v>
      </c>
      <c r="E297" s="5">
        <v>30385</v>
      </c>
      <c r="F297" s="5" t="s">
        <v>40</v>
      </c>
      <c r="G297" s="5">
        <f t="shared" si="9"/>
        <v>-1</v>
      </c>
      <c r="H297" s="6">
        <v>43264</v>
      </c>
      <c r="I297" s="7">
        <v>0.69652777777777775</v>
      </c>
    </row>
    <row r="298" spans="1:9" x14ac:dyDescent="0.2">
      <c r="A298" s="1">
        <f t="shared" si="8"/>
        <v>43263</v>
      </c>
      <c r="B298" s="4" t="s">
        <v>37</v>
      </c>
      <c r="C298" s="4" t="s">
        <v>38</v>
      </c>
      <c r="D298" s="4" t="s">
        <v>39</v>
      </c>
      <c r="E298" s="5">
        <v>30858</v>
      </c>
      <c r="F298" s="5" t="s">
        <v>41</v>
      </c>
      <c r="G298" s="5">
        <f t="shared" si="9"/>
        <v>1</v>
      </c>
      <c r="H298" s="6">
        <v>43263</v>
      </c>
      <c r="I298" s="7">
        <v>0.69513888888888886</v>
      </c>
    </row>
    <row r="299" spans="1:9" x14ac:dyDescent="0.2">
      <c r="A299" s="1">
        <f t="shared" si="8"/>
        <v>43262</v>
      </c>
      <c r="B299" s="4" t="s">
        <v>37</v>
      </c>
      <c r="C299" s="4" t="s">
        <v>38</v>
      </c>
      <c r="D299" s="4" t="s">
        <v>39</v>
      </c>
      <c r="E299" s="5">
        <v>30781</v>
      </c>
      <c r="F299" s="5" t="s">
        <v>40</v>
      </c>
      <c r="G299" s="5">
        <f t="shared" si="9"/>
        <v>-1</v>
      </c>
      <c r="H299" s="6">
        <v>43262</v>
      </c>
      <c r="I299" s="7">
        <v>0.69097222222222221</v>
      </c>
    </row>
    <row r="300" spans="1:9" x14ac:dyDescent="0.2">
      <c r="A300" s="1">
        <f t="shared" si="8"/>
        <v>43259</v>
      </c>
      <c r="B300" s="4" t="s">
        <v>37</v>
      </c>
      <c r="C300" s="4" t="s">
        <v>38</v>
      </c>
      <c r="D300" s="4" t="s">
        <v>39</v>
      </c>
      <c r="E300" s="5">
        <v>31027</v>
      </c>
      <c r="F300" s="5" t="s">
        <v>41</v>
      </c>
      <c r="G300" s="5">
        <f t="shared" si="9"/>
        <v>1</v>
      </c>
      <c r="H300" s="6">
        <v>43259</v>
      </c>
      <c r="I300" s="7">
        <v>0.71319444444444446</v>
      </c>
    </row>
    <row r="301" spans="1:9" x14ac:dyDescent="0.2">
      <c r="A301" s="1">
        <f t="shared" si="8"/>
        <v>43258</v>
      </c>
      <c r="B301" s="4" t="s">
        <v>37</v>
      </c>
      <c r="C301" s="4" t="s">
        <v>38</v>
      </c>
      <c r="D301" s="4" t="s">
        <v>39</v>
      </c>
      <c r="E301" s="5">
        <v>30690</v>
      </c>
      <c r="F301" s="5" t="s">
        <v>40</v>
      </c>
      <c r="G301" s="5">
        <f t="shared" si="9"/>
        <v>-1</v>
      </c>
      <c r="H301" s="6">
        <v>43258</v>
      </c>
      <c r="I301" s="7">
        <v>0.6972222222222223</v>
      </c>
    </row>
    <row r="302" spans="1:9" x14ac:dyDescent="0.2">
      <c r="A302" s="1">
        <f t="shared" si="8"/>
        <v>43257</v>
      </c>
      <c r="B302" s="4" t="s">
        <v>37</v>
      </c>
      <c r="C302" s="4" t="s">
        <v>38</v>
      </c>
      <c r="D302" s="4" t="s">
        <v>39</v>
      </c>
      <c r="E302" s="5">
        <v>30660</v>
      </c>
      <c r="F302" s="5" t="s">
        <v>40</v>
      </c>
      <c r="G302" s="5">
        <f t="shared" si="9"/>
        <v>-1</v>
      </c>
      <c r="H302" s="6">
        <v>43257</v>
      </c>
      <c r="I302" s="7">
        <v>0.69236111111111109</v>
      </c>
    </row>
    <row r="303" spans="1:9" x14ac:dyDescent="0.2">
      <c r="A303" s="1">
        <f t="shared" si="8"/>
        <v>43256</v>
      </c>
      <c r="B303" s="4" t="s">
        <v>37</v>
      </c>
      <c r="C303" s="4" t="s">
        <v>38</v>
      </c>
      <c r="D303" s="4" t="s">
        <v>39</v>
      </c>
      <c r="E303" s="5">
        <v>30623</v>
      </c>
      <c r="F303" s="5" t="s">
        <v>40</v>
      </c>
      <c r="G303" s="5">
        <f t="shared" si="9"/>
        <v>-1</v>
      </c>
      <c r="H303" s="6">
        <v>43256</v>
      </c>
      <c r="I303" s="7">
        <v>0.69305555555555554</v>
      </c>
    </row>
    <row r="304" spans="1:9" x14ac:dyDescent="0.2">
      <c r="A304" s="1">
        <f t="shared" si="8"/>
        <v>43255</v>
      </c>
      <c r="B304" s="4" t="s">
        <v>37</v>
      </c>
      <c r="C304" s="4" t="s">
        <v>38</v>
      </c>
      <c r="D304" s="4" t="s">
        <v>39</v>
      </c>
      <c r="E304" s="5">
        <v>30716</v>
      </c>
      <c r="F304" s="5" t="s">
        <v>41</v>
      </c>
      <c r="G304" s="5">
        <f t="shared" si="9"/>
        <v>1</v>
      </c>
      <c r="H304" s="6">
        <v>43255</v>
      </c>
      <c r="I304" s="7">
        <v>0.69444444444444453</v>
      </c>
    </row>
    <row r="305" spans="1:9" x14ac:dyDescent="0.2">
      <c r="A305" s="1">
        <f t="shared" si="8"/>
        <v>43252</v>
      </c>
      <c r="B305" s="4" t="s">
        <v>37</v>
      </c>
      <c r="C305" s="4" t="s">
        <v>38</v>
      </c>
      <c r="D305" s="4" t="s">
        <v>39</v>
      </c>
      <c r="E305" s="5">
        <v>30764</v>
      </c>
      <c r="F305" s="5" t="s">
        <v>40</v>
      </c>
      <c r="G305" s="5">
        <f t="shared" si="9"/>
        <v>-1</v>
      </c>
      <c r="H305" s="6">
        <v>43252</v>
      </c>
      <c r="I305" s="7">
        <v>0.70277777777777783</v>
      </c>
    </row>
    <row r="306" spans="1:9" x14ac:dyDescent="0.2">
      <c r="A306" s="1">
        <f t="shared" si="8"/>
        <v>43251</v>
      </c>
      <c r="B306" s="4" t="s">
        <v>37</v>
      </c>
      <c r="C306" s="4" t="s">
        <v>38</v>
      </c>
      <c r="D306" s="4" t="s">
        <v>39</v>
      </c>
      <c r="E306" s="5">
        <v>31026</v>
      </c>
      <c r="F306" s="5" t="s">
        <v>40</v>
      </c>
      <c r="G306" s="5">
        <f t="shared" si="9"/>
        <v>-1</v>
      </c>
      <c r="H306" s="6">
        <v>43251</v>
      </c>
      <c r="I306" s="7">
        <v>0.78819444444444453</v>
      </c>
    </row>
    <row r="307" spans="1:9" x14ac:dyDescent="0.2">
      <c r="A307" s="1">
        <f t="shared" si="8"/>
        <v>43250</v>
      </c>
      <c r="B307" s="4" t="s">
        <v>37</v>
      </c>
      <c r="C307" s="4" t="s">
        <v>38</v>
      </c>
      <c r="D307" s="4" t="s">
        <v>39</v>
      </c>
      <c r="E307" s="5">
        <v>30924</v>
      </c>
      <c r="F307" s="5" t="s">
        <v>40</v>
      </c>
      <c r="G307" s="5">
        <f t="shared" si="9"/>
        <v>-1</v>
      </c>
      <c r="H307" s="6">
        <v>43250</v>
      </c>
      <c r="I307" s="7">
        <v>0.69166666666666676</v>
      </c>
    </row>
    <row r="308" spans="1:9" x14ac:dyDescent="0.2">
      <c r="A308" s="1">
        <f t="shared" si="8"/>
        <v>43249</v>
      </c>
      <c r="B308" s="4" t="s">
        <v>37</v>
      </c>
      <c r="C308" s="4" t="s">
        <v>38</v>
      </c>
      <c r="D308" s="4" t="s">
        <v>39</v>
      </c>
      <c r="E308" s="5">
        <v>31185</v>
      </c>
      <c r="F308" s="5" t="s">
        <v>41</v>
      </c>
      <c r="G308" s="5">
        <f t="shared" si="9"/>
        <v>1</v>
      </c>
      <c r="H308" s="6">
        <v>43249</v>
      </c>
      <c r="I308" s="7">
        <v>0.7006944444444444</v>
      </c>
    </row>
    <row r="309" spans="1:9" x14ac:dyDescent="0.2">
      <c r="A309" s="1">
        <f t="shared" si="8"/>
        <v>43248</v>
      </c>
      <c r="B309" s="4" t="s">
        <v>37</v>
      </c>
      <c r="C309" s="4" t="s">
        <v>38</v>
      </c>
      <c r="D309" s="4" t="s">
        <v>39</v>
      </c>
      <c r="E309" s="5">
        <v>30901</v>
      </c>
      <c r="F309" s="5" t="s">
        <v>41</v>
      </c>
      <c r="G309" s="5">
        <f t="shared" si="9"/>
        <v>1</v>
      </c>
      <c r="H309" s="6">
        <v>43248</v>
      </c>
      <c r="I309" s="7">
        <v>0.69444444444444453</v>
      </c>
    </row>
    <row r="310" spans="1:9" x14ac:dyDescent="0.2">
      <c r="A310" s="1">
        <f t="shared" si="8"/>
        <v>43245</v>
      </c>
      <c r="B310" s="4" t="s">
        <v>37</v>
      </c>
      <c r="C310" s="4" t="s">
        <v>38</v>
      </c>
      <c r="D310" s="4" t="s">
        <v>39</v>
      </c>
      <c r="E310" s="5">
        <v>31171</v>
      </c>
      <c r="F310" s="5" t="s">
        <v>40</v>
      </c>
      <c r="G310" s="5">
        <f t="shared" si="9"/>
        <v>-1</v>
      </c>
      <c r="H310" s="6">
        <v>43245</v>
      </c>
      <c r="I310" s="7">
        <v>0.68888888888888899</v>
      </c>
    </row>
    <row r="311" spans="1:9" x14ac:dyDescent="0.2">
      <c r="A311" s="1">
        <f t="shared" si="8"/>
        <v>43244</v>
      </c>
      <c r="B311" s="4" t="s">
        <v>37</v>
      </c>
      <c r="C311" s="4" t="s">
        <v>38</v>
      </c>
      <c r="D311" s="4" t="s">
        <v>39</v>
      </c>
      <c r="E311" s="5">
        <v>31164</v>
      </c>
      <c r="F311" s="5" t="s">
        <v>40</v>
      </c>
      <c r="G311" s="5">
        <f t="shared" si="9"/>
        <v>-1</v>
      </c>
      <c r="H311" s="6">
        <v>43244</v>
      </c>
      <c r="I311" s="7">
        <v>0.6958333333333333</v>
      </c>
    </row>
    <row r="312" spans="1:9" x14ac:dyDescent="0.2">
      <c r="A312" s="1">
        <f t="shared" si="8"/>
        <v>43243</v>
      </c>
      <c r="B312" s="4" t="s">
        <v>37</v>
      </c>
      <c r="C312" s="4" t="s">
        <v>38</v>
      </c>
      <c r="D312" s="4" t="s">
        <v>39</v>
      </c>
      <c r="E312" s="5">
        <v>31176</v>
      </c>
      <c r="F312" s="5" t="s">
        <v>41</v>
      </c>
      <c r="G312" s="5">
        <f t="shared" si="9"/>
        <v>1</v>
      </c>
      <c r="H312" s="6">
        <v>43243</v>
      </c>
      <c r="I312" s="7">
        <v>0.70000000000000007</v>
      </c>
    </row>
    <row r="313" spans="1:9" x14ac:dyDescent="0.2">
      <c r="A313" s="1">
        <f t="shared" si="8"/>
        <v>43242</v>
      </c>
      <c r="B313" s="4" t="s">
        <v>37</v>
      </c>
      <c r="C313" s="4" t="s">
        <v>38</v>
      </c>
      <c r="D313" s="4" t="s">
        <v>39</v>
      </c>
      <c r="E313" s="5">
        <v>31065</v>
      </c>
      <c r="F313" s="5" t="s">
        <v>41</v>
      </c>
      <c r="G313" s="5">
        <f t="shared" si="9"/>
        <v>1</v>
      </c>
      <c r="H313" s="6">
        <v>43242</v>
      </c>
      <c r="I313" s="7">
        <v>0.69652777777777775</v>
      </c>
    </row>
    <row r="314" spans="1:9" x14ac:dyDescent="0.2">
      <c r="A314" s="1">
        <f t="shared" si="8"/>
        <v>43241</v>
      </c>
      <c r="B314" s="4" t="s">
        <v>37</v>
      </c>
      <c r="C314" s="4" t="s">
        <v>38</v>
      </c>
      <c r="D314" s="4" t="s">
        <v>39</v>
      </c>
      <c r="E314" s="5">
        <v>30881</v>
      </c>
      <c r="F314" s="5" t="s">
        <v>41</v>
      </c>
      <c r="G314" s="5">
        <f t="shared" si="9"/>
        <v>1</v>
      </c>
      <c r="H314" s="6">
        <v>43241</v>
      </c>
      <c r="I314" s="7">
        <v>0.71944444444444444</v>
      </c>
    </row>
    <row r="315" spans="1:9" x14ac:dyDescent="0.2">
      <c r="A315" s="1">
        <f t="shared" si="8"/>
        <v>43238</v>
      </c>
      <c r="B315" s="4" t="s">
        <v>37</v>
      </c>
      <c r="C315" s="4" t="s">
        <v>38</v>
      </c>
      <c r="D315" s="4" t="s">
        <v>39</v>
      </c>
      <c r="E315" s="5">
        <v>30921</v>
      </c>
      <c r="F315" s="5" t="s">
        <v>40</v>
      </c>
      <c r="G315" s="5">
        <f t="shared" si="9"/>
        <v>-1</v>
      </c>
      <c r="H315" s="6">
        <v>43238</v>
      </c>
      <c r="I315" s="7">
        <v>0.72222222222222221</v>
      </c>
    </row>
    <row r="316" spans="1:9" x14ac:dyDescent="0.2">
      <c r="A316" s="1">
        <f t="shared" si="8"/>
        <v>43237</v>
      </c>
      <c r="B316" s="4" t="s">
        <v>37</v>
      </c>
      <c r="C316" s="4" t="s">
        <v>38</v>
      </c>
      <c r="D316" s="4" t="s">
        <v>39</v>
      </c>
      <c r="E316" s="5">
        <v>30826</v>
      </c>
      <c r="F316" s="5" t="s">
        <v>40</v>
      </c>
      <c r="G316" s="5">
        <f t="shared" si="9"/>
        <v>-1</v>
      </c>
      <c r="H316" s="6">
        <v>43237</v>
      </c>
      <c r="I316" s="7">
        <v>0.69097222222222221</v>
      </c>
    </row>
    <row r="317" spans="1:9" x14ac:dyDescent="0.2">
      <c r="A317" s="1">
        <f t="shared" si="8"/>
        <v>43236</v>
      </c>
      <c r="B317" s="4" t="s">
        <v>37</v>
      </c>
      <c r="C317" s="4" t="s">
        <v>38</v>
      </c>
      <c r="D317" s="4" t="s">
        <v>39</v>
      </c>
      <c r="E317" s="5">
        <v>30954</v>
      </c>
      <c r="F317" s="5" t="s">
        <v>40</v>
      </c>
      <c r="G317" s="5">
        <f t="shared" si="9"/>
        <v>-1</v>
      </c>
      <c r="H317" s="6">
        <v>43236</v>
      </c>
      <c r="I317" s="7">
        <v>0.6958333333333333</v>
      </c>
    </row>
    <row r="318" spans="1:9" x14ac:dyDescent="0.2">
      <c r="A318" s="1">
        <f t="shared" si="8"/>
        <v>43235</v>
      </c>
      <c r="B318" s="4" t="s">
        <v>37</v>
      </c>
      <c r="C318" s="4" t="s">
        <v>38</v>
      </c>
      <c r="D318" s="4" t="s">
        <v>39</v>
      </c>
      <c r="E318" s="5">
        <v>31342</v>
      </c>
      <c r="F318" s="5" t="s">
        <v>41</v>
      </c>
      <c r="G318" s="5">
        <f t="shared" si="9"/>
        <v>1</v>
      </c>
      <c r="H318" s="6">
        <v>43235</v>
      </c>
      <c r="I318" s="7">
        <v>0.70138888888888884</v>
      </c>
    </row>
    <row r="319" spans="1:9" x14ac:dyDescent="0.2">
      <c r="A319" s="1">
        <f t="shared" si="8"/>
        <v>43234</v>
      </c>
      <c r="B319" s="4" t="s">
        <v>37</v>
      </c>
      <c r="C319" s="4" t="s">
        <v>38</v>
      </c>
      <c r="D319" s="4" t="s">
        <v>39</v>
      </c>
      <c r="E319" s="5">
        <v>31427</v>
      </c>
      <c r="F319" s="5" t="s">
        <v>41</v>
      </c>
      <c r="G319" s="5">
        <f t="shared" si="9"/>
        <v>1</v>
      </c>
      <c r="H319" s="6">
        <v>43234</v>
      </c>
      <c r="I319" s="7">
        <v>0.69097222222222221</v>
      </c>
    </row>
    <row r="320" spans="1:9" x14ac:dyDescent="0.2">
      <c r="A320" s="1">
        <f t="shared" si="8"/>
        <v>43231</v>
      </c>
      <c r="B320" s="4" t="s">
        <v>37</v>
      </c>
      <c r="C320" s="4" t="s">
        <v>38</v>
      </c>
      <c r="D320" s="4" t="s">
        <v>39</v>
      </c>
      <c r="E320" s="5">
        <v>31379</v>
      </c>
      <c r="F320" s="5" t="s">
        <v>41</v>
      </c>
      <c r="G320" s="5">
        <f t="shared" si="9"/>
        <v>1</v>
      </c>
      <c r="H320" s="6">
        <v>43231</v>
      </c>
      <c r="I320" s="7">
        <v>0.69097222222222221</v>
      </c>
    </row>
    <row r="321" spans="1:9" x14ac:dyDescent="0.2">
      <c r="A321" s="1">
        <f t="shared" si="8"/>
        <v>43230</v>
      </c>
      <c r="B321" s="4" t="s">
        <v>37</v>
      </c>
      <c r="C321" s="4" t="s">
        <v>38</v>
      </c>
      <c r="D321" s="4" t="s">
        <v>39</v>
      </c>
      <c r="E321" s="5">
        <v>31261</v>
      </c>
      <c r="F321" s="5" t="s">
        <v>41</v>
      </c>
      <c r="G321" s="5">
        <f t="shared" si="9"/>
        <v>1</v>
      </c>
      <c r="H321" s="6">
        <v>43230</v>
      </c>
      <c r="I321" s="7">
        <v>0.72222222222222221</v>
      </c>
    </row>
    <row r="322" spans="1:9" x14ac:dyDescent="0.2">
      <c r="A322" s="1">
        <f t="shared" si="8"/>
        <v>43229</v>
      </c>
      <c r="B322" s="4" t="s">
        <v>37</v>
      </c>
      <c r="C322" s="4" t="s">
        <v>38</v>
      </c>
      <c r="D322" s="4" t="s">
        <v>39</v>
      </c>
      <c r="E322" s="5">
        <v>31143</v>
      </c>
      <c r="F322" s="5" t="s">
        <v>40</v>
      </c>
      <c r="G322" s="5">
        <f t="shared" si="9"/>
        <v>-1</v>
      </c>
      <c r="H322" s="6">
        <v>43229</v>
      </c>
      <c r="I322" s="7">
        <v>0.70972222222222225</v>
      </c>
    </row>
    <row r="323" spans="1:9" x14ac:dyDescent="0.2">
      <c r="A323" s="1">
        <f t="shared" ref="A323:A386" si="10">H323</f>
        <v>43228</v>
      </c>
      <c r="B323" s="4" t="s">
        <v>37</v>
      </c>
      <c r="C323" s="4" t="s">
        <v>38</v>
      </c>
      <c r="D323" s="4" t="s">
        <v>39</v>
      </c>
      <c r="E323" s="5">
        <v>31082</v>
      </c>
      <c r="F323" s="5" t="s">
        <v>40</v>
      </c>
      <c r="G323" s="5">
        <f t="shared" ref="G323:G386" si="11">IF(F323="-",-1,1)</f>
        <v>-1</v>
      </c>
      <c r="H323" s="6">
        <v>43228</v>
      </c>
      <c r="I323" s="7">
        <v>0.69166666666666676</v>
      </c>
    </row>
    <row r="324" spans="1:9" x14ac:dyDescent="0.2">
      <c r="A324" s="1">
        <f t="shared" si="10"/>
        <v>43227</v>
      </c>
      <c r="B324" s="4" t="s">
        <v>37</v>
      </c>
      <c r="C324" s="4" t="s">
        <v>38</v>
      </c>
      <c r="D324" s="4" t="s">
        <v>39</v>
      </c>
      <c r="E324" s="5">
        <v>31191</v>
      </c>
      <c r="F324" s="5" t="s">
        <v>41</v>
      </c>
      <c r="G324" s="5">
        <f t="shared" si="11"/>
        <v>1</v>
      </c>
      <c r="H324" s="6">
        <v>43227</v>
      </c>
      <c r="I324" s="7">
        <v>0.69652777777777775</v>
      </c>
    </row>
    <row r="325" spans="1:9" x14ac:dyDescent="0.2">
      <c r="A325" s="1">
        <f t="shared" si="10"/>
        <v>43224</v>
      </c>
      <c r="B325" s="4" t="s">
        <v>37</v>
      </c>
      <c r="C325" s="4" t="s">
        <v>38</v>
      </c>
      <c r="D325" s="4" t="s">
        <v>39</v>
      </c>
      <c r="E325" s="5">
        <v>31003</v>
      </c>
      <c r="F325" s="5" t="s">
        <v>41</v>
      </c>
      <c r="G325" s="5">
        <f t="shared" si="11"/>
        <v>1</v>
      </c>
      <c r="H325" s="6">
        <v>43224</v>
      </c>
      <c r="I325" s="7">
        <v>0.68888888888888899</v>
      </c>
    </row>
    <row r="326" spans="1:9" x14ac:dyDescent="0.2">
      <c r="A326" s="1">
        <f t="shared" si="10"/>
        <v>43223</v>
      </c>
      <c r="B326" s="4" t="s">
        <v>37</v>
      </c>
      <c r="C326" s="4" t="s">
        <v>38</v>
      </c>
      <c r="D326" s="4" t="s">
        <v>39</v>
      </c>
      <c r="E326" s="5">
        <v>30905</v>
      </c>
      <c r="F326" s="5" t="s">
        <v>41</v>
      </c>
      <c r="G326" s="5">
        <f t="shared" si="11"/>
        <v>1</v>
      </c>
      <c r="H326" s="6">
        <v>43223</v>
      </c>
      <c r="I326" s="7">
        <v>0.70138888888888884</v>
      </c>
    </row>
    <row r="327" spans="1:9" x14ac:dyDescent="0.2">
      <c r="A327" s="1">
        <f t="shared" si="10"/>
        <v>43222</v>
      </c>
      <c r="B327" s="4" t="s">
        <v>37</v>
      </c>
      <c r="C327" s="4" t="s">
        <v>38</v>
      </c>
      <c r="D327" s="4" t="s">
        <v>39</v>
      </c>
      <c r="E327" s="5">
        <v>30918</v>
      </c>
      <c r="F327" s="5" t="s">
        <v>40</v>
      </c>
      <c r="G327" s="5">
        <f t="shared" si="11"/>
        <v>-1</v>
      </c>
      <c r="H327" s="6">
        <v>43222</v>
      </c>
      <c r="I327" s="7">
        <v>0.69652777777777775</v>
      </c>
    </row>
    <row r="328" spans="1:9" x14ac:dyDescent="0.2">
      <c r="A328" s="1">
        <f t="shared" si="10"/>
        <v>43220</v>
      </c>
      <c r="B328" s="4" t="s">
        <v>37</v>
      </c>
      <c r="C328" s="4" t="s">
        <v>38</v>
      </c>
      <c r="D328" s="4" t="s">
        <v>39</v>
      </c>
      <c r="E328" s="5">
        <v>31033</v>
      </c>
      <c r="F328" s="5" t="s">
        <v>41</v>
      </c>
      <c r="G328" s="5">
        <f t="shared" si="11"/>
        <v>1</v>
      </c>
      <c r="H328" s="6">
        <v>43220</v>
      </c>
      <c r="I328" s="7">
        <v>0.81041666666666667</v>
      </c>
    </row>
    <row r="329" spans="1:9" x14ac:dyDescent="0.2">
      <c r="A329" s="1">
        <f t="shared" si="10"/>
        <v>43217</v>
      </c>
      <c r="B329" s="4" t="s">
        <v>37</v>
      </c>
      <c r="C329" s="4" t="s">
        <v>38</v>
      </c>
      <c r="D329" s="4" t="s">
        <v>39</v>
      </c>
      <c r="E329" s="5">
        <v>31190</v>
      </c>
      <c r="F329" s="5" t="s">
        <v>41</v>
      </c>
      <c r="G329" s="5">
        <f t="shared" si="11"/>
        <v>1</v>
      </c>
      <c r="H329" s="6">
        <v>43217</v>
      </c>
      <c r="I329" s="7">
        <v>0.71319444444444446</v>
      </c>
    </row>
    <row r="330" spans="1:9" x14ac:dyDescent="0.2">
      <c r="A330" s="1">
        <f t="shared" si="10"/>
        <v>43216</v>
      </c>
      <c r="B330" s="4" t="s">
        <v>37</v>
      </c>
      <c r="C330" s="4" t="s">
        <v>38</v>
      </c>
      <c r="D330" s="4" t="s">
        <v>39</v>
      </c>
      <c r="E330" s="5">
        <v>31289</v>
      </c>
      <c r="F330" s="5" t="s">
        <v>41</v>
      </c>
      <c r="G330" s="5">
        <f t="shared" si="11"/>
        <v>1</v>
      </c>
      <c r="H330" s="6">
        <v>43216</v>
      </c>
      <c r="I330" s="7">
        <v>0.72638888888888886</v>
      </c>
    </row>
    <row r="331" spans="1:9" x14ac:dyDescent="0.2">
      <c r="A331" s="1">
        <f t="shared" si="10"/>
        <v>43215</v>
      </c>
      <c r="B331" s="4" t="s">
        <v>37</v>
      </c>
      <c r="C331" s="4" t="s">
        <v>38</v>
      </c>
      <c r="D331" s="4" t="s">
        <v>39</v>
      </c>
      <c r="E331" s="5">
        <v>31304</v>
      </c>
      <c r="F331" s="5" t="s">
        <v>41</v>
      </c>
      <c r="G331" s="5">
        <f t="shared" si="11"/>
        <v>1</v>
      </c>
      <c r="H331" s="6">
        <v>43215</v>
      </c>
      <c r="I331" s="7">
        <v>0.69652777777777775</v>
      </c>
    </row>
    <row r="332" spans="1:9" x14ac:dyDescent="0.2">
      <c r="A332" s="1">
        <f t="shared" si="10"/>
        <v>43214</v>
      </c>
      <c r="B332" s="4" t="s">
        <v>37</v>
      </c>
      <c r="C332" s="4" t="s">
        <v>38</v>
      </c>
      <c r="D332" s="4" t="s">
        <v>39</v>
      </c>
      <c r="E332" s="5">
        <v>31131</v>
      </c>
      <c r="F332" s="5" t="s">
        <v>40</v>
      </c>
      <c r="G332" s="5">
        <f t="shared" si="11"/>
        <v>-1</v>
      </c>
      <c r="H332" s="6">
        <v>43214</v>
      </c>
      <c r="I332" s="7">
        <v>0.7006944444444444</v>
      </c>
    </row>
    <row r="333" spans="1:9" x14ac:dyDescent="0.2">
      <c r="A333" s="1">
        <f t="shared" si="10"/>
        <v>43213</v>
      </c>
      <c r="B333" s="4" t="s">
        <v>37</v>
      </c>
      <c r="C333" s="4" t="s">
        <v>38</v>
      </c>
      <c r="D333" s="4" t="s">
        <v>39</v>
      </c>
      <c r="E333" s="5">
        <v>31213</v>
      </c>
      <c r="F333" s="5" t="s">
        <v>40</v>
      </c>
      <c r="G333" s="5">
        <f t="shared" si="11"/>
        <v>-1</v>
      </c>
      <c r="H333" s="6">
        <v>43213</v>
      </c>
      <c r="I333" s="7">
        <v>0.71250000000000002</v>
      </c>
    </row>
    <row r="334" spans="1:9" x14ac:dyDescent="0.2">
      <c r="A334" s="1">
        <f t="shared" si="10"/>
        <v>43210</v>
      </c>
      <c r="B334" s="4" t="s">
        <v>37</v>
      </c>
      <c r="C334" s="4" t="s">
        <v>38</v>
      </c>
      <c r="D334" s="4" t="s">
        <v>39</v>
      </c>
      <c r="E334" s="5">
        <v>31298</v>
      </c>
      <c r="F334" s="5" t="s">
        <v>41</v>
      </c>
      <c r="G334" s="5">
        <f t="shared" si="11"/>
        <v>1</v>
      </c>
      <c r="H334" s="6">
        <v>43210</v>
      </c>
      <c r="I334" s="7">
        <v>0.70763888888888893</v>
      </c>
    </row>
    <row r="335" spans="1:9" x14ac:dyDescent="0.2">
      <c r="A335" s="1">
        <f t="shared" si="10"/>
        <v>43209</v>
      </c>
      <c r="B335" s="4" t="s">
        <v>37</v>
      </c>
      <c r="C335" s="4" t="s">
        <v>38</v>
      </c>
      <c r="D335" s="4" t="s">
        <v>39</v>
      </c>
      <c r="E335" s="5">
        <v>31305</v>
      </c>
      <c r="F335" s="5" t="s">
        <v>40</v>
      </c>
      <c r="G335" s="5">
        <f t="shared" si="11"/>
        <v>-1</v>
      </c>
      <c r="H335" s="6">
        <v>43209</v>
      </c>
      <c r="I335" s="7">
        <v>0.74375000000000002</v>
      </c>
    </row>
    <row r="336" spans="1:9" x14ac:dyDescent="0.2">
      <c r="A336" s="1">
        <f t="shared" si="10"/>
        <v>43208</v>
      </c>
      <c r="B336" s="4" t="s">
        <v>37</v>
      </c>
      <c r="C336" s="4" t="s">
        <v>38</v>
      </c>
      <c r="D336" s="4" t="s">
        <v>39</v>
      </c>
      <c r="E336" s="5">
        <v>31276</v>
      </c>
      <c r="F336" s="5" t="s">
        <v>41</v>
      </c>
      <c r="G336" s="5">
        <f t="shared" si="11"/>
        <v>1</v>
      </c>
      <c r="H336" s="6">
        <v>43208</v>
      </c>
      <c r="I336" s="7">
        <v>0.70138888888888884</v>
      </c>
    </row>
    <row r="337" spans="1:9" x14ac:dyDescent="0.2">
      <c r="A337" s="1">
        <f t="shared" si="10"/>
        <v>43207</v>
      </c>
      <c r="B337" s="4" t="s">
        <v>37</v>
      </c>
      <c r="C337" s="4" t="s">
        <v>38</v>
      </c>
      <c r="D337" s="4" t="s">
        <v>39</v>
      </c>
      <c r="E337" s="5">
        <v>31099</v>
      </c>
      <c r="F337" s="5" t="s">
        <v>40</v>
      </c>
      <c r="G337" s="5">
        <f t="shared" si="11"/>
        <v>-1</v>
      </c>
      <c r="H337" s="6">
        <v>43207</v>
      </c>
      <c r="I337" s="7">
        <v>0.69930555555555562</v>
      </c>
    </row>
    <row r="338" spans="1:9" x14ac:dyDescent="0.2">
      <c r="A338" s="1">
        <f t="shared" si="10"/>
        <v>43206</v>
      </c>
      <c r="B338" s="4" t="s">
        <v>37</v>
      </c>
      <c r="C338" s="4" t="s">
        <v>38</v>
      </c>
      <c r="D338" s="4" t="s">
        <v>39</v>
      </c>
      <c r="E338" s="5">
        <v>31049</v>
      </c>
      <c r="F338" s="5" t="s">
        <v>40</v>
      </c>
      <c r="G338" s="5">
        <f t="shared" si="11"/>
        <v>-1</v>
      </c>
      <c r="H338" s="6">
        <v>43206</v>
      </c>
      <c r="I338" s="7">
        <v>0.69930555555555562</v>
      </c>
    </row>
    <row r="339" spans="1:9" x14ac:dyDescent="0.2">
      <c r="A339" s="1">
        <f t="shared" si="10"/>
        <v>43203</v>
      </c>
      <c r="B339" s="4" t="s">
        <v>37</v>
      </c>
      <c r="C339" s="4" t="s">
        <v>38</v>
      </c>
      <c r="D339" s="4" t="s">
        <v>39</v>
      </c>
      <c r="E339" s="5">
        <v>30874</v>
      </c>
      <c r="F339" s="5" t="s">
        <v>42</v>
      </c>
      <c r="G339" s="5">
        <f t="shared" si="11"/>
        <v>1</v>
      </c>
      <c r="H339" s="6">
        <v>43203</v>
      </c>
      <c r="I339" s="7">
        <v>0.8847222222222223</v>
      </c>
    </row>
    <row r="340" spans="1:9" x14ac:dyDescent="0.2">
      <c r="A340" s="1">
        <f t="shared" si="10"/>
        <v>43202</v>
      </c>
      <c r="B340" s="4" t="s">
        <v>37</v>
      </c>
      <c r="C340" s="4" t="s">
        <v>38</v>
      </c>
      <c r="D340" s="4" t="s">
        <v>39</v>
      </c>
      <c r="E340" s="5">
        <v>31013</v>
      </c>
      <c r="F340" s="5" t="s">
        <v>40</v>
      </c>
      <c r="G340" s="5">
        <f t="shared" si="11"/>
        <v>-1</v>
      </c>
      <c r="H340" s="6">
        <v>43202</v>
      </c>
      <c r="I340" s="7">
        <v>0.7055555555555556</v>
      </c>
    </row>
    <row r="341" spans="1:9" x14ac:dyDescent="0.2">
      <c r="A341" s="1">
        <f t="shared" si="10"/>
        <v>43201</v>
      </c>
      <c r="B341" s="4" t="s">
        <v>37</v>
      </c>
      <c r="C341" s="4" t="s">
        <v>38</v>
      </c>
      <c r="D341" s="4" t="s">
        <v>39</v>
      </c>
      <c r="E341" s="5">
        <v>31023</v>
      </c>
      <c r="F341" s="5" t="s">
        <v>41</v>
      </c>
      <c r="G341" s="5">
        <f t="shared" si="11"/>
        <v>1</v>
      </c>
      <c r="H341" s="6">
        <v>43201</v>
      </c>
      <c r="I341" s="7">
        <v>0.71736111111111101</v>
      </c>
    </row>
    <row r="342" spans="1:9" x14ac:dyDescent="0.2">
      <c r="A342" s="1">
        <f t="shared" si="10"/>
        <v>43200</v>
      </c>
      <c r="B342" s="4" t="s">
        <v>37</v>
      </c>
      <c r="C342" s="4" t="s">
        <v>38</v>
      </c>
      <c r="D342" s="4" t="s">
        <v>39</v>
      </c>
      <c r="E342" s="5">
        <v>30624</v>
      </c>
      <c r="F342" s="5" t="s">
        <v>41</v>
      </c>
      <c r="G342" s="5">
        <f t="shared" si="11"/>
        <v>1</v>
      </c>
      <c r="H342" s="6">
        <v>43200</v>
      </c>
      <c r="I342" s="7">
        <v>0.69652777777777775</v>
      </c>
    </row>
    <row r="343" spans="1:9" x14ac:dyDescent="0.2">
      <c r="A343" s="1">
        <f t="shared" si="10"/>
        <v>43199</v>
      </c>
      <c r="B343" s="4" t="s">
        <v>37</v>
      </c>
      <c r="C343" s="4" t="s">
        <v>38</v>
      </c>
      <c r="D343" s="4" t="s">
        <v>39</v>
      </c>
      <c r="E343" s="5">
        <v>30526</v>
      </c>
      <c r="F343" s="5" t="s">
        <v>42</v>
      </c>
      <c r="G343" s="5">
        <f t="shared" si="11"/>
        <v>1</v>
      </c>
      <c r="H343" s="6">
        <v>43199</v>
      </c>
      <c r="I343" s="7">
        <v>0.70833333333333337</v>
      </c>
    </row>
    <row r="344" spans="1:9" x14ac:dyDescent="0.2">
      <c r="A344" s="1">
        <f t="shared" si="10"/>
        <v>43196</v>
      </c>
      <c r="B344" s="4" t="s">
        <v>37</v>
      </c>
      <c r="C344" s="4" t="s">
        <v>38</v>
      </c>
      <c r="D344" s="4" t="s">
        <v>39</v>
      </c>
      <c r="E344" s="5">
        <v>30396</v>
      </c>
      <c r="F344" s="5" t="s">
        <v>40</v>
      </c>
      <c r="G344" s="5">
        <f t="shared" si="11"/>
        <v>-1</v>
      </c>
      <c r="H344" s="6">
        <v>43196</v>
      </c>
      <c r="I344" s="7">
        <v>0.68472222222222223</v>
      </c>
    </row>
    <row r="345" spans="1:9" x14ac:dyDescent="0.2">
      <c r="A345" s="1">
        <f t="shared" si="10"/>
        <v>43195</v>
      </c>
      <c r="B345" s="4" t="s">
        <v>37</v>
      </c>
      <c r="C345" s="4" t="s">
        <v>38</v>
      </c>
      <c r="D345" s="4" t="s">
        <v>39</v>
      </c>
      <c r="E345" s="5">
        <v>30491</v>
      </c>
      <c r="F345" s="5" t="s">
        <v>41</v>
      </c>
      <c r="G345" s="5">
        <f t="shared" si="11"/>
        <v>1</v>
      </c>
      <c r="H345" s="6">
        <v>43195</v>
      </c>
      <c r="I345" s="7">
        <v>0.6972222222222223</v>
      </c>
    </row>
    <row r="346" spans="1:9" x14ac:dyDescent="0.2">
      <c r="A346" s="1">
        <f t="shared" si="10"/>
        <v>43194</v>
      </c>
      <c r="B346" s="4" t="s">
        <v>37</v>
      </c>
      <c r="C346" s="4" t="s">
        <v>38</v>
      </c>
      <c r="D346" s="4" t="s">
        <v>39</v>
      </c>
      <c r="E346" s="5">
        <v>30844</v>
      </c>
      <c r="F346" s="5" t="s">
        <v>41</v>
      </c>
      <c r="G346" s="5">
        <f t="shared" si="11"/>
        <v>1</v>
      </c>
      <c r="H346" s="6">
        <v>43194</v>
      </c>
      <c r="I346" s="7">
        <v>0.7055555555555556</v>
      </c>
    </row>
    <row r="347" spans="1:9" x14ac:dyDescent="0.2">
      <c r="A347" s="1">
        <f t="shared" si="10"/>
        <v>43193</v>
      </c>
      <c r="B347" s="4" t="s">
        <v>37</v>
      </c>
      <c r="C347" s="4" t="s">
        <v>38</v>
      </c>
      <c r="D347" s="4" t="s">
        <v>39</v>
      </c>
      <c r="E347" s="5">
        <v>30684</v>
      </c>
      <c r="F347" s="5" t="s">
        <v>40</v>
      </c>
      <c r="G347" s="5">
        <f t="shared" si="11"/>
        <v>-1</v>
      </c>
      <c r="H347" s="6">
        <v>43193</v>
      </c>
      <c r="I347" s="7">
        <v>0.7055555555555556</v>
      </c>
    </row>
    <row r="348" spans="1:9" x14ac:dyDescent="0.2">
      <c r="A348" s="1">
        <f t="shared" si="10"/>
        <v>43192</v>
      </c>
      <c r="B348" s="4" t="s">
        <v>37</v>
      </c>
      <c r="C348" s="4" t="s">
        <v>38</v>
      </c>
      <c r="D348" s="4" t="s">
        <v>39</v>
      </c>
      <c r="E348" s="5">
        <v>30443</v>
      </c>
      <c r="F348" s="5" t="s">
        <v>40</v>
      </c>
      <c r="G348" s="5">
        <f t="shared" si="11"/>
        <v>-1</v>
      </c>
      <c r="H348" s="6">
        <v>43192</v>
      </c>
      <c r="I348" s="7">
        <v>0.69791666666666663</v>
      </c>
    </row>
    <row r="349" spans="1:9" x14ac:dyDescent="0.2">
      <c r="A349" s="1">
        <f t="shared" si="10"/>
        <v>43187</v>
      </c>
      <c r="B349" s="4" t="s">
        <v>37</v>
      </c>
      <c r="C349" s="4" t="s">
        <v>38</v>
      </c>
      <c r="D349" s="4" t="s">
        <v>39</v>
      </c>
      <c r="E349" s="5">
        <v>30630</v>
      </c>
      <c r="F349" s="5" t="s">
        <v>40</v>
      </c>
      <c r="G349" s="5">
        <f t="shared" si="11"/>
        <v>-1</v>
      </c>
      <c r="H349" s="6">
        <v>43187</v>
      </c>
      <c r="I349" s="7">
        <v>0.79236111111111107</v>
      </c>
    </row>
    <row r="350" spans="1:9" x14ac:dyDescent="0.2">
      <c r="A350" s="1">
        <f t="shared" si="10"/>
        <v>43186</v>
      </c>
      <c r="B350" s="4" t="s">
        <v>37</v>
      </c>
      <c r="C350" s="4" t="s">
        <v>38</v>
      </c>
      <c r="D350" s="4" t="s">
        <v>39</v>
      </c>
      <c r="E350" s="5">
        <v>30718</v>
      </c>
      <c r="F350" s="5" t="s">
        <v>41</v>
      </c>
      <c r="G350" s="5">
        <f t="shared" si="11"/>
        <v>1</v>
      </c>
      <c r="H350" s="6">
        <v>43186</v>
      </c>
      <c r="I350" s="7">
        <v>0.70486111111111116</v>
      </c>
    </row>
    <row r="351" spans="1:9" x14ac:dyDescent="0.2">
      <c r="A351" s="1">
        <f t="shared" si="10"/>
        <v>43185</v>
      </c>
      <c r="B351" s="4" t="s">
        <v>37</v>
      </c>
      <c r="C351" s="4" t="s">
        <v>38</v>
      </c>
      <c r="D351" s="4" t="s">
        <v>39</v>
      </c>
      <c r="E351" s="5">
        <v>30756</v>
      </c>
      <c r="F351" s="5" t="s">
        <v>41</v>
      </c>
      <c r="G351" s="5">
        <f t="shared" si="11"/>
        <v>1</v>
      </c>
      <c r="H351" s="6">
        <v>43185</v>
      </c>
      <c r="I351" s="7">
        <v>0.70624999999999993</v>
      </c>
    </row>
    <row r="352" spans="1:9" x14ac:dyDescent="0.2">
      <c r="A352" s="1">
        <f t="shared" si="10"/>
        <v>43182</v>
      </c>
      <c r="B352" s="4" t="s">
        <v>37</v>
      </c>
      <c r="C352" s="4" t="s">
        <v>38</v>
      </c>
      <c r="D352" s="4" t="s">
        <v>39</v>
      </c>
      <c r="E352" s="5">
        <v>30700</v>
      </c>
      <c r="F352" s="5" t="s">
        <v>40</v>
      </c>
      <c r="G352" s="5">
        <f t="shared" si="11"/>
        <v>-1</v>
      </c>
      <c r="H352" s="6">
        <v>43182</v>
      </c>
      <c r="I352" s="7">
        <v>0.69374999999999998</v>
      </c>
    </row>
    <row r="353" spans="1:9" x14ac:dyDescent="0.2">
      <c r="A353" s="1">
        <f t="shared" si="10"/>
        <v>43181</v>
      </c>
      <c r="B353" s="4" t="s">
        <v>37</v>
      </c>
      <c r="C353" s="4" t="s">
        <v>38</v>
      </c>
      <c r="D353" s="4" t="s">
        <v>39</v>
      </c>
      <c r="E353" s="5">
        <v>30495</v>
      </c>
      <c r="F353" s="5" t="s">
        <v>41</v>
      </c>
      <c r="G353" s="5">
        <f t="shared" si="11"/>
        <v>1</v>
      </c>
      <c r="H353" s="6">
        <v>43181</v>
      </c>
      <c r="I353" s="7">
        <v>0.6972222222222223</v>
      </c>
    </row>
    <row r="354" spans="1:9" x14ac:dyDescent="0.2">
      <c r="A354" s="1">
        <f t="shared" si="10"/>
        <v>43180</v>
      </c>
      <c r="B354" s="4" t="s">
        <v>37</v>
      </c>
      <c r="C354" s="4" t="s">
        <v>38</v>
      </c>
      <c r="D354" s="4" t="s">
        <v>39</v>
      </c>
      <c r="E354" s="5">
        <v>30300</v>
      </c>
      <c r="F354" s="5" t="s">
        <v>41</v>
      </c>
      <c r="G354" s="5">
        <f t="shared" si="11"/>
        <v>1</v>
      </c>
      <c r="H354" s="6">
        <v>43180</v>
      </c>
      <c r="I354" s="7">
        <v>0.70138888888888884</v>
      </c>
    </row>
    <row r="355" spans="1:9" x14ac:dyDescent="0.2">
      <c r="A355" s="1">
        <f t="shared" si="10"/>
        <v>43179</v>
      </c>
      <c r="B355" s="4" t="s">
        <v>37</v>
      </c>
      <c r="C355" s="4" t="s">
        <v>38</v>
      </c>
      <c r="D355" s="4" t="s">
        <v>39</v>
      </c>
      <c r="E355" s="5">
        <v>30251</v>
      </c>
      <c r="F355" s="5" t="s">
        <v>40</v>
      </c>
      <c r="G355" s="5">
        <f t="shared" si="11"/>
        <v>-1</v>
      </c>
      <c r="H355" s="6">
        <v>43179</v>
      </c>
      <c r="I355" s="7">
        <v>0.6958333333333333</v>
      </c>
    </row>
    <row r="356" spans="1:9" x14ac:dyDescent="0.2">
      <c r="A356" s="1">
        <f t="shared" si="10"/>
        <v>43178</v>
      </c>
      <c r="B356" s="4" t="s">
        <v>37</v>
      </c>
      <c r="C356" s="4" t="s">
        <v>38</v>
      </c>
      <c r="D356" s="4" t="s">
        <v>39</v>
      </c>
      <c r="E356" s="5">
        <v>30154</v>
      </c>
      <c r="F356" s="5" t="s">
        <v>41</v>
      </c>
      <c r="G356" s="5">
        <f t="shared" si="11"/>
        <v>1</v>
      </c>
      <c r="H356" s="6">
        <v>43178</v>
      </c>
      <c r="I356" s="7">
        <v>0.70277777777777783</v>
      </c>
    </row>
    <row r="357" spans="1:9" x14ac:dyDescent="0.2">
      <c r="A357" s="1">
        <f t="shared" si="10"/>
        <v>43175</v>
      </c>
      <c r="B357" s="4" t="s">
        <v>37</v>
      </c>
      <c r="C357" s="4" t="s">
        <v>38</v>
      </c>
      <c r="D357" s="4" t="s">
        <v>39</v>
      </c>
      <c r="E357" s="5">
        <v>30299</v>
      </c>
      <c r="F357" s="5" t="s">
        <v>41</v>
      </c>
      <c r="G357" s="5">
        <f t="shared" si="11"/>
        <v>1</v>
      </c>
      <c r="H357" s="6">
        <v>43175</v>
      </c>
      <c r="I357" s="7">
        <v>0.6958333333333333</v>
      </c>
    </row>
    <row r="358" spans="1:9" x14ac:dyDescent="0.2">
      <c r="A358" s="1">
        <f t="shared" si="10"/>
        <v>43174</v>
      </c>
      <c r="B358" s="4" t="s">
        <v>37</v>
      </c>
      <c r="C358" s="4" t="s">
        <v>38</v>
      </c>
      <c r="D358" s="4" t="s">
        <v>39</v>
      </c>
      <c r="E358" s="5">
        <v>30320</v>
      </c>
      <c r="F358" s="5" t="s">
        <v>40</v>
      </c>
      <c r="G358" s="5">
        <f t="shared" si="11"/>
        <v>-1</v>
      </c>
      <c r="H358" s="6">
        <v>43174</v>
      </c>
      <c r="I358" s="7">
        <v>0.7006944444444444</v>
      </c>
    </row>
    <row r="359" spans="1:9" x14ac:dyDescent="0.2">
      <c r="A359" s="1">
        <f t="shared" si="10"/>
        <v>43173</v>
      </c>
      <c r="B359" s="4" t="s">
        <v>37</v>
      </c>
      <c r="C359" s="4" t="s">
        <v>38</v>
      </c>
      <c r="D359" s="4" t="s">
        <v>39</v>
      </c>
      <c r="E359" s="5">
        <v>30375</v>
      </c>
      <c r="F359" s="5" t="s">
        <v>40</v>
      </c>
      <c r="G359" s="5">
        <f t="shared" si="11"/>
        <v>-1</v>
      </c>
      <c r="H359" s="6">
        <v>43173</v>
      </c>
      <c r="I359" s="7">
        <v>0.69791666666666663</v>
      </c>
    </row>
    <row r="360" spans="1:9" x14ac:dyDescent="0.2">
      <c r="A360" s="1">
        <f t="shared" si="10"/>
        <v>43172</v>
      </c>
      <c r="B360" s="4" t="s">
        <v>37</v>
      </c>
      <c r="C360" s="4" t="s">
        <v>38</v>
      </c>
      <c r="D360" s="4" t="s">
        <v>39</v>
      </c>
      <c r="E360" s="5">
        <v>30238</v>
      </c>
      <c r="F360" s="5" t="s">
        <v>40</v>
      </c>
      <c r="G360" s="5">
        <f t="shared" si="11"/>
        <v>-1</v>
      </c>
      <c r="H360" s="6">
        <v>43172</v>
      </c>
      <c r="I360" s="7">
        <v>0.71111111111111114</v>
      </c>
    </row>
    <row r="361" spans="1:9" x14ac:dyDescent="0.2">
      <c r="A361" s="1">
        <f t="shared" si="10"/>
        <v>43171</v>
      </c>
      <c r="B361" s="4" t="s">
        <v>37</v>
      </c>
      <c r="C361" s="4" t="s">
        <v>38</v>
      </c>
      <c r="D361" s="4" t="s">
        <v>39</v>
      </c>
      <c r="E361" s="5">
        <v>30271</v>
      </c>
      <c r="F361" s="5" t="s">
        <v>40</v>
      </c>
      <c r="G361" s="5">
        <f t="shared" si="11"/>
        <v>-1</v>
      </c>
      <c r="H361" s="6">
        <v>43171</v>
      </c>
      <c r="I361" s="7">
        <v>0.68958333333333333</v>
      </c>
    </row>
    <row r="362" spans="1:9" x14ac:dyDescent="0.2">
      <c r="A362" s="1">
        <f t="shared" si="10"/>
        <v>43168</v>
      </c>
      <c r="B362" s="4" t="s">
        <v>37</v>
      </c>
      <c r="C362" s="4" t="s">
        <v>38</v>
      </c>
      <c r="D362" s="4" t="s">
        <v>39</v>
      </c>
      <c r="E362" s="5">
        <v>30369</v>
      </c>
      <c r="F362" s="5" t="s">
        <v>41</v>
      </c>
      <c r="G362" s="5">
        <f t="shared" si="11"/>
        <v>1</v>
      </c>
      <c r="H362" s="6">
        <v>43168</v>
      </c>
      <c r="I362" s="7">
        <v>0.69305555555555554</v>
      </c>
    </row>
    <row r="363" spans="1:9" x14ac:dyDescent="0.2">
      <c r="A363" s="1">
        <f t="shared" si="10"/>
        <v>43167</v>
      </c>
      <c r="B363" s="4" t="s">
        <v>37</v>
      </c>
      <c r="C363" s="4" t="s">
        <v>38</v>
      </c>
      <c r="D363" s="4" t="s">
        <v>39</v>
      </c>
      <c r="E363" s="5">
        <v>30459</v>
      </c>
      <c r="F363" s="5" t="s">
        <v>41</v>
      </c>
      <c r="G363" s="5">
        <f t="shared" si="11"/>
        <v>1</v>
      </c>
      <c r="H363" s="6">
        <v>43167</v>
      </c>
      <c r="I363" s="7">
        <v>0.69513888888888886</v>
      </c>
    </row>
    <row r="364" spans="1:9" x14ac:dyDescent="0.2">
      <c r="A364" s="1">
        <f t="shared" si="10"/>
        <v>43166</v>
      </c>
      <c r="B364" s="4" t="s">
        <v>37</v>
      </c>
      <c r="C364" s="4" t="s">
        <v>38</v>
      </c>
      <c r="D364" s="4" t="s">
        <v>39</v>
      </c>
      <c r="E364" s="5">
        <v>30565</v>
      </c>
      <c r="F364" s="5" t="s">
        <v>41</v>
      </c>
      <c r="G364" s="5">
        <f t="shared" si="11"/>
        <v>1</v>
      </c>
      <c r="H364" s="6">
        <v>43166</v>
      </c>
      <c r="I364" s="7">
        <v>0.71736111111111101</v>
      </c>
    </row>
    <row r="365" spans="1:9" x14ac:dyDescent="0.2">
      <c r="A365" s="1">
        <f t="shared" si="10"/>
        <v>43165</v>
      </c>
      <c r="B365" s="4" t="s">
        <v>37</v>
      </c>
      <c r="C365" s="4" t="s">
        <v>38</v>
      </c>
      <c r="D365" s="4" t="s">
        <v>39</v>
      </c>
      <c r="E365" s="5">
        <v>30438</v>
      </c>
      <c r="F365" s="5" t="s">
        <v>41</v>
      </c>
      <c r="G365" s="5">
        <f t="shared" si="11"/>
        <v>1</v>
      </c>
      <c r="H365" s="6">
        <v>43165</v>
      </c>
      <c r="I365" s="7">
        <v>0.70347222222222217</v>
      </c>
    </row>
    <row r="366" spans="1:9" x14ac:dyDescent="0.2">
      <c r="A366" s="1">
        <f t="shared" si="10"/>
        <v>43164</v>
      </c>
      <c r="B366" s="4" t="s">
        <v>37</v>
      </c>
      <c r="C366" s="4" t="s">
        <v>38</v>
      </c>
      <c r="D366" s="4" t="s">
        <v>39</v>
      </c>
      <c r="E366" s="5">
        <v>30488</v>
      </c>
      <c r="F366" s="5" t="s">
        <v>41</v>
      </c>
      <c r="G366" s="5">
        <f t="shared" si="11"/>
        <v>1</v>
      </c>
      <c r="H366" s="6">
        <v>43164</v>
      </c>
      <c r="I366" s="7">
        <v>0.70624999999999993</v>
      </c>
    </row>
    <row r="367" spans="1:9" x14ac:dyDescent="0.2">
      <c r="A367" s="1">
        <f t="shared" si="10"/>
        <v>43161</v>
      </c>
      <c r="B367" s="4" t="s">
        <v>37</v>
      </c>
      <c r="C367" s="4" t="s">
        <v>38</v>
      </c>
      <c r="D367" s="4" t="s">
        <v>39</v>
      </c>
      <c r="E367" s="5">
        <v>30269</v>
      </c>
      <c r="F367" s="5" t="s">
        <v>42</v>
      </c>
      <c r="G367" s="5">
        <f t="shared" si="11"/>
        <v>1</v>
      </c>
      <c r="H367" s="6">
        <v>43161</v>
      </c>
      <c r="I367" s="7">
        <v>0.71111111111111114</v>
      </c>
    </row>
    <row r="368" spans="1:9" x14ac:dyDescent="0.2">
      <c r="A368" s="1">
        <f t="shared" si="10"/>
        <v>43160</v>
      </c>
      <c r="B368" s="4" t="s">
        <v>37</v>
      </c>
      <c r="C368" s="4" t="s">
        <v>38</v>
      </c>
      <c r="D368" s="4" t="s">
        <v>39</v>
      </c>
      <c r="E368" s="5">
        <v>30269</v>
      </c>
      <c r="F368" s="5" t="s">
        <v>40</v>
      </c>
      <c r="G368" s="5">
        <f t="shared" si="11"/>
        <v>-1</v>
      </c>
      <c r="H368" s="6">
        <v>43160</v>
      </c>
      <c r="I368" s="7">
        <v>0.69513888888888886</v>
      </c>
    </row>
    <row r="369" spans="1:9" x14ac:dyDescent="0.2">
      <c r="A369" s="1">
        <f t="shared" si="10"/>
        <v>43159</v>
      </c>
      <c r="B369" s="4" t="s">
        <v>37</v>
      </c>
      <c r="C369" s="4" t="s">
        <v>38</v>
      </c>
      <c r="D369" s="4" t="s">
        <v>39</v>
      </c>
      <c r="E369" s="5">
        <v>30398</v>
      </c>
      <c r="F369" s="5" t="s">
        <v>41</v>
      </c>
      <c r="G369" s="5">
        <f t="shared" si="11"/>
        <v>1</v>
      </c>
      <c r="H369" s="6">
        <v>43159</v>
      </c>
      <c r="I369" s="7">
        <v>0.7270833333333333</v>
      </c>
    </row>
    <row r="370" spans="1:9" x14ac:dyDescent="0.2">
      <c r="A370" s="1">
        <f t="shared" si="10"/>
        <v>43158</v>
      </c>
      <c r="B370" s="4" t="s">
        <v>37</v>
      </c>
      <c r="C370" s="4" t="s">
        <v>38</v>
      </c>
      <c r="D370" s="4" t="s">
        <v>39</v>
      </c>
      <c r="E370" s="5">
        <v>30496</v>
      </c>
      <c r="F370" s="5" t="s">
        <v>40</v>
      </c>
      <c r="G370" s="5">
        <f t="shared" si="11"/>
        <v>-1</v>
      </c>
      <c r="H370" s="6">
        <v>43158</v>
      </c>
      <c r="I370" s="7">
        <v>0.69791666666666663</v>
      </c>
    </row>
    <row r="371" spans="1:9" x14ac:dyDescent="0.2">
      <c r="A371" s="1">
        <f t="shared" si="10"/>
        <v>43157</v>
      </c>
      <c r="B371" s="4" t="s">
        <v>37</v>
      </c>
      <c r="C371" s="4" t="s">
        <v>38</v>
      </c>
      <c r="D371" s="4" t="s">
        <v>39</v>
      </c>
      <c r="E371" s="5">
        <v>30573</v>
      </c>
      <c r="F371" s="5" t="s">
        <v>41</v>
      </c>
      <c r="G371" s="5">
        <f t="shared" si="11"/>
        <v>1</v>
      </c>
      <c r="H371" s="6">
        <v>43157</v>
      </c>
      <c r="I371" s="7">
        <v>0.70972222222222225</v>
      </c>
    </row>
    <row r="372" spans="1:9" x14ac:dyDescent="0.2">
      <c r="A372" s="1">
        <f t="shared" si="10"/>
        <v>43154</v>
      </c>
      <c r="B372" s="4" t="s">
        <v>37</v>
      </c>
      <c r="C372" s="4" t="s">
        <v>38</v>
      </c>
      <c r="D372" s="4" t="s">
        <v>39</v>
      </c>
      <c r="E372" s="5">
        <v>30390</v>
      </c>
      <c r="F372" s="5" t="s">
        <v>42</v>
      </c>
      <c r="G372" s="5">
        <f t="shared" si="11"/>
        <v>1</v>
      </c>
      <c r="H372" s="6">
        <v>43154</v>
      </c>
      <c r="I372" s="7">
        <v>0.70138888888888884</v>
      </c>
    </row>
    <row r="373" spans="1:9" x14ac:dyDescent="0.2">
      <c r="A373" s="1">
        <f t="shared" si="10"/>
        <v>43153</v>
      </c>
      <c r="B373" s="4" t="s">
        <v>37</v>
      </c>
      <c r="C373" s="4" t="s">
        <v>38</v>
      </c>
      <c r="D373" s="4" t="s">
        <v>39</v>
      </c>
      <c r="E373" s="5">
        <v>30384</v>
      </c>
      <c r="F373" s="5" t="s">
        <v>40</v>
      </c>
      <c r="G373" s="5">
        <f t="shared" si="11"/>
        <v>-1</v>
      </c>
      <c r="H373" s="6">
        <v>43153</v>
      </c>
      <c r="I373" s="7">
        <v>0.68888888888888899</v>
      </c>
    </row>
    <row r="374" spans="1:9" x14ac:dyDescent="0.2">
      <c r="A374" s="1">
        <f t="shared" si="10"/>
        <v>43152</v>
      </c>
      <c r="B374" s="4" t="s">
        <v>37</v>
      </c>
      <c r="C374" s="4" t="s">
        <v>38</v>
      </c>
      <c r="D374" s="4" t="s">
        <v>39</v>
      </c>
      <c r="E374" s="5">
        <v>30393</v>
      </c>
      <c r="F374" s="5" t="s">
        <v>40</v>
      </c>
      <c r="G374" s="5">
        <f t="shared" si="11"/>
        <v>-1</v>
      </c>
      <c r="H374" s="6">
        <v>43152</v>
      </c>
      <c r="I374" s="7">
        <v>0.69305555555555554</v>
      </c>
    </row>
    <row r="375" spans="1:9" x14ac:dyDescent="0.2">
      <c r="A375" s="1">
        <f t="shared" si="10"/>
        <v>43151</v>
      </c>
      <c r="B375" s="4" t="s">
        <v>37</v>
      </c>
      <c r="C375" s="4" t="s">
        <v>38</v>
      </c>
      <c r="D375" s="4" t="s">
        <v>39</v>
      </c>
      <c r="E375" s="5">
        <v>30567</v>
      </c>
      <c r="F375" s="5" t="s">
        <v>41</v>
      </c>
      <c r="G375" s="5">
        <f t="shared" si="11"/>
        <v>1</v>
      </c>
      <c r="H375" s="6">
        <v>43151</v>
      </c>
      <c r="I375" s="7">
        <v>0.72083333333333333</v>
      </c>
    </row>
    <row r="376" spans="1:9" x14ac:dyDescent="0.2">
      <c r="A376" s="1">
        <f t="shared" si="10"/>
        <v>43150</v>
      </c>
      <c r="B376" s="4" t="s">
        <v>37</v>
      </c>
      <c r="C376" s="4" t="s">
        <v>38</v>
      </c>
      <c r="D376" s="4" t="s">
        <v>39</v>
      </c>
      <c r="E376" s="5">
        <v>30635</v>
      </c>
      <c r="F376" s="5" t="s">
        <v>40</v>
      </c>
      <c r="G376" s="5">
        <f t="shared" si="11"/>
        <v>-1</v>
      </c>
      <c r="H376" s="6">
        <v>43150</v>
      </c>
      <c r="I376" s="7">
        <v>0.69930555555555562</v>
      </c>
    </row>
    <row r="377" spans="1:9" x14ac:dyDescent="0.2">
      <c r="A377" s="1">
        <f t="shared" si="10"/>
        <v>43147</v>
      </c>
      <c r="B377" s="4" t="s">
        <v>37</v>
      </c>
      <c r="C377" s="4" t="s">
        <v>38</v>
      </c>
      <c r="D377" s="4" t="s">
        <v>39</v>
      </c>
      <c r="E377" s="5">
        <v>30693</v>
      </c>
      <c r="F377" s="5" t="s">
        <v>41</v>
      </c>
      <c r="G377" s="5">
        <f t="shared" si="11"/>
        <v>1</v>
      </c>
      <c r="H377" s="6">
        <v>43147</v>
      </c>
      <c r="I377" s="7">
        <v>0.69374999999999998</v>
      </c>
    </row>
    <row r="378" spans="1:9" x14ac:dyDescent="0.2">
      <c r="A378" s="1">
        <f t="shared" si="10"/>
        <v>43146</v>
      </c>
      <c r="B378" s="4" t="s">
        <v>37</v>
      </c>
      <c r="C378" s="4" t="s">
        <v>38</v>
      </c>
      <c r="D378" s="4" t="s">
        <v>39</v>
      </c>
      <c r="E378" s="5">
        <v>30542</v>
      </c>
      <c r="F378" s="5" t="s">
        <v>41</v>
      </c>
      <c r="G378" s="5">
        <f t="shared" si="11"/>
        <v>1</v>
      </c>
      <c r="H378" s="6">
        <v>43146</v>
      </c>
      <c r="I378" s="7">
        <v>0.69444444444444453</v>
      </c>
    </row>
    <row r="379" spans="1:9" x14ac:dyDescent="0.2">
      <c r="A379" s="1">
        <f t="shared" si="10"/>
        <v>43145</v>
      </c>
      <c r="B379" s="4" t="s">
        <v>37</v>
      </c>
      <c r="C379" s="4" t="s">
        <v>38</v>
      </c>
      <c r="D379" s="4" t="s">
        <v>39</v>
      </c>
      <c r="E379" s="5">
        <v>30200</v>
      </c>
      <c r="F379" s="5" t="s">
        <v>40</v>
      </c>
      <c r="G379" s="5">
        <f t="shared" si="11"/>
        <v>-1</v>
      </c>
      <c r="H379" s="6">
        <v>43145</v>
      </c>
      <c r="I379" s="7">
        <v>0.70694444444444438</v>
      </c>
    </row>
    <row r="380" spans="1:9" x14ac:dyDescent="0.2">
      <c r="A380" s="1">
        <f t="shared" si="10"/>
        <v>43143</v>
      </c>
      <c r="B380" s="4" t="s">
        <v>37</v>
      </c>
      <c r="C380" s="4" t="s">
        <v>38</v>
      </c>
      <c r="D380" s="4" t="s">
        <v>39</v>
      </c>
      <c r="E380" s="5">
        <v>30063</v>
      </c>
      <c r="F380" s="5" t="s">
        <v>40</v>
      </c>
      <c r="G380" s="5">
        <f t="shared" si="11"/>
        <v>-1</v>
      </c>
      <c r="H380" s="6">
        <v>43143</v>
      </c>
      <c r="I380" s="7">
        <v>0.7055555555555556</v>
      </c>
    </row>
    <row r="381" spans="1:9" x14ac:dyDescent="0.2">
      <c r="A381" s="1">
        <f t="shared" si="10"/>
        <v>43140</v>
      </c>
      <c r="B381" s="4" t="s">
        <v>37</v>
      </c>
      <c r="C381" s="4" t="s">
        <v>38</v>
      </c>
      <c r="D381" s="4" t="s">
        <v>39</v>
      </c>
      <c r="E381" s="5">
        <v>30007</v>
      </c>
      <c r="F381" s="5" t="s">
        <v>40</v>
      </c>
      <c r="G381" s="5">
        <f t="shared" si="11"/>
        <v>-1</v>
      </c>
      <c r="H381" s="6">
        <v>43140</v>
      </c>
      <c r="I381" s="7">
        <v>0.69027777777777777</v>
      </c>
    </row>
    <row r="382" spans="1:9" x14ac:dyDescent="0.2">
      <c r="A382" s="1">
        <f t="shared" si="10"/>
        <v>43139</v>
      </c>
      <c r="B382" s="4" t="s">
        <v>37</v>
      </c>
      <c r="C382" s="4" t="s">
        <v>38</v>
      </c>
      <c r="D382" s="4" t="s">
        <v>39</v>
      </c>
      <c r="E382" s="5">
        <v>29881</v>
      </c>
      <c r="F382" s="5" t="s">
        <v>41</v>
      </c>
      <c r="G382" s="5">
        <f t="shared" si="11"/>
        <v>1</v>
      </c>
      <c r="H382" s="6">
        <v>43139</v>
      </c>
      <c r="I382" s="7">
        <v>0.70833333333333337</v>
      </c>
    </row>
    <row r="383" spans="1:9" x14ac:dyDescent="0.2">
      <c r="A383" s="1">
        <f t="shared" si="10"/>
        <v>43138</v>
      </c>
      <c r="B383" s="4" t="s">
        <v>37</v>
      </c>
      <c r="C383" s="4" t="s">
        <v>38</v>
      </c>
      <c r="D383" s="4" t="s">
        <v>39</v>
      </c>
      <c r="E383" s="5">
        <v>30182</v>
      </c>
      <c r="F383" s="5" t="s">
        <v>40</v>
      </c>
      <c r="G383" s="5">
        <f t="shared" si="11"/>
        <v>-1</v>
      </c>
      <c r="H383" s="6">
        <v>43138</v>
      </c>
      <c r="I383" s="7">
        <v>0.70138888888888884</v>
      </c>
    </row>
    <row r="384" spans="1:9" x14ac:dyDescent="0.2">
      <c r="A384" s="1">
        <f t="shared" si="10"/>
        <v>43137</v>
      </c>
      <c r="B384" s="4" t="s">
        <v>37</v>
      </c>
      <c r="C384" s="4" t="s">
        <v>38</v>
      </c>
      <c r="D384" s="4" t="s">
        <v>39</v>
      </c>
      <c r="E384" s="5">
        <v>30433</v>
      </c>
      <c r="F384" s="5" t="s">
        <v>41</v>
      </c>
      <c r="G384" s="5">
        <f t="shared" si="11"/>
        <v>1</v>
      </c>
      <c r="H384" s="6">
        <v>43137</v>
      </c>
      <c r="I384" s="7">
        <v>0.70208333333333339</v>
      </c>
    </row>
    <row r="385" spans="1:9" x14ac:dyDescent="0.2">
      <c r="A385" s="1">
        <f t="shared" si="10"/>
        <v>43136</v>
      </c>
      <c r="B385" s="4" t="s">
        <v>37</v>
      </c>
      <c r="C385" s="4" t="s">
        <v>38</v>
      </c>
      <c r="D385" s="4" t="s">
        <v>39</v>
      </c>
      <c r="E385" s="5">
        <v>30267</v>
      </c>
      <c r="F385" s="5" t="s">
        <v>41</v>
      </c>
      <c r="G385" s="5">
        <f t="shared" si="11"/>
        <v>1</v>
      </c>
      <c r="H385" s="6">
        <v>43136</v>
      </c>
      <c r="I385" s="7">
        <v>0.70624999999999993</v>
      </c>
    </row>
    <row r="386" spans="1:9" x14ac:dyDescent="0.2">
      <c r="A386" s="1">
        <f t="shared" si="10"/>
        <v>43133</v>
      </c>
      <c r="B386" s="4" t="s">
        <v>37</v>
      </c>
      <c r="C386" s="4" t="s">
        <v>38</v>
      </c>
      <c r="D386" s="4" t="s">
        <v>39</v>
      </c>
      <c r="E386" s="5">
        <v>30452</v>
      </c>
      <c r="F386" s="5" t="s">
        <v>40</v>
      </c>
      <c r="G386" s="5">
        <f t="shared" si="11"/>
        <v>-1</v>
      </c>
      <c r="H386" s="6">
        <v>43133</v>
      </c>
      <c r="I386" s="7">
        <v>0.72013888888888899</v>
      </c>
    </row>
    <row r="387" spans="1:9" x14ac:dyDescent="0.2">
      <c r="A387" s="1">
        <f t="shared" ref="A387:A450" si="12">H387</f>
        <v>43132</v>
      </c>
      <c r="B387" s="4" t="s">
        <v>37</v>
      </c>
      <c r="C387" s="4" t="s">
        <v>38</v>
      </c>
      <c r="D387" s="4" t="s">
        <v>39</v>
      </c>
      <c r="E387" s="5">
        <v>30286</v>
      </c>
      <c r="F387" s="5" t="s">
        <v>41</v>
      </c>
      <c r="G387" s="5">
        <f t="shared" ref="G387:G450" si="13">IF(F387="-",-1,1)</f>
        <v>1</v>
      </c>
      <c r="H387" s="6">
        <v>43132</v>
      </c>
      <c r="I387" s="7">
        <v>0.70347222222222217</v>
      </c>
    </row>
    <row r="388" spans="1:9" x14ac:dyDescent="0.2">
      <c r="A388" s="1">
        <f t="shared" si="12"/>
        <v>43131</v>
      </c>
      <c r="B388" s="4" t="s">
        <v>37</v>
      </c>
      <c r="C388" s="4" t="s">
        <v>38</v>
      </c>
      <c r="D388" s="4" t="s">
        <v>39</v>
      </c>
      <c r="E388" s="5">
        <v>30207</v>
      </c>
      <c r="F388" s="5" t="s">
        <v>40</v>
      </c>
      <c r="G388" s="5">
        <f t="shared" si="13"/>
        <v>-1</v>
      </c>
      <c r="H388" s="6">
        <v>43131</v>
      </c>
      <c r="I388" s="7">
        <v>0.72291666666666676</v>
      </c>
    </row>
    <row r="389" spans="1:9" x14ac:dyDescent="0.2">
      <c r="A389" s="1">
        <f t="shared" si="12"/>
        <v>43130</v>
      </c>
      <c r="B389" s="4" t="s">
        <v>37</v>
      </c>
      <c r="C389" s="4" t="s">
        <v>38</v>
      </c>
      <c r="D389" s="4" t="s">
        <v>39</v>
      </c>
      <c r="E389" s="5">
        <v>30305</v>
      </c>
      <c r="F389" s="5" t="s">
        <v>41</v>
      </c>
      <c r="G389" s="5">
        <f t="shared" si="13"/>
        <v>1</v>
      </c>
      <c r="H389" s="6">
        <v>43130</v>
      </c>
      <c r="I389" s="7">
        <v>0.69930555555555562</v>
      </c>
    </row>
    <row r="390" spans="1:9" x14ac:dyDescent="0.2">
      <c r="A390" s="1">
        <f t="shared" si="12"/>
        <v>43129</v>
      </c>
      <c r="B390" s="4" t="s">
        <v>37</v>
      </c>
      <c r="C390" s="4" t="s">
        <v>38</v>
      </c>
      <c r="D390" s="4" t="s">
        <v>39</v>
      </c>
      <c r="E390" s="5">
        <v>30223</v>
      </c>
      <c r="F390" s="5" t="s">
        <v>41</v>
      </c>
      <c r="G390" s="5">
        <f t="shared" si="13"/>
        <v>1</v>
      </c>
      <c r="H390" s="6">
        <v>43129</v>
      </c>
      <c r="I390" s="7">
        <v>0.70763888888888893</v>
      </c>
    </row>
    <row r="391" spans="1:9" x14ac:dyDescent="0.2">
      <c r="A391" s="1">
        <f t="shared" si="12"/>
        <v>43125</v>
      </c>
      <c r="B391" s="4" t="s">
        <v>37</v>
      </c>
      <c r="C391" s="4" t="s">
        <v>38</v>
      </c>
      <c r="D391" s="4" t="s">
        <v>39</v>
      </c>
      <c r="E391" s="5">
        <v>30489</v>
      </c>
      <c r="F391" s="5" t="s">
        <v>40</v>
      </c>
      <c r="G391" s="5">
        <f t="shared" si="13"/>
        <v>-1</v>
      </c>
      <c r="H391" s="6">
        <v>43125</v>
      </c>
      <c r="I391" s="7">
        <v>0.6972222222222223</v>
      </c>
    </row>
    <row r="392" spans="1:9" x14ac:dyDescent="0.2">
      <c r="A392" s="1">
        <f t="shared" si="12"/>
        <v>43124</v>
      </c>
      <c r="B392" s="4" t="s">
        <v>37</v>
      </c>
      <c r="C392" s="4" t="s">
        <v>38</v>
      </c>
      <c r="D392" s="4" t="s">
        <v>39</v>
      </c>
      <c r="E392" s="5">
        <v>30239</v>
      </c>
      <c r="F392" s="5" t="s">
        <v>41</v>
      </c>
      <c r="G392" s="5">
        <f t="shared" si="13"/>
        <v>1</v>
      </c>
      <c r="H392" s="6">
        <v>43124</v>
      </c>
      <c r="I392" s="7">
        <v>0.70208333333333339</v>
      </c>
    </row>
    <row r="393" spans="1:9" x14ac:dyDescent="0.2">
      <c r="A393" s="1">
        <f t="shared" si="12"/>
        <v>43123</v>
      </c>
      <c r="B393" s="4" t="s">
        <v>37</v>
      </c>
      <c r="C393" s="4" t="s">
        <v>38</v>
      </c>
      <c r="D393" s="4" t="s">
        <v>39</v>
      </c>
      <c r="E393" s="5">
        <v>30058</v>
      </c>
      <c r="F393" s="5" t="s">
        <v>40</v>
      </c>
      <c r="G393" s="5">
        <f t="shared" si="13"/>
        <v>-1</v>
      </c>
      <c r="H393" s="6">
        <v>43123</v>
      </c>
      <c r="I393" s="7">
        <v>0.69027777777777777</v>
      </c>
    </row>
    <row r="394" spans="1:9" x14ac:dyDescent="0.2">
      <c r="A394" s="1">
        <f t="shared" si="12"/>
        <v>43122</v>
      </c>
      <c r="B394" s="4" t="s">
        <v>37</v>
      </c>
      <c r="C394" s="4" t="s">
        <v>38</v>
      </c>
      <c r="D394" s="4" t="s">
        <v>39</v>
      </c>
      <c r="E394" s="5">
        <v>29965</v>
      </c>
      <c r="F394" s="5" t="s">
        <v>40</v>
      </c>
      <c r="G394" s="5">
        <f t="shared" si="13"/>
        <v>-1</v>
      </c>
      <c r="H394" s="6">
        <v>43122</v>
      </c>
      <c r="I394" s="7">
        <v>0.69930555555555562</v>
      </c>
    </row>
    <row r="395" spans="1:9" x14ac:dyDescent="0.2">
      <c r="A395" s="1">
        <f t="shared" si="12"/>
        <v>43119</v>
      </c>
      <c r="B395" s="4" t="s">
        <v>37</v>
      </c>
      <c r="C395" s="4" t="s">
        <v>38</v>
      </c>
      <c r="D395" s="4" t="s">
        <v>39</v>
      </c>
      <c r="E395" s="5">
        <v>29958</v>
      </c>
      <c r="F395" s="5" t="s">
        <v>41</v>
      </c>
      <c r="G395" s="5">
        <f t="shared" si="13"/>
        <v>1</v>
      </c>
      <c r="H395" s="6">
        <v>43119</v>
      </c>
      <c r="I395" s="7">
        <v>0.70763888888888893</v>
      </c>
    </row>
    <row r="396" spans="1:9" x14ac:dyDescent="0.2">
      <c r="A396" s="1">
        <f t="shared" si="12"/>
        <v>43118</v>
      </c>
      <c r="B396" s="4" t="s">
        <v>37</v>
      </c>
      <c r="C396" s="4" t="s">
        <v>38</v>
      </c>
      <c r="D396" s="4" t="s">
        <v>39</v>
      </c>
      <c r="E396" s="5">
        <v>29891</v>
      </c>
      <c r="F396" s="5" t="s">
        <v>42</v>
      </c>
      <c r="G396" s="5">
        <f t="shared" si="13"/>
        <v>1</v>
      </c>
      <c r="H396" s="6">
        <v>43118</v>
      </c>
      <c r="I396" s="7">
        <v>0.75138888888888899</v>
      </c>
    </row>
    <row r="397" spans="1:9" x14ac:dyDescent="0.2">
      <c r="A397" s="1">
        <f t="shared" si="12"/>
        <v>43117</v>
      </c>
      <c r="B397" s="4" t="s">
        <v>37</v>
      </c>
      <c r="C397" s="4" t="s">
        <v>38</v>
      </c>
      <c r="D397" s="4" t="s">
        <v>39</v>
      </c>
      <c r="E397" s="5">
        <v>30094</v>
      </c>
      <c r="F397" s="5" t="s">
        <v>41</v>
      </c>
      <c r="G397" s="5">
        <f t="shared" si="13"/>
        <v>1</v>
      </c>
      <c r="H397" s="6">
        <v>43117</v>
      </c>
      <c r="I397" s="7">
        <v>0.70138888888888884</v>
      </c>
    </row>
    <row r="398" spans="1:9" x14ac:dyDescent="0.2">
      <c r="A398" s="1">
        <f t="shared" si="12"/>
        <v>43116</v>
      </c>
      <c r="B398" s="4" t="s">
        <v>37</v>
      </c>
      <c r="C398" s="4" t="s">
        <v>38</v>
      </c>
      <c r="D398" s="4" t="s">
        <v>39</v>
      </c>
      <c r="E398" s="5">
        <v>30056</v>
      </c>
      <c r="F398" s="5" t="s">
        <v>40</v>
      </c>
      <c r="G398" s="5">
        <f t="shared" si="13"/>
        <v>-1</v>
      </c>
      <c r="H398" s="6">
        <v>43116</v>
      </c>
      <c r="I398" s="7">
        <v>0.70486111111111116</v>
      </c>
    </row>
    <row r="399" spans="1:9" x14ac:dyDescent="0.2">
      <c r="A399" s="1">
        <f t="shared" si="12"/>
        <v>43115</v>
      </c>
      <c r="B399" s="4" t="s">
        <v>37</v>
      </c>
      <c r="C399" s="4" t="s">
        <v>38</v>
      </c>
      <c r="D399" s="4" t="s">
        <v>39</v>
      </c>
      <c r="E399" s="5">
        <v>29838</v>
      </c>
      <c r="F399" s="5" t="s">
        <v>42</v>
      </c>
      <c r="G399" s="5">
        <f t="shared" si="13"/>
        <v>1</v>
      </c>
      <c r="H399" s="6">
        <v>43115</v>
      </c>
      <c r="I399" s="7">
        <v>0.55694444444444446</v>
      </c>
    </row>
    <row r="400" spans="1:9" x14ac:dyDescent="0.2">
      <c r="A400" s="1">
        <f t="shared" si="12"/>
        <v>43112</v>
      </c>
      <c r="B400" s="4" t="s">
        <v>37</v>
      </c>
      <c r="C400" s="4" t="s">
        <v>38</v>
      </c>
      <c r="D400" s="4" t="s">
        <v>39</v>
      </c>
      <c r="E400" s="5">
        <v>29838</v>
      </c>
      <c r="F400" s="5" t="s">
        <v>41</v>
      </c>
      <c r="G400" s="5">
        <f t="shared" si="13"/>
        <v>1</v>
      </c>
      <c r="H400" s="6">
        <v>43112</v>
      </c>
      <c r="I400" s="7">
        <v>0.70208333333333339</v>
      </c>
    </row>
    <row r="401" spans="1:9" x14ac:dyDescent="0.2">
      <c r="A401" s="1">
        <f t="shared" si="12"/>
        <v>43111</v>
      </c>
      <c r="B401" s="4" t="s">
        <v>37</v>
      </c>
      <c r="C401" s="4" t="s">
        <v>38</v>
      </c>
      <c r="D401" s="4" t="s">
        <v>39</v>
      </c>
      <c r="E401" s="5">
        <v>29606</v>
      </c>
      <c r="F401" s="5" t="s">
        <v>40</v>
      </c>
      <c r="G401" s="5">
        <f t="shared" si="13"/>
        <v>-1</v>
      </c>
      <c r="H401" s="6">
        <v>43111</v>
      </c>
      <c r="I401" s="7">
        <v>0.70624999999999993</v>
      </c>
    </row>
    <row r="402" spans="1:9" x14ac:dyDescent="0.2">
      <c r="A402" s="1">
        <f t="shared" si="12"/>
        <v>43110</v>
      </c>
      <c r="B402" s="4" t="s">
        <v>37</v>
      </c>
      <c r="C402" s="4" t="s">
        <v>38</v>
      </c>
      <c r="D402" s="4" t="s">
        <v>39</v>
      </c>
      <c r="E402" s="5">
        <v>29563</v>
      </c>
      <c r="F402" s="5" t="s">
        <v>41</v>
      </c>
      <c r="G402" s="5">
        <f t="shared" si="13"/>
        <v>1</v>
      </c>
      <c r="H402" s="6">
        <v>43110</v>
      </c>
      <c r="I402" s="7">
        <v>0.71527777777777779</v>
      </c>
    </row>
    <row r="403" spans="1:9" x14ac:dyDescent="0.2">
      <c r="A403" s="1">
        <f t="shared" si="12"/>
        <v>43109</v>
      </c>
      <c r="B403" s="4" t="s">
        <v>37</v>
      </c>
      <c r="C403" s="4" t="s">
        <v>38</v>
      </c>
      <c r="D403" s="4" t="s">
        <v>39</v>
      </c>
      <c r="E403" s="5">
        <v>29499</v>
      </c>
      <c r="F403" s="5" t="s">
        <v>41</v>
      </c>
      <c r="G403" s="5">
        <f t="shared" si="13"/>
        <v>1</v>
      </c>
      <c r="H403" s="6">
        <v>43109</v>
      </c>
      <c r="I403" s="7">
        <v>0.7055555555555556</v>
      </c>
    </row>
    <row r="404" spans="1:9" x14ac:dyDescent="0.2">
      <c r="A404" s="1">
        <f t="shared" si="12"/>
        <v>43108</v>
      </c>
      <c r="B404" s="4" t="s">
        <v>37</v>
      </c>
      <c r="C404" s="4" t="s">
        <v>38</v>
      </c>
      <c r="D404" s="4" t="s">
        <v>39</v>
      </c>
      <c r="E404" s="5">
        <v>29492</v>
      </c>
      <c r="F404" s="5" t="s">
        <v>41</v>
      </c>
      <c r="G404" s="5">
        <f t="shared" si="13"/>
        <v>1</v>
      </c>
      <c r="H404" s="6">
        <v>43108</v>
      </c>
      <c r="I404" s="7">
        <v>0.70000000000000007</v>
      </c>
    </row>
    <row r="405" spans="1:9" x14ac:dyDescent="0.2">
      <c r="A405" s="1">
        <f t="shared" si="12"/>
        <v>43105</v>
      </c>
      <c r="B405" s="4" t="s">
        <v>37</v>
      </c>
      <c r="C405" s="4" t="s">
        <v>38</v>
      </c>
      <c r="D405" s="4" t="s">
        <v>39</v>
      </c>
      <c r="E405" s="5">
        <v>29443</v>
      </c>
      <c r="F405" s="5" t="s">
        <v>40</v>
      </c>
      <c r="G405" s="5">
        <f t="shared" si="13"/>
        <v>-1</v>
      </c>
      <c r="H405" s="6">
        <v>43105</v>
      </c>
      <c r="I405" s="7">
        <v>0.71319444444444446</v>
      </c>
    </row>
    <row r="406" spans="1:9" x14ac:dyDescent="0.2">
      <c r="A406" s="1">
        <f t="shared" si="12"/>
        <v>43104</v>
      </c>
      <c r="B406" s="4" t="s">
        <v>37</v>
      </c>
      <c r="C406" s="4" t="s">
        <v>38</v>
      </c>
      <c r="D406" s="4" t="s">
        <v>39</v>
      </c>
      <c r="E406" s="5">
        <v>29341</v>
      </c>
      <c r="F406" s="5" t="s">
        <v>41</v>
      </c>
      <c r="G406" s="5">
        <f t="shared" si="13"/>
        <v>1</v>
      </c>
      <c r="H406" s="6">
        <v>43104</v>
      </c>
      <c r="I406" s="7">
        <v>0.71597222222222223</v>
      </c>
    </row>
    <row r="407" spans="1:9" x14ac:dyDescent="0.2">
      <c r="A407" s="1">
        <f t="shared" si="12"/>
        <v>43103</v>
      </c>
      <c r="B407" s="4" t="s">
        <v>37</v>
      </c>
      <c r="C407" s="4" t="s">
        <v>38</v>
      </c>
      <c r="D407" s="4" t="s">
        <v>39</v>
      </c>
      <c r="E407" s="5">
        <v>29434</v>
      </c>
      <c r="F407" s="5" t="s">
        <v>41</v>
      </c>
      <c r="G407" s="5">
        <f t="shared" si="13"/>
        <v>1</v>
      </c>
      <c r="H407" s="6">
        <v>43103</v>
      </c>
      <c r="I407" s="7">
        <v>0.70763888888888893</v>
      </c>
    </row>
    <row r="408" spans="1:9" x14ac:dyDescent="0.2">
      <c r="A408" s="1">
        <f t="shared" si="12"/>
        <v>43102</v>
      </c>
      <c r="B408" s="4" t="s">
        <v>37</v>
      </c>
      <c r="C408" s="4" t="s">
        <v>38</v>
      </c>
      <c r="D408" s="4" t="s">
        <v>39</v>
      </c>
      <c r="E408" s="5">
        <v>29374</v>
      </c>
      <c r="F408" s="5" t="s">
        <v>40</v>
      </c>
      <c r="G408" s="5">
        <f t="shared" si="13"/>
        <v>-1</v>
      </c>
      <c r="H408" s="6">
        <v>43102</v>
      </c>
      <c r="I408" s="7">
        <v>0.71319444444444446</v>
      </c>
    </row>
    <row r="409" spans="1:9" x14ac:dyDescent="0.2">
      <c r="A409" s="1">
        <f t="shared" si="12"/>
        <v>43101</v>
      </c>
      <c r="B409" s="4" t="s">
        <v>37</v>
      </c>
      <c r="C409" s="4" t="s">
        <v>38</v>
      </c>
      <c r="D409" s="4" t="s">
        <v>39</v>
      </c>
      <c r="E409" s="5">
        <v>29363</v>
      </c>
      <c r="F409" s="5" t="s">
        <v>41</v>
      </c>
      <c r="G409" s="5">
        <f t="shared" si="13"/>
        <v>1</v>
      </c>
      <c r="H409" s="6">
        <v>43101</v>
      </c>
      <c r="I409" s="7">
        <v>0.71597222222222223</v>
      </c>
    </row>
    <row r="410" spans="1:9" x14ac:dyDescent="0.2">
      <c r="A410" s="1">
        <f t="shared" si="12"/>
        <v>43098</v>
      </c>
      <c r="B410" s="4" t="s">
        <v>37</v>
      </c>
      <c r="C410" s="4" t="s">
        <v>38</v>
      </c>
      <c r="D410" s="4" t="s">
        <v>39</v>
      </c>
      <c r="E410" s="5">
        <v>29252</v>
      </c>
      <c r="F410" s="5" t="s">
        <v>40</v>
      </c>
      <c r="G410" s="5">
        <f t="shared" si="13"/>
        <v>-1</v>
      </c>
      <c r="H410" s="6">
        <v>43098</v>
      </c>
      <c r="I410" s="7">
        <v>0.77569444444444446</v>
      </c>
    </row>
    <row r="411" spans="1:9" x14ac:dyDescent="0.2">
      <c r="A411" s="1">
        <f t="shared" si="12"/>
        <v>43097</v>
      </c>
      <c r="B411" s="4" t="s">
        <v>37</v>
      </c>
      <c r="C411" s="4" t="s">
        <v>38</v>
      </c>
      <c r="D411" s="4" t="s">
        <v>39</v>
      </c>
      <c r="E411" s="5">
        <v>29250</v>
      </c>
      <c r="F411" s="5" t="s">
        <v>41</v>
      </c>
      <c r="G411" s="5">
        <f t="shared" si="13"/>
        <v>1</v>
      </c>
      <c r="H411" s="6">
        <v>43097</v>
      </c>
      <c r="I411" s="7">
        <v>0.72222222222222221</v>
      </c>
    </row>
    <row r="412" spans="1:9" x14ac:dyDescent="0.2">
      <c r="A412" s="1">
        <f t="shared" si="12"/>
        <v>43096</v>
      </c>
      <c r="B412" s="4" t="s">
        <v>37</v>
      </c>
      <c r="C412" s="4" t="s">
        <v>38</v>
      </c>
      <c r="D412" s="4" t="s">
        <v>39</v>
      </c>
      <c r="E412" s="5">
        <v>29092</v>
      </c>
      <c r="F412" s="5" t="s">
        <v>41</v>
      </c>
      <c r="G412" s="5">
        <f t="shared" si="13"/>
        <v>1</v>
      </c>
      <c r="H412" s="6">
        <v>43096</v>
      </c>
      <c r="I412" s="7">
        <v>0.71111111111111114</v>
      </c>
    </row>
    <row r="413" spans="1:9" x14ac:dyDescent="0.2">
      <c r="A413" s="1">
        <f t="shared" si="12"/>
        <v>43095</v>
      </c>
      <c r="B413" s="4" t="s">
        <v>37</v>
      </c>
      <c r="C413" s="4" t="s">
        <v>38</v>
      </c>
      <c r="D413" s="4" t="s">
        <v>39</v>
      </c>
      <c r="E413" s="5">
        <v>28883</v>
      </c>
      <c r="F413" s="5" t="s">
        <v>40</v>
      </c>
      <c r="G413" s="5">
        <f t="shared" si="13"/>
        <v>-1</v>
      </c>
      <c r="H413" s="6">
        <v>43095</v>
      </c>
      <c r="I413" s="7">
        <v>0.71736111111111101</v>
      </c>
    </row>
    <row r="414" spans="1:9" x14ac:dyDescent="0.2">
      <c r="A414" s="1">
        <f t="shared" si="12"/>
        <v>43091</v>
      </c>
      <c r="B414" s="4" t="s">
        <v>37</v>
      </c>
      <c r="C414" s="4" t="s">
        <v>38</v>
      </c>
      <c r="D414" s="4" t="s">
        <v>39</v>
      </c>
      <c r="E414" s="5">
        <v>28686</v>
      </c>
      <c r="F414" s="5" t="s">
        <v>41</v>
      </c>
      <c r="G414" s="5">
        <f t="shared" si="13"/>
        <v>1</v>
      </c>
      <c r="H414" s="6">
        <v>43091</v>
      </c>
      <c r="I414" s="7">
        <v>0.71388888888888891</v>
      </c>
    </row>
    <row r="415" spans="1:9" x14ac:dyDescent="0.2">
      <c r="A415" s="1">
        <f t="shared" si="12"/>
        <v>43090</v>
      </c>
      <c r="B415" s="4" t="s">
        <v>37</v>
      </c>
      <c r="C415" s="4" t="s">
        <v>38</v>
      </c>
      <c r="D415" s="4" t="s">
        <v>39</v>
      </c>
      <c r="E415" s="5">
        <v>28676</v>
      </c>
      <c r="F415" s="5" t="s">
        <v>41</v>
      </c>
      <c r="G415" s="5">
        <f t="shared" si="13"/>
        <v>1</v>
      </c>
      <c r="H415" s="6">
        <v>43090</v>
      </c>
      <c r="I415" s="7">
        <v>0.6972222222222223</v>
      </c>
    </row>
    <row r="416" spans="1:9" x14ac:dyDescent="0.2">
      <c r="A416" s="1">
        <f t="shared" si="12"/>
        <v>43089</v>
      </c>
      <c r="B416" s="4" t="s">
        <v>37</v>
      </c>
      <c r="C416" s="4" t="s">
        <v>38</v>
      </c>
      <c r="D416" s="4" t="s">
        <v>39</v>
      </c>
      <c r="E416" s="5">
        <v>28630</v>
      </c>
      <c r="F416" s="5" t="s">
        <v>41</v>
      </c>
      <c r="G416" s="5">
        <f t="shared" si="13"/>
        <v>1</v>
      </c>
      <c r="H416" s="6">
        <v>43089</v>
      </c>
      <c r="I416" s="7">
        <v>0.70416666666666661</v>
      </c>
    </row>
    <row r="417" spans="1:9" x14ac:dyDescent="0.2">
      <c r="A417" s="1">
        <f t="shared" si="12"/>
        <v>43088</v>
      </c>
      <c r="B417" s="4" t="s">
        <v>37</v>
      </c>
      <c r="C417" s="4" t="s">
        <v>38</v>
      </c>
      <c r="D417" s="4" t="s">
        <v>39</v>
      </c>
      <c r="E417" s="5">
        <v>28629</v>
      </c>
      <c r="F417" s="5" t="s">
        <v>40</v>
      </c>
      <c r="G417" s="5">
        <f t="shared" si="13"/>
        <v>-1</v>
      </c>
      <c r="H417" s="6">
        <v>43088</v>
      </c>
      <c r="I417" s="7">
        <v>0.70208333333333339</v>
      </c>
    </row>
    <row r="418" spans="1:9" x14ac:dyDescent="0.2">
      <c r="A418" s="1">
        <f t="shared" si="12"/>
        <v>43087</v>
      </c>
      <c r="B418" s="4" t="s">
        <v>37</v>
      </c>
      <c r="C418" s="4" t="s">
        <v>38</v>
      </c>
      <c r="D418" s="4" t="s">
        <v>39</v>
      </c>
      <c r="E418" s="5">
        <v>28555</v>
      </c>
      <c r="F418" s="5" t="s">
        <v>41</v>
      </c>
      <c r="G418" s="5">
        <f t="shared" si="13"/>
        <v>1</v>
      </c>
      <c r="H418" s="6">
        <v>43087</v>
      </c>
      <c r="I418" s="7">
        <v>0.69444444444444453</v>
      </c>
    </row>
    <row r="419" spans="1:9" x14ac:dyDescent="0.2">
      <c r="A419" s="1">
        <f t="shared" si="12"/>
        <v>43084</v>
      </c>
      <c r="B419" s="4" t="s">
        <v>37</v>
      </c>
      <c r="C419" s="4" t="s">
        <v>38</v>
      </c>
      <c r="D419" s="4" t="s">
        <v>39</v>
      </c>
      <c r="E419" s="5">
        <v>28585</v>
      </c>
      <c r="F419" s="5" t="s">
        <v>41</v>
      </c>
      <c r="G419" s="5">
        <f t="shared" si="13"/>
        <v>1</v>
      </c>
      <c r="H419" s="6">
        <v>43084</v>
      </c>
      <c r="I419" s="7">
        <v>0.70763888888888893</v>
      </c>
    </row>
    <row r="420" spans="1:9" x14ac:dyDescent="0.2">
      <c r="A420" s="1">
        <f t="shared" si="12"/>
        <v>43083</v>
      </c>
      <c r="B420" s="4" t="s">
        <v>37</v>
      </c>
      <c r="C420" s="4" t="s">
        <v>38</v>
      </c>
      <c r="D420" s="4" t="s">
        <v>39</v>
      </c>
      <c r="E420" s="5">
        <v>28411</v>
      </c>
      <c r="F420" s="5" t="s">
        <v>42</v>
      </c>
      <c r="G420" s="5">
        <f t="shared" si="13"/>
        <v>1</v>
      </c>
      <c r="H420" s="6">
        <v>43083</v>
      </c>
      <c r="I420" s="7">
        <v>0.53402777777777777</v>
      </c>
    </row>
    <row r="421" spans="1:9" x14ac:dyDescent="0.2">
      <c r="A421" s="1">
        <f t="shared" si="12"/>
        <v>43082</v>
      </c>
      <c r="B421" s="4" t="s">
        <v>37</v>
      </c>
      <c r="C421" s="4" t="s">
        <v>38</v>
      </c>
      <c r="D421" s="4" t="s">
        <v>39</v>
      </c>
      <c r="E421" s="5">
        <v>28411</v>
      </c>
      <c r="F421" s="5" t="s">
        <v>40</v>
      </c>
      <c r="G421" s="5">
        <f t="shared" si="13"/>
        <v>-1</v>
      </c>
      <c r="H421" s="6">
        <v>43082</v>
      </c>
      <c r="I421" s="7">
        <v>0.69652777777777775</v>
      </c>
    </row>
    <row r="422" spans="1:9" x14ac:dyDescent="0.2">
      <c r="A422" s="1">
        <f t="shared" si="12"/>
        <v>43081</v>
      </c>
      <c r="B422" s="4" t="s">
        <v>37</v>
      </c>
      <c r="C422" s="4" t="s">
        <v>38</v>
      </c>
      <c r="D422" s="4" t="s">
        <v>39</v>
      </c>
      <c r="E422" s="5">
        <v>28443</v>
      </c>
      <c r="F422" s="5" t="s">
        <v>40</v>
      </c>
      <c r="G422" s="5">
        <f t="shared" si="13"/>
        <v>-1</v>
      </c>
      <c r="H422" s="6">
        <v>43081</v>
      </c>
      <c r="I422" s="7">
        <v>0.70347222222222217</v>
      </c>
    </row>
    <row r="423" spans="1:9" x14ac:dyDescent="0.2">
      <c r="A423" s="1">
        <f t="shared" si="12"/>
        <v>43080</v>
      </c>
      <c r="B423" s="4" t="s">
        <v>37</v>
      </c>
      <c r="C423" s="4" t="s">
        <v>38</v>
      </c>
      <c r="D423" s="4" t="s">
        <v>39</v>
      </c>
      <c r="E423" s="5">
        <v>28535</v>
      </c>
      <c r="F423" s="5" t="s">
        <v>41</v>
      </c>
      <c r="G423" s="5">
        <f t="shared" si="13"/>
        <v>1</v>
      </c>
      <c r="H423" s="6">
        <v>43080</v>
      </c>
      <c r="I423" s="7">
        <v>0.70833333333333337</v>
      </c>
    </row>
    <row r="424" spans="1:9" x14ac:dyDescent="0.2">
      <c r="A424" s="1">
        <f t="shared" si="12"/>
        <v>43077</v>
      </c>
      <c r="B424" s="4" t="s">
        <v>37</v>
      </c>
      <c r="C424" s="4" t="s">
        <v>38</v>
      </c>
      <c r="D424" s="4" t="s">
        <v>39</v>
      </c>
      <c r="E424" s="5">
        <v>28492</v>
      </c>
      <c r="F424" s="5" t="s">
        <v>40</v>
      </c>
      <c r="G424" s="5">
        <f t="shared" si="13"/>
        <v>-1</v>
      </c>
      <c r="H424" s="6">
        <v>43077</v>
      </c>
      <c r="I424" s="7">
        <v>0.7368055555555556</v>
      </c>
    </row>
    <row r="425" spans="1:9" x14ac:dyDescent="0.2">
      <c r="A425" s="1">
        <f t="shared" si="12"/>
        <v>43076</v>
      </c>
      <c r="B425" s="4" t="s">
        <v>37</v>
      </c>
      <c r="C425" s="4" t="s">
        <v>38</v>
      </c>
      <c r="D425" s="4" t="s">
        <v>39</v>
      </c>
      <c r="E425" s="5">
        <v>28742</v>
      </c>
      <c r="F425" s="5" t="s">
        <v>40</v>
      </c>
      <c r="G425" s="5">
        <f t="shared" si="13"/>
        <v>-1</v>
      </c>
      <c r="H425" s="6">
        <v>43076</v>
      </c>
      <c r="I425" s="7">
        <v>0.69374999999999998</v>
      </c>
    </row>
    <row r="426" spans="1:9" x14ac:dyDescent="0.2">
      <c r="A426" s="1">
        <f t="shared" si="12"/>
        <v>43075</v>
      </c>
      <c r="B426" s="4" t="s">
        <v>37</v>
      </c>
      <c r="C426" s="4" t="s">
        <v>38</v>
      </c>
      <c r="D426" s="4" t="s">
        <v>39</v>
      </c>
      <c r="E426" s="5">
        <v>28977</v>
      </c>
      <c r="F426" s="5" t="s">
        <v>41</v>
      </c>
      <c r="G426" s="5">
        <f t="shared" si="13"/>
        <v>1</v>
      </c>
      <c r="H426" s="6">
        <v>43075</v>
      </c>
      <c r="I426" s="7">
        <v>0.70486111111111116</v>
      </c>
    </row>
    <row r="427" spans="1:9" x14ac:dyDescent="0.2">
      <c r="A427" s="1">
        <f t="shared" si="12"/>
        <v>43074</v>
      </c>
      <c r="B427" s="4" t="s">
        <v>37</v>
      </c>
      <c r="C427" s="4" t="s">
        <v>38</v>
      </c>
      <c r="D427" s="4" t="s">
        <v>39</v>
      </c>
      <c r="E427" s="5">
        <v>29068</v>
      </c>
      <c r="F427" s="5" t="s">
        <v>40</v>
      </c>
      <c r="G427" s="5">
        <f t="shared" si="13"/>
        <v>-1</v>
      </c>
      <c r="H427" s="6">
        <v>43074</v>
      </c>
      <c r="I427" s="7">
        <v>0.7284722222222223</v>
      </c>
    </row>
    <row r="428" spans="1:9" x14ac:dyDescent="0.2">
      <c r="A428" s="1">
        <f t="shared" si="12"/>
        <v>43073</v>
      </c>
      <c r="B428" s="4" t="s">
        <v>37</v>
      </c>
      <c r="C428" s="4" t="s">
        <v>38</v>
      </c>
      <c r="D428" s="4" t="s">
        <v>39</v>
      </c>
      <c r="E428" s="5">
        <v>29086</v>
      </c>
      <c r="F428" s="5" t="s">
        <v>40</v>
      </c>
      <c r="G428" s="5">
        <f t="shared" si="13"/>
        <v>-1</v>
      </c>
      <c r="H428" s="6">
        <v>43073</v>
      </c>
      <c r="I428" s="7">
        <v>0.68888888888888899</v>
      </c>
    </row>
    <row r="429" spans="1:9" x14ac:dyDescent="0.2">
      <c r="A429" s="1">
        <f t="shared" si="12"/>
        <v>43070</v>
      </c>
      <c r="B429" s="4" t="s">
        <v>37</v>
      </c>
      <c r="C429" s="4" t="s">
        <v>38</v>
      </c>
      <c r="D429" s="4" t="s">
        <v>39</v>
      </c>
      <c r="E429" s="5">
        <v>29176</v>
      </c>
      <c r="F429" s="5" t="s">
        <v>41</v>
      </c>
      <c r="G429" s="5">
        <f t="shared" si="13"/>
        <v>1</v>
      </c>
      <c r="H429" s="6">
        <v>43070</v>
      </c>
      <c r="I429" s="7">
        <v>0.70208333333333339</v>
      </c>
    </row>
    <row r="430" spans="1:9" x14ac:dyDescent="0.2">
      <c r="A430" s="1">
        <f t="shared" si="12"/>
        <v>43069</v>
      </c>
      <c r="B430" s="4" t="s">
        <v>37</v>
      </c>
      <c r="C430" s="4" t="s">
        <v>38</v>
      </c>
      <c r="D430" s="4" t="s">
        <v>39</v>
      </c>
      <c r="E430" s="5">
        <v>29236</v>
      </c>
      <c r="F430" s="5" t="s">
        <v>40</v>
      </c>
      <c r="G430" s="5">
        <f t="shared" si="13"/>
        <v>-1</v>
      </c>
      <c r="H430" s="6">
        <v>43069</v>
      </c>
      <c r="I430" s="7">
        <v>0.84097222222222223</v>
      </c>
    </row>
    <row r="431" spans="1:9" x14ac:dyDescent="0.2">
      <c r="A431" s="1">
        <f t="shared" si="12"/>
        <v>43068</v>
      </c>
      <c r="B431" s="4" t="s">
        <v>37</v>
      </c>
      <c r="C431" s="4" t="s">
        <v>38</v>
      </c>
      <c r="D431" s="4" t="s">
        <v>39</v>
      </c>
      <c r="E431" s="5">
        <v>29441</v>
      </c>
      <c r="F431" s="5" t="s">
        <v>40</v>
      </c>
      <c r="G431" s="5">
        <f t="shared" si="13"/>
        <v>-1</v>
      </c>
      <c r="H431" s="6">
        <v>43068</v>
      </c>
      <c r="I431" s="7">
        <v>0.69236111111111109</v>
      </c>
    </row>
    <row r="432" spans="1:9" x14ac:dyDescent="0.2">
      <c r="A432" s="1">
        <f t="shared" si="12"/>
        <v>43067</v>
      </c>
      <c r="B432" s="4" t="s">
        <v>37</v>
      </c>
      <c r="C432" s="4" t="s">
        <v>38</v>
      </c>
      <c r="D432" s="4" t="s">
        <v>39</v>
      </c>
      <c r="E432" s="5">
        <v>29453</v>
      </c>
      <c r="F432" s="5" t="s">
        <v>41</v>
      </c>
      <c r="G432" s="5">
        <f t="shared" si="13"/>
        <v>1</v>
      </c>
      <c r="H432" s="6">
        <v>43067</v>
      </c>
      <c r="I432" s="7">
        <v>0.70833333333333337</v>
      </c>
    </row>
    <row r="433" spans="1:9" x14ac:dyDescent="0.2">
      <c r="A433" s="1">
        <f t="shared" si="12"/>
        <v>43066</v>
      </c>
      <c r="B433" s="4" t="s">
        <v>37</v>
      </c>
      <c r="C433" s="4" t="s">
        <v>38</v>
      </c>
      <c r="D433" s="4" t="s">
        <v>39</v>
      </c>
      <c r="E433" s="5">
        <v>29469</v>
      </c>
      <c r="F433" s="5" t="s">
        <v>40</v>
      </c>
      <c r="G433" s="5">
        <f t="shared" si="13"/>
        <v>-1</v>
      </c>
      <c r="H433" s="6">
        <v>43066</v>
      </c>
      <c r="I433" s="7">
        <v>0.7090277777777777</v>
      </c>
    </row>
    <row r="434" spans="1:9" x14ac:dyDescent="0.2">
      <c r="A434" s="1">
        <f t="shared" si="12"/>
        <v>43063</v>
      </c>
      <c r="B434" s="4" t="s">
        <v>37</v>
      </c>
      <c r="C434" s="4" t="s">
        <v>38</v>
      </c>
      <c r="D434" s="4" t="s">
        <v>39</v>
      </c>
      <c r="E434" s="5">
        <v>29447</v>
      </c>
      <c r="F434" s="5" t="s">
        <v>40</v>
      </c>
      <c r="G434" s="5">
        <f t="shared" si="13"/>
        <v>-1</v>
      </c>
      <c r="H434" s="6">
        <v>43063</v>
      </c>
      <c r="I434" s="7">
        <v>0.70347222222222217</v>
      </c>
    </row>
    <row r="435" spans="1:9" x14ac:dyDescent="0.2">
      <c r="A435" s="1">
        <f t="shared" si="12"/>
        <v>43062</v>
      </c>
      <c r="B435" s="4" t="s">
        <v>37</v>
      </c>
      <c r="C435" s="4" t="s">
        <v>38</v>
      </c>
      <c r="D435" s="4" t="s">
        <v>39</v>
      </c>
      <c r="E435" s="5">
        <v>29499</v>
      </c>
      <c r="F435" s="5" t="s">
        <v>41</v>
      </c>
      <c r="G435" s="5">
        <f t="shared" si="13"/>
        <v>1</v>
      </c>
      <c r="H435" s="6">
        <v>43062</v>
      </c>
      <c r="I435" s="7">
        <v>0.68958333333333333</v>
      </c>
    </row>
    <row r="436" spans="1:9" x14ac:dyDescent="0.2">
      <c r="A436" s="1">
        <f t="shared" si="12"/>
        <v>43061</v>
      </c>
      <c r="B436" s="4" t="s">
        <v>37</v>
      </c>
      <c r="C436" s="4" t="s">
        <v>38</v>
      </c>
      <c r="D436" s="4" t="s">
        <v>39</v>
      </c>
      <c r="E436" s="5">
        <v>29429</v>
      </c>
      <c r="F436" s="5" t="s">
        <v>41</v>
      </c>
      <c r="G436" s="5">
        <f t="shared" si="13"/>
        <v>1</v>
      </c>
      <c r="H436" s="6">
        <v>43061</v>
      </c>
      <c r="I436" s="7">
        <v>0.69791666666666663</v>
      </c>
    </row>
    <row r="437" spans="1:9" x14ac:dyDescent="0.2">
      <c r="A437" s="1">
        <f t="shared" si="12"/>
        <v>43060</v>
      </c>
      <c r="B437" s="4" t="s">
        <v>37</v>
      </c>
      <c r="C437" s="4" t="s">
        <v>38</v>
      </c>
      <c r="D437" s="4" t="s">
        <v>39</v>
      </c>
      <c r="E437" s="5">
        <v>29434</v>
      </c>
      <c r="F437" s="5" t="s">
        <v>40</v>
      </c>
      <c r="G437" s="5">
        <f t="shared" si="13"/>
        <v>-1</v>
      </c>
      <c r="H437" s="6">
        <v>43060</v>
      </c>
      <c r="I437" s="7">
        <v>0.68958333333333333</v>
      </c>
    </row>
    <row r="438" spans="1:9" x14ac:dyDescent="0.2">
      <c r="A438" s="1">
        <f t="shared" si="12"/>
        <v>43059</v>
      </c>
      <c r="B438" s="4" t="s">
        <v>37</v>
      </c>
      <c r="C438" s="4" t="s">
        <v>38</v>
      </c>
      <c r="D438" s="4" t="s">
        <v>39</v>
      </c>
      <c r="E438" s="5">
        <v>29634</v>
      </c>
      <c r="F438" s="5" t="s">
        <v>41</v>
      </c>
      <c r="G438" s="5">
        <f t="shared" si="13"/>
        <v>1</v>
      </c>
      <c r="H438" s="6">
        <v>43059</v>
      </c>
      <c r="I438" s="7">
        <v>0.68958333333333333</v>
      </c>
    </row>
    <row r="439" spans="1:9" x14ac:dyDescent="0.2">
      <c r="A439" s="1">
        <f t="shared" si="12"/>
        <v>43056</v>
      </c>
      <c r="B439" s="4" t="s">
        <v>37</v>
      </c>
      <c r="C439" s="4" t="s">
        <v>38</v>
      </c>
      <c r="D439" s="4" t="s">
        <v>39</v>
      </c>
      <c r="E439" s="5">
        <v>29461</v>
      </c>
      <c r="F439" s="5" t="s">
        <v>41</v>
      </c>
      <c r="G439" s="5">
        <f t="shared" si="13"/>
        <v>1</v>
      </c>
      <c r="H439" s="6">
        <v>43056</v>
      </c>
      <c r="I439" s="7">
        <v>0.69513888888888886</v>
      </c>
    </row>
    <row r="440" spans="1:9" x14ac:dyDescent="0.2">
      <c r="A440" s="1">
        <f t="shared" si="12"/>
        <v>43055</v>
      </c>
      <c r="B440" s="4" t="s">
        <v>37</v>
      </c>
      <c r="C440" s="4" t="s">
        <v>38</v>
      </c>
      <c r="D440" s="4" t="s">
        <v>39</v>
      </c>
      <c r="E440" s="5">
        <v>29426</v>
      </c>
      <c r="F440" s="5" t="s">
        <v>40</v>
      </c>
      <c r="G440" s="5">
        <f t="shared" si="13"/>
        <v>-1</v>
      </c>
      <c r="H440" s="6">
        <v>43055</v>
      </c>
      <c r="I440" s="7">
        <v>0.68888888888888899</v>
      </c>
    </row>
    <row r="441" spans="1:9" x14ac:dyDescent="0.2">
      <c r="A441" s="1">
        <f t="shared" si="12"/>
        <v>43054</v>
      </c>
      <c r="B441" s="4" t="s">
        <v>37</v>
      </c>
      <c r="C441" s="4" t="s">
        <v>38</v>
      </c>
      <c r="D441" s="4" t="s">
        <v>39</v>
      </c>
      <c r="E441" s="5">
        <v>29544</v>
      </c>
      <c r="F441" s="5" t="s">
        <v>41</v>
      </c>
      <c r="G441" s="5">
        <f t="shared" si="13"/>
        <v>1</v>
      </c>
      <c r="H441" s="6">
        <v>43054</v>
      </c>
      <c r="I441" s="7">
        <v>0.69166666666666676</v>
      </c>
    </row>
    <row r="442" spans="1:9" x14ac:dyDescent="0.2">
      <c r="A442" s="1">
        <f t="shared" si="12"/>
        <v>43053</v>
      </c>
      <c r="B442" s="4" t="s">
        <v>37</v>
      </c>
      <c r="C442" s="4" t="s">
        <v>38</v>
      </c>
      <c r="D442" s="4" t="s">
        <v>39</v>
      </c>
      <c r="E442" s="5">
        <v>29397</v>
      </c>
      <c r="F442" s="5" t="s">
        <v>40</v>
      </c>
      <c r="G442" s="5">
        <f t="shared" si="13"/>
        <v>-1</v>
      </c>
      <c r="H442" s="6">
        <v>43053</v>
      </c>
      <c r="I442" s="7">
        <v>0.69930555555555562</v>
      </c>
    </row>
    <row r="443" spans="1:9" x14ac:dyDescent="0.2">
      <c r="A443" s="1">
        <f t="shared" si="12"/>
        <v>43052</v>
      </c>
      <c r="B443" s="4" t="s">
        <v>37</v>
      </c>
      <c r="C443" s="4" t="s">
        <v>38</v>
      </c>
      <c r="D443" s="4" t="s">
        <v>39</v>
      </c>
      <c r="E443" s="5">
        <v>29514</v>
      </c>
      <c r="F443" s="5" t="s">
        <v>41</v>
      </c>
      <c r="G443" s="5">
        <f t="shared" si="13"/>
        <v>1</v>
      </c>
      <c r="H443" s="6">
        <v>43052</v>
      </c>
      <c r="I443" s="7">
        <v>0.68819444444444444</v>
      </c>
    </row>
    <row r="444" spans="1:9" x14ac:dyDescent="0.2">
      <c r="A444" s="1">
        <f t="shared" si="12"/>
        <v>43049</v>
      </c>
      <c r="B444" s="4" t="s">
        <v>37</v>
      </c>
      <c r="C444" s="4" t="s">
        <v>38</v>
      </c>
      <c r="D444" s="4" t="s">
        <v>39</v>
      </c>
      <c r="E444" s="5">
        <v>29501</v>
      </c>
      <c r="F444" s="5" t="s">
        <v>41</v>
      </c>
      <c r="G444" s="5">
        <f t="shared" si="13"/>
        <v>1</v>
      </c>
      <c r="H444" s="6">
        <v>43049</v>
      </c>
      <c r="I444" s="7">
        <v>0.6972222222222223</v>
      </c>
    </row>
    <row r="445" spans="1:9" x14ac:dyDescent="0.2">
      <c r="A445" s="1">
        <f t="shared" si="12"/>
        <v>43048</v>
      </c>
      <c r="B445" s="4" t="s">
        <v>37</v>
      </c>
      <c r="C445" s="4" t="s">
        <v>38</v>
      </c>
      <c r="D445" s="4" t="s">
        <v>39</v>
      </c>
      <c r="E445" s="5">
        <v>29391</v>
      </c>
      <c r="F445" s="5" t="s">
        <v>41</v>
      </c>
      <c r="G445" s="5">
        <f t="shared" si="13"/>
        <v>1</v>
      </c>
      <c r="H445" s="6">
        <v>43048</v>
      </c>
      <c r="I445" s="7">
        <v>0.70000000000000007</v>
      </c>
    </row>
    <row r="446" spans="1:9" x14ac:dyDescent="0.2">
      <c r="A446" s="1">
        <f t="shared" si="12"/>
        <v>43047</v>
      </c>
      <c r="B446" s="4" t="s">
        <v>37</v>
      </c>
      <c r="C446" s="4" t="s">
        <v>38</v>
      </c>
      <c r="D446" s="4" t="s">
        <v>39</v>
      </c>
      <c r="E446" s="5">
        <v>29382</v>
      </c>
      <c r="F446" s="5" t="s">
        <v>41</v>
      </c>
      <c r="G446" s="5">
        <f t="shared" si="13"/>
        <v>1</v>
      </c>
      <c r="H446" s="6">
        <v>43047</v>
      </c>
      <c r="I446" s="7">
        <v>0.71944444444444444</v>
      </c>
    </row>
    <row r="447" spans="1:9" x14ac:dyDescent="0.2">
      <c r="A447" s="1">
        <f t="shared" si="12"/>
        <v>43046</v>
      </c>
      <c r="B447" s="4" t="s">
        <v>37</v>
      </c>
      <c r="C447" s="4" t="s">
        <v>38</v>
      </c>
      <c r="D447" s="4" t="s">
        <v>39</v>
      </c>
      <c r="E447" s="5">
        <v>29312</v>
      </c>
      <c r="F447" s="5" t="s">
        <v>41</v>
      </c>
      <c r="G447" s="5">
        <f t="shared" si="13"/>
        <v>1</v>
      </c>
      <c r="H447" s="6">
        <v>43046</v>
      </c>
      <c r="I447" s="7">
        <v>0.6958333333333333</v>
      </c>
    </row>
    <row r="448" spans="1:9" x14ac:dyDescent="0.2">
      <c r="A448" s="1">
        <f t="shared" si="12"/>
        <v>43045</v>
      </c>
      <c r="B448" s="4" t="s">
        <v>37</v>
      </c>
      <c r="C448" s="4" t="s">
        <v>38</v>
      </c>
      <c r="D448" s="4" t="s">
        <v>39</v>
      </c>
      <c r="E448" s="5">
        <v>29123</v>
      </c>
      <c r="F448" s="5" t="s">
        <v>41</v>
      </c>
      <c r="G448" s="5">
        <f t="shared" si="13"/>
        <v>1</v>
      </c>
      <c r="H448" s="6">
        <v>43045</v>
      </c>
      <c r="I448" s="7">
        <v>0.70347222222222217</v>
      </c>
    </row>
    <row r="449" spans="1:9" x14ac:dyDescent="0.2">
      <c r="A449" s="1">
        <f t="shared" si="12"/>
        <v>43042</v>
      </c>
      <c r="B449" s="4" t="s">
        <v>37</v>
      </c>
      <c r="C449" s="4" t="s">
        <v>38</v>
      </c>
      <c r="D449" s="4" t="s">
        <v>39</v>
      </c>
      <c r="E449" s="5">
        <v>29167</v>
      </c>
      <c r="F449" s="5" t="s">
        <v>40</v>
      </c>
      <c r="G449" s="5">
        <f t="shared" si="13"/>
        <v>-1</v>
      </c>
      <c r="H449" s="6">
        <v>43042</v>
      </c>
      <c r="I449" s="7">
        <v>0.70486111111111116</v>
      </c>
    </row>
    <row r="450" spans="1:9" x14ac:dyDescent="0.2">
      <c r="A450" s="1">
        <f t="shared" si="12"/>
        <v>43041</v>
      </c>
      <c r="B450" s="4" t="s">
        <v>37</v>
      </c>
      <c r="C450" s="4" t="s">
        <v>38</v>
      </c>
      <c r="D450" s="4" t="s">
        <v>39</v>
      </c>
      <c r="E450" s="5">
        <v>29206</v>
      </c>
      <c r="F450" s="5" t="s">
        <v>40</v>
      </c>
      <c r="G450" s="5">
        <f t="shared" si="13"/>
        <v>-1</v>
      </c>
      <c r="H450" s="6">
        <v>43041</v>
      </c>
      <c r="I450" s="7">
        <v>0.70000000000000007</v>
      </c>
    </row>
    <row r="451" spans="1:9" x14ac:dyDescent="0.2">
      <c r="A451" s="1">
        <f t="shared" ref="A451:A514" si="14">H451</f>
        <v>43040</v>
      </c>
      <c r="B451" s="4" t="s">
        <v>37</v>
      </c>
      <c r="C451" s="4" t="s">
        <v>38</v>
      </c>
      <c r="D451" s="4" t="s">
        <v>39</v>
      </c>
      <c r="E451" s="5">
        <v>29264</v>
      </c>
      <c r="F451" s="5" t="s">
        <v>41</v>
      </c>
      <c r="G451" s="5">
        <f t="shared" ref="G451:G514" si="15">IF(F451="-",-1,1)</f>
        <v>1</v>
      </c>
      <c r="H451" s="6">
        <v>43040</v>
      </c>
      <c r="I451" s="7">
        <v>0.69930555555555562</v>
      </c>
    </row>
    <row r="452" spans="1:9" x14ac:dyDescent="0.2">
      <c r="A452" s="1">
        <f t="shared" si="14"/>
        <v>43039</v>
      </c>
      <c r="B452" s="4" t="s">
        <v>37</v>
      </c>
      <c r="C452" s="4" t="s">
        <v>38</v>
      </c>
      <c r="D452" s="4" t="s">
        <v>39</v>
      </c>
      <c r="E452" s="5">
        <v>29333</v>
      </c>
      <c r="F452" s="5" t="s">
        <v>40</v>
      </c>
      <c r="G452" s="5">
        <f t="shared" si="15"/>
        <v>-1</v>
      </c>
      <c r="H452" s="6">
        <v>43039</v>
      </c>
      <c r="I452" s="7">
        <v>0.7583333333333333</v>
      </c>
    </row>
    <row r="453" spans="1:9" x14ac:dyDescent="0.2">
      <c r="A453" s="1">
        <f t="shared" si="14"/>
        <v>43038</v>
      </c>
      <c r="B453" s="4" t="s">
        <v>37</v>
      </c>
      <c r="C453" s="4" t="s">
        <v>38</v>
      </c>
      <c r="D453" s="4" t="s">
        <v>39</v>
      </c>
      <c r="E453" s="5">
        <v>29269</v>
      </c>
      <c r="F453" s="5" t="s">
        <v>41</v>
      </c>
      <c r="G453" s="5">
        <f t="shared" si="15"/>
        <v>1</v>
      </c>
      <c r="H453" s="6">
        <v>43038</v>
      </c>
      <c r="I453" s="7">
        <v>0.70000000000000007</v>
      </c>
    </row>
    <row r="454" spans="1:9" x14ac:dyDescent="0.2">
      <c r="A454" s="1">
        <f t="shared" si="14"/>
        <v>43035</v>
      </c>
      <c r="B454" s="4" t="s">
        <v>37</v>
      </c>
      <c r="C454" s="4" t="s">
        <v>38</v>
      </c>
      <c r="D454" s="4" t="s">
        <v>39</v>
      </c>
      <c r="E454" s="5">
        <v>29258</v>
      </c>
      <c r="F454" s="5" t="s">
        <v>41</v>
      </c>
      <c r="G454" s="5">
        <f t="shared" si="15"/>
        <v>1</v>
      </c>
      <c r="H454" s="6">
        <v>43035</v>
      </c>
      <c r="I454" s="7">
        <v>0.72916666666666663</v>
      </c>
    </row>
    <row r="455" spans="1:9" x14ac:dyDescent="0.2">
      <c r="A455" s="1">
        <f t="shared" si="14"/>
        <v>43034</v>
      </c>
      <c r="B455" s="4" t="s">
        <v>37</v>
      </c>
      <c r="C455" s="4" t="s">
        <v>38</v>
      </c>
      <c r="D455" s="4" t="s">
        <v>39</v>
      </c>
      <c r="E455" s="5">
        <v>29393</v>
      </c>
      <c r="F455" s="5" t="s">
        <v>40</v>
      </c>
      <c r="G455" s="5">
        <f t="shared" si="15"/>
        <v>-1</v>
      </c>
      <c r="H455" s="6">
        <v>43034</v>
      </c>
      <c r="I455" s="7">
        <v>0.7055555555555556</v>
      </c>
    </row>
    <row r="456" spans="1:9" x14ac:dyDescent="0.2">
      <c r="A456" s="1">
        <f t="shared" si="14"/>
        <v>43033</v>
      </c>
      <c r="B456" s="4" t="s">
        <v>37</v>
      </c>
      <c r="C456" s="4" t="s">
        <v>38</v>
      </c>
      <c r="D456" s="4" t="s">
        <v>39</v>
      </c>
      <c r="E456" s="5">
        <v>29372</v>
      </c>
      <c r="F456" s="5" t="s">
        <v>40</v>
      </c>
      <c r="G456" s="5">
        <f t="shared" si="15"/>
        <v>-1</v>
      </c>
      <c r="H456" s="6">
        <v>43033</v>
      </c>
      <c r="I456" s="7">
        <v>0.70347222222222217</v>
      </c>
    </row>
    <row r="457" spans="1:9" x14ac:dyDescent="0.2">
      <c r="A457" s="1">
        <f t="shared" si="14"/>
        <v>43032</v>
      </c>
      <c r="B457" s="4" t="s">
        <v>37</v>
      </c>
      <c r="C457" s="4" t="s">
        <v>38</v>
      </c>
      <c r="D457" s="4" t="s">
        <v>39</v>
      </c>
      <c r="E457" s="5">
        <v>29611</v>
      </c>
      <c r="F457" s="5" t="s">
        <v>42</v>
      </c>
      <c r="G457" s="5">
        <f t="shared" si="15"/>
        <v>1</v>
      </c>
      <c r="H457" s="6">
        <v>43032</v>
      </c>
      <c r="I457" s="7">
        <v>0.54027777777777775</v>
      </c>
    </row>
    <row r="458" spans="1:9" x14ac:dyDescent="0.2">
      <c r="A458" s="1">
        <f t="shared" si="14"/>
        <v>43031</v>
      </c>
      <c r="B458" s="4" t="s">
        <v>37</v>
      </c>
      <c r="C458" s="4" t="s">
        <v>38</v>
      </c>
      <c r="D458" s="4" t="s">
        <v>39</v>
      </c>
      <c r="E458" s="5">
        <v>29611</v>
      </c>
      <c r="F458" s="5" t="s">
        <v>42</v>
      </c>
      <c r="G458" s="5">
        <f t="shared" si="15"/>
        <v>1</v>
      </c>
      <c r="H458" s="6">
        <v>43031</v>
      </c>
      <c r="I458" s="7">
        <v>0.53402777777777777</v>
      </c>
    </row>
    <row r="459" spans="1:9" x14ac:dyDescent="0.2">
      <c r="A459" s="1">
        <f t="shared" si="14"/>
        <v>43028</v>
      </c>
      <c r="B459" s="4" t="s">
        <v>37</v>
      </c>
      <c r="C459" s="4" t="s">
        <v>38</v>
      </c>
      <c r="D459" s="4" t="s">
        <v>39</v>
      </c>
      <c r="E459" s="5">
        <v>29611</v>
      </c>
      <c r="F459" s="5" t="s">
        <v>42</v>
      </c>
      <c r="G459" s="5">
        <f t="shared" si="15"/>
        <v>1</v>
      </c>
      <c r="H459" s="6">
        <v>43028</v>
      </c>
      <c r="I459" s="7">
        <v>0.72013888888888899</v>
      </c>
    </row>
    <row r="460" spans="1:9" x14ac:dyDescent="0.2">
      <c r="A460" s="1">
        <f t="shared" si="14"/>
        <v>43027</v>
      </c>
      <c r="B460" s="4" t="s">
        <v>37</v>
      </c>
      <c r="C460" s="4" t="s">
        <v>38</v>
      </c>
      <c r="D460" s="4" t="s">
        <v>39</v>
      </c>
      <c r="E460" s="5">
        <v>29611</v>
      </c>
      <c r="F460" s="5" t="s">
        <v>42</v>
      </c>
      <c r="G460" s="5">
        <f t="shared" si="15"/>
        <v>1</v>
      </c>
      <c r="H460" s="6">
        <v>43027</v>
      </c>
      <c r="I460" s="7">
        <v>0.77500000000000002</v>
      </c>
    </row>
    <row r="461" spans="1:9" x14ac:dyDescent="0.2">
      <c r="A461" s="1">
        <f t="shared" si="14"/>
        <v>43026</v>
      </c>
      <c r="B461" s="4" t="s">
        <v>37</v>
      </c>
      <c r="C461" s="4" t="s">
        <v>38</v>
      </c>
      <c r="D461" s="4" t="s">
        <v>39</v>
      </c>
      <c r="E461" s="5">
        <v>29611</v>
      </c>
      <c r="F461" s="5" t="s">
        <v>41</v>
      </c>
      <c r="G461" s="5">
        <f t="shared" si="15"/>
        <v>1</v>
      </c>
      <c r="H461" s="6">
        <v>43026</v>
      </c>
      <c r="I461" s="7">
        <v>0.7104166666666667</v>
      </c>
    </row>
    <row r="462" spans="1:9" x14ac:dyDescent="0.2">
      <c r="A462" s="1">
        <f t="shared" si="14"/>
        <v>43025</v>
      </c>
      <c r="B462" s="4" t="s">
        <v>37</v>
      </c>
      <c r="C462" s="4" t="s">
        <v>38</v>
      </c>
      <c r="D462" s="4" t="s">
        <v>39</v>
      </c>
      <c r="E462" s="5">
        <v>29671</v>
      </c>
      <c r="F462" s="5" t="s">
        <v>40</v>
      </c>
      <c r="G462" s="5">
        <f t="shared" si="15"/>
        <v>-1</v>
      </c>
      <c r="H462" s="6">
        <v>43025</v>
      </c>
      <c r="I462" s="7">
        <v>0.70694444444444438</v>
      </c>
    </row>
    <row r="463" spans="1:9" x14ac:dyDescent="0.2">
      <c r="A463" s="1">
        <f t="shared" si="14"/>
        <v>43024</v>
      </c>
      <c r="B463" s="4" t="s">
        <v>37</v>
      </c>
      <c r="C463" s="4" t="s">
        <v>38</v>
      </c>
      <c r="D463" s="4" t="s">
        <v>39</v>
      </c>
      <c r="E463" s="5">
        <v>29868</v>
      </c>
      <c r="F463" s="5" t="s">
        <v>41</v>
      </c>
      <c r="G463" s="5">
        <f t="shared" si="15"/>
        <v>1</v>
      </c>
      <c r="H463" s="6">
        <v>43024</v>
      </c>
      <c r="I463" s="7">
        <v>0.7104166666666667</v>
      </c>
    </row>
    <row r="464" spans="1:9" x14ac:dyDescent="0.2">
      <c r="A464" s="1">
        <f t="shared" si="14"/>
        <v>43021</v>
      </c>
      <c r="B464" s="4" t="s">
        <v>37</v>
      </c>
      <c r="C464" s="4" t="s">
        <v>38</v>
      </c>
      <c r="D464" s="4" t="s">
        <v>39</v>
      </c>
      <c r="E464" s="5">
        <v>29675</v>
      </c>
      <c r="F464" s="5" t="s">
        <v>40</v>
      </c>
      <c r="G464" s="5">
        <f t="shared" si="15"/>
        <v>-1</v>
      </c>
      <c r="H464" s="6">
        <v>43021</v>
      </c>
      <c r="I464" s="7">
        <v>0.70486111111111116</v>
      </c>
    </row>
    <row r="465" spans="1:9" x14ac:dyDescent="0.2">
      <c r="A465" s="1">
        <f t="shared" si="14"/>
        <v>43020</v>
      </c>
      <c r="B465" s="4" t="s">
        <v>37</v>
      </c>
      <c r="C465" s="4" t="s">
        <v>38</v>
      </c>
      <c r="D465" s="4" t="s">
        <v>39</v>
      </c>
      <c r="E465" s="5">
        <v>29732</v>
      </c>
      <c r="F465" s="5" t="s">
        <v>40</v>
      </c>
      <c r="G465" s="5">
        <f t="shared" si="15"/>
        <v>-1</v>
      </c>
      <c r="H465" s="6">
        <v>43020</v>
      </c>
      <c r="I465" s="7">
        <v>0.7006944444444444</v>
      </c>
    </row>
    <row r="466" spans="1:9" x14ac:dyDescent="0.2">
      <c r="A466" s="1">
        <f t="shared" si="14"/>
        <v>43019</v>
      </c>
      <c r="B466" s="4" t="s">
        <v>37</v>
      </c>
      <c r="C466" s="4" t="s">
        <v>38</v>
      </c>
      <c r="D466" s="4" t="s">
        <v>39</v>
      </c>
      <c r="E466" s="5">
        <v>29659</v>
      </c>
      <c r="F466" s="5" t="s">
        <v>40</v>
      </c>
      <c r="G466" s="5">
        <f t="shared" si="15"/>
        <v>-1</v>
      </c>
      <c r="H466" s="6">
        <v>43019</v>
      </c>
      <c r="I466" s="7">
        <v>0.70208333333333339</v>
      </c>
    </row>
    <row r="467" spans="1:9" x14ac:dyDescent="0.2">
      <c r="A467" s="1">
        <f t="shared" si="14"/>
        <v>43018</v>
      </c>
      <c r="B467" s="4" t="s">
        <v>37</v>
      </c>
      <c r="C467" s="4" t="s">
        <v>38</v>
      </c>
      <c r="D467" s="4" t="s">
        <v>39</v>
      </c>
      <c r="E467" s="5">
        <v>29732</v>
      </c>
      <c r="F467" s="5" t="s">
        <v>41</v>
      </c>
      <c r="G467" s="5">
        <f t="shared" si="15"/>
        <v>1</v>
      </c>
      <c r="H467" s="6">
        <v>43018</v>
      </c>
      <c r="I467" s="7">
        <v>0.70486111111111116</v>
      </c>
    </row>
    <row r="468" spans="1:9" x14ac:dyDescent="0.2">
      <c r="A468" s="1">
        <f t="shared" si="14"/>
        <v>43017</v>
      </c>
      <c r="B468" s="4" t="s">
        <v>37</v>
      </c>
      <c r="C468" s="4" t="s">
        <v>38</v>
      </c>
      <c r="D468" s="4" t="s">
        <v>39</v>
      </c>
      <c r="E468" s="5">
        <v>29594</v>
      </c>
      <c r="F468" s="5" t="s">
        <v>42</v>
      </c>
      <c r="G468" s="5">
        <f t="shared" si="15"/>
        <v>1</v>
      </c>
      <c r="H468" s="6">
        <v>43017</v>
      </c>
      <c r="I468" s="7">
        <v>0.69652777777777775</v>
      </c>
    </row>
    <row r="469" spans="1:9" x14ac:dyDescent="0.2">
      <c r="A469" s="1">
        <f t="shared" si="14"/>
        <v>43014</v>
      </c>
      <c r="B469" s="4" t="s">
        <v>37</v>
      </c>
      <c r="C469" s="4" t="s">
        <v>38</v>
      </c>
      <c r="D469" s="4" t="s">
        <v>39</v>
      </c>
      <c r="E469" s="5">
        <v>29337</v>
      </c>
      <c r="F469" s="5" t="s">
        <v>41</v>
      </c>
      <c r="G469" s="5">
        <f t="shared" si="15"/>
        <v>1</v>
      </c>
      <c r="H469" s="6">
        <v>43014</v>
      </c>
      <c r="I469" s="7">
        <v>0.70972222222222225</v>
      </c>
    </row>
    <row r="470" spans="1:9" x14ac:dyDescent="0.2">
      <c r="A470" s="1">
        <f t="shared" si="14"/>
        <v>43013</v>
      </c>
      <c r="B470" s="4" t="s">
        <v>37</v>
      </c>
      <c r="C470" s="4" t="s">
        <v>38</v>
      </c>
      <c r="D470" s="4" t="s">
        <v>39</v>
      </c>
      <c r="E470" s="5">
        <v>29405</v>
      </c>
      <c r="F470" s="5" t="s">
        <v>41</v>
      </c>
      <c r="G470" s="5">
        <f t="shared" si="15"/>
        <v>1</v>
      </c>
      <c r="H470" s="6">
        <v>43013</v>
      </c>
      <c r="I470" s="7">
        <v>0.70833333333333337</v>
      </c>
    </row>
    <row r="471" spans="1:9" x14ac:dyDescent="0.2">
      <c r="A471" s="1">
        <f t="shared" si="14"/>
        <v>43012</v>
      </c>
      <c r="B471" s="4" t="s">
        <v>37</v>
      </c>
      <c r="C471" s="4" t="s">
        <v>38</v>
      </c>
      <c r="D471" s="4" t="s">
        <v>39</v>
      </c>
      <c r="E471" s="5">
        <v>29428</v>
      </c>
      <c r="F471" s="5" t="s">
        <v>40</v>
      </c>
      <c r="G471" s="5">
        <f t="shared" si="15"/>
        <v>-1</v>
      </c>
      <c r="H471" s="6">
        <v>43012</v>
      </c>
      <c r="I471" s="7">
        <v>0.70347222222222217</v>
      </c>
    </row>
    <row r="472" spans="1:9" x14ac:dyDescent="0.2">
      <c r="A472" s="1">
        <f t="shared" si="14"/>
        <v>43011</v>
      </c>
      <c r="B472" s="4" t="s">
        <v>37</v>
      </c>
      <c r="C472" s="4" t="s">
        <v>38</v>
      </c>
      <c r="D472" s="4" t="s">
        <v>39</v>
      </c>
      <c r="E472" s="5">
        <v>29434</v>
      </c>
      <c r="F472" s="5" t="s">
        <v>41</v>
      </c>
      <c r="G472" s="5">
        <f t="shared" si="15"/>
        <v>1</v>
      </c>
      <c r="H472" s="6">
        <v>43011</v>
      </c>
      <c r="I472" s="7">
        <v>0.70694444444444438</v>
      </c>
    </row>
    <row r="473" spans="1:9" x14ac:dyDescent="0.2">
      <c r="A473" s="1">
        <f t="shared" si="14"/>
        <v>43007</v>
      </c>
      <c r="B473" s="4" t="s">
        <v>37</v>
      </c>
      <c r="C473" s="4" t="s">
        <v>38</v>
      </c>
      <c r="D473" s="4" t="s">
        <v>39</v>
      </c>
      <c r="E473" s="5">
        <v>29692</v>
      </c>
      <c r="F473" s="5" t="s">
        <v>41</v>
      </c>
      <c r="G473" s="5">
        <f t="shared" si="15"/>
        <v>1</v>
      </c>
      <c r="H473" s="6">
        <v>43007</v>
      </c>
      <c r="I473" s="7">
        <v>0.77430555555555547</v>
      </c>
    </row>
    <row r="474" spans="1:9" x14ac:dyDescent="0.2">
      <c r="A474" s="1">
        <f t="shared" si="14"/>
        <v>43006</v>
      </c>
      <c r="B474" s="4" t="s">
        <v>37</v>
      </c>
      <c r="C474" s="4" t="s">
        <v>38</v>
      </c>
      <c r="D474" s="4" t="s">
        <v>39</v>
      </c>
      <c r="E474" s="5">
        <v>29667</v>
      </c>
      <c r="F474" s="5" t="s">
        <v>41</v>
      </c>
      <c r="G474" s="5">
        <f t="shared" si="15"/>
        <v>1</v>
      </c>
      <c r="H474" s="6">
        <v>43006</v>
      </c>
      <c r="I474" s="7">
        <v>0.70833333333333337</v>
      </c>
    </row>
    <row r="475" spans="1:9" x14ac:dyDescent="0.2">
      <c r="A475" s="1">
        <f t="shared" si="14"/>
        <v>43005</v>
      </c>
      <c r="B475" s="4" t="s">
        <v>37</v>
      </c>
      <c r="C475" s="4" t="s">
        <v>38</v>
      </c>
      <c r="D475" s="4" t="s">
        <v>39</v>
      </c>
      <c r="E475" s="5">
        <v>29828</v>
      </c>
      <c r="F475" s="5" t="s">
        <v>40</v>
      </c>
      <c r="G475" s="5">
        <f t="shared" si="15"/>
        <v>-1</v>
      </c>
      <c r="H475" s="6">
        <v>43005</v>
      </c>
      <c r="I475" s="7">
        <v>0.69861111111111107</v>
      </c>
    </row>
    <row r="476" spans="1:9" x14ac:dyDescent="0.2">
      <c r="A476" s="1">
        <f t="shared" si="14"/>
        <v>43004</v>
      </c>
      <c r="B476" s="4" t="s">
        <v>37</v>
      </c>
      <c r="C476" s="4" t="s">
        <v>38</v>
      </c>
      <c r="D476" s="4" t="s">
        <v>39</v>
      </c>
      <c r="E476" s="5">
        <v>30127</v>
      </c>
      <c r="F476" s="5" t="s">
        <v>40</v>
      </c>
      <c r="G476" s="5">
        <f t="shared" si="15"/>
        <v>-1</v>
      </c>
      <c r="H476" s="6">
        <v>43004</v>
      </c>
      <c r="I476" s="7">
        <v>0.70208333333333339</v>
      </c>
    </row>
    <row r="477" spans="1:9" x14ac:dyDescent="0.2">
      <c r="A477" s="1">
        <f t="shared" si="14"/>
        <v>43003</v>
      </c>
      <c r="B477" s="4" t="s">
        <v>37</v>
      </c>
      <c r="C477" s="4" t="s">
        <v>38</v>
      </c>
      <c r="D477" s="4" t="s">
        <v>39</v>
      </c>
      <c r="E477" s="5">
        <v>29713</v>
      </c>
      <c r="F477" s="5" t="s">
        <v>41</v>
      </c>
      <c r="G477" s="5">
        <f t="shared" si="15"/>
        <v>1</v>
      </c>
      <c r="H477" s="6">
        <v>43003</v>
      </c>
      <c r="I477" s="7">
        <v>0.7055555555555556</v>
      </c>
    </row>
    <row r="478" spans="1:9" x14ac:dyDescent="0.2">
      <c r="A478" s="1">
        <f t="shared" si="14"/>
        <v>43000</v>
      </c>
      <c r="B478" s="4" t="s">
        <v>37</v>
      </c>
      <c r="C478" s="4" t="s">
        <v>38</v>
      </c>
      <c r="D478" s="4" t="s">
        <v>39</v>
      </c>
      <c r="E478" s="5">
        <v>29551</v>
      </c>
      <c r="F478" s="5" t="s">
        <v>40</v>
      </c>
      <c r="G478" s="5">
        <f t="shared" si="15"/>
        <v>-1</v>
      </c>
      <c r="H478" s="6">
        <v>43000</v>
      </c>
      <c r="I478" s="7">
        <v>0.69444444444444453</v>
      </c>
    </row>
    <row r="479" spans="1:9" x14ac:dyDescent="0.2">
      <c r="A479" s="1">
        <f t="shared" si="14"/>
        <v>42999</v>
      </c>
      <c r="B479" s="4" t="s">
        <v>37</v>
      </c>
      <c r="C479" s="4" t="s">
        <v>38</v>
      </c>
      <c r="D479" s="4" t="s">
        <v>39</v>
      </c>
      <c r="E479" s="5">
        <v>29576</v>
      </c>
      <c r="F479" s="5" t="s">
        <v>41</v>
      </c>
      <c r="G479" s="5">
        <f t="shared" si="15"/>
        <v>1</v>
      </c>
      <c r="H479" s="6">
        <v>42999</v>
      </c>
      <c r="I479" s="7">
        <v>0.69027777777777777</v>
      </c>
    </row>
    <row r="480" spans="1:9" x14ac:dyDescent="0.2">
      <c r="A480" s="1">
        <f t="shared" si="14"/>
        <v>42998</v>
      </c>
      <c r="B480" s="4" t="s">
        <v>37</v>
      </c>
      <c r="C480" s="4" t="s">
        <v>38</v>
      </c>
      <c r="D480" s="4" t="s">
        <v>39</v>
      </c>
      <c r="E480" s="5">
        <v>29753</v>
      </c>
      <c r="F480" s="5" t="s">
        <v>41</v>
      </c>
      <c r="G480" s="5">
        <f t="shared" si="15"/>
        <v>1</v>
      </c>
      <c r="H480" s="6">
        <v>42998</v>
      </c>
      <c r="I480" s="7">
        <v>0.70624999999999993</v>
      </c>
    </row>
    <row r="481" spans="1:9" x14ac:dyDescent="0.2">
      <c r="A481" s="1">
        <f t="shared" si="14"/>
        <v>42997</v>
      </c>
      <c r="B481" s="4" t="s">
        <v>37</v>
      </c>
      <c r="C481" s="4" t="s">
        <v>38</v>
      </c>
      <c r="D481" s="4" t="s">
        <v>39</v>
      </c>
      <c r="E481" s="5">
        <v>29661</v>
      </c>
      <c r="F481" s="5" t="s">
        <v>41</v>
      </c>
      <c r="G481" s="5">
        <f t="shared" si="15"/>
        <v>1</v>
      </c>
      <c r="H481" s="6">
        <v>42997</v>
      </c>
      <c r="I481" s="7">
        <v>0.70000000000000007</v>
      </c>
    </row>
    <row r="482" spans="1:9" x14ac:dyDescent="0.2">
      <c r="A482" s="1">
        <f t="shared" si="14"/>
        <v>42996</v>
      </c>
      <c r="B482" s="4" t="s">
        <v>37</v>
      </c>
      <c r="C482" s="4" t="s">
        <v>38</v>
      </c>
      <c r="D482" s="4" t="s">
        <v>39</v>
      </c>
      <c r="E482" s="5">
        <v>29723</v>
      </c>
      <c r="F482" s="5" t="s">
        <v>41</v>
      </c>
      <c r="G482" s="5">
        <f t="shared" si="15"/>
        <v>1</v>
      </c>
      <c r="H482" s="6">
        <v>42996</v>
      </c>
      <c r="I482" s="7">
        <v>0.69374999999999998</v>
      </c>
    </row>
    <row r="483" spans="1:9" x14ac:dyDescent="0.2">
      <c r="A483" s="1">
        <f t="shared" si="14"/>
        <v>42993</v>
      </c>
      <c r="B483" s="4" t="s">
        <v>37</v>
      </c>
      <c r="C483" s="4" t="s">
        <v>38</v>
      </c>
      <c r="D483" s="4" t="s">
        <v>39</v>
      </c>
      <c r="E483" s="5">
        <v>29925</v>
      </c>
      <c r="F483" s="5" t="s">
        <v>40</v>
      </c>
      <c r="G483" s="5">
        <f t="shared" si="15"/>
        <v>-1</v>
      </c>
      <c r="H483" s="6">
        <v>42993</v>
      </c>
      <c r="I483" s="7">
        <v>0.68958333333333333</v>
      </c>
    </row>
    <row r="484" spans="1:9" x14ac:dyDescent="0.2">
      <c r="A484" s="1">
        <f t="shared" si="14"/>
        <v>42992</v>
      </c>
      <c r="B484" s="4" t="s">
        <v>37</v>
      </c>
      <c r="C484" s="4" t="s">
        <v>38</v>
      </c>
      <c r="D484" s="4" t="s">
        <v>39</v>
      </c>
      <c r="E484" s="5">
        <v>29972</v>
      </c>
      <c r="F484" s="5" t="s">
        <v>41</v>
      </c>
      <c r="G484" s="5">
        <f t="shared" si="15"/>
        <v>1</v>
      </c>
      <c r="H484" s="6">
        <v>42992</v>
      </c>
      <c r="I484" s="7">
        <v>0.69236111111111109</v>
      </c>
    </row>
    <row r="485" spans="1:9" x14ac:dyDescent="0.2">
      <c r="A485" s="1">
        <f t="shared" si="14"/>
        <v>42991</v>
      </c>
      <c r="B485" s="4" t="s">
        <v>37</v>
      </c>
      <c r="C485" s="4" t="s">
        <v>38</v>
      </c>
      <c r="D485" s="4" t="s">
        <v>39</v>
      </c>
      <c r="E485" s="5">
        <v>30001</v>
      </c>
      <c r="F485" s="5" t="s">
        <v>41</v>
      </c>
      <c r="G485" s="5">
        <f t="shared" si="15"/>
        <v>1</v>
      </c>
      <c r="H485" s="6">
        <v>42991</v>
      </c>
      <c r="I485" s="7">
        <v>0.70138888888888884</v>
      </c>
    </row>
    <row r="486" spans="1:9" x14ac:dyDescent="0.2">
      <c r="A486" s="1">
        <f t="shared" si="14"/>
        <v>42990</v>
      </c>
      <c r="B486" s="4" t="s">
        <v>37</v>
      </c>
      <c r="C486" s="4" t="s">
        <v>38</v>
      </c>
      <c r="D486" s="4" t="s">
        <v>39</v>
      </c>
      <c r="E486" s="5">
        <v>29876</v>
      </c>
      <c r="F486" s="5" t="s">
        <v>40</v>
      </c>
      <c r="G486" s="5">
        <f t="shared" si="15"/>
        <v>-1</v>
      </c>
      <c r="H486" s="6">
        <v>42990</v>
      </c>
      <c r="I486" s="7">
        <v>0.70208333333333339</v>
      </c>
    </row>
    <row r="487" spans="1:9" x14ac:dyDescent="0.2">
      <c r="A487" s="1">
        <f t="shared" si="14"/>
        <v>42989</v>
      </c>
      <c r="B487" s="4" t="s">
        <v>37</v>
      </c>
      <c r="C487" s="4" t="s">
        <v>38</v>
      </c>
      <c r="D487" s="4" t="s">
        <v>39</v>
      </c>
      <c r="E487" s="5">
        <v>30092</v>
      </c>
      <c r="F487" s="5" t="s">
        <v>41</v>
      </c>
      <c r="G487" s="5">
        <f t="shared" si="15"/>
        <v>1</v>
      </c>
      <c r="H487" s="6">
        <v>42989</v>
      </c>
      <c r="I487" s="7">
        <v>0.71388888888888891</v>
      </c>
    </row>
    <row r="488" spans="1:9" x14ac:dyDescent="0.2">
      <c r="A488" s="1">
        <f t="shared" si="14"/>
        <v>42986</v>
      </c>
      <c r="B488" s="4" t="s">
        <v>37</v>
      </c>
      <c r="C488" s="4" t="s">
        <v>38</v>
      </c>
      <c r="D488" s="4" t="s">
        <v>39</v>
      </c>
      <c r="E488" s="5">
        <v>30388</v>
      </c>
      <c r="F488" s="5" t="s">
        <v>40</v>
      </c>
      <c r="G488" s="5">
        <f t="shared" si="15"/>
        <v>-1</v>
      </c>
      <c r="H488" s="6">
        <v>42986</v>
      </c>
      <c r="I488" s="7">
        <v>0.7006944444444444</v>
      </c>
    </row>
    <row r="489" spans="1:9" x14ac:dyDescent="0.2">
      <c r="A489" s="1">
        <f t="shared" si="14"/>
        <v>42985</v>
      </c>
      <c r="B489" s="4" t="s">
        <v>37</v>
      </c>
      <c r="C489" s="4" t="s">
        <v>38</v>
      </c>
      <c r="D489" s="4" t="s">
        <v>39</v>
      </c>
      <c r="E489" s="5">
        <v>30164</v>
      </c>
      <c r="F489" s="5" t="s">
        <v>41</v>
      </c>
      <c r="G489" s="5">
        <f t="shared" si="15"/>
        <v>1</v>
      </c>
      <c r="H489" s="6">
        <v>42985</v>
      </c>
      <c r="I489" s="7">
        <v>0.69097222222222221</v>
      </c>
    </row>
    <row r="490" spans="1:9" x14ac:dyDescent="0.2">
      <c r="A490" s="1">
        <f t="shared" si="14"/>
        <v>42984</v>
      </c>
      <c r="B490" s="4" t="s">
        <v>37</v>
      </c>
      <c r="C490" s="4" t="s">
        <v>38</v>
      </c>
      <c r="D490" s="4" t="s">
        <v>39</v>
      </c>
      <c r="E490" s="5">
        <v>30205</v>
      </c>
      <c r="F490" s="5" t="s">
        <v>40</v>
      </c>
      <c r="G490" s="5">
        <f t="shared" si="15"/>
        <v>-1</v>
      </c>
      <c r="H490" s="6">
        <v>42984</v>
      </c>
      <c r="I490" s="7">
        <v>0.71180555555555547</v>
      </c>
    </row>
    <row r="491" spans="1:9" x14ac:dyDescent="0.2">
      <c r="A491" s="1">
        <f t="shared" si="14"/>
        <v>42983</v>
      </c>
      <c r="B491" s="4" t="s">
        <v>37</v>
      </c>
      <c r="C491" s="4" t="s">
        <v>38</v>
      </c>
      <c r="D491" s="4" t="s">
        <v>39</v>
      </c>
      <c r="E491" s="5">
        <v>30151</v>
      </c>
      <c r="F491" s="5" t="s">
        <v>40</v>
      </c>
      <c r="G491" s="5">
        <f t="shared" si="15"/>
        <v>-1</v>
      </c>
      <c r="H491" s="6">
        <v>42983</v>
      </c>
      <c r="I491" s="7">
        <v>0.69861111111111107</v>
      </c>
    </row>
    <row r="492" spans="1:9" x14ac:dyDescent="0.2">
      <c r="A492" s="1">
        <f t="shared" si="14"/>
        <v>42982</v>
      </c>
      <c r="B492" s="4" t="s">
        <v>37</v>
      </c>
      <c r="C492" s="4" t="s">
        <v>38</v>
      </c>
      <c r="D492" s="4" t="s">
        <v>39</v>
      </c>
      <c r="E492" s="5">
        <v>30165</v>
      </c>
      <c r="F492" s="5" t="s">
        <v>40</v>
      </c>
      <c r="G492" s="5">
        <f t="shared" si="15"/>
        <v>-1</v>
      </c>
      <c r="H492" s="6">
        <v>42982</v>
      </c>
      <c r="I492" s="7">
        <v>0.69374999999999998</v>
      </c>
    </row>
    <row r="493" spans="1:9" x14ac:dyDescent="0.2">
      <c r="A493" s="1">
        <f t="shared" si="14"/>
        <v>42979</v>
      </c>
      <c r="B493" s="4" t="s">
        <v>37</v>
      </c>
      <c r="C493" s="4" t="s">
        <v>38</v>
      </c>
      <c r="D493" s="4" t="s">
        <v>39</v>
      </c>
      <c r="E493" s="5">
        <v>29742</v>
      </c>
      <c r="F493" s="5" t="s">
        <v>41</v>
      </c>
      <c r="G493" s="5">
        <f t="shared" si="15"/>
        <v>1</v>
      </c>
      <c r="H493" s="6">
        <v>42979</v>
      </c>
      <c r="I493" s="7">
        <v>0.70972222222222225</v>
      </c>
    </row>
    <row r="494" spans="1:9" x14ac:dyDescent="0.2">
      <c r="A494" s="1">
        <f t="shared" si="14"/>
        <v>42978</v>
      </c>
      <c r="B494" s="4" t="s">
        <v>37</v>
      </c>
      <c r="C494" s="4" t="s">
        <v>38</v>
      </c>
      <c r="D494" s="4" t="s">
        <v>39</v>
      </c>
      <c r="E494" s="5">
        <v>29456</v>
      </c>
      <c r="F494" s="5" t="s">
        <v>41</v>
      </c>
      <c r="G494" s="5">
        <f t="shared" si="15"/>
        <v>1</v>
      </c>
      <c r="H494" s="6">
        <v>42978</v>
      </c>
      <c r="I494" s="7">
        <v>0.80833333333333324</v>
      </c>
    </row>
    <row r="495" spans="1:9" x14ac:dyDescent="0.2">
      <c r="A495" s="1">
        <f t="shared" si="14"/>
        <v>42977</v>
      </c>
      <c r="B495" s="4" t="s">
        <v>37</v>
      </c>
      <c r="C495" s="4" t="s">
        <v>38</v>
      </c>
      <c r="D495" s="4" t="s">
        <v>39</v>
      </c>
      <c r="E495" s="5">
        <v>29601</v>
      </c>
      <c r="F495" s="5" t="s">
        <v>41</v>
      </c>
      <c r="G495" s="5">
        <f t="shared" si="15"/>
        <v>1</v>
      </c>
      <c r="H495" s="6">
        <v>42977</v>
      </c>
      <c r="I495" s="7">
        <v>0.70138888888888884</v>
      </c>
    </row>
    <row r="496" spans="1:9" x14ac:dyDescent="0.2">
      <c r="A496" s="1">
        <f t="shared" si="14"/>
        <v>42976</v>
      </c>
      <c r="B496" s="4" t="s">
        <v>37</v>
      </c>
      <c r="C496" s="4" t="s">
        <v>38</v>
      </c>
      <c r="D496" s="4" t="s">
        <v>39</v>
      </c>
      <c r="E496" s="5">
        <v>29636</v>
      </c>
      <c r="F496" s="5" t="s">
        <v>40</v>
      </c>
      <c r="G496" s="5">
        <f t="shared" si="15"/>
        <v>-1</v>
      </c>
      <c r="H496" s="6">
        <v>42976</v>
      </c>
      <c r="I496" s="7">
        <v>0.75555555555555554</v>
      </c>
    </row>
    <row r="497" spans="1:9" x14ac:dyDescent="0.2">
      <c r="A497" s="1">
        <f t="shared" si="14"/>
        <v>42975</v>
      </c>
      <c r="B497" s="4" t="s">
        <v>37</v>
      </c>
      <c r="C497" s="4" t="s">
        <v>38</v>
      </c>
      <c r="D497" s="4" t="s">
        <v>39</v>
      </c>
      <c r="E497" s="5">
        <v>29140</v>
      </c>
      <c r="F497" s="5" t="s">
        <v>41</v>
      </c>
      <c r="G497" s="5">
        <f t="shared" si="15"/>
        <v>1</v>
      </c>
      <c r="H497" s="6">
        <v>42975</v>
      </c>
      <c r="I497" s="7">
        <v>0.7055555555555556</v>
      </c>
    </row>
    <row r="498" spans="1:9" x14ac:dyDescent="0.2">
      <c r="A498" s="1">
        <f t="shared" si="14"/>
        <v>42971</v>
      </c>
      <c r="B498" s="4" t="s">
        <v>37</v>
      </c>
      <c r="C498" s="4" t="s">
        <v>38</v>
      </c>
      <c r="D498" s="4" t="s">
        <v>39</v>
      </c>
      <c r="E498" s="5">
        <v>28879</v>
      </c>
      <c r="F498" s="5" t="s">
        <v>40</v>
      </c>
      <c r="G498" s="5">
        <f t="shared" si="15"/>
        <v>-1</v>
      </c>
      <c r="H498" s="6">
        <v>42971</v>
      </c>
      <c r="I498" s="7">
        <v>0.69791666666666663</v>
      </c>
    </row>
    <row r="499" spans="1:9" x14ac:dyDescent="0.2">
      <c r="A499" s="1">
        <f t="shared" si="14"/>
        <v>42970</v>
      </c>
      <c r="B499" s="4" t="s">
        <v>37</v>
      </c>
      <c r="C499" s="4" t="s">
        <v>38</v>
      </c>
      <c r="D499" s="4" t="s">
        <v>39</v>
      </c>
      <c r="E499" s="5">
        <v>28975</v>
      </c>
      <c r="F499" s="5" t="s">
        <v>41</v>
      </c>
      <c r="G499" s="5">
        <f t="shared" si="15"/>
        <v>1</v>
      </c>
      <c r="H499" s="6">
        <v>42970</v>
      </c>
      <c r="I499" s="7">
        <v>0.68819444444444444</v>
      </c>
    </row>
    <row r="500" spans="1:9" x14ac:dyDescent="0.2">
      <c r="A500" s="1">
        <f t="shared" si="14"/>
        <v>42969</v>
      </c>
      <c r="B500" s="4" t="s">
        <v>37</v>
      </c>
      <c r="C500" s="4" t="s">
        <v>38</v>
      </c>
      <c r="D500" s="4" t="s">
        <v>39</v>
      </c>
      <c r="E500" s="5">
        <v>28919</v>
      </c>
      <c r="F500" s="5" t="s">
        <v>41</v>
      </c>
      <c r="G500" s="5">
        <f t="shared" si="15"/>
        <v>1</v>
      </c>
      <c r="H500" s="6">
        <v>42969</v>
      </c>
      <c r="I500" s="7">
        <v>0.70208333333333339</v>
      </c>
    </row>
    <row r="501" spans="1:9" x14ac:dyDescent="0.2">
      <c r="A501" s="1">
        <f t="shared" si="14"/>
        <v>42968</v>
      </c>
      <c r="B501" s="4" t="s">
        <v>37</v>
      </c>
      <c r="C501" s="4" t="s">
        <v>38</v>
      </c>
      <c r="D501" s="4" t="s">
        <v>39</v>
      </c>
      <c r="E501" s="5">
        <v>28944</v>
      </c>
      <c r="F501" s="5" t="s">
        <v>40</v>
      </c>
      <c r="G501" s="5">
        <f t="shared" si="15"/>
        <v>-1</v>
      </c>
      <c r="H501" s="6">
        <v>42968</v>
      </c>
      <c r="I501" s="7">
        <v>0.70347222222222217</v>
      </c>
    </row>
    <row r="502" spans="1:9" x14ac:dyDescent="0.2">
      <c r="A502" s="1">
        <f t="shared" si="14"/>
        <v>42965</v>
      </c>
      <c r="B502" s="4" t="s">
        <v>37</v>
      </c>
      <c r="C502" s="4" t="s">
        <v>38</v>
      </c>
      <c r="D502" s="4" t="s">
        <v>39</v>
      </c>
      <c r="E502" s="5">
        <v>29134</v>
      </c>
      <c r="F502" s="5" t="s">
        <v>41</v>
      </c>
      <c r="G502" s="5">
        <f t="shared" si="15"/>
        <v>1</v>
      </c>
      <c r="H502" s="6">
        <v>42965</v>
      </c>
      <c r="I502" s="7">
        <v>0.72291666666666676</v>
      </c>
    </row>
    <row r="503" spans="1:9" x14ac:dyDescent="0.2">
      <c r="A503" s="1">
        <f t="shared" si="14"/>
        <v>42964</v>
      </c>
      <c r="B503" s="4" t="s">
        <v>37</v>
      </c>
      <c r="C503" s="4" t="s">
        <v>38</v>
      </c>
      <c r="D503" s="4" t="s">
        <v>39</v>
      </c>
      <c r="E503" s="5">
        <v>28989</v>
      </c>
      <c r="F503" s="5" t="s">
        <v>40</v>
      </c>
      <c r="G503" s="5">
        <f t="shared" si="15"/>
        <v>-1</v>
      </c>
      <c r="H503" s="6">
        <v>42964</v>
      </c>
      <c r="I503" s="7">
        <v>0.70763888888888893</v>
      </c>
    </row>
    <row r="504" spans="1:9" x14ac:dyDescent="0.2">
      <c r="A504" s="1">
        <f t="shared" si="14"/>
        <v>42963</v>
      </c>
      <c r="B504" s="4" t="s">
        <v>37</v>
      </c>
      <c r="C504" s="4" t="s">
        <v>38</v>
      </c>
      <c r="D504" s="4" t="s">
        <v>39</v>
      </c>
      <c r="E504" s="5">
        <v>28726</v>
      </c>
      <c r="F504" s="5" t="s">
        <v>40</v>
      </c>
      <c r="G504" s="5">
        <f t="shared" si="15"/>
        <v>-1</v>
      </c>
      <c r="H504" s="6">
        <v>42963</v>
      </c>
      <c r="I504" s="7">
        <v>0.70624999999999993</v>
      </c>
    </row>
    <row r="505" spans="1:9" x14ac:dyDescent="0.2">
      <c r="A505" s="1">
        <f t="shared" si="14"/>
        <v>42961</v>
      </c>
      <c r="B505" s="4" t="s">
        <v>37</v>
      </c>
      <c r="C505" s="4" t="s">
        <v>38</v>
      </c>
      <c r="D505" s="4" t="s">
        <v>39</v>
      </c>
      <c r="E505" s="5">
        <v>28901</v>
      </c>
      <c r="F505" s="5" t="s">
        <v>40</v>
      </c>
      <c r="G505" s="5">
        <f t="shared" si="15"/>
        <v>-1</v>
      </c>
      <c r="H505" s="6">
        <v>42961</v>
      </c>
      <c r="I505" s="7">
        <v>0.70138888888888884</v>
      </c>
    </row>
    <row r="506" spans="1:9" x14ac:dyDescent="0.2">
      <c r="A506" s="1">
        <f t="shared" si="14"/>
        <v>42958</v>
      </c>
      <c r="B506" s="4" t="s">
        <v>37</v>
      </c>
      <c r="C506" s="4" t="s">
        <v>38</v>
      </c>
      <c r="D506" s="4" t="s">
        <v>39</v>
      </c>
      <c r="E506" s="5">
        <v>29002</v>
      </c>
      <c r="F506" s="5" t="s">
        <v>41</v>
      </c>
      <c r="G506" s="5">
        <f t="shared" si="15"/>
        <v>1</v>
      </c>
      <c r="H506" s="6">
        <v>42958</v>
      </c>
      <c r="I506" s="7">
        <v>0.69930555555555562</v>
      </c>
    </row>
    <row r="507" spans="1:9" x14ac:dyDescent="0.2">
      <c r="A507" s="1">
        <f t="shared" si="14"/>
        <v>42957</v>
      </c>
      <c r="B507" s="4" t="s">
        <v>37</v>
      </c>
      <c r="C507" s="4" t="s">
        <v>38</v>
      </c>
      <c r="D507" s="4" t="s">
        <v>39</v>
      </c>
      <c r="E507" s="5">
        <v>28901</v>
      </c>
      <c r="F507" s="5" t="s">
        <v>41</v>
      </c>
      <c r="G507" s="5">
        <f t="shared" si="15"/>
        <v>1</v>
      </c>
      <c r="H507" s="6">
        <v>42957</v>
      </c>
      <c r="I507" s="7">
        <v>0.70277777777777783</v>
      </c>
    </row>
    <row r="508" spans="1:9" x14ac:dyDescent="0.2">
      <c r="A508" s="1">
        <f t="shared" si="14"/>
        <v>42956</v>
      </c>
      <c r="B508" s="4" t="s">
        <v>37</v>
      </c>
      <c r="C508" s="4" t="s">
        <v>38</v>
      </c>
      <c r="D508" s="4" t="s">
        <v>39</v>
      </c>
      <c r="E508" s="5">
        <v>28560</v>
      </c>
      <c r="F508" s="5" t="s">
        <v>41</v>
      </c>
      <c r="G508" s="5">
        <f t="shared" si="15"/>
        <v>1</v>
      </c>
      <c r="H508" s="6">
        <v>42956</v>
      </c>
      <c r="I508" s="7">
        <v>0.71736111111111101</v>
      </c>
    </row>
    <row r="509" spans="1:9" x14ac:dyDescent="0.2">
      <c r="A509" s="1">
        <f t="shared" si="14"/>
        <v>42955</v>
      </c>
      <c r="B509" s="4" t="s">
        <v>37</v>
      </c>
      <c r="C509" s="4" t="s">
        <v>38</v>
      </c>
      <c r="D509" s="4" t="s">
        <v>39</v>
      </c>
      <c r="E509" s="5">
        <v>28447</v>
      </c>
      <c r="F509" s="5" t="s">
        <v>41</v>
      </c>
      <c r="G509" s="5">
        <f t="shared" si="15"/>
        <v>1</v>
      </c>
      <c r="H509" s="6">
        <v>42955</v>
      </c>
      <c r="I509" s="7">
        <v>0.72291666666666676</v>
      </c>
    </row>
    <row r="510" spans="1:9" x14ac:dyDescent="0.2">
      <c r="A510" s="1">
        <f t="shared" si="14"/>
        <v>42954</v>
      </c>
      <c r="B510" s="4" t="s">
        <v>37</v>
      </c>
      <c r="C510" s="4" t="s">
        <v>38</v>
      </c>
      <c r="D510" s="4" t="s">
        <v>39</v>
      </c>
      <c r="E510" s="5">
        <v>28554</v>
      </c>
      <c r="F510" s="5" t="s">
        <v>42</v>
      </c>
      <c r="G510" s="5">
        <f t="shared" si="15"/>
        <v>1</v>
      </c>
      <c r="H510" s="6">
        <v>42954</v>
      </c>
      <c r="I510" s="7">
        <v>0.53194444444444444</v>
      </c>
    </row>
    <row r="511" spans="1:9" x14ac:dyDescent="0.2">
      <c r="A511" s="1">
        <f t="shared" si="14"/>
        <v>42951</v>
      </c>
      <c r="B511" s="4" t="s">
        <v>37</v>
      </c>
      <c r="C511" s="4" t="s">
        <v>38</v>
      </c>
      <c r="D511" s="4" t="s">
        <v>39</v>
      </c>
      <c r="E511" s="5">
        <v>28554</v>
      </c>
      <c r="F511" s="5" t="s">
        <v>41</v>
      </c>
      <c r="G511" s="5">
        <f t="shared" si="15"/>
        <v>1</v>
      </c>
      <c r="H511" s="6">
        <v>42951</v>
      </c>
      <c r="I511" s="7">
        <v>0.70833333333333337</v>
      </c>
    </row>
    <row r="512" spans="1:9" x14ac:dyDescent="0.2">
      <c r="A512" s="1">
        <f t="shared" si="14"/>
        <v>42950</v>
      </c>
      <c r="B512" s="4" t="s">
        <v>37</v>
      </c>
      <c r="C512" s="4" t="s">
        <v>38</v>
      </c>
      <c r="D512" s="4" t="s">
        <v>39</v>
      </c>
      <c r="E512" s="5">
        <v>28374</v>
      </c>
      <c r="F512" s="5" t="s">
        <v>40</v>
      </c>
      <c r="G512" s="5">
        <f t="shared" si="15"/>
        <v>-1</v>
      </c>
      <c r="H512" s="6">
        <v>42950</v>
      </c>
      <c r="I512" s="7">
        <v>0.71805555555555556</v>
      </c>
    </row>
    <row r="513" spans="1:9" x14ac:dyDescent="0.2">
      <c r="A513" s="1">
        <f t="shared" si="14"/>
        <v>42949</v>
      </c>
      <c r="B513" s="4" t="s">
        <v>37</v>
      </c>
      <c r="C513" s="4" t="s">
        <v>38</v>
      </c>
      <c r="D513" s="4" t="s">
        <v>39</v>
      </c>
      <c r="E513" s="5">
        <v>28467</v>
      </c>
      <c r="F513" s="5" t="s">
        <v>40</v>
      </c>
      <c r="G513" s="5">
        <f t="shared" si="15"/>
        <v>-1</v>
      </c>
      <c r="H513" s="6">
        <v>42949</v>
      </c>
      <c r="I513" s="7">
        <v>0.71458333333333324</v>
      </c>
    </row>
    <row r="514" spans="1:9" x14ac:dyDescent="0.2">
      <c r="A514" s="1">
        <f t="shared" si="14"/>
        <v>42948</v>
      </c>
      <c r="B514" s="4" t="s">
        <v>37</v>
      </c>
      <c r="C514" s="4" t="s">
        <v>38</v>
      </c>
      <c r="D514" s="4" t="s">
        <v>39</v>
      </c>
      <c r="E514" s="5">
        <v>28544</v>
      </c>
      <c r="F514" s="5" t="s">
        <v>40</v>
      </c>
      <c r="G514" s="5">
        <f t="shared" si="15"/>
        <v>-1</v>
      </c>
      <c r="H514" s="6">
        <v>42948</v>
      </c>
      <c r="I514" s="7">
        <v>0.71319444444444446</v>
      </c>
    </row>
    <row r="515" spans="1:9" x14ac:dyDescent="0.2">
      <c r="A515" s="1">
        <f t="shared" ref="A515:A578" si="16">H515</f>
        <v>42947</v>
      </c>
      <c r="B515" s="4" t="s">
        <v>37</v>
      </c>
      <c r="C515" s="4" t="s">
        <v>38</v>
      </c>
      <c r="D515" s="4" t="s">
        <v>39</v>
      </c>
      <c r="E515" s="5">
        <v>28513</v>
      </c>
      <c r="F515" s="5" t="s">
        <v>40</v>
      </c>
      <c r="G515" s="5">
        <f t="shared" ref="G515:G578" si="17">IF(F515="-",-1,1)</f>
        <v>-1</v>
      </c>
      <c r="H515" s="6">
        <v>42947</v>
      </c>
      <c r="I515" s="7">
        <v>0.83333333333333337</v>
      </c>
    </row>
    <row r="516" spans="1:9" x14ac:dyDescent="0.2">
      <c r="A516" s="1">
        <f t="shared" si="16"/>
        <v>42944</v>
      </c>
      <c r="B516" s="4" t="s">
        <v>37</v>
      </c>
      <c r="C516" s="4" t="s">
        <v>38</v>
      </c>
      <c r="D516" s="4" t="s">
        <v>39</v>
      </c>
      <c r="E516" s="5">
        <v>28443</v>
      </c>
      <c r="F516" s="5" t="s">
        <v>41</v>
      </c>
      <c r="G516" s="5">
        <f t="shared" si="17"/>
        <v>1</v>
      </c>
      <c r="H516" s="6">
        <v>42944</v>
      </c>
      <c r="I516" s="7">
        <v>0.70277777777777783</v>
      </c>
    </row>
    <row r="517" spans="1:9" x14ac:dyDescent="0.2">
      <c r="A517" s="1">
        <f t="shared" si="16"/>
        <v>42943</v>
      </c>
      <c r="B517" s="4" t="s">
        <v>37</v>
      </c>
      <c r="C517" s="4" t="s">
        <v>38</v>
      </c>
      <c r="D517" s="4" t="s">
        <v>39</v>
      </c>
      <c r="E517" s="5">
        <v>28327</v>
      </c>
      <c r="F517" s="5" t="s">
        <v>42</v>
      </c>
      <c r="G517" s="5">
        <f t="shared" si="17"/>
        <v>1</v>
      </c>
      <c r="H517" s="6">
        <v>42943</v>
      </c>
      <c r="I517" s="7">
        <v>0.55277777777777781</v>
      </c>
    </row>
    <row r="518" spans="1:9" x14ac:dyDescent="0.2">
      <c r="A518" s="1">
        <f t="shared" si="16"/>
        <v>42942</v>
      </c>
      <c r="B518" s="4" t="s">
        <v>37</v>
      </c>
      <c r="C518" s="4" t="s">
        <v>38</v>
      </c>
      <c r="D518" s="4" t="s">
        <v>39</v>
      </c>
      <c r="E518" s="5">
        <v>28327</v>
      </c>
      <c r="F518" s="5" t="s">
        <v>40</v>
      </c>
      <c r="G518" s="5">
        <f t="shared" si="17"/>
        <v>-1</v>
      </c>
      <c r="H518" s="6">
        <v>42942</v>
      </c>
      <c r="I518" s="7">
        <v>0.70624999999999993</v>
      </c>
    </row>
    <row r="519" spans="1:9" x14ac:dyDescent="0.2">
      <c r="A519" s="1">
        <f t="shared" si="16"/>
        <v>42941</v>
      </c>
      <c r="B519" s="4" t="s">
        <v>37</v>
      </c>
      <c r="C519" s="4" t="s">
        <v>38</v>
      </c>
      <c r="D519" s="4" t="s">
        <v>39</v>
      </c>
      <c r="E519" s="5">
        <v>28423</v>
      </c>
      <c r="F519" s="5" t="s">
        <v>40</v>
      </c>
      <c r="G519" s="5">
        <f t="shared" si="17"/>
        <v>-1</v>
      </c>
      <c r="H519" s="6">
        <v>42941</v>
      </c>
      <c r="I519" s="7">
        <v>0.7055555555555556</v>
      </c>
    </row>
    <row r="520" spans="1:9" x14ac:dyDescent="0.2">
      <c r="A520" s="1">
        <f t="shared" si="16"/>
        <v>42940</v>
      </c>
      <c r="B520" s="4" t="s">
        <v>37</v>
      </c>
      <c r="C520" s="4" t="s">
        <v>38</v>
      </c>
      <c r="D520" s="4" t="s">
        <v>39</v>
      </c>
      <c r="E520" s="5">
        <v>28539</v>
      </c>
      <c r="F520" s="5" t="s">
        <v>41</v>
      </c>
      <c r="G520" s="5">
        <f t="shared" si="17"/>
        <v>1</v>
      </c>
      <c r="H520" s="6">
        <v>42940</v>
      </c>
      <c r="I520" s="7">
        <v>0.70208333333333339</v>
      </c>
    </row>
    <row r="521" spans="1:9" x14ac:dyDescent="0.2">
      <c r="A521" s="1">
        <f t="shared" si="16"/>
        <v>42937</v>
      </c>
      <c r="B521" s="4" t="s">
        <v>37</v>
      </c>
      <c r="C521" s="4" t="s">
        <v>38</v>
      </c>
      <c r="D521" s="4" t="s">
        <v>39</v>
      </c>
      <c r="E521" s="5">
        <v>28320</v>
      </c>
      <c r="F521" s="5" t="s">
        <v>41</v>
      </c>
      <c r="G521" s="5">
        <f t="shared" si="17"/>
        <v>1</v>
      </c>
      <c r="H521" s="6">
        <v>42937</v>
      </c>
      <c r="I521" s="7">
        <v>0.69930555555555562</v>
      </c>
    </row>
    <row r="522" spans="1:9" x14ac:dyDescent="0.2">
      <c r="A522" s="1">
        <f t="shared" si="16"/>
        <v>42936</v>
      </c>
      <c r="B522" s="4" t="s">
        <v>37</v>
      </c>
      <c r="C522" s="4" t="s">
        <v>38</v>
      </c>
      <c r="D522" s="4" t="s">
        <v>39</v>
      </c>
      <c r="E522" s="5">
        <v>28165</v>
      </c>
      <c r="F522" s="5" t="s">
        <v>40</v>
      </c>
      <c r="G522" s="5">
        <f t="shared" si="17"/>
        <v>-1</v>
      </c>
      <c r="H522" s="6">
        <v>42936</v>
      </c>
      <c r="I522" s="7">
        <v>0.70000000000000007</v>
      </c>
    </row>
    <row r="523" spans="1:9" x14ac:dyDescent="0.2">
      <c r="A523" s="1">
        <f t="shared" si="16"/>
        <v>42935</v>
      </c>
      <c r="B523" s="4" t="s">
        <v>37</v>
      </c>
      <c r="C523" s="4" t="s">
        <v>38</v>
      </c>
      <c r="D523" s="4" t="s">
        <v>39</v>
      </c>
      <c r="E523" s="5">
        <v>28198</v>
      </c>
      <c r="F523" s="5" t="s">
        <v>40</v>
      </c>
      <c r="G523" s="5">
        <f t="shared" si="17"/>
        <v>-1</v>
      </c>
      <c r="H523" s="6">
        <v>42935</v>
      </c>
      <c r="I523" s="7">
        <v>0.69791666666666663</v>
      </c>
    </row>
    <row r="524" spans="1:9" x14ac:dyDescent="0.2">
      <c r="A524" s="1">
        <f t="shared" si="16"/>
        <v>42934</v>
      </c>
      <c r="B524" s="4" t="s">
        <v>37</v>
      </c>
      <c r="C524" s="4" t="s">
        <v>38</v>
      </c>
      <c r="D524" s="4" t="s">
        <v>39</v>
      </c>
      <c r="E524" s="5">
        <v>28188</v>
      </c>
      <c r="F524" s="5" t="s">
        <v>41</v>
      </c>
      <c r="G524" s="5">
        <f t="shared" si="17"/>
        <v>1</v>
      </c>
      <c r="H524" s="6">
        <v>42934</v>
      </c>
      <c r="I524" s="7">
        <v>0.70000000000000007</v>
      </c>
    </row>
    <row r="525" spans="1:9" x14ac:dyDescent="0.2">
      <c r="A525" s="1">
        <f t="shared" si="16"/>
        <v>42933</v>
      </c>
      <c r="B525" s="4" t="s">
        <v>37</v>
      </c>
      <c r="C525" s="4" t="s">
        <v>38</v>
      </c>
      <c r="D525" s="4" t="s">
        <v>39</v>
      </c>
      <c r="E525" s="5">
        <v>28036</v>
      </c>
      <c r="F525" s="5" t="s">
        <v>40</v>
      </c>
      <c r="G525" s="5">
        <f t="shared" si="17"/>
        <v>-1</v>
      </c>
      <c r="H525" s="6">
        <v>42933</v>
      </c>
      <c r="I525" s="7">
        <v>0.69652777777777775</v>
      </c>
    </row>
    <row r="526" spans="1:9" x14ac:dyDescent="0.2">
      <c r="A526" s="1">
        <f t="shared" si="16"/>
        <v>42930</v>
      </c>
      <c r="B526" s="4" t="s">
        <v>37</v>
      </c>
      <c r="C526" s="4" t="s">
        <v>38</v>
      </c>
      <c r="D526" s="4" t="s">
        <v>39</v>
      </c>
      <c r="E526" s="5">
        <v>27850</v>
      </c>
      <c r="F526" s="5" t="s">
        <v>41</v>
      </c>
      <c r="G526" s="5">
        <f t="shared" si="17"/>
        <v>1</v>
      </c>
      <c r="H526" s="6">
        <v>42930</v>
      </c>
      <c r="I526" s="7">
        <v>0.70208333333333339</v>
      </c>
    </row>
    <row r="527" spans="1:9" x14ac:dyDescent="0.2">
      <c r="A527" s="1">
        <f t="shared" si="16"/>
        <v>42929</v>
      </c>
      <c r="B527" s="4" t="s">
        <v>37</v>
      </c>
      <c r="C527" s="4" t="s">
        <v>38</v>
      </c>
      <c r="D527" s="4" t="s">
        <v>39</v>
      </c>
      <c r="E527" s="5">
        <v>27936</v>
      </c>
      <c r="F527" s="5" t="s">
        <v>40</v>
      </c>
      <c r="G527" s="5">
        <f t="shared" si="17"/>
        <v>-1</v>
      </c>
      <c r="H527" s="6">
        <v>42929</v>
      </c>
      <c r="I527" s="7">
        <v>0.7006944444444444</v>
      </c>
    </row>
    <row r="528" spans="1:9" x14ac:dyDescent="0.2">
      <c r="A528" s="1">
        <f t="shared" si="16"/>
        <v>42928</v>
      </c>
      <c r="B528" s="4" t="s">
        <v>37</v>
      </c>
      <c r="C528" s="4" t="s">
        <v>38</v>
      </c>
      <c r="D528" s="4" t="s">
        <v>39</v>
      </c>
      <c r="E528" s="5">
        <v>27878</v>
      </c>
      <c r="F528" s="5" t="s">
        <v>40</v>
      </c>
      <c r="G528" s="5">
        <f t="shared" si="17"/>
        <v>-1</v>
      </c>
      <c r="H528" s="6">
        <v>42928</v>
      </c>
      <c r="I528" s="7">
        <v>0.71944444444444444</v>
      </c>
    </row>
    <row r="529" spans="1:9" x14ac:dyDescent="0.2">
      <c r="A529" s="1">
        <f t="shared" si="16"/>
        <v>42927</v>
      </c>
      <c r="B529" s="4" t="s">
        <v>37</v>
      </c>
      <c r="C529" s="4" t="s">
        <v>38</v>
      </c>
      <c r="D529" s="4" t="s">
        <v>39</v>
      </c>
      <c r="E529" s="5">
        <v>27772</v>
      </c>
      <c r="F529" s="5" t="s">
        <v>40</v>
      </c>
      <c r="G529" s="5">
        <f t="shared" si="17"/>
        <v>-1</v>
      </c>
      <c r="H529" s="6">
        <v>42927</v>
      </c>
      <c r="I529" s="7">
        <v>0.69930555555555562</v>
      </c>
    </row>
    <row r="530" spans="1:9" x14ac:dyDescent="0.2">
      <c r="A530" s="1">
        <f t="shared" si="16"/>
        <v>42926</v>
      </c>
      <c r="B530" s="4" t="s">
        <v>37</v>
      </c>
      <c r="C530" s="4" t="s">
        <v>38</v>
      </c>
      <c r="D530" s="4" t="s">
        <v>39</v>
      </c>
      <c r="E530" s="5">
        <v>27719</v>
      </c>
      <c r="F530" s="5" t="s">
        <v>40</v>
      </c>
      <c r="G530" s="5">
        <f t="shared" si="17"/>
        <v>-1</v>
      </c>
      <c r="H530" s="6">
        <v>42926</v>
      </c>
      <c r="I530" s="7">
        <v>0.70138888888888884</v>
      </c>
    </row>
    <row r="531" spans="1:9" x14ac:dyDescent="0.2">
      <c r="A531" s="1">
        <f t="shared" si="16"/>
        <v>42923</v>
      </c>
      <c r="B531" s="4" t="s">
        <v>37</v>
      </c>
      <c r="C531" s="4" t="s">
        <v>38</v>
      </c>
      <c r="D531" s="4" t="s">
        <v>39</v>
      </c>
      <c r="E531" s="5">
        <v>28009</v>
      </c>
      <c r="F531" s="5" t="s">
        <v>40</v>
      </c>
      <c r="G531" s="5">
        <f t="shared" si="17"/>
        <v>-1</v>
      </c>
      <c r="H531" s="6">
        <v>42923</v>
      </c>
      <c r="I531" s="7">
        <v>0.7090277777777777</v>
      </c>
    </row>
    <row r="532" spans="1:9" x14ac:dyDescent="0.2">
      <c r="A532" s="1">
        <f t="shared" si="16"/>
        <v>42922</v>
      </c>
      <c r="B532" s="4" t="s">
        <v>37</v>
      </c>
      <c r="C532" s="4" t="s">
        <v>38</v>
      </c>
      <c r="D532" s="4" t="s">
        <v>39</v>
      </c>
      <c r="E532" s="5">
        <v>28135</v>
      </c>
      <c r="F532" s="5" t="s">
        <v>40</v>
      </c>
      <c r="G532" s="5">
        <f t="shared" si="17"/>
        <v>-1</v>
      </c>
      <c r="H532" s="6">
        <v>42922</v>
      </c>
      <c r="I532" s="7">
        <v>0.70208333333333339</v>
      </c>
    </row>
    <row r="533" spans="1:9" x14ac:dyDescent="0.2">
      <c r="A533" s="1">
        <f t="shared" si="16"/>
        <v>42921</v>
      </c>
      <c r="B533" s="4" t="s">
        <v>37</v>
      </c>
      <c r="C533" s="4" t="s">
        <v>38</v>
      </c>
      <c r="D533" s="4" t="s">
        <v>39</v>
      </c>
      <c r="E533" s="5">
        <v>28066</v>
      </c>
      <c r="F533" s="5" t="s">
        <v>40</v>
      </c>
      <c r="G533" s="5">
        <f t="shared" si="17"/>
        <v>-1</v>
      </c>
      <c r="H533" s="6">
        <v>42921</v>
      </c>
      <c r="I533" s="7">
        <v>0.70763888888888893</v>
      </c>
    </row>
    <row r="534" spans="1:9" x14ac:dyDescent="0.2">
      <c r="A534" s="1">
        <f t="shared" si="16"/>
        <v>42920</v>
      </c>
      <c r="B534" s="4" t="s">
        <v>37</v>
      </c>
      <c r="C534" s="4" t="s">
        <v>38</v>
      </c>
      <c r="D534" s="4" t="s">
        <v>39</v>
      </c>
      <c r="E534" s="5">
        <v>28149</v>
      </c>
      <c r="F534" s="5" t="s">
        <v>42</v>
      </c>
      <c r="G534" s="5">
        <f t="shared" si="17"/>
        <v>1</v>
      </c>
      <c r="H534" s="6">
        <v>42920</v>
      </c>
      <c r="I534" s="7">
        <v>0.69861111111111107</v>
      </c>
    </row>
    <row r="535" spans="1:9" x14ac:dyDescent="0.2">
      <c r="A535" s="1">
        <f t="shared" si="16"/>
        <v>42919</v>
      </c>
      <c r="B535" s="4" t="s">
        <v>37</v>
      </c>
      <c r="C535" s="4" t="s">
        <v>38</v>
      </c>
      <c r="D535" s="4" t="s">
        <v>39</v>
      </c>
      <c r="E535" s="5">
        <v>28292</v>
      </c>
      <c r="F535" s="5" t="s">
        <v>40</v>
      </c>
      <c r="G535" s="5">
        <f t="shared" si="17"/>
        <v>-1</v>
      </c>
      <c r="H535" s="6">
        <v>42919</v>
      </c>
      <c r="I535" s="7">
        <v>0.70486111111111116</v>
      </c>
    </row>
    <row r="536" spans="1:9" x14ac:dyDescent="0.2">
      <c r="A536" s="1">
        <f t="shared" si="16"/>
        <v>42916</v>
      </c>
      <c r="B536" s="4" t="s">
        <v>37</v>
      </c>
      <c r="C536" s="4" t="s">
        <v>38</v>
      </c>
      <c r="D536" s="4" t="s">
        <v>39</v>
      </c>
      <c r="E536" s="5">
        <v>28803</v>
      </c>
      <c r="F536" s="5" t="s">
        <v>40</v>
      </c>
      <c r="G536" s="5">
        <f t="shared" si="17"/>
        <v>-1</v>
      </c>
      <c r="H536" s="6">
        <v>42916</v>
      </c>
      <c r="I536" s="7">
        <v>0.8027777777777777</v>
      </c>
    </row>
    <row r="537" spans="1:9" x14ac:dyDescent="0.2">
      <c r="A537" s="1">
        <f t="shared" si="16"/>
        <v>42915</v>
      </c>
      <c r="B537" s="4" t="s">
        <v>37</v>
      </c>
      <c r="C537" s="4" t="s">
        <v>38</v>
      </c>
      <c r="D537" s="4" t="s">
        <v>39</v>
      </c>
      <c r="E537" s="5">
        <v>28782</v>
      </c>
      <c r="F537" s="5" t="s">
        <v>40</v>
      </c>
      <c r="G537" s="5">
        <f t="shared" si="17"/>
        <v>-1</v>
      </c>
      <c r="H537" s="6">
        <v>42915</v>
      </c>
      <c r="I537" s="7">
        <v>0.70000000000000007</v>
      </c>
    </row>
    <row r="538" spans="1:9" x14ac:dyDescent="0.2">
      <c r="A538" s="1">
        <f t="shared" si="16"/>
        <v>42914</v>
      </c>
      <c r="B538" s="4" t="s">
        <v>37</v>
      </c>
      <c r="C538" s="4" t="s">
        <v>38</v>
      </c>
      <c r="D538" s="4" t="s">
        <v>39</v>
      </c>
      <c r="E538" s="5">
        <v>28797</v>
      </c>
      <c r="F538" s="5" t="s">
        <v>41</v>
      </c>
      <c r="G538" s="5">
        <f t="shared" si="17"/>
        <v>1</v>
      </c>
      <c r="H538" s="6">
        <v>42914</v>
      </c>
      <c r="I538" s="7">
        <v>0.6972222222222223</v>
      </c>
    </row>
    <row r="539" spans="1:9" x14ac:dyDescent="0.2">
      <c r="A539" s="1">
        <f t="shared" si="16"/>
        <v>42913</v>
      </c>
      <c r="B539" s="4" t="s">
        <v>37</v>
      </c>
      <c r="C539" s="4" t="s">
        <v>38</v>
      </c>
      <c r="D539" s="4" t="s">
        <v>39</v>
      </c>
      <c r="E539" s="5">
        <v>28738</v>
      </c>
      <c r="F539" s="5" t="s">
        <v>41</v>
      </c>
      <c r="G539" s="5">
        <f t="shared" si="17"/>
        <v>1</v>
      </c>
      <c r="H539" s="6">
        <v>42913</v>
      </c>
      <c r="I539" s="7">
        <v>0.69861111111111107</v>
      </c>
    </row>
    <row r="540" spans="1:9" x14ac:dyDescent="0.2">
      <c r="A540" s="1">
        <f t="shared" si="16"/>
        <v>42909</v>
      </c>
      <c r="B540" s="4" t="s">
        <v>37</v>
      </c>
      <c r="C540" s="4" t="s">
        <v>38</v>
      </c>
      <c r="D540" s="4" t="s">
        <v>39</v>
      </c>
      <c r="E540" s="5">
        <v>28753</v>
      </c>
      <c r="F540" s="5" t="s">
        <v>41</v>
      </c>
      <c r="G540" s="5">
        <f t="shared" si="17"/>
        <v>1</v>
      </c>
      <c r="H540" s="6">
        <v>42909</v>
      </c>
      <c r="I540" s="7">
        <v>0.6958333333333333</v>
      </c>
    </row>
    <row r="541" spans="1:9" x14ac:dyDescent="0.2">
      <c r="A541" s="1">
        <f t="shared" si="16"/>
        <v>42908</v>
      </c>
      <c r="B541" s="4" t="s">
        <v>37</v>
      </c>
      <c r="C541" s="4" t="s">
        <v>38</v>
      </c>
      <c r="D541" s="4" t="s">
        <v>39</v>
      </c>
      <c r="E541" s="5">
        <v>28702</v>
      </c>
      <c r="F541" s="5" t="s">
        <v>41</v>
      </c>
      <c r="G541" s="5">
        <f t="shared" si="17"/>
        <v>1</v>
      </c>
      <c r="H541" s="6">
        <v>42908</v>
      </c>
      <c r="I541" s="7">
        <v>0.7055555555555556</v>
      </c>
    </row>
    <row r="542" spans="1:9" x14ac:dyDescent="0.2">
      <c r="A542" s="1">
        <f t="shared" si="16"/>
        <v>42907</v>
      </c>
      <c r="B542" s="4" t="s">
        <v>37</v>
      </c>
      <c r="C542" s="4" t="s">
        <v>38</v>
      </c>
      <c r="D542" s="4" t="s">
        <v>39</v>
      </c>
      <c r="E542" s="5">
        <v>28567</v>
      </c>
      <c r="F542" s="5" t="s">
        <v>40</v>
      </c>
      <c r="G542" s="5">
        <f t="shared" si="17"/>
        <v>-1</v>
      </c>
      <c r="H542" s="6">
        <v>42907</v>
      </c>
      <c r="I542" s="7">
        <v>0.6972222222222223</v>
      </c>
    </row>
    <row r="543" spans="1:9" x14ac:dyDescent="0.2">
      <c r="A543" s="1">
        <f t="shared" si="16"/>
        <v>42906</v>
      </c>
      <c r="B543" s="4" t="s">
        <v>37</v>
      </c>
      <c r="C543" s="4" t="s">
        <v>38</v>
      </c>
      <c r="D543" s="4" t="s">
        <v>39</v>
      </c>
      <c r="E543" s="5">
        <v>28531</v>
      </c>
      <c r="F543" s="5" t="s">
        <v>41</v>
      </c>
      <c r="G543" s="5">
        <f t="shared" si="17"/>
        <v>1</v>
      </c>
      <c r="H543" s="6">
        <v>42906</v>
      </c>
      <c r="I543" s="7">
        <v>0.69652777777777775</v>
      </c>
    </row>
    <row r="544" spans="1:9" x14ac:dyDescent="0.2">
      <c r="A544" s="1">
        <f t="shared" si="16"/>
        <v>42905</v>
      </c>
      <c r="B544" s="4" t="s">
        <v>37</v>
      </c>
      <c r="C544" s="4" t="s">
        <v>38</v>
      </c>
      <c r="D544" s="4" t="s">
        <v>39</v>
      </c>
      <c r="E544" s="5">
        <v>28558</v>
      </c>
      <c r="F544" s="5" t="s">
        <v>40</v>
      </c>
      <c r="G544" s="5">
        <f t="shared" si="17"/>
        <v>-1</v>
      </c>
      <c r="H544" s="6">
        <v>42905</v>
      </c>
      <c r="I544" s="7">
        <v>0.69513888888888886</v>
      </c>
    </row>
    <row r="545" spans="1:9" x14ac:dyDescent="0.2">
      <c r="A545" s="1">
        <f t="shared" si="16"/>
        <v>42902</v>
      </c>
      <c r="B545" s="4" t="s">
        <v>37</v>
      </c>
      <c r="C545" s="4" t="s">
        <v>38</v>
      </c>
      <c r="D545" s="4" t="s">
        <v>39</v>
      </c>
      <c r="E545" s="5">
        <v>28657</v>
      </c>
      <c r="F545" s="5" t="s">
        <v>40</v>
      </c>
      <c r="G545" s="5">
        <f t="shared" si="17"/>
        <v>-1</v>
      </c>
      <c r="H545" s="6">
        <v>42902</v>
      </c>
      <c r="I545" s="7">
        <v>0.70624999999999993</v>
      </c>
    </row>
    <row r="546" spans="1:9" x14ac:dyDescent="0.2">
      <c r="A546" s="1">
        <f t="shared" si="16"/>
        <v>42901</v>
      </c>
      <c r="B546" s="4" t="s">
        <v>37</v>
      </c>
      <c r="C546" s="4" t="s">
        <v>38</v>
      </c>
      <c r="D546" s="4" t="s">
        <v>39</v>
      </c>
      <c r="E546" s="5">
        <v>28703</v>
      </c>
      <c r="F546" s="5" t="s">
        <v>41</v>
      </c>
      <c r="G546" s="5">
        <f t="shared" si="17"/>
        <v>1</v>
      </c>
      <c r="H546" s="6">
        <v>42901</v>
      </c>
      <c r="I546" s="7">
        <v>0.71180555555555547</v>
      </c>
    </row>
    <row r="547" spans="1:9" x14ac:dyDescent="0.2">
      <c r="A547" s="1">
        <f t="shared" si="16"/>
        <v>42900</v>
      </c>
      <c r="B547" s="4" t="s">
        <v>37</v>
      </c>
      <c r="C547" s="4" t="s">
        <v>38</v>
      </c>
      <c r="D547" s="4" t="s">
        <v>39</v>
      </c>
      <c r="E547" s="5">
        <v>28822</v>
      </c>
      <c r="F547" s="5" t="s">
        <v>42</v>
      </c>
      <c r="G547" s="5">
        <f t="shared" si="17"/>
        <v>1</v>
      </c>
      <c r="H547" s="6">
        <v>42900</v>
      </c>
      <c r="I547" s="7">
        <v>0.70208333333333339</v>
      </c>
    </row>
    <row r="548" spans="1:9" x14ac:dyDescent="0.2">
      <c r="A548" s="1">
        <f t="shared" si="16"/>
        <v>42899</v>
      </c>
      <c r="B548" s="4" t="s">
        <v>37</v>
      </c>
      <c r="C548" s="4" t="s">
        <v>38</v>
      </c>
      <c r="D548" s="4" t="s">
        <v>39</v>
      </c>
      <c r="E548" s="5">
        <v>28720</v>
      </c>
      <c r="F548" s="5" t="s">
        <v>40</v>
      </c>
      <c r="G548" s="5">
        <f t="shared" si="17"/>
        <v>-1</v>
      </c>
      <c r="H548" s="6">
        <v>42899</v>
      </c>
      <c r="I548" s="7">
        <v>0.69930555555555562</v>
      </c>
    </row>
    <row r="549" spans="1:9" x14ac:dyDescent="0.2">
      <c r="A549" s="1">
        <f t="shared" si="16"/>
        <v>42898</v>
      </c>
      <c r="B549" s="4" t="s">
        <v>37</v>
      </c>
      <c r="C549" s="4" t="s">
        <v>38</v>
      </c>
      <c r="D549" s="4" t="s">
        <v>39</v>
      </c>
      <c r="E549" s="5">
        <v>28878</v>
      </c>
      <c r="F549" s="5" t="s">
        <v>41</v>
      </c>
      <c r="G549" s="5">
        <f t="shared" si="17"/>
        <v>1</v>
      </c>
      <c r="H549" s="6">
        <v>42898</v>
      </c>
      <c r="I549" s="7">
        <v>0.68958333333333333</v>
      </c>
    </row>
    <row r="550" spans="1:9" x14ac:dyDescent="0.2">
      <c r="A550" s="1">
        <f t="shared" si="16"/>
        <v>42895</v>
      </c>
      <c r="B550" s="4" t="s">
        <v>37</v>
      </c>
      <c r="C550" s="4" t="s">
        <v>38</v>
      </c>
      <c r="D550" s="4" t="s">
        <v>39</v>
      </c>
      <c r="E550" s="5">
        <v>28916</v>
      </c>
      <c r="F550" s="5" t="s">
        <v>41</v>
      </c>
      <c r="G550" s="5">
        <f t="shared" si="17"/>
        <v>1</v>
      </c>
      <c r="H550" s="6">
        <v>42895</v>
      </c>
      <c r="I550" s="7">
        <v>0.71180555555555547</v>
      </c>
    </row>
    <row r="551" spans="1:9" x14ac:dyDescent="0.2">
      <c r="A551" s="1">
        <f t="shared" si="16"/>
        <v>42894</v>
      </c>
      <c r="B551" s="4" t="s">
        <v>37</v>
      </c>
      <c r="C551" s="4" t="s">
        <v>38</v>
      </c>
      <c r="D551" s="4" t="s">
        <v>39</v>
      </c>
      <c r="E551" s="5">
        <v>29161</v>
      </c>
      <c r="F551" s="5" t="s">
        <v>40</v>
      </c>
      <c r="G551" s="5">
        <f t="shared" si="17"/>
        <v>-1</v>
      </c>
      <c r="H551" s="6">
        <v>42894</v>
      </c>
      <c r="I551" s="7">
        <v>0.70486111111111116</v>
      </c>
    </row>
    <row r="552" spans="1:9" x14ac:dyDescent="0.2">
      <c r="A552" s="1">
        <f t="shared" si="16"/>
        <v>42893</v>
      </c>
      <c r="B552" s="4" t="s">
        <v>37</v>
      </c>
      <c r="C552" s="4" t="s">
        <v>38</v>
      </c>
      <c r="D552" s="4" t="s">
        <v>39</v>
      </c>
      <c r="E552" s="5">
        <v>29232</v>
      </c>
      <c r="F552" s="5" t="s">
        <v>40</v>
      </c>
      <c r="G552" s="5">
        <f t="shared" si="17"/>
        <v>-1</v>
      </c>
      <c r="H552" s="6">
        <v>42893</v>
      </c>
      <c r="I552" s="7">
        <v>0.69305555555555554</v>
      </c>
    </row>
    <row r="553" spans="1:9" x14ac:dyDescent="0.2">
      <c r="A553" s="1">
        <f t="shared" si="16"/>
        <v>42892</v>
      </c>
      <c r="B553" s="4" t="s">
        <v>37</v>
      </c>
      <c r="C553" s="4" t="s">
        <v>38</v>
      </c>
      <c r="D553" s="4" t="s">
        <v>39</v>
      </c>
      <c r="E553" s="5">
        <v>29323</v>
      </c>
      <c r="F553" s="5" t="s">
        <v>41</v>
      </c>
      <c r="G553" s="5">
        <f t="shared" si="17"/>
        <v>1</v>
      </c>
      <c r="H553" s="6">
        <v>42892</v>
      </c>
      <c r="I553" s="7">
        <v>0.7055555555555556</v>
      </c>
    </row>
    <row r="554" spans="1:9" x14ac:dyDescent="0.2">
      <c r="A554" s="1">
        <f t="shared" si="16"/>
        <v>42891</v>
      </c>
      <c r="B554" s="4" t="s">
        <v>37</v>
      </c>
      <c r="C554" s="4" t="s">
        <v>38</v>
      </c>
      <c r="D554" s="4" t="s">
        <v>39</v>
      </c>
      <c r="E554" s="5">
        <v>29081</v>
      </c>
      <c r="F554" s="5" t="s">
        <v>40</v>
      </c>
      <c r="G554" s="5">
        <f t="shared" si="17"/>
        <v>-1</v>
      </c>
      <c r="H554" s="6">
        <v>42891</v>
      </c>
      <c r="I554" s="7">
        <v>0.71527777777777779</v>
      </c>
    </row>
    <row r="555" spans="1:9" x14ac:dyDescent="0.2">
      <c r="A555" s="1">
        <f t="shared" si="16"/>
        <v>42888</v>
      </c>
      <c r="B555" s="4" t="s">
        <v>37</v>
      </c>
      <c r="C555" s="4" t="s">
        <v>38</v>
      </c>
      <c r="D555" s="4" t="s">
        <v>39</v>
      </c>
      <c r="E555" s="5">
        <v>28757</v>
      </c>
      <c r="F555" s="5" t="s">
        <v>41</v>
      </c>
      <c r="G555" s="5">
        <f t="shared" si="17"/>
        <v>1</v>
      </c>
      <c r="H555" s="6">
        <v>42888</v>
      </c>
      <c r="I555" s="7">
        <v>0.70416666666666661</v>
      </c>
    </row>
    <row r="556" spans="1:9" x14ac:dyDescent="0.2">
      <c r="A556" s="1">
        <f t="shared" si="16"/>
        <v>42887</v>
      </c>
      <c r="B556" s="4" t="s">
        <v>37</v>
      </c>
      <c r="C556" s="4" t="s">
        <v>38</v>
      </c>
      <c r="D556" s="4" t="s">
        <v>39</v>
      </c>
      <c r="E556" s="5">
        <v>28828</v>
      </c>
      <c r="F556" s="5" t="s">
        <v>40</v>
      </c>
      <c r="G556" s="5">
        <f t="shared" si="17"/>
        <v>-1</v>
      </c>
      <c r="H556" s="6">
        <v>42887</v>
      </c>
      <c r="I556" s="7">
        <v>0.6958333333333333</v>
      </c>
    </row>
    <row r="557" spans="1:9" x14ac:dyDescent="0.2">
      <c r="A557" s="1">
        <f t="shared" si="16"/>
        <v>42886</v>
      </c>
      <c r="B557" s="4" t="s">
        <v>37</v>
      </c>
      <c r="C557" s="4" t="s">
        <v>38</v>
      </c>
      <c r="D557" s="4" t="s">
        <v>39</v>
      </c>
      <c r="E557" s="5">
        <v>28839</v>
      </c>
      <c r="F557" s="5" t="s">
        <v>41</v>
      </c>
      <c r="G557" s="5">
        <f t="shared" si="17"/>
        <v>1</v>
      </c>
      <c r="H557" s="6">
        <v>42886</v>
      </c>
      <c r="I557" s="7">
        <v>0.70972222222222225</v>
      </c>
    </row>
    <row r="558" spans="1:9" x14ac:dyDescent="0.2">
      <c r="A558" s="1">
        <f t="shared" si="16"/>
        <v>42885</v>
      </c>
      <c r="B558" s="4" t="s">
        <v>37</v>
      </c>
      <c r="C558" s="4" t="s">
        <v>38</v>
      </c>
      <c r="D558" s="4" t="s">
        <v>39</v>
      </c>
      <c r="E558" s="5">
        <v>28849</v>
      </c>
      <c r="F558" s="5" t="s">
        <v>40</v>
      </c>
      <c r="G558" s="5">
        <f t="shared" si="17"/>
        <v>-1</v>
      </c>
      <c r="H558" s="6">
        <v>42885</v>
      </c>
      <c r="I558" s="7">
        <v>0.70624999999999993</v>
      </c>
    </row>
    <row r="559" spans="1:9" x14ac:dyDescent="0.2">
      <c r="A559" s="1">
        <f t="shared" si="16"/>
        <v>42884</v>
      </c>
      <c r="B559" s="4" t="s">
        <v>37</v>
      </c>
      <c r="C559" s="4" t="s">
        <v>38</v>
      </c>
      <c r="D559" s="4" t="s">
        <v>39</v>
      </c>
      <c r="E559" s="5">
        <v>28846</v>
      </c>
      <c r="F559" s="5" t="s">
        <v>40</v>
      </c>
      <c r="G559" s="5">
        <f t="shared" si="17"/>
        <v>-1</v>
      </c>
      <c r="H559" s="6">
        <v>42884</v>
      </c>
      <c r="I559" s="7">
        <v>0.69652777777777775</v>
      </c>
    </row>
    <row r="560" spans="1:9" x14ac:dyDescent="0.2">
      <c r="A560" s="1">
        <f t="shared" si="16"/>
        <v>42881</v>
      </c>
      <c r="B560" s="4" t="s">
        <v>37</v>
      </c>
      <c r="C560" s="4" t="s">
        <v>38</v>
      </c>
      <c r="D560" s="4" t="s">
        <v>39</v>
      </c>
      <c r="E560" s="5">
        <v>28782</v>
      </c>
      <c r="F560" s="5" t="s">
        <v>41</v>
      </c>
      <c r="G560" s="5">
        <f t="shared" si="17"/>
        <v>1</v>
      </c>
      <c r="H560" s="6">
        <v>42881</v>
      </c>
      <c r="I560" s="7">
        <v>0.69930555555555562</v>
      </c>
    </row>
    <row r="561" spans="1:9" x14ac:dyDescent="0.2">
      <c r="A561" s="1">
        <f t="shared" si="16"/>
        <v>42880</v>
      </c>
      <c r="B561" s="4" t="s">
        <v>37</v>
      </c>
      <c r="C561" s="4" t="s">
        <v>38</v>
      </c>
      <c r="D561" s="4" t="s">
        <v>39</v>
      </c>
      <c r="E561" s="5">
        <v>28702</v>
      </c>
      <c r="F561" s="5" t="s">
        <v>41</v>
      </c>
      <c r="G561" s="5">
        <f t="shared" si="17"/>
        <v>1</v>
      </c>
      <c r="H561" s="6">
        <v>42880</v>
      </c>
      <c r="I561" s="7">
        <v>0.69652777777777775</v>
      </c>
    </row>
    <row r="562" spans="1:9" x14ac:dyDescent="0.2">
      <c r="A562" s="1">
        <f t="shared" si="16"/>
        <v>42879</v>
      </c>
      <c r="B562" s="4" t="s">
        <v>37</v>
      </c>
      <c r="C562" s="4" t="s">
        <v>38</v>
      </c>
      <c r="D562" s="4" t="s">
        <v>39</v>
      </c>
      <c r="E562" s="5">
        <v>28701</v>
      </c>
      <c r="F562" s="5" t="s">
        <v>41</v>
      </c>
      <c r="G562" s="5">
        <f t="shared" si="17"/>
        <v>1</v>
      </c>
      <c r="H562" s="6">
        <v>42879</v>
      </c>
      <c r="I562" s="7">
        <v>0.69930555555555562</v>
      </c>
    </row>
    <row r="563" spans="1:9" x14ac:dyDescent="0.2">
      <c r="A563" s="1">
        <f t="shared" si="16"/>
        <v>42878</v>
      </c>
      <c r="B563" s="4" t="s">
        <v>37</v>
      </c>
      <c r="C563" s="4" t="s">
        <v>38</v>
      </c>
      <c r="D563" s="4" t="s">
        <v>39</v>
      </c>
      <c r="E563" s="5">
        <v>28853</v>
      </c>
      <c r="F563" s="5" t="s">
        <v>40</v>
      </c>
      <c r="G563" s="5">
        <f t="shared" si="17"/>
        <v>-1</v>
      </c>
      <c r="H563" s="6">
        <v>42878</v>
      </c>
      <c r="I563" s="7">
        <v>0.69444444444444453</v>
      </c>
    </row>
    <row r="564" spans="1:9" x14ac:dyDescent="0.2">
      <c r="A564" s="1">
        <f t="shared" si="16"/>
        <v>42877</v>
      </c>
      <c r="B564" s="4" t="s">
        <v>37</v>
      </c>
      <c r="C564" s="4" t="s">
        <v>38</v>
      </c>
      <c r="D564" s="4" t="s">
        <v>39</v>
      </c>
      <c r="E564" s="5">
        <v>28673</v>
      </c>
      <c r="F564" s="5" t="s">
        <v>41</v>
      </c>
      <c r="G564" s="5">
        <f t="shared" si="17"/>
        <v>1</v>
      </c>
      <c r="H564" s="6">
        <v>42877</v>
      </c>
      <c r="I564" s="7">
        <v>0.70208333333333339</v>
      </c>
    </row>
    <row r="565" spans="1:9" x14ac:dyDescent="0.2">
      <c r="A565" s="1">
        <f t="shared" si="16"/>
        <v>42874</v>
      </c>
      <c r="B565" s="4" t="s">
        <v>37</v>
      </c>
      <c r="C565" s="4" t="s">
        <v>38</v>
      </c>
      <c r="D565" s="4" t="s">
        <v>39</v>
      </c>
      <c r="E565" s="5">
        <v>28659</v>
      </c>
      <c r="F565" s="5" t="s">
        <v>40</v>
      </c>
      <c r="G565" s="5">
        <f t="shared" si="17"/>
        <v>-1</v>
      </c>
      <c r="H565" s="6">
        <v>42874</v>
      </c>
      <c r="I565" s="7">
        <v>0.70347222222222217</v>
      </c>
    </row>
    <row r="566" spans="1:9" x14ac:dyDescent="0.2">
      <c r="A566" s="1">
        <f t="shared" si="16"/>
        <v>42873</v>
      </c>
      <c r="B566" s="4" t="s">
        <v>37</v>
      </c>
      <c r="C566" s="4" t="s">
        <v>38</v>
      </c>
      <c r="D566" s="4" t="s">
        <v>39</v>
      </c>
      <c r="E566" s="5">
        <v>28871</v>
      </c>
      <c r="F566" s="5" t="s">
        <v>41</v>
      </c>
      <c r="G566" s="5">
        <f t="shared" si="17"/>
        <v>1</v>
      </c>
      <c r="H566" s="6">
        <v>42873</v>
      </c>
      <c r="I566" s="7">
        <v>0.69861111111111107</v>
      </c>
    </row>
    <row r="567" spans="1:9" x14ac:dyDescent="0.2">
      <c r="A567" s="1">
        <f t="shared" si="16"/>
        <v>42872</v>
      </c>
      <c r="B567" s="4" t="s">
        <v>37</v>
      </c>
      <c r="C567" s="4" t="s">
        <v>38</v>
      </c>
      <c r="D567" s="4" t="s">
        <v>39</v>
      </c>
      <c r="E567" s="5">
        <v>28294</v>
      </c>
      <c r="F567" s="5" t="s">
        <v>41</v>
      </c>
      <c r="G567" s="5">
        <f t="shared" si="17"/>
        <v>1</v>
      </c>
      <c r="H567" s="6">
        <v>42872</v>
      </c>
      <c r="I567" s="7">
        <v>0.70277777777777783</v>
      </c>
    </row>
    <row r="568" spans="1:9" x14ac:dyDescent="0.2">
      <c r="A568" s="1">
        <f t="shared" si="16"/>
        <v>42871</v>
      </c>
      <c r="B568" s="4" t="s">
        <v>37</v>
      </c>
      <c r="C568" s="4" t="s">
        <v>38</v>
      </c>
      <c r="D568" s="4" t="s">
        <v>39</v>
      </c>
      <c r="E568" s="5">
        <v>28029</v>
      </c>
      <c r="F568" s="5" t="s">
        <v>40</v>
      </c>
      <c r="G568" s="5">
        <f t="shared" si="17"/>
        <v>-1</v>
      </c>
      <c r="H568" s="6">
        <v>42871</v>
      </c>
      <c r="I568" s="7">
        <v>0.69374999999999998</v>
      </c>
    </row>
    <row r="569" spans="1:9" x14ac:dyDescent="0.2">
      <c r="A569" s="1">
        <f t="shared" si="16"/>
        <v>42870</v>
      </c>
      <c r="B569" s="4" t="s">
        <v>37</v>
      </c>
      <c r="C569" s="4" t="s">
        <v>38</v>
      </c>
      <c r="D569" s="4" t="s">
        <v>39</v>
      </c>
      <c r="E569" s="5">
        <v>28042</v>
      </c>
      <c r="F569" s="5" t="s">
        <v>40</v>
      </c>
      <c r="G569" s="5">
        <f t="shared" si="17"/>
        <v>-1</v>
      </c>
      <c r="H569" s="6">
        <v>42870</v>
      </c>
      <c r="I569" s="7">
        <v>0.70208333333333339</v>
      </c>
    </row>
    <row r="570" spans="1:9" x14ac:dyDescent="0.2">
      <c r="A570" s="1">
        <f t="shared" si="16"/>
        <v>42867</v>
      </c>
      <c r="B570" s="4" t="s">
        <v>37</v>
      </c>
      <c r="C570" s="4" t="s">
        <v>38</v>
      </c>
      <c r="D570" s="4" t="s">
        <v>39</v>
      </c>
      <c r="E570" s="5">
        <v>28066</v>
      </c>
      <c r="F570" s="5" t="s">
        <v>41</v>
      </c>
      <c r="G570" s="5">
        <f t="shared" si="17"/>
        <v>1</v>
      </c>
      <c r="H570" s="6">
        <v>42867</v>
      </c>
      <c r="I570" s="7">
        <v>0.72916666666666663</v>
      </c>
    </row>
    <row r="571" spans="1:9" x14ac:dyDescent="0.2">
      <c r="A571" s="1">
        <f t="shared" si="16"/>
        <v>42866</v>
      </c>
      <c r="B571" s="4" t="s">
        <v>37</v>
      </c>
      <c r="C571" s="4" t="s">
        <v>38</v>
      </c>
      <c r="D571" s="4" t="s">
        <v>39</v>
      </c>
      <c r="E571" s="5">
        <v>27970</v>
      </c>
      <c r="F571" s="5" t="s">
        <v>40</v>
      </c>
      <c r="G571" s="5">
        <f t="shared" si="17"/>
        <v>-1</v>
      </c>
      <c r="H571" s="6">
        <v>42866</v>
      </c>
      <c r="I571" s="7">
        <v>0.70208333333333339</v>
      </c>
    </row>
    <row r="572" spans="1:9" x14ac:dyDescent="0.2">
      <c r="A572" s="1">
        <f t="shared" si="16"/>
        <v>42865</v>
      </c>
      <c r="B572" s="4" t="s">
        <v>37</v>
      </c>
      <c r="C572" s="4" t="s">
        <v>38</v>
      </c>
      <c r="D572" s="4" t="s">
        <v>39</v>
      </c>
      <c r="E572" s="5">
        <v>28087</v>
      </c>
      <c r="F572" s="5" t="s">
        <v>40</v>
      </c>
      <c r="G572" s="5">
        <f t="shared" si="17"/>
        <v>-1</v>
      </c>
      <c r="H572" s="6">
        <v>42865</v>
      </c>
      <c r="I572" s="7">
        <v>0.71388888888888891</v>
      </c>
    </row>
    <row r="573" spans="1:9" x14ac:dyDescent="0.2">
      <c r="A573" s="1">
        <f t="shared" si="16"/>
        <v>42864</v>
      </c>
      <c r="B573" s="4" t="s">
        <v>37</v>
      </c>
      <c r="C573" s="4" t="s">
        <v>38</v>
      </c>
      <c r="D573" s="4" t="s">
        <v>39</v>
      </c>
      <c r="E573" s="5">
        <v>28100</v>
      </c>
      <c r="F573" s="5" t="s">
        <v>40</v>
      </c>
      <c r="G573" s="5">
        <f t="shared" si="17"/>
        <v>-1</v>
      </c>
      <c r="H573" s="6">
        <v>42864</v>
      </c>
      <c r="I573" s="7">
        <v>0.6958333333333333</v>
      </c>
    </row>
    <row r="574" spans="1:9" x14ac:dyDescent="0.2">
      <c r="A574" s="1">
        <f t="shared" si="16"/>
        <v>42863</v>
      </c>
      <c r="B574" s="4" t="s">
        <v>37</v>
      </c>
      <c r="C574" s="4" t="s">
        <v>38</v>
      </c>
      <c r="D574" s="4" t="s">
        <v>39</v>
      </c>
      <c r="E574" s="5">
        <v>28161</v>
      </c>
      <c r="F574" s="5" t="s">
        <v>41</v>
      </c>
      <c r="G574" s="5">
        <f t="shared" si="17"/>
        <v>1</v>
      </c>
      <c r="H574" s="6">
        <v>42863</v>
      </c>
      <c r="I574" s="7">
        <v>0.69513888888888886</v>
      </c>
    </row>
    <row r="575" spans="1:9" x14ac:dyDescent="0.2">
      <c r="A575" s="1">
        <f t="shared" si="16"/>
        <v>42860</v>
      </c>
      <c r="B575" s="4" t="s">
        <v>37</v>
      </c>
      <c r="C575" s="4" t="s">
        <v>38</v>
      </c>
      <c r="D575" s="4" t="s">
        <v>39</v>
      </c>
      <c r="E575" s="5">
        <v>28227</v>
      </c>
      <c r="F575" s="5" t="s">
        <v>41</v>
      </c>
      <c r="G575" s="5">
        <f t="shared" si="17"/>
        <v>1</v>
      </c>
      <c r="H575" s="6">
        <v>42860</v>
      </c>
      <c r="I575" s="7">
        <v>0.70208333333333339</v>
      </c>
    </row>
    <row r="576" spans="1:9" x14ac:dyDescent="0.2">
      <c r="A576" s="1">
        <f t="shared" si="16"/>
        <v>42859</v>
      </c>
      <c r="B576" s="4" t="s">
        <v>37</v>
      </c>
      <c r="C576" s="4" t="s">
        <v>38</v>
      </c>
      <c r="D576" s="4" t="s">
        <v>39</v>
      </c>
      <c r="E576" s="5">
        <v>28184</v>
      </c>
      <c r="F576" s="5" t="s">
        <v>40</v>
      </c>
      <c r="G576" s="5">
        <f t="shared" si="17"/>
        <v>-1</v>
      </c>
      <c r="H576" s="6">
        <v>42859</v>
      </c>
      <c r="I576" s="7">
        <v>0.70833333333333337</v>
      </c>
    </row>
    <row r="577" spans="1:9" x14ac:dyDescent="0.2">
      <c r="A577" s="1">
        <f t="shared" si="16"/>
        <v>42858</v>
      </c>
      <c r="B577" s="4" t="s">
        <v>37</v>
      </c>
      <c r="C577" s="4" t="s">
        <v>38</v>
      </c>
      <c r="D577" s="4" t="s">
        <v>39</v>
      </c>
      <c r="E577" s="5">
        <v>28563</v>
      </c>
      <c r="F577" s="5" t="s">
        <v>41</v>
      </c>
      <c r="G577" s="5">
        <f t="shared" si="17"/>
        <v>1</v>
      </c>
      <c r="H577" s="6">
        <v>42858</v>
      </c>
      <c r="I577" s="7">
        <v>0.71805555555555556</v>
      </c>
    </row>
    <row r="578" spans="1:9" x14ac:dyDescent="0.2">
      <c r="A578" s="1">
        <f t="shared" si="16"/>
        <v>42857</v>
      </c>
      <c r="B578" s="4" t="s">
        <v>37</v>
      </c>
      <c r="C578" s="4" t="s">
        <v>38</v>
      </c>
      <c r="D578" s="4" t="s">
        <v>39</v>
      </c>
      <c r="E578" s="5">
        <v>28634</v>
      </c>
      <c r="F578" s="5" t="s">
        <v>40</v>
      </c>
      <c r="G578" s="5">
        <f t="shared" si="17"/>
        <v>-1</v>
      </c>
      <c r="H578" s="6">
        <v>42857</v>
      </c>
      <c r="I578" s="7">
        <v>0.69861111111111107</v>
      </c>
    </row>
    <row r="579" spans="1:9" x14ac:dyDescent="0.2">
      <c r="A579" s="1">
        <f t="shared" ref="A579:A642" si="18">H579</f>
        <v>42853</v>
      </c>
      <c r="B579" s="4" t="s">
        <v>37</v>
      </c>
      <c r="C579" s="4" t="s">
        <v>38</v>
      </c>
      <c r="D579" s="4" t="s">
        <v>39</v>
      </c>
      <c r="E579" s="5">
        <v>28887</v>
      </c>
      <c r="F579" s="5" t="s">
        <v>41</v>
      </c>
      <c r="G579" s="5">
        <f t="shared" ref="G579:G642" si="19">IF(F579="-",-1,1)</f>
        <v>1</v>
      </c>
      <c r="H579" s="6">
        <v>42853</v>
      </c>
      <c r="I579" s="7">
        <v>0.71527777777777779</v>
      </c>
    </row>
    <row r="580" spans="1:9" x14ac:dyDescent="0.2">
      <c r="A580" s="1">
        <f t="shared" si="18"/>
        <v>42852</v>
      </c>
      <c r="B580" s="4" t="s">
        <v>37</v>
      </c>
      <c r="C580" s="4" t="s">
        <v>38</v>
      </c>
      <c r="D580" s="4" t="s">
        <v>39</v>
      </c>
      <c r="E580" s="5">
        <v>28804</v>
      </c>
      <c r="F580" s="5" t="s">
        <v>41</v>
      </c>
      <c r="G580" s="5">
        <f t="shared" si="19"/>
        <v>1</v>
      </c>
      <c r="H580" s="6">
        <v>42852</v>
      </c>
      <c r="I580" s="7">
        <v>0.69444444444444453</v>
      </c>
    </row>
    <row r="581" spans="1:9" x14ac:dyDescent="0.2">
      <c r="A581" s="1">
        <f t="shared" si="18"/>
        <v>42851</v>
      </c>
      <c r="B581" s="4" t="s">
        <v>37</v>
      </c>
      <c r="C581" s="4" t="s">
        <v>38</v>
      </c>
      <c r="D581" s="4" t="s">
        <v>39</v>
      </c>
      <c r="E581" s="5">
        <v>28836</v>
      </c>
      <c r="F581" s="5" t="s">
        <v>41</v>
      </c>
      <c r="G581" s="5">
        <f t="shared" si="19"/>
        <v>1</v>
      </c>
      <c r="H581" s="6">
        <v>42851</v>
      </c>
      <c r="I581" s="7">
        <v>0.68958333333333333</v>
      </c>
    </row>
    <row r="582" spans="1:9" x14ac:dyDescent="0.2">
      <c r="A582" s="1">
        <f t="shared" si="18"/>
        <v>42850</v>
      </c>
      <c r="B582" s="4" t="s">
        <v>37</v>
      </c>
      <c r="C582" s="4" t="s">
        <v>38</v>
      </c>
      <c r="D582" s="4" t="s">
        <v>39</v>
      </c>
      <c r="E582" s="5">
        <v>28972</v>
      </c>
      <c r="F582" s="5" t="s">
        <v>40</v>
      </c>
      <c r="G582" s="5">
        <f t="shared" si="19"/>
        <v>-1</v>
      </c>
      <c r="H582" s="6">
        <v>42850</v>
      </c>
      <c r="I582" s="7">
        <v>0.7055555555555556</v>
      </c>
    </row>
    <row r="583" spans="1:9" x14ac:dyDescent="0.2">
      <c r="A583" s="1">
        <f t="shared" si="18"/>
        <v>42849</v>
      </c>
      <c r="B583" s="4" t="s">
        <v>37</v>
      </c>
      <c r="C583" s="4" t="s">
        <v>38</v>
      </c>
      <c r="D583" s="4" t="s">
        <v>39</v>
      </c>
      <c r="E583" s="5">
        <v>29076</v>
      </c>
      <c r="F583" s="5" t="s">
        <v>40</v>
      </c>
      <c r="G583" s="5">
        <f t="shared" si="19"/>
        <v>-1</v>
      </c>
      <c r="H583" s="6">
        <v>42849</v>
      </c>
      <c r="I583" s="7">
        <v>0.70486111111111116</v>
      </c>
    </row>
    <row r="584" spans="1:9" x14ac:dyDescent="0.2">
      <c r="A584" s="1">
        <f t="shared" si="18"/>
        <v>42846</v>
      </c>
      <c r="B584" s="4" t="s">
        <v>37</v>
      </c>
      <c r="C584" s="4" t="s">
        <v>38</v>
      </c>
      <c r="D584" s="4" t="s">
        <v>39</v>
      </c>
      <c r="E584" s="5">
        <v>29320</v>
      </c>
      <c r="F584" s="5" t="s">
        <v>41</v>
      </c>
      <c r="G584" s="5">
        <f t="shared" si="19"/>
        <v>1</v>
      </c>
      <c r="H584" s="6">
        <v>42846</v>
      </c>
      <c r="I584" s="7">
        <v>0.69097222222222221</v>
      </c>
    </row>
    <row r="585" spans="1:9" x14ac:dyDescent="0.2">
      <c r="A585" s="1">
        <f t="shared" si="18"/>
        <v>42845</v>
      </c>
      <c r="B585" s="4" t="s">
        <v>37</v>
      </c>
      <c r="C585" s="4" t="s">
        <v>38</v>
      </c>
      <c r="D585" s="4" t="s">
        <v>39</v>
      </c>
      <c r="E585" s="5">
        <v>29249</v>
      </c>
      <c r="F585" s="5" t="s">
        <v>40</v>
      </c>
      <c r="G585" s="5">
        <f t="shared" si="19"/>
        <v>-1</v>
      </c>
      <c r="H585" s="6">
        <v>42845</v>
      </c>
      <c r="I585" s="7">
        <v>0.69861111111111107</v>
      </c>
    </row>
    <row r="586" spans="1:9" x14ac:dyDescent="0.2">
      <c r="A586" s="1">
        <f t="shared" si="18"/>
        <v>42844</v>
      </c>
      <c r="B586" s="4" t="s">
        <v>37</v>
      </c>
      <c r="C586" s="4" t="s">
        <v>38</v>
      </c>
      <c r="D586" s="4" t="s">
        <v>39</v>
      </c>
      <c r="E586" s="5">
        <v>29322</v>
      </c>
      <c r="F586" s="5" t="s">
        <v>40</v>
      </c>
      <c r="G586" s="5">
        <f t="shared" si="19"/>
        <v>-1</v>
      </c>
      <c r="H586" s="6">
        <v>42844</v>
      </c>
      <c r="I586" s="7">
        <v>0.6958333333333333</v>
      </c>
    </row>
    <row r="587" spans="1:9" x14ac:dyDescent="0.2">
      <c r="A587" s="1">
        <f t="shared" si="18"/>
        <v>42843</v>
      </c>
      <c r="B587" s="4" t="s">
        <v>37</v>
      </c>
      <c r="C587" s="4" t="s">
        <v>38</v>
      </c>
      <c r="D587" s="4" t="s">
        <v>39</v>
      </c>
      <c r="E587" s="5">
        <v>29416</v>
      </c>
      <c r="F587" s="5" t="s">
        <v>41</v>
      </c>
      <c r="G587" s="5">
        <f t="shared" si="19"/>
        <v>1</v>
      </c>
      <c r="H587" s="6">
        <v>42843</v>
      </c>
      <c r="I587" s="7">
        <v>0.69861111111111107</v>
      </c>
    </row>
    <row r="588" spans="1:9" x14ac:dyDescent="0.2">
      <c r="A588" s="1">
        <f t="shared" si="18"/>
        <v>42842</v>
      </c>
      <c r="B588" s="4" t="s">
        <v>37</v>
      </c>
      <c r="C588" s="4" t="s">
        <v>38</v>
      </c>
      <c r="D588" s="4" t="s">
        <v>39</v>
      </c>
      <c r="E588" s="5">
        <v>29400</v>
      </c>
      <c r="F588" s="5" t="s">
        <v>40</v>
      </c>
      <c r="G588" s="5">
        <f t="shared" si="19"/>
        <v>-1</v>
      </c>
      <c r="H588" s="6">
        <v>42842</v>
      </c>
      <c r="I588" s="7">
        <v>0.69861111111111107</v>
      </c>
    </row>
    <row r="589" spans="1:9" x14ac:dyDescent="0.2">
      <c r="A589" s="1">
        <f t="shared" si="18"/>
        <v>42838</v>
      </c>
      <c r="B589" s="4" t="s">
        <v>37</v>
      </c>
      <c r="C589" s="4" t="s">
        <v>38</v>
      </c>
      <c r="D589" s="4" t="s">
        <v>39</v>
      </c>
      <c r="E589" s="5">
        <v>29313</v>
      </c>
      <c r="F589" s="5" t="s">
        <v>41</v>
      </c>
      <c r="G589" s="5">
        <f t="shared" si="19"/>
        <v>1</v>
      </c>
      <c r="H589" s="6">
        <v>42838</v>
      </c>
      <c r="I589" s="7">
        <v>0.70347222222222217</v>
      </c>
    </row>
    <row r="590" spans="1:9" x14ac:dyDescent="0.2">
      <c r="A590" s="1">
        <f t="shared" si="18"/>
        <v>42837</v>
      </c>
      <c r="B590" s="4" t="s">
        <v>37</v>
      </c>
      <c r="C590" s="4" t="s">
        <v>38</v>
      </c>
      <c r="D590" s="4" t="s">
        <v>39</v>
      </c>
      <c r="E590" s="5">
        <v>29140</v>
      </c>
      <c r="F590" s="5" t="s">
        <v>40</v>
      </c>
      <c r="G590" s="5">
        <f t="shared" si="19"/>
        <v>-1</v>
      </c>
      <c r="H590" s="6">
        <v>42837</v>
      </c>
      <c r="I590" s="7">
        <v>0.69166666666666676</v>
      </c>
    </row>
    <row r="591" spans="1:9" x14ac:dyDescent="0.2">
      <c r="A591" s="1">
        <f t="shared" si="18"/>
        <v>42836</v>
      </c>
      <c r="B591" s="4" t="s">
        <v>37</v>
      </c>
      <c r="C591" s="4" t="s">
        <v>38</v>
      </c>
      <c r="D591" s="4" t="s">
        <v>39</v>
      </c>
      <c r="E591" s="5">
        <v>28814</v>
      </c>
      <c r="F591" s="5" t="s">
        <v>41</v>
      </c>
      <c r="G591" s="5">
        <f t="shared" si="19"/>
        <v>1</v>
      </c>
      <c r="H591" s="6">
        <v>42836</v>
      </c>
      <c r="I591" s="7">
        <v>0.72291666666666676</v>
      </c>
    </row>
    <row r="592" spans="1:9" x14ac:dyDescent="0.2">
      <c r="A592" s="1">
        <f t="shared" si="18"/>
        <v>42835</v>
      </c>
      <c r="B592" s="4" t="s">
        <v>37</v>
      </c>
      <c r="C592" s="4" t="s">
        <v>38</v>
      </c>
      <c r="D592" s="4" t="s">
        <v>39</v>
      </c>
      <c r="E592" s="5">
        <v>28697</v>
      </c>
      <c r="F592" s="5" t="s">
        <v>40</v>
      </c>
      <c r="G592" s="5">
        <f t="shared" si="19"/>
        <v>-1</v>
      </c>
      <c r="H592" s="6">
        <v>42835</v>
      </c>
      <c r="I592" s="7">
        <v>0.70208333333333339</v>
      </c>
    </row>
    <row r="593" spans="1:9" x14ac:dyDescent="0.2">
      <c r="A593" s="1">
        <f t="shared" si="18"/>
        <v>42832</v>
      </c>
      <c r="B593" s="4" t="s">
        <v>37</v>
      </c>
      <c r="C593" s="4" t="s">
        <v>38</v>
      </c>
      <c r="D593" s="4" t="s">
        <v>39</v>
      </c>
      <c r="E593" s="5">
        <v>28845</v>
      </c>
      <c r="F593" s="5" t="s">
        <v>40</v>
      </c>
      <c r="G593" s="5">
        <f t="shared" si="19"/>
        <v>-1</v>
      </c>
      <c r="H593" s="6">
        <v>42832</v>
      </c>
      <c r="I593" s="7">
        <v>0.70138888888888884</v>
      </c>
    </row>
    <row r="594" spans="1:9" x14ac:dyDescent="0.2">
      <c r="A594" s="1">
        <f t="shared" si="18"/>
        <v>42831</v>
      </c>
      <c r="B594" s="4" t="s">
        <v>37</v>
      </c>
      <c r="C594" s="4" t="s">
        <v>38</v>
      </c>
      <c r="D594" s="4" t="s">
        <v>39</v>
      </c>
      <c r="E594" s="5">
        <v>28796</v>
      </c>
      <c r="F594" s="5" t="s">
        <v>40</v>
      </c>
      <c r="G594" s="5">
        <f t="shared" si="19"/>
        <v>-1</v>
      </c>
      <c r="H594" s="6">
        <v>42831</v>
      </c>
      <c r="I594" s="7">
        <v>0.69513888888888886</v>
      </c>
    </row>
    <row r="595" spans="1:9" x14ac:dyDescent="0.2">
      <c r="A595" s="1">
        <f t="shared" si="18"/>
        <v>42830</v>
      </c>
      <c r="B595" s="4" t="s">
        <v>37</v>
      </c>
      <c r="C595" s="4" t="s">
        <v>38</v>
      </c>
      <c r="D595" s="4" t="s">
        <v>39</v>
      </c>
      <c r="E595" s="5">
        <v>28817</v>
      </c>
      <c r="F595" s="5" t="s">
        <v>40</v>
      </c>
      <c r="G595" s="5">
        <f t="shared" si="19"/>
        <v>-1</v>
      </c>
      <c r="H595" s="6">
        <v>42830</v>
      </c>
      <c r="I595" s="7">
        <v>0.72916666666666663</v>
      </c>
    </row>
    <row r="596" spans="1:9" x14ac:dyDescent="0.2">
      <c r="A596" s="1">
        <f t="shared" si="18"/>
        <v>42828</v>
      </c>
      <c r="B596" s="4" t="s">
        <v>37</v>
      </c>
      <c r="C596" s="4" t="s">
        <v>38</v>
      </c>
      <c r="D596" s="4" t="s">
        <v>39</v>
      </c>
      <c r="E596" s="5">
        <v>28681</v>
      </c>
      <c r="F596" s="5" t="s">
        <v>40</v>
      </c>
      <c r="G596" s="5">
        <f t="shared" si="19"/>
        <v>-1</v>
      </c>
      <c r="H596" s="6">
        <v>42828</v>
      </c>
      <c r="I596" s="7">
        <v>0.71319444444444446</v>
      </c>
    </row>
    <row r="597" spans="1:9" x14ac:dyDescent="0.2">
      <c r="A597" s="1">
        <f t="shared" si="18"/>
        <v>42825</v>
      </c>
      <c r="B597" s="4" t="s">
        <v>37</v>
      </c>
      <c r="C597" s="4" t="s">
        <v>38</v>
      </c>
      <c r="D597" s="4" t="s">
        <v>39</v>
      </c>
      <c r="E597" s="5">
        <v>28527</v>
      </c>
      <c r="F597" s="5" t="s">
        <v>41</v>
      </c>
      <c r="G597" s="5">
        <f t="shared" si="19"/>
        <v>1</v>
      </c>
      <c r="H597" s="6">
        <v>42825</v>
      </c>
      <c r="I597" s="7">
        <v>0.7090277777777777</v>
      </c>
    </row>
    <row r="598" spans="1:9" x14ac:dyDescent="0.2">
      <c r="A598" s="1">
        <f t="shared" si="18"/>
        <v>42824</v>
      </c>
      <c r="B598" s="4" t="s">
        <v>37</v>
      </c>
      <c r="C598" s="4" t="s">
        <v>38</v>
      </c>
      <c r="D598" s="4" t="s">
        <v>39</v>
      </c>
      <c r="E598" s="5">
        <v>28697</v>
      </c>
      <c r="F598" s="5" t="s">
        <v>40</v>
      </c>
      <c r="G598" s="5">
        <f t="shared" si="19"/>
        <v>-1</v>
      </c>
      <c r="H598" s="6">
        <v>42824</v>
      </c>
      <c r="I598" s="7">
        <v>0.70000000000000007</v>
      </c>
    </row>
    <row r="599" spans="1:9" x14ac:dyDescent="0.2">
      <c r="A599" s="1">
        <f t="shared" si="18"/>
        <v>42823</v>
      </c>
      <c r="B599" s="4" t="s">
        <v>37</v>
      </c>
      <c r="C599" s="4" t="s">
        <v>38</v>
      </c>
      <c r="D599" s="4" t="s">
        <v>39</v>
      </c>
      <c r="E599" s="5">
        <v>28733</v>
      </c>
      <c r="F599" s="5" t="s">
        <v>41</v>
      </c>
      <c r="G599" s="5">
        <f t="shared" si="19"/>
        <v>1</v>
      </c>
      <c r="H599" s="6">
        <v>42823</v>
      </c>
      <c r="I599" s="7">
        <v>0.71180555555555547</v>
      </c>
    </row>
    <row r="600" spans="1:9" x14ac:dyDescent="0.2">
      <c r="A600" s="1">
        <f t="shared" si="18"/>
        <v>42822</v>
      </c>
      <c r="B600" s="4" t="s">
        <v>37</v>
      </c>
      <c r="C600" s="4" t="s">
        <v>38</v>
      </c>
      <c r="D600" s="4" t="s">
        <v>39</v>
      </c>
      <c r="E600" s="5">
        <v>28834</v>
      </c>
      <c r="F600" s="5" t="s">
        <v>41</v>
      </c>
      <c r="G600" s="5">
        <f t="shared" si="19"/>
        <v>1</v>
      </c>
      <c r="H600" s="6">
        <v>42822</v>
      </c>
      <c r="I600" s="7">
        <v>0.70347222222222217</v>
      </c>
    </row>
    <row r="601" spans="1:9" x14ac:dyDescent="0.2">
      <c r="A601" s="1">
        <f t="shared" si="18"/>
        <v>42821</v>
      </c>
      <c r="B601" s="4" t="s">
        <v>37</v>
      </c>
      <c r="C601" s="4" t="s">
        <v>38</v>
      </c>
      <c r="D601" s="4" t="s">
        <v>39</v>
      </c>
      <c r="E601" s="5">
        <v>28905</v>
      </c>
      <c r="F601" s="5" t="s">
        <v>40</v>
      </c>
      <c r="G601" s="5">
        <f t="shared" si="19"/>
        <v>-1</v>
      </c>
      <c r="H601" s="6">
        <v>42821</v>
      </c>
      <c r="I601" s="7">
        <v>0.70624999999999993</v>
      </c>
    </row>
    <row r="602" spans="1:9" x14ac:dyDescent="0.2">
      <c r="A602" s="1">
        <f t="shared" si="18"/>
        <v>42818</v>
      </c>
      <c r="B602" s="4" t="s">
        <v>37</v>
      </c>
      <c r="C602" s="4" t="s">
        <v>38</v>
      </c>
      <c r="D602" s="4" t="s">
        <v>39</v>
      </c>
      <c r="E602" s="5">
        <v>28787</v>
      </c>
      <c r="F602" s="5" t="s">
        <v>41</v>
      </c>
      <c r="G602" s="5">
        <f t="shared" si="19"/>
        <v>1</v>
      </c>
      <c r="H602" s="6">
        <v>42818</v>
      </c>
      <c r="I602" s="7">
        <v>0.71458333333333324</v>
      </c>
    </row>
    <row r="603" spans="1:9" x14ac:dyDescent="0.2">
      <c r="A603" s="1">
        <f t="shared" si="18"/>
        <v>42817</v>
      </c>
      <c r="B603" s="4" t="s">
        <v>37</v>
      </c>
      <c r="C603" s="4" t="s">
        <v>38</v>
      </c>
      <c r="D603" s="4" t="s">
        <v>39</v>
      </c>
      <c r="E603" s="5">
        <v>28870</v>
      </c>
      <c r="F603" s="5" t="s">
        <v>41</v>
      </c>
      <c r="G603" s="5">
        <f t="shared" si="19"/>
        <v>1</v>
      </c>
      <c r="H603" s="6">
        <v>42817</v>
      </c>
      <c r="I603" s="7">
        <v>0.69652777777777775</v>
      </c>
    </row>
    <row r="604" spans="1:9" x14ac:dyDescent="0.2">
      <c r="A604" s="1">
        <f t="shared" si="18"/>
        <v>42816</v>
      </c>
      <c r="B604" s="4" t="s">
        <v>37</v>
      </c>
      <c r="C604" s="4" t="s">
        <v>38</v>
      </c>
      <c r="D604" s="4" t="s">
        <v>39</v>
      </c>
      <c r="E604" s="5">
        <v>28793</v>
      </c>
      <c r="F604" s="5" t="s">
        <v>40</v>
      </c>
      <c r="G604" s="5">
        <f t="shared" si="19"/>
        <v>-1</v>
      </c>
      <c r="H604" s="6">
        <v>42816</v>
      </c>
      <c r="I604" s="7">
        <v>0.70277777777777783</v>
      </c>
    </row>
    <row r="605" spans="1:9" x14ac:dyDescent="0.2">
      <c r="A605" s="1">
        <f t="shared" si="18"/>
        <v>42815</v>
      </c>
      <c r="B605" s="4" t="s">
        <v>37</v>
      </c>
      <c r="C605" s="4" t="s">
        <v>38</v>
      </c>
      <c r="D605" s="4" t="s">
        <v>39</v>
      </c>
      <c r="E605" s="5">
        <v>28423</v>
      </c>
      <c r="F605" s="5" t="s">
        <v>41</v>
      </c>
      <c r="G605" s="5">
        <f t="shared" si="19"/>
        <v>1</v>
      </c>
      <c r="H605" s="6">
        <v>42815</v>
      </c>
      <c r="I605" s="7">
        <v>0.69861111111111107</v>
      </c>
    </row>
    <row r="606" spans="1:9" x14ac:dyDescent="0.2">
      <c r="A606" s="1">
        <f t="shared" si="18"/>
        <v>42814</v>
      </c>
      <c r="B606" s="4" t="s">
        <v>37</v>
      </c>
      <c r="C606" s="4" t="s">
        <v>38</v>
      </c>
      <c r="D606" s="4" t="s">
        <v>39</v>
      </c>
      <c r="E606" s="5">
        <v>28539</v>
      </c>
      <c r="F606" s="5" t="s">
        <v>40</v>
      </c>
      <c r="G606" s="5">
        <f t="shared" si="19"/>
        <v>-1</v>
      </c>
      <c r="H606" s="6">
        <v>42814</v>
      </c>
      <c r="I606" s="7">
        <v>0.69305555555555554</v>
      </c>
    </row>
    <row r="607" spans="1:9" x14ac:dyDescent="0.2">
      <c r="A607" s="1">
        <f t="shared" si="18"/>
        <v>42811</v>
      </c>
      <c r="B607" s="4" t="s">
        <v>37</v>
      </c>
      <c r="C607" s="4" t="s">
        <v>38</v>
      </c>
      <c r="D607" s="4" t="s">
        <v>39</v>
      </c>
      <c r="E607" s="5">
        <v>28487</v>
      </c>
      <c r="F607" s="5" t="s">
        <v>41</v>
      </c>
      <c r="G607" s="5">
        <f t="shared" si="19"/>
        <v>1</v>
      </c>
      <c r="H607" s="6">
        <v>42811</v>
      </c>
      <c r="I607" s="7">
        <v>0.72222222222222221</v>
      </c>
    </row>
    <row r="608" spans="1:9" x14ac:dyDescent="0.2">
      <c r="A608" s="1">
        <f t="shared" si="18"/>
        <v>42810</v>
      </c>
      <c r="B608" s="4" t="s">
        <v>37</v>
      </c>
      <c r="C608" s="4" t="s">
        <v>38</v>
      </c>
      <c r="D608" s="4" t="s">
        <v>39</v>
      </c>
      <c r="E608" s="5">
        <v>28491</v>
      </c>
      <c r="F608" s="5" t="s">
        <v>41</v>
      </c>
      <c r="G608" s="5">
        <f t="shared" si="19"/>
        <v>1</v>
      </c>
      <c r="H608" s="6">
        <v>42810</v>
      </c>
      <c r="I608" s="7">
        <v>0.7055555555555556</v>
      </c>
    </row>
    <row r="609" spans="1:9" x14ac:dyDescent="0.2">
      <c r="A609" s="1">
        <f t="shared" si="18"/>
        <v>42809</v>
      </c>
      <c r="B609" s="4" t="s">
        <v>37</v>
      </c>
      <c r="C609" s="4" t="s">
        <v>38</v>
      </c>
      <c r="D609" s="4" t="s">
        <v>39</v>
      </c>
      <c r="E609" s="5">
        <v>28084</v>
      </c>
      <c r="F609" s="5" t="s">
        <v>41</v>
      </c>
      <c r="G609" s="5">
        <f t="shared" si="19"/>
        <v>1</v>
      </c>
      <c r="H609" s="6">
        <v>42809</v>
      </c>
      <c r="I609" s="7">
        <v>0.72986111111111107</v>
      </c>
    </row>
    <row r="610" spans="1:9" x14ac:dyDescent="0.2">
      <c r="A610" s="1">
        <f t="shared" si="18"/>
        <v>42808</v>
      </c>
      <c r="B610" s="4" t="s">
        <v>37</v>
      </c>
      <c r="C610" s="4" t="s">
        <v>38</v>
      </c>
      <c r="D610" s="4" t="s">
        <v>39</v>
      </c>
      <c r="E610" s="5">
        <v>28333</v>
      </c>
      <c r="F610" s="5" t="s">
        <v>40</v>
      </c>
      <c r="G610" s="5">
        <f t="shared" si="19"/>
        <v>-1</v>
      </c>
      <c r="H610" s="6">
        <v>42808</v>
      </c>
      <c r="I610" s="7">
        <v>0.69027777777777777</v>
      </c>
    </row>
    <row r="611" spans="1:9" x14ac:dyDescent="0.2">
      <c r="A611" s="1">
        <f t="shared" si="18"/>
        <v>42804</v>
      </c>
      <c r="B611" s="4" t="s">
        <v>37</v>
      </c>
      <c r="C611" s="4" t="s">
        <v>38</v>
      </c>
      <c r="D611" s="4" t="s">
        <v>39</v>
      </c>
      <c r="E611" s="5">
        <v>28430</v>
      </c>
      <c r="F611" s="5" t="s">
        <v>40</v>
      </c>
      <c r="G611" s="5">
        <f t="shared" si="19"/>
        <v>-1</v>
      </c>
      <c r="H611" s="6">
        <v>42804</v>
      </c>
      <c r="I611" s="7">
        <v>0.73472222222222217</v>
      </c>
    </row>
    <row r="612" spans="1:9" x14ac:dyDescent="0.2">
      <c r="A612" s="1">
        <f t="shared" si="18"/>
        <v>42803</v>
      </c>
      <c r="B612" s="4" t="s">
        <v>37</v>
      </c>
      <c r="C612" s="4" t="s">
        <v>38</v>
      </c>
      <c r="D612" s="4" t="s">
        <v>39</v>
      </c>
      <c r="E612" s="5">
        <v>28662</v>
      </c>
      <c r="F612" s="5" t="s">
        <v>41</v>
      </c>
      <c r="G612" s="5">
        <f t="shared" si="19"/>
        <v>1</v>
      </c>
      <c r="H612" s="6">
        <v>42803</v>
      </c>
      <c r="I612" s="7">
        <v>0.71388888888888891</v>
      </c>
    </row>
    <row r="613" spans="1:9" x14ac:dyDescent="0.2">
      <c r="A613" s="1">
        <f t="shared" si="18"/>
        <v>42802</v>
      </c>
      <c r="B613" s="4" t="s">
        <v>37</v>
      </c>
      <c r="C613" s="4" t="s">
        <v>38</v>
      </c>
      <c r="D613" s="4" t="s">
        <v>39</v>
      </c>
      <c r="E613" s="5">
        <v>28802</v>
      </c>
      <c r="F613" s="5" t="s">
        <v>40</v>
      </c>
      <c r="G613" s="5">
        <f t="shared" si="19"/>
        <v>-1</v>
      </c>
      <c r="H613" s="6">
        <v>42802</v>
      </c>
      <c r="I613" s="7">
        <v>0.69930555555555562</v>
      </c>
    </row>
    <row r="614" spans="1:9" x14ac:dyDescent="0.2">
      <c r="A614" s="1">
        <f t="shared" si="18"/>
        <v>42801</v>
      </c>
      <c r="B614" s="4" t="s">
        <v>37</v>
      </c>
      <c r="C614" s="4" t="s">
        <v>38</v>
      </c>
      <c r="D614" s="4" t="s">
        <v>39</v>
      </c>
      <c r="E614" s="5">
        <v>28978</v>
      </c>
      <c r="F614" s="5" t="s">
        <v>40</v>
      </c>
      <c r="G614" s="5">
        <f t="shared" si="19"/>
        <v>-1</v>
      </c>
      <c r="H614" s="6">
        <v>42801</v>
      </c>
      <c r="I614" s="7">
        <v>0.69374999999999998</v>
      </c>
    </row>
    <row r="615" spans="1:9" x14ac:dyDescent="0.2">
      <c r="A615" s="1">
        <f t="shared" si="18"/>
        <v>42800</v>
      </c>
      <c r="B615" s="4" t="s">
        <v>37</v>
      </c>
      <c r="C615" s="4" t="s">
        <v>38</v>
      </c>
      <c r="D615" s="4" t="s">
        <v>39</v>
      </c>
      <c r="E615" s="5">
        <v>29176</v>
      </c>
      <c r="F615" s="5" t="s">
        <v>40</v>
      </c>
      <c r="G615" s="5">
        <f t="shared" si="19"/>
        <v>-1</v>
      </c>
      <c r="H615" s="6">
        <v>42800</v>
      </c>
      <c r="I615" s="7">
        <v>0.70277777777777783</v>
      </c>
    </row>
    <row r="616" spans="1:9" x14ac:dyDescent="0.2">
      <c r="A616" s="1">
        <f t="shared" si="18"/>
        <v>42797</v>
      </c>
      <c r="B616" s="4" t="s">
        <v>37</v>
      </c>
      <c r="C616" s="4" t="s">
        <v>38</v>
      </c>
      <c r="D616" s="4" t="s">
        <v>39</v>
      </c>
      <c r="E616" s="5">
        <v>29126</v>
      </c>
      <c r="F616" s="5" t="s">
        <v>40</v>
      </c>
      <c r="G616" s="5">
        <f t="shared" si="19"/>
        <v>-1</v>
      </c>
      <c r="H616" s="6">
        <v>42797</v>
      </c>
      <c r="I616" s="7">
        <v>0.71250000000000002</v>
      </c>
    </row>
    <row r="617" spans="1:9" x14ac:dyDescent="0.2">
      <c r="A617" s="1">
        <f t="shared" si="18"/>
        <v>42796</v>
      </c>
      <c r="B617" s="4" t="s">
        <v>37</v>
      </c>
      <c r="C617" s="4" t="s">
        <v>38</v>
      </c>
      <c r="D617" s="4" t="s">
        <v>39</v>
      </c>
      <c r="E617" s="5">
        <v>29397</v>
      </c>
      <c r="F617" s="5" t="s">
        <v>40</v>
      </c>
      <c r="G617" s="5">
        <f t="shared" si="19"/>
        <v>-1</v>
      </c>
      <c r="H617" s="6">
        <v>42796</v>
      </c>
      <c r="I617" s="7">
        <v>0.7006944444444444</v>
      </c>
    </row>
    <row r="618" spans="1:9" x14ac:dyDescent="0.2">
      <c r="A618" s="1">
        <f t="shared" si="18"/>
        <v>42795</v>
      </c>
      <c r="B618" s="4" t="s">
        <v>37</v>
      </c>
      <c r="C618" s="4" t="s">
        <v>38</v>
      </c>
      <c r="D618" s="4" t="s">
        <v>39</v>
      </c>
      <c r="E618" s="5">
        <v>29464</v>
      </c>
      <c r="F618" s="5" t="s">
        <v>41</v>
      </c>
      <c r="G618" s="5">
        <f t="shared" si="19"/>
        <v>1</v>
      </c>
      <c r="H618" s="6">
        <v>42795</v>
      </c>
      <c r="I618" s="7">
        <v>0.69652777777777775</v>
      </c>
    </row>
    <row r="619" spans="1:9" x14ac:dyDescent="0.2">
      <c r="A619" s="1">
        <f t="shared" si="18"/>
        <v>42794</v>
      </c>
      <c r="B619" s="4" t="s">
        <v>37</v>
      </c>
      <c r="C619" s="4" t="s">
        <v>38</v>
      </c>
      <c r="D619" s="4" t="s">
        <v>39</v>
      </c>
      <c r="E619" s="5">
        <v>29591</v>
      </c>
      <c r="F619" s="5" t="s">
        <v>40</v>
      </c>
      <c r="G619" s="5">
        <f t="shared" si="19"/>
        <v>-1</v>
      </c>
      <c r="H619" s="6">
        <v>42794</v>
      </c>
      <c r="I619" s="7">
        <v>0.74791666666666667</v>
      </c>
    </row>
    <row r="620" spans="1:9" x14ac:dyDescent="0.2">
      <c r="A620" s="1">
        <f t="shared" si="18"/>
        <v>42793</v>
      </c>
      <c r="B620" s="4" t="s">
        <v>37</v>
      </c>
      <c r="C620" s="4" t="s">
        <v>38</v>
      </c>
      <c r="D620" s="4" t="s">
        <v>39</v>
      </c>
      <c r="E620" s="5">
        <v>29661</v>
      </c>
      <c r="F620" s="5" t="s">
        <v>41</v>
      </c>
      <c r="G620" s="5">
        <f t="shared" si="19"/>
        <v>1</v>
      </c>
      <c r="H620" s="6">
        <v>42793</v>
      </c>
      <c r="I620" s="7">
        <v>0.70763888888888893</v>
      </c>
    </row>
    <row r="621" spans="1:9" x14ac:dyDescent="0.2">
      <c r="A621" s="1">
        <f t="shared" si="18"/>
        <v>42789</v>
      </c>
      <c r="B621" s="4" t="s">
        <v>37</v>
      </c>
      <c r="C621" s="4" t="s">
        <v>38</v>
      </c>
      <c r="D621" s="4" t="s">
        <v>39</v>
      </c>
      <c r="E621" s="5">
        <v>29300</v>
      </c>
      <c r="F621" s="5" t="s">
        <v>41</v>
      </c>
      <c r="G621" s="5">
        <f t="shared" si="19"/>
        <v>1</v>
      </c>
      <c r="H621" s="6">
        <v>42789</v>
      </c>
      <c r="I621" s="7">
        <v>0.7006944444444444</v>
      </c>
    </row>
    <row r="622" spans="1:9" x14ac:dyDescent="0.2">
      <c r="A622" s="1">
        <f t="shared" si="18"/>
        <v>42788</v>
      </c>
      <c r="B622" s="4" t="s">
        <v>37</v>
      </c>
      <c r="C622" s="4" t="s">
        <v>38</v>
      </c>
      <c r="D622" s="4" t="s">
        <v>39</v>
      </c>
      <c r="E622" s="5">
        <v>29309</v>
      </c>
      <c r="F622" s="5" t="s">
        <v>41</v>
      </c>
      <c r="G622" s="5">
        <f t="shared" si="19"/>
        <v>1</v>
      </c>
      <c r="H622" s="6">
        <v>42788</v>
      </c>
      <c r="I622" s="7">
        <v>0.70486111111111116</v>
      </c>
    </row>
    <row r="623" spans="1:9" x14ac:dyDescent="0.2">
      <c r="A623" s="1">
        <f t="shared" si="18"/>
        <v>42787</v>
      </c>
      <c r="B623" s="4" t="s">
        <v>37</v>
      </c>
      <c r="C623" s="4" t="s">
        <v>38</v>
      </c>
      <c r="D623" s="4" t="s">
        <v>39</v>
      </c>
      <c r="E623" s="5">
        <v>29171</v>
      </c>
      <c r="F623" s="5" t="s">
        <v>40</v>
      </c>
      <c r="G623" s="5">
        <f t="shared" si="19"/>
        <v>-1</v>
      </c>
      <c r="H623" s="6">
        <v>42787</v>
      </c>
      <c r="I623" s="7">
        <v>0.70000000000000007</v>
      </c>
    </row>
    <row r="624" spans="1:9" x14ac:dyDescent="0.2">
      <c r="A624" s="1">
        <f t="shared" si="18"/>
        <v>42786</v>
      </c>
      <c r="B624" s="4" t="s">
        <v>37</v>
      </c>
      <c r="C624" s="4" t="s">
        <v>38</v>
      </c>
      <c r="D624" s="4" t="s">
        <v>39</v>
      </c>
      <c r="E624" s="5">
        <v>29289</v>
      </c>
      <c r="F624" s="5" t="s">
        <v>41</v>
      </c>
      <c r="G624" s="5">
        <f t="shared" si="19"/>
        <v>1</v>
      </c>
      <c r="H624" s="6">
        <v>42786</v>
      </c>
      <c r="I624" s="7">
        <v>0.70138888888888884</v>
      </c>
    </row>
    <row r="625" spans="1:9" x14ac:dyDescent="0.2">
      <c r="A625" s="1">
        <f t="shared" si="18"/>
        <v>42783</v>
      </c>
      <c r="B625" s="4" t="s">
        <v>37</v>
      </c>
      <c r="C625" s="4" t="s">
        <v>38</v>
      </c>
      <c r="D625" s="4" t="s">
        <v>39</v>
      </c>
      <c r="E625" s="5">
        <v>29412</v>
      </c>
      <c r="F625" s="5" t="s">
        <v>41</v>
      </c>
      <c r="G625" s="5">
        <f t="shared" si="19"/>
        <v>1</v>
      </c>
      <c r="H625" s="6">
        <v>42783</v>
      </c>
      <c r="I625" s="7">
        <v>0.70277777777777783</v>
      </c>
    </row>
    <row r="626" spans="1:9" x14ac:dyDescent="0.2">
      <c r="A626" s="1">
        <f t="shared" si="18"/>
        <v>42782</v>
      </c>
      <c r="B626" s="4" t="s">
        <v>37</v>
      </c>
      <c r="C626" s="4" t="s">
        <v>38</v>
      </c>
      <c r="D626" s="4" t="s">
        <v>39</v>
      </c>
      <c r="E626" s="5">
        <v>29341</v>
      </c>
      <c r="F626" s="5" t="s">
        <v>41</v>
      </c>
      <c r="G626" s="5">
        <f t="shared" si="19"/>
        <v>1</v>
      </c>
      <c r="H626" s="6">
        <v>42782</v>
      </c>
      <c r="I626" s="7">
        <v>0.70277777777777783</v>
      </c>
    </row>
    <row r="627" spans="1:9" x14ac:dyDescent="0.2">
      <c r="A627" s="1">
        <f t="shared" si="18"/>
        <v>42781</v>
      </c>
      <c r="B627" s="4" t="s">
        <v>37</v>
      </c>
      <c r="C627" s="4" t="s">
        <v>38</v>
      </c>
      <c r="D627" s="4" t="s">
        <v>39</v>
      </c>
      <c r="E627" s="5">
        <v>29042</v>
      </c>
      <c r="F627" s="5" t="s">
        <v>40</v>
      </c>
      <c r="G627" s="5">
        <f t="shared" si="19"/>
        <v>-1</v>
      </c>
      <c r="H627" s="6">
        <v>42781</v>
      </c>
      <c r="I627" s="7">
        <v>0.7006944444444444</v>
      </c>
    </row>
    <row r="628" spans="1:9" x14ac:dyDescent="0.2">
      <c r="A628" s="1">
        <f t="shared" si="18"/>
        <v>42780</v>
      </c>
      <c r="B628" s="4" t="s">
        <v>37</v>
      </c>
      <c r="C628" s="4" t="s">
        <v>38</v>
      </c>
      <c r="D628" s="4" t="s">
        <v>39</v>
      </c>
      <c r="E628" s="5">
        <v>29112</v>
      </c>
      <c r="F628" s="5" t="s">
        <v>40</v>
      </c>
      <c r="G628" s="5">
        <f t="shared" si="19"/>
        <v>-1</v>
      </c>
      <c r="H628" s="6">
        <v>42780</v>
      </c>
      <c r="I628" s="7">
        <v>0.70000000000000007</v>
      </c>
    </row>
    <row r="629" spans="1:9" x14ac:dyDescent="0.2">
      <c r="A629" s="1">
        <f t="shared" si="18"/>
        <v>42779</v>
      </c>
      <c r="B629" s="4" t="s">
        <v>37</v>
      </c>
      <c r="C629" s="4" t="s">
        <v>38</v>
      </c>
      <c r="D629" s="4" t="s">
        <v>39</v>
      </c>
      <c r="E629" s="5">
        <v>29164</v>
      </c>
      <c r="F629" s="5" t="s">
        <v>41</v>
      </c>
      <c r="G629" s="5">
        <f t="shared" si="19"/>
        <v>1</v>
      </c>
      <c r="H629" s="6">
        <v>42779</v>
      </c>
      <c r="I629" s="7">
        <v>0.70763888888888893</v>
      </c>
    </row>
    <row r="630" spans="1:9" x14ac:dyDescent="0.2">
      <c r="A630" s="1">
        <f t="shared" si="18"/>
        <v>42776</v>
      </c>
      <c r="B630" s="4" t="s">
        <v>37</v>
      </c>
      <c r="C630" s="4" t="s">
        <v>38</v>
      </c>
      <c r="D630" s="4" t="s">
        <v>39</v>
      </c>
      <c r="E630" s="5">
        <v>29015</v>
      </c>
      <c r="F630" s="5" t="s">
        <v>41</v>
      </c>
      <c r="G630" s="5">
        <f t="shared" si="19"/>
        <v>1</v>
      </c>
      <c r="H630" s="6">
        <v>42776</v>
      </c>
      <c r="I630" s="7">
        <v>0.70833333333333337</v>
      </c>
    </row>
    <row r="631" spans="1:9" x14ac:dyDescent="0.2">
      <c r="A631" s="1">
        <f t="shared" si="18"/>
        <v>42775</v>
      </c>
      <c r="B631" s="4" t="s">
        <v>37</v>
      </c>
      <c r="C631" s="4" t="s">
        <v>38</v>
      </c>
      <c r="D631" s="4" t="s">
        <v>39</v>
      </c>
      <c r="E631" s="5">
        <v>29366</v>
      </c>
      <c r="F631" s="5" t="s">
        <v>42</v>
      </c>
      <c r="G631" s="5">
        <f t="shared" si="19"/>
        <v>1</v>
      </c>
      <c r="H631" s="6">
        <v>42775</v>
      </c>
      <c r="I631" s="7">
        <v>0.7416666666666667</v>
      </c>
    </row>
    <row r="632" spans="1:9" x14ac:dyDescent="0.2">
      <c r="A632" s="1">
        <f t="shared" si="18"/>
        <v>42774</v>
      </c>
      <c r="B632" s="4" t="s">
        <v>37</v>
      </c>
      <c r="C632" s="4" t="s">
        <v>38</v>
      </c>
      <c r="D632" s="4" t="s">
        <v>39</v>
      </c>
      <c r="E632" s="5">
        <v>29376</v>
      </c>
      <c r="F632" s="5" t="s">
        <v>41</v>
      </c>
      <c r="G632" s="5">
        <f t="shared" si="19"/>
        <v>1</v>
      </c>
      <c r="H632" s="6">
        <v>42774</v>
      </c>
      <c r="I632" s="7">
        <v>0.70208333333333339</v>
      </c>
    </row>
    <row r="633" spans="1:9" x14ac:dyDescent="0.2">
      <c r="A633" s="1">
        <f t="shared" si="18"/>
        <v>42773</v>
      </c>
      <c r="B633" s="4" t="s">
        <v>37</v>
      </c>
      <c r="C633" s="4" t="s">
        <v>38</v>
      </c>
      <c r="D633" s="4" t="s">
        <v>39</v>
      </c>
      <c r="E633" s="5">
        <v>29305</v>
      </c>
      <c r="F633" s="5" t="s">
        <v>40</v>
      </c>
      <c r="G633" s="5">
        <f t="shared" si="19"/>
        <v>-1</v>
      </c>
      <c r="H633" s="6">
        <v>42773</v>
      </c>
      <c r="I633" s="7">
        <v>0.7270833333333333</v>
      </c>
    </row>
    <row r="634" spans="1:9" x14ac:dyDescent="0.2">
      <c r="A634" s="1">
        <f t="shared" si="18"/>
        <v>42772</v>
      </c>
      <c r="B634" s="4" t="s">
        <v>37</v>
      </c>
      <c r="C634" s="4" t="s">
        <v>38</v>
      </c>
      <c r="D634" s="4" t="s">
        <v>39</v>
      </c>
      <c r="E634" s="5">
        <v>29092</v>
      </c>
      <c r="F634" s="5" t="s">
        <v>40</v>
      </c>
      <c r="G634" s="5">
        <f t="shared" si="19"/>
        <v>-1</v>
      </c>
      <c r="H634" s="6">
        <v>42772</v>
      </c>
      <c r="I634" s="7">
        <v>0.70972222222222225</v>
      </c>
    </row>
    <row r="635" spans="1:9" x14ac:dyDescent="0.2">
      <c r="A635" s="1">
        <f t="shared" si="18"/>
        <v>42769</v>
      </c>
      <c r="B635" s="4" t="s">
        <v>37</v>
      </c>
      <c r="C635" s="4" t="s">
        <v>38</v>
      </c>
      <c r="D635" s="4" t="s">
        <v>39</v>
      </c>
      <c r="E635" s="5">
        <v>28977</v>
      </c>
      <c r="F635" s="5" t="s">
        <v>42</v>
      </c>
      <c r="G635" s="5">
        <f t="shared" si="19"/>
        <v>1</v>
      </c>
      <c r="H635" s="6">
        <v>42769</v>
      </c>
      <c r="I635" s="7">
        <v>0.71180555555555547</v>
      </c>
    </row>
    <row r="636" spans="1:9" x14ac:dyDescent="0.2">
      <c r="A636" s="1">
        <f t="shared" si="18"/>
        <v>42768</v>
      </c>
      <c r="B636" s="4" t="s">
        <v>37</v>
      </c>
      <c r="C636" s="4" t="s">
        <v>38</v>
      </c>
      <c r="D636" s="4" t="s">
        <v>39</v>
      </c>
      <c r="E636" s="5">
        <v>29207</v>
      </c>
      <c r="F636" s="5" t="s">
        <v>41</v>
      </c>
      <c r="G636" s="5">
        <f t="shared" si="19"/>
        <v>1</v>
      </c>
      <c r="H636" s="6">
        <v>42768</v>
      </c>
      <c r="I636" s="7">
        <v>0.70138888888888884</v>
      </c>
    </row>
    <row r="637" spans="1:9" x14ac:dyDescent="0.2">
      <c r="A637" s="1">
        <f t="shared" si="18"/>
        <v>42767</v>
      </c>
      <c r="B637" s="4" t="s">
        <v>37</v>
      </c>
      <c r="C637" s="4" t="s">
        <v>38</v>
      </c>
      <c r="D637" s="4" t="s">
        <v>39</v>
      </c>
      <c r="E637" s="5">
        <v>29030</v>
      </c>
      <c r="F637" s="5" t="s">
        <v>40</v>
      </c>
      <c r="G637" s="5">
        <f t="shared" si="19"/>
        <v>-1</v>
      </c>
      <c r="H637" s="6">
        <v>42767</v>
      </c>
      <c r="I637" s="7">
        <v>0.69861111111111107</v>
      </c>
    </row>
    <row r="638" spans="1:9" x14ac:dyDescent="0.2">
      <c r="A638" s="1">
        <f t="shared" si="18"/>
        <v>42766</v>
      </c>
      <c r="B638" s="4" t="s">
        <v>37</v>
      </c>
      <c r="C638" s="4" t="s">
        <v>38</v>
      </c>
      <c r="D638" s="4" t="s">
        <v>39</v>
      </c>
      <c r="E638" s="5">
        <v>29008</v>
      </c>
      <c r="F638" s="5" t="s">
        <v>40</v>
      </c>
      <c r="G638" s="5">
        <f t="shared" si="19"/>
        <v>-1</v>
      </c>
      <c r="H638" s="6">
        <v>42766</v>
      </c>
      <c r="I638" s="7">
        <v>0.78541666666666676</v>
      </c>
    </row>
    <row r="639" spans="1:9" x14ac:dyDescent="0.2">
      <c r="A639" s="1">
        <f t="shared" si="18"/>
        <v>42765</v>
      </c>
      <c r="B639" s="4" t="s">
        <v>37</v>
      </c>
      <c r="C639" s="4" t="s">
        <v>38</v>
      </c>
      <c r="D639" s="4" t="s">
        <v>39</v>
      </c>
      <c r="E639" s="5">
        <v>28820</v>
      </c>
      <c r="F639" s="5" t="s">
        <v>40</v>
      </c>
      <c r="G639" s="5">
        <f t="shared" si="19"/>
        <v>-1</v>
      </c>
      <c r="H639" s="6">
        <v>42765</v>
      </c>
      <c r="I639" s="7">
        <v>0.70000000000000007</v>
      </c>
    </row>
    <row r="640" spans="1:9" x14ac:dyDescent="0.2">
      <c r="A640" s="1">
        <f t="shared" si="18"/>
        <v>42762</v>
      </c>
      <c r="B640" s="4" t="s">
        <v>37</v>
      </c>
      <c r="C640" s="4" t="s">
        <v>38</v>
      </c>
      <c r="D640" s="4" t="s">
        <v>39</v>
      </c>
      <c r="E640" s="5">
        <v>28696</v>
      </c>
      <c r="F640" s="5" t="s">
        <v>41</v>
      </c>
      <c r="G640" s="5">
        <f t="shared" si="19"/>
        <v>1</v>
      </c>
      <c r="H640" s="6">
        <v>42762</v>
      </c>
      <c r="I640" s="7">
        <v>0.69930555555555562</v>
      </c>
    </row>
    <row r="641" spans="1:9" x14ac:dyDescent="0.2">
      <c r="A641" s="1">
        <f t="shared" si="18"/>
        <v>42760</v>
      </c>
      <c r="B641" s="4" t="s">
        <v>37</v>
      </c>
      <c r="C641" s="4" t="s">
        <v>38</v>
      </c>
      <c r="D641" s="4" t="s">
        <v>39</v>
      </c>
      <c r="E641" s="5">
        <v>29092</v>
      </c>
      <c r="F641" s="5" t="s">
        <v>41</v>
      </c>
      <c r="G641" s="5">
        <f t="shared" si="19"/>
        <v>1</v>
      </c>
      <c r="H641" s="6">
        <v>42760</v>
      </c>
      <c r="I641" s="7">
        <v>0.69652777777777775</v>
      </c>
    </row>
    <row r="642" spans="1:9" x14ac:dyDescent="0.2">
      <c r="A642" s="1">
        <f t="shared" si="18"/>
        <v>42759</v>
      </c>
      <c r="B642" s="4" t="s">
        <v>37</v>
      </c>
      <c r="C642" s="4" t="s">
        <v>38</v>
      </c>
      <c r="D642" s="4" t="s">
        <v>39</v>
      </c>
      <c r="E642" s="5">
        <v>29259</v>
      </c>
      <c r="F642" s="5" t="s">
        <v>42</v>
      </c>
      <c r="G642" s="5">
        <f t="shared" si="19"/>
        <v>1</v>
      </c>
      <c r="H642" s="6">
        <v>42759</v>
      </c>
      <c r="I642" s="7">
        <v>0.54027777777777775</v>
      </c>
    </row>
    <row r="643" spans="1:9" x14ac:dyDescent="0.2">
      <c r="A643" s="1">
        <f t="shared" ref="A643:A706" si="20">H643</f>
        <v>42758</v>
      </c>
      <c r="B643" s="4" t="s">
        <v>37</v>
      </c>
      <c r="C643" s="4" t="s">
        <v>38</v>
      </c>
      <c r="D643" s="4" t="s">
        <v>39</v>
      </c>
      <c r="E643" s="5">
        <v>29259</v>
      </c>
      <c r="F643" s="5" t="s">
        <v>40</v>
      </c>
      <c r="G643" s="5">
        <f t="shared" ref="G643:G706" si="21">IF(F643="-",-1,1)</f>
        <v>-1</v>
      </c>
      <c r="H643" s="6">
        <v>42758</v>
      </c>
      <c r="I643" s="7">
        <v>0.69791666666666663</v>
      </c>
    </row>
    <row r="644" spans="1:9" x14ac:dyDescent="0.2">
      <c r="A644" s="1">
        <f t="shared" si="20"/>
        <v>42755</v>
      </c>
      <c r="B644" s="4" t="s">
        <v>37</v>
      </c>
      <c r="C644" s="4" t="s">
        <v>38</v>
      </c>
      <c r="D644" s="4" t="s">
        <v>39</v>
      </c>
      <c r="E644" s="5">
        <v>29024</v>
      </c>
      <c r="F644" s="5" t="s">
        <v>40</v>
      </c>
      <c r="G644" s="5">
        <f t="shared" si="21"/>
        <v>-1</v>
      </c>
      <c r="H644" s="6">
        <v>42755</v>
      </c>
      <c r="I644" s="7">
        <v>0.6958333333333333</v>
      </c>
    </row>
    <row r="645" spans="1:9" x14ac:dyDescent="0.2">
      <c r="A645" s="1">
        <f t="shared" si="20"/>
        <v>42754</v>
      </c>
      <c r="B645" s="4" t="s">
        <v>37</v>
      </c>
      <c r="C645" s="4" t="s">
        <v>38</v>
      </c>
      <c r="D645" s="4" t="s">
        <v>39</v>
      </c>
      <c r="E645" s="5">
        <v>29053</v>
      </c>
      <c r="F645" s="5" t="s">
        <v>41</v>
      </c>
      <c r="G645" s="5">
        <f t="shared" si="21"/>
        <v>1</v>
      </c>
      <c r="H645" s="6">
        <v>42754</v>
      </c>
      <c r="I645" s="7">
        <v>0.7055555555555556</v>
      </c>
    </row>
    <row r="646" spans="1:9" x14ac:dyDescent="0.2">
      <c r="A646" s="1">
        <f t="shared" si="20"/>
        <v>42753</v>
      </c>
      <c r="B646" s="4" t="s">
        <v>37</v>
      </c>
      <c r="C646" s="4" t="s">
        <v>38</v>
      </c>
      <c r="D646" s="4" t="s">
        <v>39</v>
      </c>
      <c r="E646" s="5">
        <v>29203</v>
      </c>
      <c r="F646" s="5" t="s">
        <v>41</v>
      </c>
      <c r="G646" s="5">
        <f t="shared" si="21"/>
        <v>1</v>
      </c>
      <c r="H646" s="6">
        <v>42753</v>
      </c>
      <c r="I646" s="7">
        <v>0.70486111111111116</v>
      </c>
    </row>
    <row r="647" spans="1:9" x14ac:dyDescent="0.2">
      <c r="A647" s="1">
        <f t="shared" si="20"/>
        <v>42752</v>
      </c>
      <c r="B647" s="4" t="s">
        <v>37</v>
      </c>
      <c r="C647" s="4" t="s">
        <v>38</v>
      </c>
      <c r="D647" s="4" t="s">
        <v>39</v>
      </c>
      <c r="E647" s="5">
        <v>29215</v>
      </c>
      <c r="F647" s="5" t="s">
        <v>41</v>
      </c>
      <c r="G647" s="5">
        <f t="shared" si="21"/>
        <v>1</v>
      </c>
      <c r="H647" s="6">
        <v>42752</v>
      </c>
      <c r="I647" s="7">
        <v>0.70763888888888893</v>
      </c>
    </row>
    <row r="648" spans="1:9" x14ac:dyDescent="0.2">
      <c r="A648" s="1">
        <f t="shared" si="20"/>
        <v>42751</v>
      </c>
      <c r="B648" s="4" t="s">
        <v>37</v>
      </c>
      <c r="C648" s="4" t="s">
        <v>38</v>
      </c>
      <c r="D648" s="4" t="s">
        <v>39</v>
      </c>
      <c r="E648" s="5">
        <v>29018</v>
      </c>
      <c r="F648" s="5" t="s">
        <v>40</v>
      </c>
      <c r="G648" s="5">
        <f t="shared" si="21"/>
        <v>-1</v>
      </c>
      <c r="H648" s="6">
        <v>42751</v>
      </c>
      <c r="I648" s="7">
        <v>0.69930555555555562</v>
      </c>
    </row>
    <row r="649" spans="1:9" x14ac:dyDescent="0.2">
      <c r="A649" s="1">
        <f t="shared" si="20"/>
        <v>42748</v>
      </c>
      <c r="B649" s="4" t="s">
        <v>37</v>
      </c>
      <c r="C649" s="4" t="s">
        <v>38</v>
      </c>
      <c r="D649" s="4" t="s">
        <v>39</v>
      </c>
      <c r="E649" s="5">
        <v>28809</v>
      </c>
      <c r="F649" s="5" t="s">
        <v>41</v>
      </c>
      <c r="G649" s="5">
        <f t="shared" si="21"/>
        <v>1</v>
      </c>
      <c r="H649" s="6">
        <v>42748</v>
      </c>
      <c r="I649" s="7">
        <v>0.70277777777777783</v>
      </c>
    </row>
    <row r="650" spans="1:9" x14ac:dyDescent="0.2">
      <c r="A650" s="1">
        <f t="shared" si="20"/>
        <v>42747</v>
      </c>
      <c r="B650" s="4" t="s">
        <v>37</v>
      </c>
      <c r="C650" s="4" t="s">
        <v>38</v>
      </c>
      <c r="D650" s="4" t="s">
        <v>39</v>
      </c>
      <c r="E650" s="5">
        <v>28891</v>
      </c>
      <c r="F650" s="5" t="s">
        <v>41</v>
      </c>
      <c r="G650" s="5">
        <f t="shared" si="21"/>
        <v>1</v>
      </c>
      <c r="H650" s="6">
        <v>42747</v>
      </c>
      <c r="I650" s="7">
        <v>0.71111111111111114</v>
      </c>
    </row>
    <row r="651" spans="1:9" x14ac:dyDescent="0.2">
      <c r="A651" s="1">
        <f t="shared" si="20"/>
        <v>42746</v>
      </c>
      <c r="B651" s="4" t="s">
        <v>37</v>
      </c>
      <c r="C651" s="4" t="s">
        <v>38</v>
      </c>
      <c r="D651" s="4" t="s">
        <v>39</v>
      </c>
      <c r="E651" s="5">
        <v>28678</v>
      </c>
      <c r="F651" s="5" t="s">
        <v>41</v>
      </c>
      <c r="G651" s="5">
        <f t="shared" si="21"/>
        <v>1</v>
      </c>
      <c r="H651" s="6">
        <v>42746</v>
      </c>
      <c r="I651" s="7">
        <v>0.69097222222222221</v>
      </c>
    </row>
    <row r="652" spans="1:9" x14ac:dyDescent="0.2">
      <c r="A652" s="1">
        <f t="shared" si="20"/>
        <v>42745</v>
      </c>
      <c r="B652" s="4" t="s">
        <v>37</v>
      </c>
      <c r="C652" s="4" t="s">
        <v>38</v>
      </c>
      <c r="D652" s="4" t="s">
        <v>39</v>
      </c>
      <c r="E652" s="5">
        <v>28507</v>
      </c>
      <c r="F652" s="5" t="s">
        <v>41</v>
      </c>
      <c r="G652" s="5">
        <f t="shared" si="21"/>
        <v>1</v>
      </c>
      <c r="H652" s="6">
        <v>42745</v>
      </c>
      <c r="I652" s="7">
        <v>0.69861111111111107</v>
      </c>
    </row>
    <row r="653" spans="1:9" x14ac:dyDescent="0.2">
      <c r="A653" s="1">
        <f t="shared" si="20"/>
        <v>42744</v>
      </c>
      <c r="B653" s="4" t="s">
        <v>37</v>
      </c>
      <c r="C653" s="4" t="s">
        <v>38</v>
      </c>
      <c r="D653" s="4" t="s">
        <v>39</v>
      </c>
      <c r="E653" s="5">
        <v>28319</v>
      </c>
      <c r="F653" s="5" t="s">
        <v>41</v>
      </c>
      <c r="G653" s="5">
        <f t="shared" si="21"/>
        <v>1</v>
      </c>
      <c r="H653" s="6">
        <v>42744</v>
      </c>
      <c r="I653" s="7">
        <v>0.69444444444444453</v>
      </c>
    </row>
    <row r="654" spans="1:9" x14ac:dyDescent="0.2">
      <c r="A654" s="1">
        <f t="shared" si="20"/>
        <v>42741</v>
      </c>
      <c r="B654" s="4" t="s">
        <v>37</v>
      </c>
      <c r="C654" s="4" t="s">
        <v>38</v>
      </c>
      <c r="D654" s="4" t="s">
        <v>39</v>
      </c>
      <c r="E654" s="5">
        <v>28302</v>
      </c>
      <c r="F654" s="5" t="s">
        <v>41</v>
      </c>
      <c r="G654" s="5">
        <f t="shared" si="21"/>
        <v>1</v>
      </c>
      <c r="H654" s="6">
        <v>42741</v>
      </c>
      <c r="I654" s="7">
        <v>0.69236111111111109</v>
      </c>
    </row>
    <row r="655" spans="1:9" x14ac:dyDescent="0.2">
      <c r="A655" s="1">
        <f t="shared" si="20"/>
        <v>42740</v>
      </c>
      <c r="B655" s="4" t="s">
        <v>37</v>
      </c>
      <c r="C655" s="4" t="s">
        <v>38</v>
      </c>
      <c r="D655" s="4" t="s">
        <v>39</v>
      </c>
      <c r="E655" s="5">
        <v>28159</v>
      </c>
      <c r="F655" s="5" t="s">
        <v>40</v>
      </c>
      <c r="G655" s="5">
        <f t="shared" si="21"/>
        <v>-1</v>
      </c>
      <c r="H655" s="6">
        <v>42740</v>
      </c>
      <c r="I655" s="7">
        <v>0.71875</v>
      </c>
    </row>
    <row r="656" spans="1:9" x14ac:dyDescent="0.2">
      <c r="A656" s="1">
        <f t="shared" si="20"/>
        <v>42739</v>
      </c>
      <c r="B656" s="4" t="s">
        <v>37</v>
      </c>
      <c r="C656" s="4" t="s">
        <v>38</v>
      </c>
      <c r="D656" s="4" t="s">
        <v>39</v>
      </c>
      <c r="E656" s="5">
        <v>28092</v>
      </c>
      <c r="F656" s="5" t="s">
        <v>41</v>
      </c>
      <c r="G656" s="5">
        <f t="shared" si="21"/>
        <v>1</v>
      </c>
      <c r="H656" s="6">
        <v>42739</v>
      </c>
      <c r="I656" s="7">
        <v>0.70972222222222225</v>
      </c>
    </row>
    <row r="657" spans="1:9" x14ac:dyDescent="0.2">
      <c r="A657" s="1">
        <f t="shared" si="20"/>
        <v>42738</v>
      </c>
      <c r="B657" s="4" t="s">
        <v>37</v>
      </c>
      <c r="C657" s="4" t="s">
        <v>38</v>
      </c>
      <c r="D657" s="4" t="s">
        <v>39</v>
      </c>
      <c r="E657" s="5">
        <v>27791</v>
      </c>
      <c r="F657" s="5" t="s">
        <v>40</v>
      </c>
      <c r="G657" s="5">
        <f t="shared" si="21"/>
        <v>-1</v>
      </c>
      <c r="H657" s="6">
        <v>42738</v>
      </c>
      <c r="I657" s="7">
        <v>0.70208333333333339</v>
      </c>
    </row>
    <row r="658" spans="1:9" x14ac:dyDescent="0.2">
      <c r="A658" s="1">
        <f t="shared" si="20"/>
        <v>42737</v>
      </c>
      <c r="B658" s="4" t="s">
        <v>37</v>
      </c>
      <c r="C658" s="4" t="s">
        <v>38</v>
      </c>
      <c r="D658" s="4" t="s">
        <v>39</v>
      </c>
      <c r="E658" s="5">
        <v>27812</v>
      </c>
      <c r="F658" s="5" t="s">
        <v>40</v>
      </c>
      <c r="G658" s="5">
        <f t="shared" si="21"/>
        <v>-1</v>
      </c>
      <c r="H658" s="6">
        <v>42737</v>
      </c>
      <c r="I658" s="7">
        <v>0.7090277777777777</v>
      </c>
    </row>
    <row r="659" spans="1:9" x14ac:dyDescent="0.2">
      <c r="A659" s="1">
        <f t="shared" si="20"/>
        <v>42734</v>
      </c>
      <c r="B659" s="4" t="s">
        <v>37</v>
      </c>
      <c r="C659" s="4" t="s">
        <v>38</v>
      </c>
      <c r="D659" s="4" t="s">
        <v>39</v>
      </c>
      <c r="E659" s="5">
        <v>27830</v>
      </c>
      <c r="F659" s="5" t="s">
        <v>40</v>
      </c>
      <c r="G659" s="5">
        <f t="shared" si="21"/>
        <v>-1</v>
      </c>
      <c r="H659" s="6">
        <v>42734</v>
      </c>
      <c r="I659" s="7">
        <v>0.7090277777777777</v>
      </c>
    </row>
    <row r="660" spans="1:9" x14ac:dyDescent="0.2">
      <c r="A660" s="1">
        <f t="shared" si="20"/>
        <v>42733</v>
      </c>
      <c r="B660" s="4" t="s">
        <v>37</v>
      </c>
      <c r="C660" s="4" t="s">
        <v>38</v>
      </c>
      <c r="D660" s="4" t="s">
        <v>39</v>
      </c>
      <c r="E660" s="5">
        <v>27671</v>
      </c>
      <c r="F660" s="5" t="s">
        <v>40</v>
      </c>
      <c r="G660" s="5">
        <f t="shared" si="21"/>
        <v>-1</v>
      </c>
      <c r="H660" s="6">
        <v>42733</v>
      </c>
      <c r="I660" s="7">
        <v>0.7055555555555556</v>
      </c>
    </row>
    <row r="661" spans="1:9" x14ac:dyDescent="0.2">
      <c r="A661" s="1">
        <f t="shared" si="20"/>
        <v>42732</v>
      </c>
      <c r="B661" s="4" t="s">
        <v>37</v>
      </c>
      <c r="C661" s="4" t="s">
        <v>38</v>
      </c>
      <c r="D661" s="4" t="s">
        <v>39</v>
      </c>
      <c r="E661" s="5">
        <v>27532</v>
      </c>
      <c r="F661" s="5" t="s">
        <v>40</v>
      </c>
      <c r="G661" s="5">
        <f t="shared" si="21"/>
        <v>-1</v>
      </c>
      <c r="H661" s="6">
        <v>42732</v>
      </c>
      <c r="I661" s="7">
        <v>0.69166666666666676</v>
      </c>
    </row>
    <row r="662" spans="1:9" x14ac:dyDescent="0.2">
      <c r="A662" s="1">
        <f t="shared" si="20"/>
        <v>42731</v>
      </c>
      <c r="B662" s="4" t="s">
        <v>37</v>
      </c>
      <c r="C662" s="4" t="s">
        <v>38</v>
      </c>
      <c r="D662" s="4" t="s">
        <v>39</v>
      </c>
      <c r="E662" s="5">
        <v>27562</v>
      </c>
      <c r="F662" s="5" t="s">
        <v>41</v>
      </c>
      <c r="G662" s="5">
        <f t="shared" si="21"/>
        <v>1</v>
      </c>
      <c r="H662" s="6">
        <v>42731</v>
      </c>
      <c r="I662" s="7">
        <v>0.70138888888888884</v>
      </c>
    </row>
    <row r="663" spans="1:9" x14ac:dyDescent="0.2">
      <c r="A663" s="1">
        <f t="shared" si="20"/>
        <v>42730</v>
      </c>
      <c r="B663" s="4" t="s">
        <v>37</v>
      </c>
      <c r="C663" s="4" t="s">
        <v>38</v>
      </c>
      <c r="D663" s="4" t="s">
        <v>39</v>
      </c>
      <c r="E663" s="5">
        <v>27269</v>
      </c>
      <c r="F663" s="5" t="s">
        <v>41</v>
      </c>
      <c r="G663" s="5">
        <f t="shared" si="21"/>
        <v>1</v>
      </c>
      <c r="H663" s="6">
        <v>42730</v>
      </c>
      <c r="I663" s="7">
        <v>0.69861111111111107</v>
      </c>
    </row>
    <row r="664" spans="1:9" x14ac:dyDescent="0.2">
      <c r="A664" s="1">
        <f t="shared" si="20"/>
        <v>42727</v>
      </c>
      <c r="B664" s="4" t="s">
        <v>37</v>
      </c>
      <c r="C664" s="4" t="s">
        <v>38</v>
      </c>
      <c r="D664" s="4" t="s">
        <v>39</v>
      </c>
      <c r="E664" s="5">
        <v>27221</v>
      </c>
      <c r="F664" s="5" t="s">
        <v>40</v>
      </c>
      <c r="G664" s="5">
        <f t="shared" si="21"/>
        <v>-1</v>
      </c>
      <c r="H664" s="6">
        <v>42727</v>
      </c>
      <c r="I664" s="7">
        <v>0.71180555555555547</v>
      </c>
    </row>
    <row r="665" spans="1:9" x14ac:dyDescent="0.2">
      <c r="A665" s="1">
        <f t="shared" si="20"/>
        <v>42726</v>
      </c>
      <c r="B665" s="4" t="s">
        <v>37</v>
      </c>
      <c r="C665" s="4" t="s">
        <v>38</v>
      </c>
      <c r="D665" s="4" t="s">
        <v>39</v>
      </c>
      <c r="E665" s="5">
        <v>27208</v>
      </c>
      <c r="F665" s="5" t="s">
        <v>41</v>
      </c>
      <c r="G665" s="5">
        <f t="shared" si="21"/>
        <v>1</v>
      </c>
      <c r="H665" s="6">
        <v>42726</v>
      </c>
      <c r="I665" s="7">
        <v>0.70486111111111116</v>
      </c>
    </row>
    <row r="666" spans="1:9" x14ac:dyDescent="0.2">
      <c r="A666" s="1">
        <f t="shared" si="20"/>
        <v>42725</v>
      </c>
      <c r="B666" s="4" t="s">
        <v>37</v>
      </c>
      <c r="C666" s="4" t="s">
        <v>38</v>
      </c>
      <c r="D666" s="4" t="s">
        <v>39</v>
      </c>
      <c r="E666" s="5">
        <v>27343</v>
      </c>
      <c r="F666" s="5" t="s">
        <v>41</v>
      </c>
      <c r="G666" s="5">
        <f t="shared" si="21"/>
        <v>1</v>
      </c>
      <c r="H666" s="6">
        <v>42725</v>
      </c>
      <c r="I666" s="7">
        <v>0.69166666666666676</v>
      </c>
    </row>
    <row r="667" spans="1:9" x14ac:dyDescent="0.2">
      <c r="A667" s="1">
        <f t="shared" si="20"/>
        <v>42724</v>
      </c>
      <c r="B667" s="4" t="s">
        <v>37</v>
      </c>
      <c r="C667" s="4" t="s">
        <v>38</v>
      </c>
      <c r="D667" s="4" t="s">
        <v>39</v>
      </c>
      <c r="E667" s="5">
        <v>27305</v>
      </c>
      <c r="F667" s="5" t="s">
        <v>41</v>
      </c>
      <c r="G667" s="5">
        <f t="shared" si="21"/>
        <v>1</v>
      </c>
      <c r="H667" s="6">
        <v>42724</v>
      </c>
      <c r="I667" s="7">
        <v>0.7006944444444444</v>
      </c>
    </row>
    <row r="668" spans="1:9" x14ac:dyDescent="0.2">
      <c r="A668" s="1">
        <f t="shared" si="20"/>
        <v>42723</v>
      </c>
      <c r="B668" s="4" t="s">
        <v>37</v>
      </c>
      <c r="C668" s="4" t="s">
        <v>38</v>
      </c>
      <c r="D668" s="4" t="s">
        <v>39</v>
      </c>
      <c r="E668" s="5">
        <v>27410</v>
      </c>
      <c r="F668" s="5" t="s">
        <v>41</v>
      </c>
      <c r="G668" s="5">
        <f t="shared" si="21"/>
        <v>1</v>
      </c>
      <c r="H668" s="6">
        <v>42723</v>
      </c>
      <c r="I668" s="7">
        <v>0.7104166666666667</v>
      </c>
    </row>
    <row r="669" spans="1:9" x14ac:dyDescent="0.2">
      <c r="A669" s="1">
        <f t="shared" si="20"/>
        <v>42720</v>
      </c>
      <c r="B669" s="4" t="s">
        <v>37</v>
      </c>
      <c r="C669" s="4" t="s">
        <v>38</v>
      </c>
      <c r="D669" s="4" t="s">
        <v>39</v>
      </c>
      <c r="E669" s="5">
        <v>27305</v>
      </c>
      <c r="F669" s="5" t="s">
        <v>40</v>
      </c>
      <c r="G669" s="5">
        <f t="shared" si="21"/>
        <v>-1</v>
      </c>
      <c r="H669" s="6">
        <v>42720</v>
      </c>
      <c r="I669" s="7">
        <v>0.7055555555555556</v>
      </c>
    </row>
    <row r="670" spans="1:9" x14ac:dyDescent="0.2">
      <c r="A670" s="1">
        <f t="shared" si="20"/>
        <v>42719</v>
      </c>
      <c r="B670" s="4" t="s">
        <v>37</v>
      </c>
      <c r="C670" s="4" t="s">
        <v>38</v>
      </c>
      <c r="D670" s="4" t="s">
        <v>39</v>
      </c>
      <c r="E670" s="5">
        <v>27335</v>
      </c>
      <c r="F670" s="5" t="s">
        <v>40</v>
      </c>
      <c r="G670" s="5">
        <f t="shared" si="21"/>
        <v>-1</v>
      </c>
      <c r="H670" s="6">
        <v>42719</v>
      </c>
      <c r="I670" s="7">
        <v>0.70208333333333339</v>
      </c>
    </row>
    <row r="671" spans="1:9" x14ac:dyDescent="0.2">
      <c r="A671" s="1">
        <f t="shared" si="20"/>
        <v>42718</v>
      </c>
      <c r="B671" s="4" t="s">
        <v>37</v>
      </c>
      <c r="C671" s="4" t="s">
        <v>38</v>
      </c>
      <c r="D671" s="4" t="s">
        <v>39</v>
      </c>
      <c r="E671" s="5">
        <v>27857</v>
      </c>
      <c r="F671" s="5" t="s">
        <v>40</v>
      </c>
      <c r="G671" s="5">
        <f t="shared" si="21"/>
        <v>-1</v>
      </c>
      <c r="H671" s="6">
        <v>42718</v>
      </c>
      <c r="I671" s="7">
        <v>0.69305555555555554</v>
      </c>
    </row>
    <row r="672" spans="1:9" x14ac:dyDescent="0.2">
      <c r="A672" s="1">
        <f t="shared" si="20"/>
        <v>42717</v>
      </c>
      <c r="B672" s="4" t="s">
        <v>37</v>
      </c>
      <c r="C672" s="4" t="s">
        <v>38</v>
      </c>
      <c r="D672" s="4" t="s">
        <v>39</v>
      </c>
      <c r="E672" s="5">
        <v>27844</v>
      </c>
      <c r="F672" s="5" t="s">
        <v>40</v>
      </c>
      <c r="G672" s="5">
        <f t="shared" si="21"/>
        <v>-1</v>
      </c>
      <c r="H672" s="6">
        <v>42717</v>
      </c>
      <c r="I672" s="7">
        <v>0.72083333333333333</v>
      </c>
    </row>
    <row r="673" spans="1:9" x14ac:dyDescent="0.2">
      <c r="A673" s="1">
        <f t="shared" si="20"/>
        <v>42713</v>
      </c>
      <c r="B673" s="4" t="s">
        <v>37</v>
      </c>
      <c r="C673" s="4" t="s">
        <v>38</v>
      </c>
      <c r="D673" s="4" t="s">
        <v>39</v>
      </c>
      <c r="E673" s="5">
        <v>28070</v>
      </c>
      <c r="F673" s="5" t="s">
        <v>41</v>
      </c>
      <c r="G673" s="5">
        <f t="shared" si="21"/>
        <v>1</v>
      </c>
      <c r="H673" s="6">
        <v>42713</v>
      </c>
      <c r="I673" s="7">
        <v>0.69236111111111109</v>
      </c>
    </row>
    <row r="674" spans="1:9" x14ac:dyDescent="0.2">
      <c r="A674" s="1">
        <f t="shared" si="20"/>
        <v>42712</v>
      </c>
      <c r="B674" s="4" t="s">
        <v>37</v>
      </c>
      <c r="C674" s="4" t="s">
        <v>38</v>
      </c>
      <c r="D674" s="4" t="s">
        <v>39</v>
      </c>
      <c r="E674" s="5">
        <v>28131</v>
      </c>
      <c r="F674" s="5" t="s">
        <v>40</v>
      </c>
      <c r="G674" s="5">
        <f t="shared" si="21"/>
        <v>-1</v>
      </c>
      <c r="H674" s="6">
        <v>42712</v>
      </c>
      <c r="I674" s="7">
        <v>0.7006944444444444</v>
      </c>
    </row>
    <row r="675" spans="1:9" x14ac:dyDescent="0.2">
      <c r="A675" s="1">
        <f t="shared" si="20"/>
        <v>42711</v>
      </c>
      <c r="B675" s="4" t="s">
        <v>37</v>
      </c>
      <c r="C675" s="4" t="s">
        <v>38</v>
      </c>
      <c r="D675" s="4" t="s">
        <v>39</v>
      </c>
      <c r="E675" s="5">
        <v>28233</v>
      </c>
      <c r="F675" s="5" t="s">
        <v>41</v>
      </c>
      <c r="G675" s="5">
        <f t="shared" si="21"/>
        <v>1</v>
      </c>
      <c r="H675" s="6">
        <v>42711</v>
      </c>
      <c r="I675" s="7">
        <v>0.71527777777777779</v>
      </c>
    </row>
    <row r="676" spans="1:9" x14ac:dyDescent="0.2">
      <c r="A676" s="1">
        <f t="shared" si="20"/>
        <v>42710</v>
      </c>
      <c r="B676" s="4" t="s">
        <v>37</v>
      </c>
      <c r="C676" s="4" t="s">
        <v>38</v>
      </c>
      <c r="D676" s="4" t="s">
        <v>39</v>
      </c>
      <c r="E676" s="5">
        <v>28249</v>
      </c>
      <c r="F676" s="5" t="s">
        <v>40</v>
      </c>
      <c r="G676" s="5">
        <f t="shared" si="21"/>
        <v>-1</v>
      </c>
      <c r="H676" s="6">
        <v>42710</v>
      </c>
      <c r="I676" s="7">
        <v>0.70208333333333339</v>
      </c>
    </row>
    <row r="677" spans="1:9" x14ac:dyDescent="0.2">
      <c r="A677" s="1">
        <f t="shared" si="20"/>
        <v>42709</v>
      </c>
      <c r="B677" s="4" t="s">
        <v>37</v>
      </c>
      <c r="C677" s="4" t="s">
        <v>38</v>
      </c>
      <c r="D677" s="4" t="s">
        <v>39</v>
      </c>
      <c r="E677" s="5">
        <v>28233</v>
      </c>
      <c r="F677" s="5" t="s">
        <v>40</v>
      </c>
      <c r="G677" s="5">
        <f t="shared" si="21"/>
        <v>-1</v>
      </c>
      <c r="H677" s="6">
        <v>42709</v>
      </c>
      <c r="I677" s="7">
        <v>0.72152777777777777</v>
      </c>
    </row>
    <row r="678" spans="1:9" x14ac:dyDescent="0.2">
      <c r="A678" s="1">
        <f t="shared" si="20"/>
        <v>42706</v>
      </c>
      <c r="B678" s="4" t="s">
        <v>37</v>
      </c>
      <c r="C678" s="4" t="s">
        <v>38</v>
      </c>
      <c r="D678" s="4" t="s">
        <v>39</v>
      </c>
      <c r="E678" s="5">
        <v>28401</v>
      </c>
      <c r="F678" s="5" t="s">
        <v>40</v>
      </c>
      <c r="G678" s="5">
        <f t="shared" si="21"/>
        <v>-1</v>
      </c>
      <c r="H678" s="6">
        <v>42706</v>
      </c>
      <c r="I678" s="7">
        <v>0.71319444444444446</v>
      </c>
    </row>
    <row r="679" spans="1:9" x14ac:dyDescent="0.2">
      <c r="A679" s="1">
        <f t="shared" si="20"/>
        <v>42705</v>
      </c>
      <c r="B679" s="4" t="s">
        <v>37</v>
      </c>
      <c r="C679" s="4" t="s">
        <v>38</v>
      </c>
      <c r="D679" s="4" t="s">
        <v>39</v>
      </c>
      <c r="E679" s="5">
        <v>28356</v>
      </c>
      <c r="F679" s="5" t="s">
        <v>40</v>
      </c>
      <c r="G679" s="5">
        <f t="shared" si="21"/>
        <v>-1</v>
      </c>
      <c r="H679" s="6">
        <v>42705</v>
      </c>
      <c r="I679" s="7">
        <v>0.72083333333333333</v>
      </c>
    </row>
    <row r="680" spans="1:9" x14ac:dyDescent="0.2">
      <c r="A680" s="1">
        <f t="shared" si="20"/>
        <v>42704</v>
      </c>
      <c r="B680" s="4" t="s">
        <v>37</v>
      </c>
      <c r="C680" s="4" t="s">
        <v>38</v>
      </c>
      <c r="D680" s="4" t="s">
        <v>39</v>
      </c>
      <c r="E680" s="5">
        <v>28837</v>
      </c>
      <c r="F680" s="5" t="s">
        <v>40</v>
      </c>
      <c r="G680" s="5">
        <f t="shared" si="21"/>
        <v>-1</v>
      </c>
      <c r="H680" s="6">
        <v>42704</v>
      </c>
      <c r="I680" s="7">
        <v>0.78263888888888899</v>
      </c>
    </row>
    <row r="681" spans="1:9" x14ac:dyDescent="0.2">
      <c r="A681" s="1">
        <f t="shared" si="20"/>
        <v>42703</v>
      </c>
      <c r="B681" s="4" t="s">
        <v>37</v>
      </c>
      <c r="C681" s="4" t="s">
        <v>38</v>
      </c>
      <c r="D681" s="4" t="s">
        <v>39</v>
      </c>
      <c r="E681" s="5">
        <v>28891</v>
      </c>
      <c r="F681" s="5" t="s">
        <v>40</v>
      </c>
      <c r="G681" s="5">
        <f t="shared" si="21"/>
        <v>-1</v>
      </c>
      <c r="H681" s="6">
        <v>42703</v>
      </c>
      <c r="I681" s="7">
        <v>0.70486111111111116</v>
      </c>
    </row>
    <row r="682" spans="1:9" x14ac:dyDescent="0.2">
      <c r="A682" s="1">
        <f t="shared" si="20"/>
        <v>42702</v>
      </c>
      <c r="B682" s="4" t="s">
        <v>37</v>
      </c>
      <c r="C682" s="4" t="s">
        <v>38</v>
      </c>
      <c r="D682" s="4" t="s">
        <v>39</v>
      </c>
      <c r="E682" s="5">
        <v>28976</v>
      </c>
      <c r="F682" s="5" t="s">
        <v>40</v>
      </c>
      <c r="G682" s="5">
        <f t="shared" si="21"/>
        <v>-1</v>
      </c>
      <c r="H682" s="6">
        <v>42702</v>
      </c>
      <c r="I682" s="7">
        <v>0.71736111111111101</v>
      </c>
    </row>
    <row r="683" spans="1:9" x14ac:dyDescent="0.2">
      <c r="A683" s="1">
        <f t="shared" si="20"/>
        <v>42699</v>
      </c>
      <c r="B683" s="4" t="s">
        <v>37</v>
      </c>
      <c r="C683" s="4" t="s">
        <v>38</v>
      </c>
      <c r="D683" s="4" t="s">
        <v>39</v>
      </c>
      <c r="E683" s="5">
        <v>28820</v>
      </c>
      <c r="F683" s="5" t="s">
        <v>41</v>
      </c>
      <c r="G683" s="5">
        <f t="shared" si="21"/>
        <v>1</v>
      </c>
      <c r="H683" s="6">
        <v>42699</v>
      </c>
      <c r="I683" s="7">
        <v>0.6958333333333333</v>
      </c>
    </row>
    <row r="684" spans="1:9" x14ac:dyDescent="0.2">
      <c r="A684" s="1">
        <f t="shared" si="20"/>
        <v>42698</v>
      </c>
      <c r="B684" s="4" t="s">
        <v>37</v>
      </c>
      <c r="C684" s="4" t="s">
        <v>38</v>
      </c>
      <c r="D684" s="4" t="s">
        <v>39</v>
      </c>
      <c r="E684" s="5">
        <v>29013</v>
      </c>
      <c r="F684" s="5" t="s">
        <v>41</v>
      </c>
      <c r="G684" s="5">
        <f t="shared" si="21"/>
        <v>1</v>
      </c>
      <c r="H684" s="6">
        <v>42698</v>
      </c>
      <c r="I684" s="7">
        <v>0.69861111111111107</v>
      </c>
    </row>
    <row r="685" spans="1:9" x14ac:dyDescent="0.2">
      <c r="A685" s="1">
        <f t="shared" si="20"/>
        <v>42697</v>
      </c>
      <c r="B685" s="4" t="s">
        <v>37</v>
      </c>
      <c r="C685" s="4" t="s">
        <v>38</v>
      </c>
      <c r="D685" s="4" t="s">
        <v>39</v>
      </c>
      <c r="E685" s="5">
        <v>29391</v>
      </c>
      <c r="F685" s="5" t="s">
        <v>40</v>
      </c>
      <c r="G685" s="5">
        <f t="shared" si="21"/>
        <v>-1</v>
      </c>
      <c r="H685" s="6">
        <v>42697</v>
      </c>
      <c r="I685" s="7">
        <v>0.6972222222222223</v>
      </c>
    </row>
    <row r="686" spans="1:9" x14ac:dyDescent="0.2">
      <c r="A686" s="1">
        <f t="shared" si="20"/>
        <v>42696</v>
      </c>
      <c r="B686" s="4" t="s">
        <v>37</v>
      </c>
      <c r="C686" s="4" t="s">
        <v>38</v>
      </c>
      <c r="D686" s="4" t="s">
        <v>39</v>
      </c>
      <c r="E686" s="5">
        <v>29409</v>
      </c>
      <c r="F686" s="5" t="s">
        <v>40</v>
      </c>
      <c r="G686" s="5">
        <f t="shared" si="21"/>
        <v>-1</v>
      </c>
      <c r="H686" s="6">
        <v>42696</v>
      </c>
      <c r="I686" s="7">
        <v>0.69930555555555562</v>
      </c>
    </row>
    <row r="687" spans="1:9" x14ac:dyDescent="0.2">
      <c r="A687" s="1">
        <f t="shared" si="20"/>
        <v>42695</v>
      </c>
      <c r="B687" s="4" t="s">
        <v>37</v>
      </c>
      <c r="C687" s="4" t="s">
        <v>38</v>
      </c>
      <c r="D687" s="4" t="s">
        <v>39</v>
      </c>
      <c r="E687" s="5">
        <v>29368</v>
      </c>
      <c r="F687" s="5" t="s">
        <v>40</v>
      </c>
      <c r="G687" s="5">
        <f t="shared" si="21"/>
        <v>-1</v>
      </c>
      <c r="H687" s="6">
        <v>42695</v>
      </c>
      <c r="I687" s="7">
        <v>0.70208333333333339</v>
      </c>
    </row>
    <row r="688" spans="1:9" x14ac:dyDescent="0.2">
      <c r="A688" s="1">
        <f t="shared" si="20"/>
        <v>42692</v>
      </c>
      <c r="B688" s="4" t="s">
        <v>37</v>
      </c>
      <c r="C688" s="4" t="s">
        <v>38</v>
      </c>
      <c r="D688" s="4" t="s">
        <v>39</v>
      </c>
      <c r="E688" s="5">
        <v>29354</v>
      </c>
      <c r="F688" s="5" t="s">
        <v>41</v>
      </c>
      <c r="G688" s="5">
        <f t="shared" si="21"/>
        <v>1</v>
      </c>
      <c r="H688" s="6">
        <v>42692</v>
      </c>
      <c r="I688" s="7">
        <v>0.71597222222222223</v>
      </c>
    </row>
    <row r="689" spans="1:9" x14ac:dyDescent="0.2">
      <c r="A689" s="1">
        <f t="shared" si="20"/>
        <v>42691</v>
      </c>
      <c r="B689" s="4" t="s">
        <v>37</v>
      </c>
      <c r="C689" s="4" t="s">
        <v>38</v>
      </c>
      <c r="D689" s="4" t="s">
        <v>39</v>
      </c>
      <c r="E689" s="5">
        <v>29666</v>
      </c>
      <c r="F689" s="5" t="s">
        <v>41</v>
      </c>
      <c r="G689" s="5">
        <f t="shared" si="21"/>
        <v>1</v>
      </c>
      <c r="H689" s="6">
        <v>42691</v>
      </c>
      <c r="I689" s="7">
        <v>0.70277777777777783</v>
      </c>
    </row>
    <row r="690" spans="1:9" x14ac:dyDescent="0.2">
      <c r="A690" s="1">
        <f t="shared" si="20"/>
        <v>42690</v>
      </c>
      <c r="B690" s="4" t="s">
        <v>37</v>
      </c>
      <c r="C690" s="4" t="s">
        <v>38</v>
      </c>
      <c r="D690" s="4" t="s">
        <v>39</v>
      </c>
      <c r="E690" s="5">
        <v>29808</v>
      </c>
      <c r="F690" s="5" t="s">
        <v>40</v>
      </c>
      <c r="G690" s="5">
        <f t="shared" si="21"/>
        <v>-1</v>
      </c>
      <c r="H690" s="6">
        <v>42690</v>
      </c>
      <c r="I690" s="7">
        <v>0.70208333333333339</v>
      </c>
    </row>
    <row r="691" spans="1:9" x14ac:dyDescent="0.2">
      <c r="A691" s="1">
        <f t="shared" si="20"/>
        <v>42689</v>
      </c>
      <c r="B691" s="4" t="s">
        <v>37</v>
      </c>
      <c r="C691" s="4" t="s">
        <v>38</v>
      </c>
      <c r="D691" s="4" t="s">
        <v>39</v>
      </c>
      <c r="E691" s="5">
        <v>29949</v>
      </c>
      <c r="F691" s="5" t="s">
        <v>40</v>
      </c>
      <c r="G691" s="5">
        <f t="shared" si="21"/>
        <v>-1</v>
      </c>
      <c r="H691" s="6">
        <v>42689</v>
      </c>
      <c r="I691" s="7">
        <v>0.71250000000000002</v>
      </c>
    </row>
    <row r="692" spans="1:9" x14ac:dyDescent="0.2">
      <c r="A692" s="1">
        <f t="shared" si="20"/>
        <v>42685</v>
      </c>
      <c r="B692" s="4" t="s">
        <v>37</v>
      </c>
      <c r="C692" s="4" t="s">
        <v>38</v>
      </c>
      <c r="D692" s="4" t="s">
        <v>39</v>
      </c>
      <c r="E692" s="5">
        <v>30389</v>
      </c>
      <c r="F692" s="5" t="s">
        <v>40</v>
      </c>
      <c r="G692" s="5">
        <f t="shared" si="21"/>
        <v>-1</v>
      </c>
      <c r="H692" s="6">
        <v>42685</v>
      </c>
      <c r="I692" s="7">
        <v>0.69930555555555562</v>
      </c>
    </row>
    <row r="693" spans="1:9" x14ac:dyDescent="0.2">
      <c r="A693" s="1">
        <f t="shared" si="20"/>
        <v>42684</v>
      </c>
      <c r="B693" s="4" t="s">
        <v>37</v>
      </c>
      <c r="C693" s="4" t="s">
        <v>38</v>
      </c>
      <c r="D693" s="4" t="s">
        <v>39</v>
      </c>
      <c r="E693" s="5">
        <v>30648</v>
      </c>
      <c r="F693" s="5" t="s">
        <v>40</v>
      </c>
      <c r="G693" s="5">
        <f t="shared" si="21"/>
        <v>-1</v>
      </c>
      <c r="H693" s="6">
        <v>42684</v>
      </c>
      <c r="I693" s="7">
        <v>0.7090277777777777</v>
      </c>
    </row>
    <row r="694" spans="1:9" x14ac:dyDescent="0.2">
      <c r="A694" s="1">
        <f t="shared" si="20"/>
        <v>42683</v>
      </c>
      <c r="B694" s="4" t="s">
        <v>37</v>
      </c>
      <c r="C694" s="4" t="s">
        <v>38</v>
      </c>
      <c r="D694" s="4" t="s">
        <v>39</v>
      </c>
      <c r="E694" s="5">
        <v>30292</v>
      </c>
      <c r="F694" s="5" t="s">
        <v>42</v>
      </c>
      <c r="G694" s="5">
        <f t="shared" si="21"/>
        <v>1</v>
      </c>
      <c r="H694" s="6">
        <v>42683</v>
      </c>
      <c r="I694" s="7">
        <v>0.53888888888888886</v>
      </c>
    </row>
    <row r="695" spans="1:9" x14ac:dyDescent="0.2">
      <c r="A695" s="1">
        <f t="shared" si="20"/>
        <v>42682</v>
      </c>
      <c r="B695" s="4" t="s">
        <v>37</v>
      </c>
      <c r="C695" s="4" t="s">
        <v>38</v>
      </c>
      <c r="D695" s="4" t="s">
        <v>39</v>
      </c>
      <c r="E695" s="5">
        <v>30292</v>
      </c>
      <c r="F695" s="5" t="s">
        <v>40</v>
      </c>
      <c r="G695" s="5">
        <f t="shared" si="21"/>
        <v>-1</v>
      </c>
      <c r="H695" s="6">
        <v>42682</v>
      </c>
      <c r="I695" s="7">
        <v>0.70486111111111116</v>
      </c>
    </row>
    <row r="696" spans="1:9" x14ac:dyDescent="0.2">
      <c r="A696" s="1">
        <f t="shared" si="20"/>
        <v>42681</v>
      </c>
      <c r="B696" s="4" t="s">
        <v>37</v>
      </c>
      <c r="C696" s="4" t="s">
        <v>38</v>
      </c>
      <c r="D696" s="4" t="s">
        <v>39</v>
      </c>
      <c r="E696" s="5">
        <v>30421</v>
      </c>
      <c r="F696" s="5" t="s">
        <v>40</v>
      </c>
      <c r="G696" s="5">
        <f t="shared" si="21"/>
        <v>-1</v>
      </c>
      <c r="H696" s="6">
        <v>42681</v>
      </c>
      <c r="I696" s="7">
        <v>0.6972222222222223</v>
      </c>
    </row>
    <row r="697" spans="1:9" x14ac:dyDescent="0.2">
      <c r="A697" s="1">
        <f t="shared" si="20"/>
        <v>42678</v>
      </c>
      <c r="B697" s="4" t="s">
        <v>37</v>
      </c>
      <c r="C697" s="4" t="s">
        <v>38</v>
      </c>
      <c r="D697" s="4" t="s">
        <v>39</v>
      </c>
      <c r="E697" s="5">
        <v>30598</v>
      </c>
      <c r="F697" s="5" t="s">
        <v>41</v>
      </c>
      <c r="G697" s="5">
        <f t="shared" si="21"/>
        <v>1</v>
      </c>
      <c r="H697" s="6">
        <v>42678</v>
      </c>
      <c r="I697" s="7">
        <v>0.70972222222222225</v>
      </c>
    </row>
    <row r="698" spans="1:9" x14ac:dyDescent="0.2">
      <c r="A698" s="1">
        <f t="shared" si="20"/>
        <v>42677</v>
      </c>
      <c r="B698" s="4" t="s">
        <v>37</v>
      </c>
      <c r="C698" s="4" t="s">
        <v>38</v>
      </c>
      <c r="D698" s="4" t="s">
        <v>39</v>
      </c>
      <c r="E698" s="5">
        <v>30477</v>
      </c>
      <c r="F698" s="5" t="s">
        <v>40</v>
      </c>
      <c r="G698" s="5">
        <f t="shared" si="21"/>
        <v>-1</v>
      </c>
      <c r="H698" s="6">
        <v>42677</v>
      </c>
      <c r="I698" s="7">
        <v>0.7090277777777777</v>
      </c>
    </row>
    <row r="699" spans="1:9" x14ac:dyDescent="0.2">
      <c r="A699" s="1">
        <f t="shared" si="20"/>
        <v>42676</v>
      </c>
      <c r="B699" s="4" t="s">
        <v>37</v>
      </c>
      <c r="C699" s="4" t="s">
        <v>38</v>
      </c>
      <c r="D699" s="4" t="s">
        <v>39</v>
      </c>
      <c r="E699" s="5">
        <v>30551</v>
      </c>
      <c r="F699" s="5" t="s">
        <v>40</v>
      </c>
      <c r="G699" s="5">
        <f t="shared" si="21"/>
        <v>-1</v>
      </c>
      <c r="H699" s="6">
        <v>42676</v>
      </c>
      <c r="I699" s="7">
        <v>0.7090277777777777</v>
      </c>
    </row>
    <row r="700" spans="1:9" x14ac:dyDescent="0.2">
      <c r="A700" s="1">
        <f t="shared" si="20"/>
        <v>42675</v>
      </c>
      <c r="B700" s="4" t="s">
        <v>37</v>
      </c>
      <c r="C700" s="4" t="s">
        <v>38</v>
      </c>
      <c r="D700" s="4" t="s">
        <v>39</v>
      </c>
      <c r="E700" s="5">
        <v>30049</v>
      </c>
      <c r="F700" s="5" t="s">
        <v>42</v>
      </c>
      <c r="G700" s="5">
        <f t="shared" si="21"/>
        <v>1</v>
      </c>
      <c r="H700" s="6">
        <v>42675</v>
      </c>
      <c r="I700" s="7">
        <v>0.53125</v>
      </c>
    </row>
    <row r="701" spans="1:9" x14ac:dyDescent="0.2">
      <c r="A701" s="1">
        <f t="shared" si="20"/>
        <v>42671</v>
      </c>
      <c r="B701" s="4" t="s">
        <v>37</v>
      </c>
      <c r="C701" s="4" t="s">
        <v>38</v>
      </c>
      <c r="D701" s="4" t="s">
        <v>39</v>
      </c>
      <c r="E701" s="5">
        <v>30049</v>
      </c>
      <c r="F701" s="5" t="s">
        <v>40</v>
      </c>
      <c r="G701" s="5">
        <f t="shared" si="21"/>
        <v>-1</v>
      </c>
      <c r="H701" s="6">
        <v>42671</v>
      </c>
      <c r="I701" s="7">
        <v>0.72013888888888899</v>
      </c>
    </row>
    <row r="702" spans="1:9" x14ac:dyDescent="0.2">
      <c r="A702" s="1">
        <f t="shared" si="20"/>
        <v>42670</v>
      </c>
      <c r="B702" s="4" t="s">
        <v>37</v>
      </c>
      <c r="C702" s="4" t="s">
        <v>38</v>
      </c>
      <c r="D702" s="4" t="s">
        <v>39</v>
      </c>
      <c r="E702" s="5">
        <v>30072</v>
      </c>
      <c r="F702" s="5" t="s">
        <v>40</v>
      </c>
      <c r="G702" s="5">
        <f t="shared" si="21"/>
        <v>-1</v>
      </c>
      <c r="H702" s="6">
        <v>42670</v>
      </c>
      <c r="I702" s="7">
        <v>0.7055555555555556</v>
      </c>
    </row>
    <row r="703" spans="1:9" x14ac:dyDescent="0.2">
      <c r="A703" s="1">
        <f t="shared" si="20"/>
        <v>42669</v>
      </c>
      <c r="B703" s="4" t="s">
        <v>37</v>
      </c>
      <c r="C703" s="4" t="s">
        <v>38</v>
      </c>
      <c r="D703" s="4" t="s">
        <v>39</v>
      </c>
      <c r="E703" s="5">
        <v>30095</v>
      </c>
      <c r="F703" s="5" t="s">
        <v>40</v>
      </c>
      <c r="G703" s="5">
        <f t="shared" si="21"/>
        <v>-1</v>
      </c>
      <c r="H703" s="6">
        <v>42669</v>
      </c>
      <c r="I703" s="7">
        <v>0.71250000000000002</v>
      </c>
    </row>
    <row r="704" spans="1:9" x14ac:dyDescent="0.2">
      <c r="A704" s="1">
        <f t="shared" si="20"/>
        <v>42668</v>
      </c>
      <c r="B704" s="4" t="s">
        <v>37</v>
      </c>
      <c r="C704" s="4" t="s">
        <v>38</v>
      </c>
      <c r="D704" s="4" t="s">
        <v>39</v>
      </c>
      <c r="E704" s="5">
        <v>30002</v>
      </c>
      <c r="F704" s="5" t="s">
        <v>40</v>
      </c>
      <c r="G704" s="5">
        <f t="shared" si="21"/>
        <v>-1</v>
      </c>
      <c r="H704" s="6">
        <v>42668</v>
      </c>
      <c r="I704" s="7">
        <v>0.71458333333333324</v>
      </c>
    </row>
    <row r="705" spans="1:9" x14ac:dyDescent="0.2">
      <c r="A705" s="1">
        <f t="shared" si="20"/>
        <v>42667</v>
      </c>
      <c r="B705" s="4" t="s">
        <v>37</v>
      </c>
      <c r="C705" s="4" t="s">
        <v>38</v>
      </c>
      <c r="D705" s="4" t="s">
        <v>39</v>
      </c>
      <c r="E705" s="5">
        <v>29959</v>
      </c>
      <c r="F705" s="5" t="s">
        <v>41</v>
      </c>
      <c r="G705" s="5">
        <f t="shared" si="21"/>
        <v>1</v>
      </c>
      <c r="H705" s="6">
        <v>42667</v>
      </c>
      <c r="I705" s="7">
        <v>0.71111111111111114</v>
      </c>
    </row>
    <row r="706" spans="1:9" x14ac:dyDescent="0.2">
      <c r="A706" s="1">
        <f t="shared" si="20"/>
        <v>42664</v>
      </c>
      <c r="B706" s="4" t="s">
        <v>37</v>
      </c>
      <c r="C706" s="4" t="s">
        <v>38</v>
      </c>
      <c r="D706" s="4" t="s">
        <v>39</v>
      </c>
      <c r="E706" s="5">
        <v>29950</v>
      </c>
      <c r="F706" s="5" t="s">
        <v>41</v>
      </c>
      <c r="G706" s="5">
        <f t="shared" si="21"/>
        <v>1</v>
      </c>
      <c r="H706" s="6">
        <v>42664</v>
      </c>
      <c r="I706" s="7">
        <v>0.70694444444444438</v>
      </c>
    </row>
    <row r="707" spans="1:9" x14ac:dyDescent="0.2">
      <c r="A707" s="1">
        <f t="shared" ref="A707:A770" si="22">H707</f>
        <v>42663</v>
      </c>
      <c r="B707" s="4" t="s">
        <v>37</v>
      </c>
      <c r="C707" s="4" t="s">
        <v>38</v>
      </c>
      <c r="D707" s="4" t="s">
        <v>39</v>
      </c>
      <c r="E707" s="5">
        <v>30011</v>
      </c>
      <c r="F707" s="5" t="s">
        <v>41</v>
      </c>
      <c r="G707" s="5">
        <f t="shared" ref="G707:G770" si="23">IF(F707="-",-1,1)</f>
        <v>1</v>
      </c>
      <c r="H707" s="6">
        <v>42663</v>
      </c>
      <c r="I707" s="7">
        <v>0.70486111111111116</v>
      </c>
    </row>
    <row r="708" spans="1:9" x14ac:dyDescent="0.2">
      <c r="A708" s="1">
        <f t="shared" si="22"/>
        <v>42662</v>
      </c>
      <c r="B708" s="4" t="s">
        <v>37</v>
      </c>
      <c r="C708" s="4" t="s">
        <v>38</v>
      </c>
      <c r="D708" s="4" t="s">
        <v>39</v>
      </c>
      <c r="E708" s="5">
        <v>29957</v>
      </c>
      <c r="F708" s="5" t="s">
        <v>41</v>
      </c>
      <c r="G708" s="5">
        <f t="shared" si="23"/>
        <v>1</v>
      </c>
      <c r="H708" s="6">
        <v>42662</v>
      </c>
      <c r="I708" s="7">
        <v>0.71319444444444446</v>
      </c>
    </row>
    <row r="709" spans="1:9" x14ac:dyDescent="0.2">
      <c r="A709" s="1">
        <f t="shared" si="22"/>
        <v>42661</v>
      </c>
      <c r="B709" s="4" t="s">
        <v>37</v>
      </c>
      <c r="C709" s="4" t="s">
        <v>38</v>
      </c>
      <c r="D709" s="4" t="s">
        <v>39</v>
      </c>
      <c r="E709" s="5">
        <v>29845</v>
      </c>
      <c r="F709" s="5" t="s">
        <v>41</v>
      </c>
      <c r="G709" s="5">
        <f t="shared" si="23"/>
        <v>1</v>
      </c>
      <c r="H709" s="6">
        <v>42661</v>
      </c>
      <c r="I709" s="7">
        <v>0.70624999999999993</v>
      </c>
    </row>
    <row r="710" spans="1:9" x14ac:dyDescent="0.2">
      <c r="A710" s="1">
        <f t="shared" si="22"/>
        <v>42660</v>
      </c>
      <c r="B710" s="4" t="s">
        <v>37</v>
      </c>
      <c r="C710" s="4" t="s">
        <v>38</v>
      </c>
      <c r="D710" s="4" t="s">
        <v>39</v>
      </c>
      <c r="E710" s="5">
        <v>29738</v>
      </c>
      <c r="F710" s="5" t="s">
        <v>42</v>
      </c>
      <c r="G710" s="5">
        <f t="shared" si="23"/>
        <v>1</v>
      </c>
      <c r="H710" s="6">
        <v>42660</v>
      </c>
      <c r="I710" s="7">
        <v>0.70277777777777783</v>
      </c>
    </row>
    <row r="711" spans="1:9" x14ac:dyDescent="0.2">
      <c r="A711" s="1">
        <f t="shared" si="22"/>
        <v>42657</v>
      </c>
      <c r="B711" s="4" t="s">
        <v>37</v>
      </c>
      <c r="C711" s="4" t="s">
        <v>38</v>
      </c>
      <c r="D711" s="4" t="s">
        <v>39</v>
      </c>
      <c r="E711" s="5">
        <v>29752</v>
      </c>
      <c r="F711" s="5" t="s">
        <v>40</v>
      </c>
      <c r="G711" s="5">
        <f t="shared" si="23"/>
        <v>-1</v>
      </c>
      <c r="H711" s="6">
        <v>42657</v>
      </c>
      <c r="I711" s="7">
        <v>0.69305555555555554</v>
      </c>
    </row>
    <row r="712" spans="1:9" x14ac:dyDescent="0.2">
      <c r="A712" s="1">
        <f t="shared" si="22"/>
        <v>42656</v>
      </c>
      <c r="B712" s="4" t="s">
        <v>37</v>
      </c>
      <c r="C712" s="4" t="s">
        <v>38</v>
      </c>
      <c r="D712" s="4" t="s">
        <v>39</v>
      </c>
      <c r="E712" s="5">
        <v>29940</v>
      </c>
      <c r="F712" s="5" t="s">
        <v>41</v>
      </c>
      <c r="G712" s="5">
        <f t="shared" si="23"/>
        <v>1</v>
      </c>
      <c r="H712" s="6">
        <v>42656</v>
      </c>
      <c r="I712" s="7">
        <v>0.70416666666666661</v>
      </c>
    </row>
    <row r="713" spans="1:9" x14ac:dyDescent="0.2">
      <c r="A713" s="1">
        <f t="shared" si="22"/>
        <v>42653</v>
      </c>
      <c r="B713" s="4" t="s">
        <v>37</v>
      </c>
      <c r="C713" s="4" t="s">
        <v>38</v>
      </c>
      <c r="D713" s="4" t="s">
        <v>39</v>
      </c>
      <c r="E713" s="5">
        <v>29863</v>
      </c>
      <c r="F713" s="5" t="s">
        <v>40</v>
      </c>
      <c r="G713" s="5">
        <f t="shared" si="23"/>
        <v>-1</v>
      </c>
      <c r="H713" s="6">
        <v>42653</v>
      </c>
      <c r="I713" s="7">
        <v>0.70138888888888884</v>
      </c>
    </row>
    <row r="714" spans="1:9" x14ac:dyDescent="0.2">
      <c r="A714" s="1">
        <f t="shared" si="22"/>
        <v>42650</v>
      </c>
      <c r="B714" s="4" t="s">
        <v>37</v>
      </c>
      <c r="C714" s="4" t="s">
        <v>38</v>
      </c>
      <c r="D714" s="4" t="s">
        <v>39</v>
      </c>
      <c r="E714" s="5">
        <v>29783</v>
      </c>
      <c r="F714" s="5" t="s">
        <v>41</v>
      </c>
      <c r="G714" s="5">
        <f t="shared" si="23"/>
        <v>1</v>
      </c>
      <c r="H714" s="6">
        <v>42650</v>
      </c>
      <c r="I714" s="7">
        <v>0.69305555555555554</v>
      </c>
    </row>
    <row r="715" spans="1:9" x14ac:dyDescent="0.2">
      <c r="A715" s="1">
        <f t="shared" si="22"/>
        <v>42649</v>
      </c>
      <c r="B715" s="4" t="s">
        <v>37</v>
      </c>
      <c r="C715" s="4" t="s">
        <v>38</v>
      </c>
      <c r="D715" s="4" t="s">
        <v>39</v>
      </c>
      <c r="E715" s="5">
        <v>29959</v>
      </c>
      <c r="F715" s="5" t="s">
        <v>41</v>
      </c>
      <c r="G715" s="5">
        <f t="shared" si="23"/>
        <v>1</v>
      </c>
      <c r="H715" s="6">
        <v>42649</v>
      </c>
      <c r="I715" s="7">
        <v>0.6972222222222223</v>
      </c>
    </row>
    <row r="716" spans="1:9" x14ac:dyDescent="0.2">
      <c r="A716" s="1">
        <f t="shared" si="22"/>
        <v>42648</v>
      </c>
      <c r="B716" s="4" t="s">
        <v>37</v>
      </c>
      <c r="C716" s="4" t="s">
        <v>38</v>
      </c>
      <c r="D716" s="4" t="s">
        <v>39</v>
      </c>
      <c r="E716" s="5">
        <v>30033</v>
      </c>
      <c r="F716" s="5" t="s">
        <v>41</v>
      </c>
      <c r="G716" s="5">
        <f t="shared" si="23"/>
        <v>1</v>
      </c>
      <c r="H716" s="6">
        <v>42648</v>
      </c>
      <c r="I716" s="7">
        <v>0.7090277777777777</v>
      </c>
    </row>
    <row r="717" spans="1:9" x14ac:dyDescent="0.2">
      <c r="A717" s="1">
        <f t="shared" si="22"/>
        <v>42647</v>
      </c>
      <c r="B717" s="4" t="s">
        <v>37</v>
      </c>
      <c r="C717" s="4" t="s">
        <v>38</v>
      </c>
      <c r="D717" s="4" t="s">
        <v>39</v>
      </c>
      <c r="E717" s="5">
        <v>30725</v>
      </c>
      <c r="F717" s="5" t="s">
        <v>40</v>
      </c>
      <c r="G717" s="5">
        <f t="shared" si="23"/>
        <v>-1</v>
      </c>
      <c r="H717" s="6">
        <v>42647</v>
      </c>
      <c r="I717" s="7">
        <v>0.71458333333333324</v>
      </c>
    </row>
    <row r="718" spans="1:9" x14ac:dyDescent="0.2">
      <c r="A718" s="1">
        <f t="shared" si="22"/>
        <v>42646</v>
      </c>
      <c r="B718" s="4" t="s">
        <v>37</v>
      </c>
      <c r="C718" s="4" t="s">
        <v>38</v>
      </c>
      <c r="D718" s="4" t="s">
        <v>39</v>
      </c>
      <c r="E718" s="5">
        <v>30940</v>
      </c>
      <c r="F718" s="5" t="s">
        <v>41</v>
      </c>
      <c r="G718" s="5">
        <f t="shared" si="23"/>
        <v>1</v>
      </c>
      <c r="H718" s="6">
        <v>42646</v>
      </c>
      <c r="I718" s="7">
        <v>0.70208333333333339</v>
      </c>
    </row>
    <row r="719" spans="1:9" x14ac:dyDescent="0.2">
      <c r="A719" s="1">
        <f t="shared" si="22"/>
        <v>42643</v>
      </c>
      <c r="B719" s="4" t="s">
        <v>37</v>
      </c>
      <c r="C719" s="4" t="s">
        <v>38</v>
      </c>
      <c r="D719" s="4" t="s">
        <v>39</v>
      </c>
      <c r="E719" s="5">
        <v>31175</v>
      </c>
      <c r="F719" s="5" t="s">
        <v>41</v>
      </c>
      <c r="G719" s="5">
        <f t="shared" si="23"/>
        <v>1</v>
      </c>
      <c r="H719" s="6">
        <v>42643</v>
      </c>
      <c r="I719" s="7">
        <v>0.7319444444444444</v>
      </c>
    </row>
    <row r="720" spans="1:9" x14ac:dyDescent="0.2">
      <c r="A720" s="1">
        <f t="shared" si="22"/>
        <v>42642</v>
      </c>
      <c r="B720" s="4" t="s">
        <v>37</v>
      </c>
      <c r="C720" s="4" t="s">
        <v>38</v>
      </c>
      <c r="D720" s="4" t="s">
        <v>39</v>
      </c>
      <c r="E720" s="5">
        <v>31096</v>
      </c>
      <c r="F720" s="5" t="s">
        <v>40</v>
      </c>
      <c r="G720" s="5">
        <f t="shared" si="23"/>
        <v>-1</v>
      </c>
      <c r="H720" s="6">
        <v>42642</v>
      </c>
      <c r="I720" s="7">
        <v>0.69305555555555554</v>
      </c>
    </row>
    <row r="721" spans="1:9" x14ac:dyDescent="0.2">
      <c r="A721" s="1">
        <f t="shared" si="22"/>
        <v>42641</v>
      </c>
      <c r="B721" s="4" t="s">
        <v>37</v>
      </c>
      <c r="C721" s="4" t="s">
        <v>38</v>
      </c>
      <c r="D721" s="4" t="s">
        <v>39</v>
      </c>
      <c r="E721" s="5">
        <v>31038</v>
      </c>
      <c r="F721" s="5" t="s">
        <v>41</v>
      </c>
      <c r="G721" s="5">
        <f t="shared" si="23"/>
        <v>1</v>
      </c>
      <c r="H721" s="6">
        <v>42641</v>
      </c>
      <c r="I721" s="7">
        <v>0.70138888888888884</v>
      </c>
    </row>
    <row r="722" spans="1:9" x14ac:dyDescent="0.2">
      <c r="A722" s="1">
        <f t="shared" si="22"/>
        <v>42640</v>
      </c>
      <c r="B722" s="4" t="s">
        <v>37</v>
      </c>
      <c r="C722" s="4" t="s">
        <v>38</v>
      </c>
      <c r="D722" s="4" t="s">
        <v>39</v>
      </c>
      <c r="E722" s="5">
        <v>31227</v>
      </c>
      <c r="F722" s="5" t="s">
        <v>41</v>
      </c>
      <c r="G722" s="5">
        <f t="shared" si="23"/>
        <v>1</v>
      </c>
      <c r="H722" s="6">
        <v>42640</v>
      </c>
      <c r="I722" s="7">
        <v>0.70138888888888884</v>
      </c>
    </row>
    <row r="723" spans="1:9" x14ac:dyDescent="0.2">
      <c r="A723" s="1">
        <f t="shared" si="22"/>
        <v>42639</v>
      </c>
      <c r="B723" s="4" t="s">
        <v>37</v>
      </c>
      <c r="C723" s="4" t="s">
        <v>38</v>
      </c>
      <c r="D723" s="4" t="s">
        <v>39</v>
      </c>
      <c r="E723" s="5">
        <v>31305</v>
      </c>
      <c r="F723" s="5" t="s">
        <v>41</v>
      </c>
      <c r="G723" s="5">
        <f t="shared" si="23"/>
        <v>1</v>
      </c>
      <c r="H723" s="6">
        <v>42639</v>
      </c>
      <c r="I723" s="7">
        <v>0.69791666666666663</v>
      </c>
    </row>
    <row r="724" spans="1:9" x14ac:dyDescent="0.2">
      <c r="A724" s="1">
        <f t="shared" si="22"/>
        <v>42636</v>
      </c>
      <c r="B724" s="4" t="s">
        <v>37</v>
      </c>
      <c r="C724" s="4" t="s">
        <v>38</v>
      </c>
      <c r="D724" s="4" t="s">
        <v>39</v>
      </c>
      <c r="E724" s="5">
        <v>31316</v>
      </c>
      <c r="F724" s="5" t="s">
        <v>41</v>
      </c>
      <c r="G724" s="5">
        <f t="shared" si="23"/>
        <v>1</v>
      </c>
      <c r="H724" s="6">
        <v>42636</v>
      </c>
      <c r="I724" s="7">
        <v>0.6958333333333333</v>
      </c>
    </row>
    <row r="725" spans="1:9" x14ac:dyDescent="0.2">
      <c r="A725" s="1">
        <f t="shared" si="22"/>
        <v>42635</v>
      </c>
      <c r="B725" s="4" t="s">
        <v>37</v>
      </c>
      <c r="C725" s="4" t="s">
        <v>38</v>
      </c>
      <c r="D725" s="4" t="s">
        <v>39</v>
      </c>
      <c r="E725" s="5">
        <v>31263</v>
      </c>
      <c r="F725" s="5" t="s">
        <v>40</v>
      </c>
      <c r="G725" s="5">
        <f t="shared" si="23"/>
        <v>-1</v>
      </c>
      <c r="H725" s="6">
        <v>42635</v>
      </c>
      <c r="I725" s="7">
        <v>0.69305555555555554</v>
      </c>
    </row>
    <row r="726" spans="1:9" x14ac:dyDescent="0.2">
      <c r="A726" s="1">
        <f t="shared" si="22"/>
        <v>42634</v>
      </c>
      <c r="B726" s="4" t="s">
        <v>37</v>
      </c>
      <c r="C726" s="4" t="s">
        <v>38</v>
      </c>
      <c r="D726" s="4" t="s">
        <v>39</v>
      </c>
      <c r="E726" s="5">
        <v>31106</v>
      </c>
      <c r="F726" s="5" t="s">
        <v>41</v>
      </c>
      <c r="G726" s="5">
        <f t="shared" si="23"/>
        <v>1</v>
      </c>
      <c r="H726" s="6">
        <v>42634</v>
      </c>
      <c r="I726" s="7">
        <v>0.69791666666666663</v>
      </c>
    </row>
    <row r="727" spans="1:9" x14ac:dyDescent="0.2">
      <c r="A727" s="1">
        <f t="shared" si="22"/>
        <v>42633</v>
      </c>
      <c r="B727" s="4" t="s">
        <v>37</v>
      </c>
      <c r="C727" s="4" t="s">
        <v>38</v>
      </c>
      <c r="D727" s="4" t="s">
        <v>39</v>
      </c>
      <c r="E727" s="5">
        <v>30982</v>
      </c>
      <c r="F727" s="5" t="s">
        <v>40</v>
      </c>
      <c r="G727" s="5">
        <f t="shared" si="23"/>
        <v>-1</v>
      </c>
      <c r="H727" s="6">
        <v>42633</v>
      </c>
      <c r="I727" s="7">
        <v>0.69791666666666663</v>
      </c>
    </row>
    <row r="728" spans="1:9" x14ac:dyDescent="0.2">
      <c r="A728" s="1">
        <f t="shared" si="22"/>
        <v>42632</v>
      </c>
      <c r="B728" s="4" t="s">
        <v>37</v>
      </c>
      <c r="C728" s="4" t="s">
        <v>38</v>
      </c>
      <c r="D728" s="4" t="s">
        <v>39</v>
      </c>
      <c r="E728" s="5">
        <v>30967</v>
      </c>
      <c r="F728" s="5" t="s">
        <v>40</v>
      </c>
      <c r="G728" s="5">
        <f t="shared" si="23"/>
        <v>-1</v>
      </c>
      <c r="H728" s="6">
        <v>42632</v>
      </c>
      <c r="I728" s="7">
        <v>0.69513888888888886</v>
      </c>
    </row>
    <row r="729" spans="1:9" x14ac:dyDescent="0.2">
      <c r="A729" s="1">
        <f t="shared" si="22"/>
        <v>42629</v>
      </c>
      <c r="B729" s="4" t="s">
        <v>37</v>
      </c>
      <c r="C729" s="4" t="s">
        <v>38</v>
      </c>
      <c r="D729" s="4" t="s">
        <v>39</v>
      </c>
      <c r="E729" s="5">
        <v>30920</v>
      </c>
      <c r="F729" s="5" t="s">
        <v>40</v>
      </c>
      <c r="G729" s="5">
        <f t="shared" si="23"/>
        <v>-1</v>
      </c>
      <c r="H729" s="6">
        <v>42629</v>
      </c>
      <c r="I729" s="7">
        <v>0.68958333333333333</v>
      </c>
    </row>
    <row r="730" spans="1:9" x14ac:dyDescent="0.2">
      <c r="A730" s="1">
        <f t="shared" si="22"/>
        <v>42628</v>
      </c>
      <c r="B730" s="4" t="s">
        <v>37</v>
      </c>
      <c r="C730" s="4" t="s">
        <v>38</v>
      </c>
      <c r="D730" s="4" t="s">
        <v>39</v>
      </c>
      <c r="E730" s="5">
        <v>31115</v>
      </c>
      <c r="F730" s="5" t="s">
        <v>40</v>
      </c>
      <c r="G730" s="5">
        <f t="shared" si="23"/>
        <v>-1</v>
      </c>
      <c r="H730" s="6">
        <v>42628</v>
      </c>
      <c r="I730" s="7">
        <v>0.69027777777777777</v>
      </c>
    </row>
    <row r="731" spans="1:9" x14ac:dyDescent="0.2">
      <c r="A731" s="1">
        <f t="shared" si="22"/>
        <v>42627</v>
      </c>
      <c r="B731" s="4" t="s">
        <v>37</v>
      </c>
      <c r="C731" s="4" t="s">
        <v>38</v>
      </c>
      <c r="D731" s="4" t="s">
        <v>39</v>
      </c>
      <c r="E731" s="5">
        <v>31073</v>
      </c>
      <c r="F731" s="5" t="s">
        <v>40</v>
      </c>
      <c r="G731" s="5">
        <f t="shared" si="23"/>
        <v>-1</v>
      </c>
      <c r="H731" s="6">
        <v>42627</v>
      </c>
      <c r="I731" s="7">
        <v>0.69861111111111107</v>
      </c>
    </row>
    <row r="732" spans="1:9" x14ac:dyDescent="0.2">
      <c r="A732" s="1">
        <f t="shared" si="22"/>
        <v>42625</v>
      </c>
      <c r="B732" s="4" t="s">
        <v>37</v>
      </c>
      <c r="C732" s="4" t="s">
        <v>38</v>
      </c>
      <c r="D732" s="4" t="s">
        <v>39</v>
      </c>
      <c r="E732" s="5">
        <v>31212</v>
      </c>
      <c r="F732" s="5" t="s">
        <v>41</v>
      </c>
      <c r="G732" s="5">
        <f t="shared" si="23"/>
        <v>1</v>
      </c>
      <c r="H732" s="6">
        <v>42625</v>
      </c>
      <c r="I732" s="7">
        <v>0.71805555555555556</v>
      </c>
    </row>
    <row r="733" spans="1:9" x14ac:dyDescent="0.2">
      <c r="A733" s="1">
        <f t="shared" si="22"/>
        <v>42622</v>
      </c>
      <c r="B733" s="4" t="s">
        <v>37</v>
      </c>
      <c r="C733" s="4" t="s">
        <v>38</v>
      </c>
      <c r="D733" s="4" t="s">
        <v>39</v>
      </c>
      <c r="E733" s="5">
        <v>31191</v>
      </c>
      <c r="F733" s="5" t="s">
        <v>41</v>
      </c>
      <c r="G733" s="5">
        <f t="shared" si="23"/>
        <v>1</v>
      </c>
      <c r="H733" s="6">
        <v>42622</v>
      </c>
      <c r="I733" s="7">
        <v>0.68958333333333333</v>
      </c>
    </row>
    <row r="734" spans="1:9" x14ac:dyDescent="0.2">
      <c r="A734" s="1">
        <f t="shared" si="22"/>
        <v>42621</v>
      </c>
      <c r="B734" s="4" t="s">
        <v>37</v>
      </c>
      <c r="C734" s="4" t="s">
        <v>38</v>
      </c>
      <c r="D734" s="4" t="s">
        <v>39</v>
      </c>
      <c r="E734" s="5">
        <v>31240</v>
      </c>
      <c r="F734" s="5" t="s">
        <v>40</v>
      </c>
      <c r="G734" s="5">
        <f t="shared" si="23"/>
        <v>-1</v>
      </c>
      <c r="H734" s="6">
        <v>42621</v>
      </c>
      <c r="I734" s="7">
        <v>0.71527777777777779</v>
      </c>
    </row>
    <row r="735" spans="1:9" x14ac:dyDescent="0.2">
      <c r="A735" s="1">
        <f t="shared" si="22"/>
        <v>42620</v>
      </c>
      <c r="B735" s="4" t="s">
        <v>37</v>
      </c>
      <c r="C735" s="4" t="s">
        <v>38</v>
      </c>
      <c r="D735" s="4" t="s">
        <v>39</v>
      </c>
      <c r="E735" s="5">
        <v>31278</v>
      </c>
      <c r="F735" s="5" t="s">
        <v>40</v>
      </c>
      <c r="G735" s="5">
        <f t="shared" si="23"/>
        <v>-1</v>
      </c>
      <c r="H735" s="6">
        <v>42620</v>
      </c>
      <c r="I735" s="7">
        <v>0.70763888888888893</v>
      </c>
    </row>
    <row r="736" spans="1:9" x14ac:dyDescent="0.2">
      <c r="A736" s="1">
        <f t="shared" si="22"/>
        <v>42619</v>
      </c>
      <c r="B736" s="4" t="s">
        <v>37</v>
      </c>
      <c r="C736" s="4" t="s">
        <v>38</v>
      </c>
      <c r="D736" s="4" t="s">
        <v>39</v>
      </c>
      <c r="E736" s="5">
        <v>31030</v>
      </c>
      <c r="F736" s="5" t="s">
        <v>41</v>
      </c>
      <c r="G736" s="5">
        <f t="shared" si="23"/>
        <v>1</v>
      </c>
      <c r="H736" s="6">
        <v>42619</v>
      </c>
      <c r="I736" s="7">
        <v>0.69513888888888886</v>
      </c>
    </row>
    <row r="737" spans="1:9" x14ac:dyDescent="0.2">
      <c r="A737" s="1">
        <f t="shared" si="22"/>
        <v>42615</v>
      </c>
      <c r="B737" s="4" t="s">
        <v>37</v>
      </c>
      <c r="C737" s="4" t="s">
        <v>38</v>
      </c>
      <c r="D737" s="4" t="s">
        <v>39</v>
      </c>
      <c r="E737" s="5">
        <v>30761</v>
      </c>
      <c r="F737" s="5" t="s">
        <v>41</v>
      </c>
      <c r="G737" s="5">
        <f t="shared" si="23"/>
        <v>1</v>
      </c>
      <c r="H737" s="6">
        <v>42615</v>
      </c>
      <c r="I737" s="7">
        <v>0.69652777777777775</v>
      </c>
    </row>
    <row r="738" spans="1:9" x14ac:dyDescent="0.2">
      <c r="A738" s="1">
        <f t="shared" si="22"/>
        <v>42614</v>
      </c>
      <c r="B738" s="4" t="s">
        <v>37</v>
      </c>
      <c r="C738" s="4" t="s">
        <v>38</v>
      </c>
      <c r="D738" s="4" t="s">
        <v>39</v>
      </c>
      <c r="E738" s="5">
        <v>30703</v>
      </c>
      <c r="F738" s="5" t="s">
        <v>40</v>
      </c>
      <c r="G738" s="5">
        <f t="shared" si="23"/>
        <v>-1</v>
      </c>
      <c r="H738" s="6">
        <v>42614</v>
      </c>
      <c r="I738" s="7">
        <v>0.69166666666666676</v>
      </c>
    </row>
    <row r="739" spans="1:9" x14ac:dyDescent="0.2">
      <c r="A739" s="1">
        <f t="shared" si="22"/>
        <v>42613</v>
      </c>
      <c r="B739" s="4" t="s">
        <v>37</v>
      </c>
      <c r="C739" s="4" t="s">
        <v>38</v>
      </c>
      <c r="D739" s="4" t="s">
        <v>39</v>
      </c>
      <c r="E739" s="5">
        <v>30814</v>
      </c>
      <c r="F739" s="5" t="s">
        <v>40</v>
      </c>
      <c r="G739" s="5">
        <f t="shared" si="23"/>
        <v>-1</v>
      </c>
      <c r="H739" s="6">
        <v>42613</v>
      </c>
      <c r="I739" s="7">
        <v>0.74583333333333324</v>
      </c>
    </row>
    <row r="740" spans="1:9" x14ac:dyDescent="0.2">
      <c r="A740" s="1">
        <f t="shared" si="22"/>
        <v>42612</v>
      </c>
      <c r="B740" s="4" t="s">
        <v>37</v>
      </c>
      <c r="C740" s="4" t="s">
        <v>38</v>
      </c>
      <c r="D740" s="4" t="s">
        <v>39</v>
      </c>
      <c r="E740" s="5">
        <v>31014</v>
      </c>
      <c r="F740" s="5" t="s">
        <v>41</v>
      </c>
      <c r="G740" s="5">
        <f t="shared" si="23"/>
        <v>1</v>
      </c>
      <c r="H740" s="6">
        <v>42612</v>
      </c>
      <c r="I740" s="7">
        <v>0.6972222222222223</v>
      </c>
    </row>
    <row r="741" spans="1:9" x14ac:dyDescent="0.2">
      <c r="A741" s="1">
        <f t="shared" si="22"/>
        <v>42611</v>
      </c>
      <c r="B741" s="4" t="s">
        <v>37</v>
      </c>
      <c r="C741" s="4" t="s">
        <v>38</v>
      </c>
      <c r="D741" s="4" t="s">
        <v>39</v>
      </c>
      <c r="E741" s="5">
        <v>30999</v>
      </c>
      <c r="F741" s="5" t="s">
        <v>41</v>
      </c>
      <c r="G741" s="5">
        <f t="shared" si="23"/>
        <v>1</v>
      </c>
      <c r="H741" s="6">
        <v>42611</v>
      </c>
      <c r="I741" s="7">
        <v>0.7006944444444444</v>
      </c>
    </row>
    <row r="742" spans="1:9" x14ac:dyDescent="0.2">
      <c r="A742" s="1">
        <f t="shared" si="22"/>
        <v>42608</v>
      </c>
      <c r="B742" s="4" t="s">
        <v>37</v>
      </c>
      <c r="C742" s="4" t="s">
        <v>38</v>
      </c>
      <c r="D742" s="4" t="s">
        <v>39</v>
      </c>
      <c r="E742" s="5">
        <v>31066</v>
      </c>
      <c r="F742" s="5" t="s">
        <v>41</v>
      </c>
      <c r="G742" s="5">
        <f t="shared" si="23"/>
        <v>1</v>
      </c>
      <c r="H742" s="6">
        <v>42608</v>
      </c>
      <c r="I742" s="7">
        <v>0.69305555555555554</v>
      </c>
    </row>
    <row r="743" spans="1:9" x14ac:dyDescent="0.2">
      <c r="A743" s="1">
        <f t="shared" si="22"/>
        <v>42607</v>
      </c>
      <c r="B743" s="4" t="s">
        <v>37</v>
      </c>
      <c r="C743" s="4" t="s">
        <v>38</v>
      </c>
      <c r="D743" s="4" t="s">
        <v>39</v>
      </c>
      <c r="E743" s="5">
        <v>31281</v>
      </c>
      <c r="F743" s="5" t="s">
        <v>42</v>
      </c>
      <c r="G743" s="5">
        <f t="shared" si="23"/>
        <v>1</v>
      </c>
      <c r="H743" s="6">
        <v>42607</v>
      </c>
      <c r="I743" s="7">
        <v>0.5395833333333333</v>
      </c>
    </row>
    <row r="744" spans="1:9" x14ac:dyDescent="0.2">
      <c r="A744" s="1">
        <f t="shared" si="22"/>
        <v>42606</v>
      </c>
      <c r="B744" s="4" t="s">
        <v>37</v>
      </c>
      <c r="C744" s="4" t="s">
        <v>38</v>
      </c>
      <c r="D744" s="4" t="s">
        <v>39</v>
      </c>
      <c r="E744" s="5">
        <v>31281</v>
      </c>
      <c r="F744" s="5" t="s">
        <v>40</v>
      </c>
      <c r="G744" s="5">
        <f t="shared" si="23"/>
        <v>-1</v>
      </c>
      <c r="H744" s="6">
        <v>42606</v>
      </c>
      <c r="I744" s="7">
        <v>0.69652777777777775</v>
      </c>
    </row>
    <row r="745" spans="1:9" x14ac:dyDescent="0.2">
      <c r="A745" s="1">
        <f t="shared" si="22"/>
        <v>42605</v>
      </c>
      <c r="B745" s="4" t="s">
        <v>37</v>
      </c>
      <c r="C745" s="4" t="s">
        <v>38</v>
      </c>
      <c r="D745" s="4" t="s">
        <v>39</v>
      </c>
      <c r="E745" s="5">
        <v>31280</v>
      </c>
      <c r="F745" s="5" t="s">
        <v>40</v>
      </c>
      <c r="G745" s="5">
        <f t="shared" si="23"/>
        <v>-1</v>
      </c>
      <c r="H745" s="6">
        <v>42605</v>
      </c>
      <c r="I745" s="7">
        <v>0.69166666666666676</v>
      </c>
    </row>
    <row r="746" spans="1:9" x14ac:dyDescent="0.2">
      <c r="A746" s="1">
        <f t="shared" si="22"/>
        <v>42604</v>
      </c>
      <c r="B746" s="4" t="s">
        <v>37</v>
      </c>
      <c r="C746" s="4" t="s">
        <v>38</v>
      </c>
      <c r="D746" s="4" t="s">
        <v>39</v>
      </c>
      <c r="E746" s="5">
        <v>31267</v>
      </c>
      <c r="F746" s="5" t="s">
        <v>41</v>
      </c>
      <c r="G746" s="5">
        <f t="shared" si="23"/>
        <v>1</v>
      </c>
      <c r="H746" s="6">
        <v>42604</v>
      </c>
      <c r="I746" s="7">
        <v>0.69305555555555554</v>
      </c>
    </row>
    <row r="747" spans="1:9" x14ac:dyDescent="0.2">
      <c r="A747" s="1">
        <f t="shared" si="22"/>
        <v>42601</v>
      </c>
      <c r="B747" s="4" t="s">
        <v>37</v>
      </c>
      <c r="C747" s="4" t="s">
        <v>38</v>
      </c>
      <c r="D747" s="4" t="s">
        <v>39</v>
      </c>
      <c r="E747" s="5">
        <v>31252</v>
      </c>
      <c r="F747" s="5" t="s">
        <v>40</v>
      </c>
      <c r="G747" s="5">
        <f t="shared" si="23"/>
        <v>-1</v>
      </c>
      <c r="H747" s="6">
        <v>42601</v>
      </c>
      <c r="I747" s="7">
        <v>0.69930555555555562</v>
      </c>
    </row>
    <row r="748" spans="1:9" x14ac:dyDescent="0.2">
      <c r="A748" s="1">
        <f t="shared" si="22"/>
        <v>42600</v>
      </c>
      <c r="B748" s="4" t="s">
        <v>37</v>
      </c>
      <c r="C748" s="4" t="s">
        <v>38</v>
      </c>
      <c r="D748" s="4" t="s">
        <v>39</v>
      </c>
      <c r="E748" s="5">
        <v>31073</v>
      </c>
      <c r="F748" s="5" t="s">
        <v>42</v>
      </c>
      <c r="G748" s="5">
        <f t="shared" si="23"/>
        <v>1</v>
      </c>
      <c r="H748" s="6">
        <v>42600</v>
      </c>
      <c r="I748" s="7">
        <v>0.53125</v>
      </c>
    </row>
    <row r="749" spans="1:9" x14ac:dyDescent="0.2">
      <c r="A749" s="1">
        <f t="shared" si="22"/>
        <v>42599</v>
      </c>
      <c r="B749" s="4" t="s">
        <v>37</v>
      </c>
      <c r="C749" s="4" t="s">
        <v>38</v>
      </c>
      <c r="D749" s="4" t="s">
        <v>39</v>
      </c>
      <c r="E749" s="5">
        <v>31073</v>
      </c>
      <c r="F749" s="5" t="s">
        <v>40</v>
      </c>
      <c r="G749" s="5">
        <f t="shared" si="23"/>
        <v>-1</v>
      </c>
      <c r="H749" s="6">
        <v>42599</v>
      </c>
      <c r="I749" s="7">
        <v>0.70347222222222217</v>
      </c>
    </row>
    <row r="750" spans="1:9" x14ac:dyDescent="0.2">
      <c r="A750" s="1">
        <f t="shared" si="22"/>
        <v>42598</v>
      </c>
      <c r="B750" s="4" t="s">
        <v>37</v>
      </c>
      <c r="C750" s="4" t="s">
        <v>38</v>
      </c>
      <c r="D750" s="4" t="s">
        <v>39</v>
      </c>
      <c r="E750" s="5">
        <v>31295</v>
      </c>
      <c r="F750" s="5" t="s">
        <v>41</v>
      </c>
      <c r="G750" s="5">
        <f t="shared" si="23"/>
        <v>1</v>
      </c>
      <c r="H750" s="6">
        <v>42598</v>
      </c>
      <c r="I750" s="7">
        <v>0.70000000000000007</v>
      </c>
    </row>
    <row r="751" spans="1:9" x14ac:dyDescent="0.2">
      <c r="A751" s="1">
        <f t="shared" si="22"/>
        <v>42594</v>
      </c>
      <c r="B751" s="4" t="s">
        <v>37</v>
      </c>
      <c r="C751" s="4" t="s">
        <v>38</v>
      </c>
      <c r="D751" s="4" t="s">
        <v>39</v>
      </c>
      <c r="E751" s="5">
        <v>31018</v>
      </c>
      <c r="F751" s="5" t="s">
        <v>40</v>
      </c>
      <c r="G751" s="5">
        <f t="shared" si="23"/>
        <v>-1</v>
      </c>
      <c r="H751" s="6">
        <v>42594</v>
      </c>
      <c r="I751" s="7">
        <v>0.7006944444444444</v>
      </c>
    </row>
    <row r="752" spans="1:9" x14ac:dyDescent="0.2">
      <c r="A752" s="1">
        <f t="shared" si="22"/>
        <v>42593</v>
      </c>
      <c r="B752" s="4" t="s">
        <v>37</v>
      </c>
      <c r="C752" s="4" t="s">
        <v>38</v>
      </c>
      <c r="D752" s="4" t="s">
        <v>39</v>
      </c>
      <c r="E752" s="5">
        <v>31225</v>
      </c>
      <c r="F752" s="5" t="s">
        <v>41</v>
      </c>
      <c r="G752" s="5">
        <f t="shared" si="23"/>
        <v>1</v>
      </c>
      <c r="H752" s="6">
        <v>42593</v>
      </c>
      <c r="I752" s="7">
        <v>0.69166666666666676</v>
      </c>
    </row>
    <row r="753" spans="1:9" x14ac:dyDescent="0.2">
      <c r="A753" s="1">
        <f t="shared" si="22"/>
        <v>42592</v>
      </c>
      <c r="B753" s="4" t="s">
        <v>37</v>
      </c>
      <c r="C753" s="4" t="s">
        <v>38</v>
      </c>
      <c r="D753" s="4" t="s">
        <v>39</v>
      </c>
      <c r="E753" s="5">
        <v>31180</v>
      </c>
      <c r="F753" s="5" t="s">
        <v>41</v>
      </c>
      <c r="G753" s="5">
        <f t="shared" si="23"/>
        <v>1</v>
      </c>
      <c r="H753" s="6">
        <v>42592</v>
      </c>
      <c r="I753" s="7">
        <v>0.70000000000000007</v>
      </c>
    </row>
    <row r="754" spans="1:9" x14ac:dyDescent="0.2">
      <c r="A754" s="1">
        <f t="shared" si="22"/>
        <v>42591</v>
      </c>
      <c r="B754" s="4" t="s">
        <v>37</v>
      </c>
      <c r="C754" s="4" t="s">
        <v>38</v>
      </c>
      <c r="D754" s="4" t="s">
        <v>39</v>
      </c>
      <c r="E754" s="5">
        <v>30895</v>
      </c>
      <c r="F754" s="5" t="s">
        <v>41</v>
      </c>
      <c r="G754" s="5">
        <f t="shared" si="23"/>
        <v>1</v>
      </c>
      <c r="H754" s="6">
        <v>42591</v>
      </c>
      <c r="I754" s="7">
        <v>0.69236111111111109</v>
      </c>
    </row>
    <row r="755" spans="1:9" x14ac:dyDescent="0.2">
      <c r="A755" s="1">
        <f t="shared" si="22"/>
        <v>42590</v>
      </c>
      <c r="B755" s="4" t="s">
        <v>37</v>
      </c>
      <c r="C755" s="4" t="s">
        <v>38</v>
      </c>
      <c r="D755" s="4" t="s">
        <v>39</v>
      </c>
      <c r="E755" s="5">
        <v>30876</v>
      </c>
      <c r="F755" s="5" t="s">
        <v>40</v>
      </c>
      <c r="G755" s="5">
        <f t="shared" si="23"/>
        <v>-1</v>
      </c>
      <c r="H755" s="6">
        <v>42590</v>
      </c>
      <c r="I755" s="7">
        <v>0.70624999999999993</v>
      </c>
    </row>
    <row r="756" spans="1:9" x14ac:dyDescent="0.2">
      <c r="A756" s="1">
        <f t="shared" si="22"/>
        <v>42587</v>
      </c>
      <c r="B756" s="4" t="s">
        <v>37</v>
      </c>
      <c r="C756" s="4" t="s">
        <v>38</v>
      </c>
      <c r="D756" s="4" t="s">
        <v>39</v>
      </c>
      <c r="E756" s="5">
        <v>31285</v>
      </c>
      <c r="F756" s="5" t="s">
        <v>41</v>
      </c>
      <c r="G756" s="5">
        <f t="shared" si="23"/>
        <v>1</v>
      </c>
      <c r="H756" s="6">
        <v>42587</v>
      </c>
      <c r="I756" s="7">
        <v>0.70000000000000007</v>
      </c>
    </row>
    <row r="757" spans="1:9" x14ac:dyDescent="0.2">
      <c r="A757" s="1">
        <f t="shared" si="22"/>
        <v>42586</v>
      </c>
      <c r="B757" s="4" t="s">
        <v>37</v>
      </c>
      <c r="C757" s="4" t="s">
        <v>38</v>
      </c>
      <c r="D757" s="4" t="s">
        <v>39</v>
      </c>
      <c r="E757" s="5">
        <v>31182</v>
      </c>
      <c r="F757" s="5" t="s">
        <v>40</v>
      </c>
      <c r="G757" s="5">
        <f t="shared" si="23"/>
        <v>-1</v>
      </c>
      <c r="H757" s="6">
        <v>42586</v>
      </c>
      <c r="I757" s="7">
        <v>0.69513888888888886</v>
      </c>
    </row>
    <row r="758" spans="1:9" x14ac:dyDescent="0.2">
      <c r="A758" s="1">
        <f t="shared" si="22"/>
        <v>42585</v>
      </c>
      <c r="B758" s="4" t="s">
        <v>37</v>
      </c>
      <c r="C758" s="4" t="s">
        <v>38</v>
      </c>
      <c r="D758" s="4" t="s">
        <v>39</v>
      </c>
      <c r="E758" s="5">
        <v>31383</v>
      </c>
      <c r="F758" s="5" t="s">
        <v>40</v>
      </c>
      <c r="G758" s="5">
        <f t="shared" si="23"/>
        <v>-1</v>
      </c>
      <c r="H758" s="6">
        <v>42585</v>
      </c>
      <c r="I758" s="7">
        <v>0.69374999999999998</v>
      </c>
    </row>
    <row r="759" spans="1:9" x14ac:dyDescent="0.2">
      <c r="A759" s="1">
        <f t="shared" si="22"/>
        <v>42584</v>
      </c>
      <c r="B759" s="4" t="s">
        <v>37</v>
      </c>
      <c r="C759" s="4" t="s">
        <v>38</v>
      </c>
      <c r="D759" s="4" t="s">
        <v>39</v>
      </c>
      <c r="E759" s="5">
        <v>31283</v>
      </c>
      <c r="F759" s="5" t="s">
        <v>41</v>
      </c>
      <c r="G759" s="5">
        <f t="shared" si="23"/>
        <v>1</v>
      </c>
      <c r="H759" s="6">
        <v>42584</v>
      </c>
      <c r="I759" s="7">
        <v>0.70208333333333339</v>
      </c>
    </row>
    <row r="760" spans="1:9" x14ac:dyDescent="0.2">
      <c r="A760" s="1">
        <f t="shared" si="22"/>
        <v>42583</v>
      </c>
      <c r="B760" s="4" t="s">
        <v>37</v>
      </c>
      <c r="C760" s="4" t="s">
        <v>38</v>
      </c>
      <c r="D760" s="4" t="s">
        <v>39</v>
      </c>
      <c r="E760" s="5">
        <v>31076</v>
      </c>
      <c r="F760" s="5" t="s">
        <v>41</v>
      </c>
      <c r="G760" s="5">
        <f t="shared" si="23"/>
        <v>1</v>
      </c>
      <c r="H760" s="6">
        <v>42583</v>
      </c>
      <c r="I760" s="7">
        <v>0.69861111111111107</v>
      </c>
    </row>
    <row r="761" spans="1:9" x14ac:dyDescent="0.2">
      <c r="A761" s="1">
        <f t="shared" si="22"/>
        <v>42580</v>
      </c>
      <c r="B761" s="4" t="s">
        <v>37</v>
      </c>
      <c r="C761" s="4" t="s">
        <v>38</v>
      </c>
      <c r="D761" s="4" t="s">
        <v>39</v>
      </c>
      <c r="E761" s="5">
        <v>30939</v>
      </c>
      <c r="F761" s="5" t="s">
        <v>42</v>
      </c>
      <c r="G761" s="5">
        <f t="shared" si="23"/>
        <v>1</v>
      </c>
      <c r="H761" s="6">
        <v>42580</v>
      </c>
      <c r="I761" s="7">
        <v>0.75138888888888899</v>
      </c>
    </row>
    <row r="762" spans="1:9" x14ac:dyDescent="0.2">
      <c r="A762" s="1">
        <f t="shared" si="22"/>
        <v>42579</v>
      </c>
      <c r="B762" s="4" t="s">
        <v>37</v>
      </c>
      <c r="C762" s="4" t="s">
        <v>38</v>
      </c>
      <c r="D762" s="4" t="s">
        <v>39</v>
      </c>
      <c r="E762" s="5">
        <v>31025</v>
      </c>
      <c r="F762" s="5" t="s">
        <v>40</v>
      </c>
      <c r="G762" s="5">
        <f t="shared" si="23"/>
        <v>-1</v>
      </c>
      <c r="H762" s="6">
        <v>42579</v>
      </c>
      <c r="I762" s="7">
        <v>0.7104166666666667</v>
      </c>
    </row>
    <row r="763" spans="1:9" x14ac:dyDescent="0.2">
      <c r="A763" s="1">
        <f t="shared" si="22"/>
        <v>42578</v>
      </c>
      <c r="B763" s="4" t="s">
        <v>37</v>
      </c>
      <c r="C763" s="4" t="s">
        <v>38</v>
      </c>
      <c r="D763" s="4" t="s">
        <v>39</v>
      </c>
      <c r="E763" s="5">
        <v>30777</v>
      </c>
      <c r="F763" s="5" t="s">
        <v>41</v>
      </c>
      <c r="G763" s="5">
        <f t="shared" si="23"/>
        <v>1</v>
      </c>
      <c r="H763" s="6">
        <v>42578</v>
      </c>
      <c r="I763" s="7">
        <v>0.7055555555555556</v>
      </c>
    </row>
    <row r="764" spans="1:9" x14ac:dyDescent="0.2">
      <c r="A764" s="1">
        <f t="shared" si="22"/>
        <v>42577</v>
      </c>
      <c r="B764" s="4" t="s">
        <v>37</v>
      </c>
      <c r="C764" s="4" t="s">
        <v>38</v>
      </c>
      <c r="D764" s="4" t="s">
        <v>39</v>
      </c>
      <c r="E764" s="5">
        <v>30764</v>
      </c>
      <c r="F764" s="5" t="s">
        <v>41</v>
      </c>
      <c r="G764" s="5">
        <f t="shared" si="23"/>
        <v>1</v>
      </c>
      <c r="H764" s="6">
        <v>42577</v>
      </c>
      <c r="I764" s="7">
        <v>0.6958333333333333</v>
      </c>
    </row>
    <row r="765" spans="1:9" x14ac:dyDescent="0.2">
      <c r="A765" s="1">
        <f t="shared" si="22"/>
        <v>42576</v>
      </c>
      <c r="B765" s="4" t="s">
        <v>37</v>
      </c>
      <c r="C765" s="4" t="s">
        <v>38</v>
      </c>
      <c r="D765" s="4" t="s">
        <v>39</v>
      </c>
      <c r="E765" s="5">
        <v>30688</v>
      </c>
      <c r="F765" s="5" t="s">
        <v>41</v>
      </c>
      <c r="G765" s="5">
        <f t="shared" si="23"/>
        <v>1</v>
      </c>
      <c r="H765" s="6">
        <v>42576</v>
      </c>
      <c r="I765" s="7">
        <v>0.70277777777777783</v>
      </c>
    </row>
    <row r="766" spans="1:9" x14ac:dyDescent="0.2">
      <c r="A766" s="1">
        <f t="shared" si="22"/>
        <v>42573</v>
      </c>
      <c r="B766" s="4" t="s">
        <v>37</v>
      </c>
      <c r="C766" s="4" t="s">
        <v>38</v>
      </c>
      <c r="D766" s="4" t="s">
        <v>39</v>
      </c>
      <c r="E766" s="5">
        <v>30754</v>
      </c>
      <c r="F766" s="5" t="s">
        <v>40</v>
      </c>
      <c r="G766" s="5">
        <f t="shared" si="23"/>
        <v>-1</v>
      </c>
      <c r="H766" s="6">
        <v>42573</v>
      </c>
      <c r="I766" s="7">
        <v>0.70416666666666661</v>
      </c>
    </row>
    <row r="767" spans="1:9" x14ac:dyDescent="0.2">
      <c r="A767" s="1">
        <f t="shared" si="22"/>
        <v>42572</v>
      </c>
      <c r="B767" s="4" t="s">
        <v>37</v>
      </c>
      <c r="C767" s="4" t="s">
        <v>38</v>
      </c>
      <c r="D767" s="4" t="s">
        <v>39</v>
      </c>
      <c r="E767" s="5">
        <v>30699</v>
      </c>
      <c r="F767" s="5" t="s">
        <v>41</v>
      </c>
      <c r="G767" s="5">
        <f t="shared" si="23"/>
        <v>1</v>
      </c>
      <c r="H767" s="6">
        <v>42572</v>
      </c>
      <c r="I767" s="7">
        <v>0.70208333333333339</v>
      </c>
    </row>
    <row r="768" spans="1:9" x14ac:dyDescent="0.2">
      <c r="A768" s="1">
        <f t="shared" si="22"/>
        <v>42571</v>
      </c>
      <c r="B768" s="4" t="s">
        <v>37</v>
      </c>
      <c r="C768" s="4" t="s">
        <v>38</v>
      </c>
      <c r="D768" s="4" t="s">
        <v>39</v>
      </c>
      <c r="E768" s="5">
        <v>30742</v>
      </c>
      <c r="F768" s="5" t="s">
        <v>40</v>
      </c>
      <c r="G768" s="5">
        <f t="shared" si="23"/>
        <v>-1</v>
      </c>
      <c r="H768" s="6">
        <v>42571</v>
      </c>
      <c r="I768" s="7">
        <v>0.69861111111111107</v>
      </c>
    </row>
    <row r="769" spans="1:9" x14ac:dyDescent="0.2">
      <c r="A769" s="1">
        <f t="shared" si="22"/>
        <v>42570</v>
      </c>
      <c r="B769" s="4" t="s">
        <v>37</v>
      </c>
      <c r="C769" s="4" t="s">
        <v>38</v>
      </c>
      <c r="D769" s="4" t="s">
        <v>39</v>
      </c>
      <c r="E769" s="5">
        <v>30851</v>
      </c>
      <c r="F769" s="5" t="s">
        <v>40</v>
      </c>
      <c r="G769" s="5">
        <f t="shared" si="23"/>
        <v>-1</v>
      </c>
      <c r="H769" s="6">
        <v>42570</v>
      </c>
      <c r="I769" s="7">
        <v>0.70208333333333339</v>
      </c>
    </row>
    <row r="770" spans="1:9" x14ac:dyDescent="0.2">
      <c r="A770" s="1">
        <f t="shared" si="22"/>
        <v>42569</v>
      </c>
      <c r="B770" s="4" t="s">
        <v>37</v>
      </c>
      <c r="C770" s="4" t="s">
        <v>38</v>
      </c>
      <c r="D770" s="4" t="s">
        <v>39</v>
      </c>
      <c r="E770" s="5">
        <v>30840</v>
      </c>
      <c r="F770" s="5" t="s">
        <v>41</v>
      </c>
      <c r="G770" s="5">
        <f t="shared" si="23"/>
        <v>1</v>
      </c>
      <c r="H770" s="6">
        <v>42569</v>
      </c>
      <c r="I770" s="7">
        <v>0.6958333333333333</v>
      </c>
    </row>
    <row r="771" spans="1:9" x14ac:dyDescent="0.2">
      <c r="A771" s="1">
        <f t="shared" ref="A771:A834" si="24">H771</f>
        <v>42566</v>
      </c>
      <c r="B771" s="4" t="s">
        <v>37</v>
      </c>
      <c r="C771" s="4" t="s">
        <v>38</v>
      </c>
      <c r="D771" s="4" t="s">
        <v>39</v>
      </c>
      <c r="E771" s="5">
        <v>30889</v>
      </c>
      <c r="F771" s="5" t="s">
        <v>40</v>
      </c>
      <c r="G771" s="5">
        <f t="shared" ref="G771:G834" si="25">IF(F771="-",-1,1)</f>
        <v>-1</v>
      </c>
      <c r="H771" s="6">
        <v>42566</v>
      </c>
      <c r="I771" s="7">
        <v>0.68819444444444444</v>
      </c>
    </row>
    <row r="772" spans="1:9" x14ac:dyDescent="0.2">
      <c r="A772" s="1">
        <f t="shared" si="24"/>
        <v>42565</v>
      </c>
      <c r="B772" s="4" t="s">
        <v>37</v>
      </c>
      <c r="C772" s="4" t="s">
        <v>38</v>
      </c>
      <c r="D772" s="4" t="s">
        <v>39</v>
      </c>
      <c r="E772" s="5">
        <v>30753</v>
      </c>
      <c r="F772" s="5" t="s">
        <v>40</v>
      </c>
      <c r="G772" s="5">
        <f t="shared" si="25"/>
        <v>-1</v>
      </c>
      <c r="H772" s="6">
        <v>42565</v>
      </c>
      <c r="I772" s="7">
        <v>0.69861111111111107</v>
      </c>
    </row>
    <row r="773" spans="1:9" x14ac:dyDescent="0.2">
      <c r="A773" s="1">
        <f t="shared" si="24"/>
        <v>42564</v>
      </c>
      <c r="B773" s="4" t="s">
        <v>37</v>
      </c>
      <c r="C773" s="4" t="s">
        <v>38</v>
      </c>
      <c r="D773" s="4" t="s">
        <v>39</v>
      </c>
      <c r="E773" s="5">
        <v>31012</v>
      </c>
      <c r="F773" s="5" t="s">
        <v>40</v>
      </c>
      <c r="G773" s="5">
        <f t="shared" si="25"/>
        <v>-1</v>
      </c>
      <c r="H773" s="6">
        <v>42564</v>
      </c>
      <c r="I773" s="7">
        <v>0.6958333333333333</v>
      </c>
    </row>
    <row r="774" spans="1:9" x14ac:dyDescent="0.2">
      <c r="A774" s="1">
        <f t="shared" si="24"/>
        <v>42563</v>
      </c>
      <c r="B774" s="4" t="s">
        <v>37</v>
      </c>
      <c r="C774" s="4" t="s">
        <v>38</v>
      </c>
      <c r="D774" s="4" t="s">
        <v>39</v>
      </c>
      <c r="E774" s="5">
        <v>31139</v>
      </c>
      <c r="F774" s="5" t="s">
        <v>40</v>
      </c>
      <c r="G774" s="5">
        <f t="shared" si="25"/>
        <v>-1</v>
      </c>
      <c r="H774" s="6">
        <v>42563</v>
      </c>
      <c r="I774" s="7">
        <v>0.69861111111111107</v>
      </c>
    </row>
    <row r="775" spans="1:9" x14ac:dyDescent="0.2">
      <c r="A775" s="1">
        <f t="shared" si="24"/>
        <v>42562</v>
      </c>
      <c r="B775" s="4" t="s">
        <v>37</v>
      </c>
      <c r="C775" s="4" t="s">
        <v>38</v>
      </c>
      <c r="D775" s="4" t="s">
        <v>39</v>
      </c>
      <c r="E775" s="5">
        <v>31279</v>
      </c>
      <c r="F775" s="5" t="s">
        <v>41</v>
      </c>
      <c r="G775" s="5">
        <f t="shared" si="25"/>
        <v>1</v>
      </c>
      <c r="H775" s="6">
        <v>42562</v>
      </c>
      <c r="I775" s="7">
        <v>0.6875</v>
      </c>
    </row>
    <row r="776" spans="1:9" x14ac:dyDescent="0.2">
      <c r="A776" s="1">
        <f t="shared" si="24"/>
        <v>42559</v>
      </c>
      <c r="B776" s="4" t="s">
        <v>37</v>
      </c>
      <c r="C776" s="4" t="s">
        <v>38</v>
      </c>
      <c r="D776" s="4" t="s">
        <v>39</v>
      </c>
      <c r="E776" s="5">
        <v>31204</v>
      </c>
      <c r="F776" s="5" t="s">
        <v>40</v>
      </c>
      <c r="G776" s="5">
        <f t="shared" si="25"/>
        <v>-1</v>
      </c>
      <c r="H776" s="6">
        <v>42559</v>
      </c>
      <c r="I776" s="7">
        <v>0.70138888888888884</v>
      </c>
    </row>
    <row r="777" spans="1:9" x14ac:dyDescent="0.2">
      <c r="A777" s="1">
        <f t="shared" si="24"/>
        <v>42558</v>
      </c>
      <c r="B777" s="4" t="s">
        <v>37</v>
      </c>
      <c r="C777" s="4" t="s">
        <v>38</v>
      </c>
      <c r="D777" s="4" t="s">
        <v>39</v>
      </c>
      <c r="E777" s="5">
        <v>31529</v>
      </c>
      <c r="F777" s="5" t="s">
        <v>41</v>
      </c>
      <c r="G777" s="5">
        <f t="shared" si="25"/>
        <v>1</v>
      </c>
      <c r="H777" s="6">
        <v>42558</v>
      </c>
      <c r="I777" s="7">
        <v>0.69513888888888886</v>
      </c>
    </row>
    <row r="778" spans="1:9" x14ac:dyDescent="0.2">
      <c r="A778" s="1">
        <f t="shared" si="24"/>
        <v>42556</v>
      </c>
      <c r="B778" s="4" t="s">
        <v>37</v>
      </c>
      <c r="C778" s="4" t="s">
        <v>38</v>
      </c>
      <c r="D778" s="4" t="s">
        <v>39</v>
      </c>
      <c r="E778" s="5">
        <v>31095</v>
      </c>
      <c r="F778" s="5" t="s">
        <v>40</v>
      </c>
      <c r="G778" s="5">
        <f t="shared" si="25"/>
        <v>-1</v>
      </c>
      <c r="H778" s="6">
        <v>42556</v>
      </c>
      <c r="I778" s="7">
        <v>0.70416666666666661</v>
      </c>
    </row>
    <row r="779" spans="1:9" x14ac:dyDescent="0.2">
      <c r="A779" s="1">
        <f t="shared" si="24"/>
        <v>42555</v>
      </c>
      <c r="B779" s="4" t="s">
        <v>37</v>
      </c>
      <c r="C779" s="4" t="s">
        <v>38</v>
      </c>
      <c r="D779" s="4" t="s">
        <v>39</v>
      </c>
      <c r="E779" s="5">
        <v>31046</v>
      </c>
      <c r="F779" s="5" t="s">
        <v>40</v>
      </c>
      <c r="G779" s="5">
        <f t="shared" si="25"/>
        <v>-1</v>
      </c>
      <c r="H779" s="6">
        <v>42555</v>
      </c>
      <c r="I779" s="7">
        <v>0.69652777777777775</v>
      </c>
    </row>
    <row r="780" spans="1:9" x14ac:dyDescent="0.2">
      <c r="A780" s="1">
        <f t="shared" si="24"/>
        <v>42552</v>
      </c>
      <c r="B780" s="4" t="s">
        <v>37</v>
      </c>
      <c r="C780" s="4" t="s">
        <v>38</v>
      </c>
      <c r="D780" s="4" t="s">
        <v>39</v>
      </c>
      <c r="E780" s="5">
        <v>30980</v>
      </c>
      <c r="F780" s="5" t="s">
        <v>41</v>
      </c>
      <c r="G780" s="5">
        <f t="shared" si="25"/>
        <v>1</v>
      </c>
      <c r="H780" s="6">
        <v>42552</v>
      </c>
      <c r="I780" s="7">
        <v>0.70347222222222217</v>
      </c>
    </row>
    <row r="781" spans="1:9" x14ac:dyDescent="0.2">
      <c r="A781" s="1">
        <f t="shared" si="24"/>
        <v>42551</v>
      </c>
      <c r="B781" s="4" t="s">
        <v>37</v>
      </c>
      <c r="C781" s="4" t="s">
        <v>38</v>
      </c>
      <c r="D781" s="4" t="s">
        <v>39</v>
      </c>
      <c r="E781" s="5">
        <v>30539</v>
      </c>
      <c r="F781" s="5" t="s">
        <v>40</v>
      </c>
      <c r="G781" s="5">
        <f t="shared" si="25"/>
        <v>-1</v>
      </c>
      <c r="H781" s="6">
        <v>42551</v>
      </c>
      <c r="I781" s="7">
        <v>0.77361111111111114</v>
      </c>
    </row>
    <row r="782" spans="1:9" x14ac:dyDescent="0.2">
      <c r="A782" s="1">
        <f t="shared" si="24"/>
        <v>42550</v>
      </c>
      <c r="B782" s="4" t="s">
        <v>37</v>
      </c>
      <c r="C782" s="4" t="s">
        <v>38</v>
      </c>
      <c r="D782" s="4" t="s">
        <v>39</v>
      </c>
      <c r="E782" s="5">
        <v>30597</v>
      </c>
      <c r="F782" s="5" t="s">
        <v>40</v>
      </c>
      <c r="G782" s="5">
        <f t="shared" si="25"/>
        <v>-1</v>
      </c>
      <c r="H782" s="6">
        <v>42550</v>
      </c>
      <c r="I782" s="7">
        <v>0.69513888888888886</v>
      </c>
    </row>
    <row r="783" spans="1:9" x14ac:dyDescent="0.2">
      <c r="A783" s="1">
        <f t="shared" si="24"/>
        <v>42549</v>
      </c>
      <c r="B783" s="4" t="s">
        <v>37</v>
      </c>
      <c r="C783" s="4" t="s">
        <v>38</v>
      </c>
      <c r="D783" s="4" t="s">
        <v>39</v>
      </c>
      <c r="E783" s="5">
        <v>30698</v>
      </c>
      <c r="F783" s="5" t="s">
        <v>40</v>
      </c>
      <c r="G783" s="5">
        <f t="shared" si="25"/>
        <v>-1</v>
      </c>
      <c r="H783" s="6">
        <v>42549</v>
      </c>
      <c r="I783" s="7">
        <v>0.70347222222222217</v>
      </c>
    </row>
    <row r="784" spans="1:9" x14ac:dyDescent="0.2">
      <c r="A784" s="1">
        <f t="shared" si="24"/>
        <v>42548</v>
      </c>
      <c r="B784" s="4" t="s">
        <v>37</v>
      </c>
      <c r="C784" s="4" t="s">
        <v>38</v>
      </c>
      <c r="D784" s="4" t="s">
        <v>39</v>
      </c>
      <c r="E784" s="5">
        <v>31248</v>
      </c>
      <c r="F784" s="5" t="s">
        <v>41</v>
      </c>
      <c r="G784" s="5">
        <f t="shared" si="25"/>
        <v>1</v>
      </c>
      <c r="H784" s="6">
        <v>42548</v>
      </c>
      <c r="I784" s="7">
        <v>0.70416666666666661</v>
      </c>
    </row>
    <row r="785" spans="1:9" x14ac:dyDescent="0.2">
      <c r="A785" s="1">
        <f t="shared" si="24"/>
        <v>42545</v>
      </c>
      <c r="B785" s="4" t="s">
        <v>37</v>
      </c>
      <c r="C785" s="4" t="s">
        <v>38</v>
      </c>
      <c r="D785" s="4" t="s">
        <v>39</v>
      </c>
      <c r="E785" s="5">
        <v>30971</v>
      </c>
      <c r="F785" s="5" t="s">
        <v>41</v>
      </c>
      <c r="G785" s="5">
        <f t="shared" si="25"/>
        <v>1</v>
      </c>
      <c r="H785" s="6">
        <v>42545</v>
      </c>
      <c r="I785" s="7">
        <v>0.70138888888888884</v>
      </c>
    </row>
    <row r="786" spans="1:9" x14ac:dyDescent="0.2">
      <c r="A786" s="1">
        <f t="shared" si="24"/>
        <v>42544</v>
      </c>
      <c r="B786" s="4" t="s">
        <v>37</v>
      </c>
      <c r="C786" s="4" t="s">
        <v>38</v>
      </c>
      <c r="D786" s="4" t="s">
        <v>39</v>
      </c>
      <c r="E786" s="5">
        <v>29639</v>
      </c>
      <c r="F786" s="5" t="s">
        <v>40</v>
      </c>
      <c r="G786" s="5">
        <f t="shared" si="25"/>
        <v>-1</v>
      </c>
      <c r="H786" s="6">
        <v>42544</v>
      </c>
      <c r="I786" s="7">
        <v>0.69652777777777775</v>
      </c>
    </row>
    <row r="787" spans="1:9" x14ac:dyDescent="0.2">
      <c r="A787" s="1">
        <f t="shared" si="24"/>
        <v>42543</v>
      </c>
      <c r="B787" s="4" t="s">
        <v>37</v>
      </c>
      <c r="C787" s="4" t="s">
        <v>38</v>
      </c>
      <c r="D787" s="4" t="s">
        <v>39</v>
      </c>
      <c r="E787" s="5">
        <v>29680</v>
      </c>
      <c r="F787" s="5" t="s">
        <v>40</v>
      </c>
      <c r="G787" s="5">
        <f t="shared" si="25"/>
        <v>-1</v>
      </c>
      <c r="H787" s="6">
        <v>42543</v>
      </c>
      <c r="I787" s="7">
        <v>0.69305555555555554</v>
      </c>
    </row>
    <row r="788" spans="1:9" x14ac:dyDescent="0.2">
      <c r="A788" s="1">
        <f t="shared" si="24"/>
        <v>42542</v>
      </c>
      <c r="B788" s="4" t="s">
        <v>37</v>
      </c>
      <c r="C788" s="4" t="s">
        <v>38</v>
      </c>
      <c r="D788" s="4" t="s">
        <v>39</v>
      </c>
      <c r="E788" s="5">
        <v>29952</v>
      </c>
      <c r="F788" s="5" t="s">
        <v>40</v>
      </c>
      <c r="G788" s="5">
        <f t="shared" si="25"/>
        <v>-1</v>
      </c>
      <c r="H788" s="6">
        <v>42542</v>
      </c>
      <c r="I788" s="7">
        <v>0.69097222222222221</v>
      </c>
    </row>
    <row r="789" spans="1:9" x14ac:dyDescent="0.2">
      <c r="A789" s="1">
        <f t="shared" si="24"/>
        <v>42541</v>
      </c>
      <c r="B789" s="4" t="s">
        <v>37</v>
      </c>
      <c r="C789" s="4" t="s">
        <v>38</v>
      </c>
      <c r="D789" s="4" t="s">
        <v>39</v>
      </c>
      <c r="E789" s="5">
        <v>29856</v>
      </c>
      <c r="F789" s="5" t="s">
        <v>40</v>
      </c>
      <c r="G789" s="5">
        <f t="shared" si="25"/>
        <v>-1</v>
      </c>
      <c r="H789" s="6">
        <v>42541</v>
      </c>
      <c r="I789" s="7">
        <v>0.69861111111111107</v>
      </c>
    </row>
    <row r="790" spans="1:9" x14ac:dyDescent="0.2">
      <c r="A790" s="1">
        <f t="shared" si="24"/>
        <v>42538</v>
      </c>
      <c r="B790" s="4" t="s">
        <v>37</v>
      </c>
      <c r="C790" s="4" t="s">
        <v>38</v>
      </c>
      <c r="D790" s="4" t="s">
        <v>39</v>
      </c>
      <c r="E790" s="5">
        <v>29939</v>
      </c>
      <c r="F790" s="5" t="s">
        <v>41</v>
      </c>
      <c r="G790" s="5">
        <f t="shared" si="25"/>
        <v>1</v>
      </c>
      <c r="H790" s="6">
        <v>42538</v>
      </c>
      <c r="I790" s="7">
        <v>0.69374999999999998</v>
      </c>
    </row>
    <row r="791" spans="1:9" x14ac:dyDescent="0.2">
      <c r="A791" s="1">
        <f t="shared" si="24"/>
        <v>42537</v>
      </c>
      <c r="B791" s="4" t="s">
        <v>37</v>
      </c>
      <c r="C791" s="4" t="s">
        <v>38</v>
      </c>
      <c r="D791" s="4" t="s">
        <v>39</v>
      </c>
      <c r="E791" s="5">
        <v>30598</v>
      </c>
      <c r="F791" s="5" t="s">
        <v>41</v>
      </c>
      <c r="G791" s="5">
        <f t="shared" si="25"/>
        <v>1</v>
      </c>
      <c r="H791" s="6">
        <v>42537</v>
      </c>
      <c r="I791" s="7">
        <v>0.69444444444444453</v>
      </c>
    </row>
    <row r="792" spans="1:9" x14ac:dyDescent="0.2">
      <c r="A792" s="1">
        <f t="shared" si="24"/>
        <v>42536</v>
      </c>
      <c r="B792" s="4" t="s">
        <v>37</v>
      </c>
      <c r="C792" s="4" t="s">
        <v>38</v>
      </c>
      <c r="D792" s="4" t="s">
        <v>39</v>
      </c>
      <c r="E792" s="5">
        <v>29873</v>
      </c>
      <c r="F792" s="5" t="s">
        <v>40</v>
      </c>
      <c r="G792" s="5">
        <f t="shared" si="25"/>
        <v>-1</v>
      </c>
      <c r="H792" s="6">
        <v>42536</v>
      </c>
      <c r="I792" s="7">
        <v>0.6972222222222223</v>
      </c>
    </row>
    <row r="793" spans="1:9" x14ac:dyDescent="0.2">
      <c r="A793" s="1">
        <f t="shared" si="24"/>
        <v>42535</v>
      </c>
      <c r="B793" s="4" t="s">
        <v>37</v>
      </c>
      <c r="C793" s="4" t="s">
        <v>38</v>
      </c>
      <c r="D793" s="4" t="s">
        <v>39</v>
      </c>
      <c r="E793" s="5">
        <v>29892</v>
      </c>
      <c r="F793" s="5" t="s">
        <v>41</v>
      </c>
      <c r="G793" s="5">
        <f t="shared" si="25"/>
        <v>1</v>
      </c>
      <c r="H793" s="6">
        <v>42535</v>
      </c>
      <c r="I793" s="7">
        <v>0.70624999999999993</v>
      </c>
    </row>
    <row r="794" spans="1:9" x14ac:dyDescent="0.2">
      <c r="A794" s="1">
        <f t="shared" si="24"/>
        <v>42534</v>
      </c>
      <c r="B794" s="4" t="s">
        <v>37</v>
      </c>
      <c r="C794" s="4" t="s">
        <v>38</v>
      </c>
      <c r="D794" s="4" t="s">
        <v>39</v>
      </c>
      <c r="E794" s="5">
        <v>29496</v>
      </c>
      <c r="F794" s="5" t="s">
        <v>41</v>
      </c>
      <c r="G794" s="5">
        <f t="shared" si="25"/>
        <v>1</v>
      </c>
      <c r="H794" s="6">
        <v>42534</v>
      </c>
      <c r="I794" s="7">
        <v>0.6958333333333333</v>
      </c>
    </row>
    <row r="795" spans="1:9" x14ac:dyDescent="0.2">
      <c r="A795" s="1">
        <f t="shared" si="24"/>
        <v>42531</v>
      </c>
      <c r="B795" s="4" t="s">
        <v>37</v>
      </c>
      <c r="C795" s="4" t="s">
        <v>38</v>
      </c>
      <c r="D795" s="4" t="s">
        <v>39</v>
      </c>
      <c r="E795" s="5">
        <v>29167</v>
      </c>
      <c r="F795" s="5" t="s">
        <v>40</v>
      </c>
      <c r="G795" s="5">
        <f t="shared" si="25"/>
        <v>-1</v>
      </c>
      <c r="H795" s="6">
        <v>42531</v>
      </c>
      <c r="I795" s="7">
        <v>0.70694444444444438</v>
      </c>
    </row>
    <row r="796" spans="1:9" x14ac:dyDescent="0.2">
      <c r="A796" s="1">
        <f t="shared" si="24"/>
        <v>42530</v>
      </c>
      <c r="B796" s="4" t="s">
        <v>37</v>
      </c>
      <c r="C796" s="4" t="s">
        <v>38</v>
      </c>
      <c r="D796" s="4" t="s">
        <v>39</v>
      </c>
      <c r="E796" s="5">
        <v>29154</v>
      </c>
      <c r="F796" s="5" t="s">
        <v>41</v>
      </c>
      <c r="G796" s="5">
        <f t="shared" si="25"/>
        <v>1</v>
      </c>
      <c r="H796" s="6">
        <v>42530</v>
      </c>
      <c r="I796" s="7">
        <v>0.70694444444444438</v>
      </c>
    </row>
    <row r="797" spans="1:9" x14ac:dyDescent="0.2">
      <c r="A797" s="1">
        <f t="shared" si="24"/>
        <v>42529</v>
      </c>
      <c r="B797" s="4" t="s">
        <v>37</v>
      </c>
      <c r="C797" s="4" t="s">
        <v>38</v>
      </c>
      <c r="D797" s="4" t="s">
        <v>39</v>
      </c>
      <c r="E797" s="5">
        <v>29069</v>
      </c>
      <c r="F797" s="5" t="s">
        <v>40</v>
      </c>
      <c r="G797" s="5">
        <f t="shared" si="25"/>
        <v>-1</v>
      </c>
      <c r="H797" s="6">
        <v>42529</v>
      </c>
      <c r="I797" s="7">
        <v>0.6972222222222223</v>
      </c>
    </row>
    <row r="798" spans="1:9" x14ac:dyDescent="0.2">
      <c r="A798" s="1">
        <f t="shared" si="24"/>
        <v>42528</v>
      </c>
      <c r="B798" s="4" t="s">
        <v>37</v>
      </c>
      <c r="C798" s="4" t="s">
        <v>38</v>
      </c>
      <c r="D798" s="4" t="s">
        <v>39</v>
      </c>
      <c r="E798" s="5">
        <v>28927</v>
      </c>
      <c r="F798" s="5" t="s">
        <v>40</v>
      </c>
      <c r="G798" s="5">
        <f t="shared" si="25"/>
        <v>-1</v>
      </c>
      <c r="H798" s="6">
        <v>42528</v>
      </c>
      <c r="I798" s="7">
        <v>0.7006944444444444</v>
      </c>
    </row>
    <row r="799" spans="1:9" x14ac:dyDescent="0.2">
      <c r="A799" s="1">
        <f t="shared" si="24"/>
        <v>42527</v>
      </c>
      <c r="B799" s="4" t="s">
        <v>37</v>
      </c>
      <c r="C799" s="4" t="s">
        <v>38</v>
      </c>
      <c r="D799" s="4" t="s">
        <v>39</v>
      </c>
      <c r="E799" s="5">
        <v>29085</v>
      </c>
      <c r="F799" s="5" t="s">
        <v>41</v>
      </c>
      <c r="G799" s="5">
        <f t="shared" si="25"/>
        <v>1</v>
      </c>
      <c r="H799" s="6">
        <v>42527</v>
      </c>
      <c r="I799" s="7">
        <v>0.70694444444444438</v>
      </c>
    </row>
    <row r="800" spans="1:9" x14ac:dyDescent="0.2">
      <c r="A800" s="1">
        <f t="shared" si="24"/>
        <v>42524</v>
      </c>
      <c r="B800" s="4" t="s">
        <v>37</v>
      </c>
      <c r="C800" s="4" t="s">
        <v>38</v>
      </c>
      <c r="D800" s="4" t="s">
        <v>39</v>
      </c>
      <c r="E800" s="5">
        <v>28616</v>
      </c>
      <c r="F800" s="5" t="s">
        <v>41</v>
      </c>
      <c r="G800" s="5">
        <f t="shared" si="25"/>
        <v>1</v>
      </c>
      <c r="H800" s="6">
        <v>42524</v>
      </c>
      <c r="I800" s="7">
        <v>0.70277777777777783</v>
      </c>
    </row>
    <row r="801" spans="1:9" x14ac:dyDescent="0.2">
      <c r="A801" s="1">
        <f t="shared" si="24"/>
        <v>42523</v>
      </c>
      <c r="B801" s="4" t="s">
        <v>37</v>
      </c>
      <c r="C801" s="4" t="s">
        <v>38</v>
      </c>
      <c r="D801" s="4" t="s">
        <v>39</v>
      </c>
      <c r="E801" s="5">
        <v>28678</v>
      </c>
      <c r="F801" s="5" t="s">
        <v>41</v>
      </c>
      <c r="G801" s="5">
        <f t="shared" si="25"/>
        <v>1</v>
      </c>
      <c r="H801" s="6">
        <v>42523</v>
      </c>
      <c r="I801" s="7">
        <v>0.70972222222222225</v>
      </c>
    </row>
    <row r="802" spans="1:9" x14ac:dyDescent="0.2">
      <c r="A802" s="1">
        <f t="shared" si="24"/>
        <v>42522</v>
      </c>
      <c r="B802" s="4" t="s">
        <v>37</v>
      </c>
      <c r="C802" s="4" t="s">
        <v>38</v>
      </c>
      <c r="D802" s="4" t="s">
        <v>39</v>
      </c>
      <c r="E802" s="5">
        <v>28742</v>
      </c>
      <c r="F802" s="5" t="s">
        <v>40</v>
      </c>
      <c r="G802" s="5">
        <f t="shared" si="25"/>
        <v>-1</v>
      </c>
      <c r="H802" s="6">
        <v>42522</v>
      </c>
      <c r="I802" s="7">
        <v>0.69027777777777777</v>
      </c>
    </row>
    <row r="803" spans="1:9" x14ac:dyDescent="0.2">
      <c r="A803" s="1">
        <f t="shared" si="24"/>
        <v>42521</v>
      </c>
      <c r="B803" s="4" t="s">
        <v>37</v>
      </c>
      <c r="C803" s="4" t="s">
        <v>38</v>
      </c>
      <c r="D803" s="4" t="s">
        <v>39</v>
      </c>
      <c r="E803" s="5">
        <v>28615</v>
      </c>
      <c r="F803" s="5" t="s">
        <v>41</v>
      </c>
      <c r="G803" s="5">
        <f t="shared" si="25"/>
        <v>1</v>
      </c>
      <c r="H803" s="6">
        <v>42521</v>
      </c>
      <c r="I803" s="7">
        <v>0.78194444444444444</v>
      </c>
    </row>
    <row r="804" spans="1:9" x14ac:dyDescent="0.2">
      <c r="A804" s="1">
        <f t="shared" si="24"/>
        <v>42520</v>
      </c>
      <c r="B804" s="4" t="s">
        <v>37</v>
      </c>
      <c r="C804" s="4" t="s">
        <v>38</v>
      </c>
      <c r="D804" s="4" t="s">
        <v>39</v>
      </c>
      <c r="E804" s="5">
        <v>28408</v>
      </c>
      <c r="F804" s="5" t="s">
        <v>41</v>
      </c>
      <c r="G804" s="5">
        <f t="shared" si="25"/>
        <v>1</v>
      </c>
      <c r="H804" s="6">
        <v>42520</v>
      </c>
      <c r="I804" s="7">
        <v>0.69861111111111107</v>
      </c>
    </row>
    <row r="805" spans="1:9" x14ac:dyDescent="0.2">
      <c r="A805" s="1">
        <f t="shared" si="24"/>
        <v>42517</v>
      </c>
      <c r="B805" s="4" t="s">
        <v>37</v>
      </c>
      <c r="C805" s="4" t="s">
        <v>38</v>
      </c>
      <c r="D805" s="4" t="s">
        <v>39</v>
      </c>
      <c r="E805" s="5">
        <v>28802</v>
      </c>
      <c r="F805" s="5" t="s">
        <v>40</v>
      </c>
      <c r="G805" s="5">
        <f t="shared" si="25"/>
        <v>-1</v>
      </c>
      <c r="H805" s="6">
        <v>42517</v>
      </c>
      <c r="I805" s="7">
        <v>0.69374999999999998</v>
      </c>
    </row>
    <row r="806" spans="1:9" x14ac:dyDescent="0.2">
      <c r="A806" s="1">
        <f t="shared" si="24"/>
        <v>42516</v>
      </c>
      <c r="B806" s="4" t="s">
        <v>37</v>
      </c>
      <c r="C806" s="4" t="s">
        <v>38</v>
      </c>
      <c r="D806" s="4" t="s">
        <v>39</v>
      </c>
      <c r="E806" s="5">
        <v>29003</v>
      </c>
      <c r="F806" s="5" t="s">
        <v>40</v>
      </c>
      <c r="G806" s="5">
        <f t="shared" si="25"/>
        <v>-1</v>
      </c>
      <c r="H806" s="6">
        <v>42516</v>
      </c>
      <c r="I806" s="7">
        <v>0.6972222222222223</v>
      </c>
    </row>
    <row r="807" spans="1:9" x14ac:dyDescent="0.2">
      <c r="A807" s="1">
        <f t="shared" si="24"/>
        <v>42515</v>
      </c>
      <c r="B807" s="4" t="s">
        <v>37</v>
      </c>
      <c r="C807" s="4" t="s">
        <v>38</v>
      </c>
      <c r="D807" s="4" t="s">
        <v>39</v>
      </c>
      <c r="E807" s="5">
        <v>28980</v>
      </c>
      <c r="F807" s="5" t="s">
        <v>40</v>
      </c>
      <c r="G807" s="5">
        <f t="shared" si="25"/>
        <v>-1</v>
      </c>
      <c r="H807" s="6">
        <v>42515</v>
      </c>
      <c r="I807" s="7">
        <v>0.69652777777777775</v>
      </c>
    </row>
    <row r="808" spans="1:9" x14ac:dyDescent="0.2">
      <c r="A808" s="1">
        <f t="shared" si="24"/>
        <v>42514</v>
      </c>
      <c r="B808" s="4" t="s">
        <v>37</v>
      </c>
      <c r="C808" s="4" t="s">
        <v>38</v>
      </c>
      <c r="D808" s="4" t="s">
        <v>39</v>
      </c>
      <c r="E808" s="5">
        <v>29493</v>
      </c>
      <c r="F808" s="5" t="s">
        <v>40</v>
      </c>
      <c r="G808" s="5">
        <f t="shared" si="25"/>
        <v>-1</v>
      </c>
      <c r="H808" s="6">
        <v>42514</v>
      </c>
      <c r="I808" s="7">
        <v>0.69861111111111107</v>
      </c>
    </row>
    <row r="809" spans="1:9" x14ac:dyDescent="0.2">
      <c r="A809" s="1">
        <f t="shared" si="24"/>
        <v>42513</v>
      </c>
      <c r="B809" s="4" t="s">
        <v>37</v>
      </c>
      <c r="C809" s="4" t="s">
        <v>38</v>
      </c>
      <c r="D809" s="4" t="s">
        <v>39</v>
      </c>
      <c r="E809" s="5">
        <v>29579</v>
      </c>
      <c r="F809" s="5" t="s">
        <v>41</v>
      </c>
      <c r="G809" s="5">
        <f t="shared" si="25"/>
        <v>1</v>
      </c>
      <c r="H809" s="6">
        <v>42513</v>
      </c>
      <c r="I809" s="7">
        <v>0.69791666666666663</v>
      </c>
    </row>
    <row r="810" spans="1:9" x14ac:dyDescent="0.2">
      <c r="A810" s="1">
        <f t="shared" si="24"/>
        <v>42510</v>
      </c>
      <c r="B810" s="4" t="s">
        <v>37</v>
      </c>
      <c r="C810" s="4" t="s">
        <v>38</v>
      </c>
      <c r="D810" s="4" t="s">
        <v>39</v>
      </c>
      <c r="E810" s="5">
        <v>29729</v>
      </c>
      <c r="F810" s="5" t="s">
        <v>42</v>
      </c>
      <c r="G810" s="5">
        <f t="shared" si="25"/>
        <v>1</v>
      </c>
      <c r="H810" s="6">
        <v>42510</v>
      </c>
      <c r="I810" s="7">
        <v>0.77083333333333337</v>
      </c>
    </row>
    <row r="811" spans="1:9" x14ac:dyDescent="0.2">
      <c r="A811" s="1">
        <f t="shared" si="24"/>
        <v>42509</v>
      </c>
      <c r="B811" s="4" t="s">
        <v>37</v>
      </c>
      <c r="C811" s="4" t="s">
        <v>38</v>
      </c>
      <c r="D811" s="4" t="s">
        <v>39</v>
      </c>
      <c r="E811" s="5">
        <v>29667</v>
      </c>
      <c r="F811" s="5" t="s">
        <v>42</v>
      </c>
      <c r="G811" s="5">
        <f t="shared" si="25"/>
        <v>1</v>
      </c>
      <c r="H811" s="6">
        <v>42509</v>
      </c>
      <c r="I811" s="7">
        <v>0.77222222222222225</v>
      </c>
    </row>
    <row r="812" spans="1:9" x14ac:dyDescent="0.2">
      <c r="A812" s="1">
        <f t="shared" si="24"/>
        <v>42508</v>
      </c>
      <c r="B812" s="4" t="s">
        <v>37</v>
      </c>
      <c r="C812" s="4" t="s">
        <v>38</v>
      </c>
      <c r="D812" s="4" t="s">
        <v>39</v>
      </c>
      <c r="E812" s="5">
        <v>29850</v>
      </c>
      <c r="F812" s="5" t="s">
        <v>40</v>
      </c>
      <c r="G812" s="5">
        <f t="shared" si="25"/>
        <v>-1</v>
      </c>
      <c r="H812" s="6">
        <v>42508</v>
      </c>
      <c r="I812" s="7">
        <v>0.70138888888888884</v>
      </c>
    </row>
    <row r="813" spans="1:9" x14ac:dyDescent="0.2">
      <c r="A813" s="1">
        <f t="shared" si="24"/>
        <v>42507</v>
      </c>
      <c r="B813" s="4" t="s">
        <v>37</v>
      </c>
      <c r="C813" s="4" t="s">
        <v>38</v>
      </c>
      <c r="D813" s="4" t="s">
        <v>39</v>
      </c>
      <c r="E813" s="5">
        <v>29861</v>
      </c>
      <c r="F813" s="5" t="s">
        <v>42</v>
      </c>
      <c r="G813" s="5">
        <f t="shared" si="25"/>
        <v>1</v>
      </c>
      <c r="H813" s="6">
        <v>42507</v>
      </c>
      <c r="I813" s="7">
        <v>0.84166666666666667</v>
      </c>
    </row>
    <row r="814" spans="1:9" x14ac:dyDescent="0.2">
      <c r="A814" s="1">
        <f t="shared" si="24"/>
        <v>42506</v>
      </c>
      <c r="B814" s="4" t="s">
        <v>37</v>
      </c>
      <c r="C814" s="4" t="s">
        <v>38</v>
      </c>
      <c r="D814" s="4" t="s">
        <v>39</v>
      </c>
      <c r="E814" s="5">
        <v>29998</v>
      </c>
      <c r="F814" s="5" t="s">
        <v>40</v>
      </c>
      <c r="G814" s="5">
        <f t="shared" si="25"/>
        <v>-1</v>
      </c>
      <c r="H814" s="6">
        <v>42506</v>
      </c>
      <c r="I814" s="7">
        <v>0.7006944444444444</v>
      </c>
    </row>
    <row r="815" spans="1:9" x14ac:dyDescent="0.2">
      <c r="A815" s="1">
        <f t="shared" si="24"/>
        <v>42503</v>
      </c>
      <c r="B815" s="4" t="s">
        <v>37</v>
      </c>
      <c r="C815" s="4" t="s">
        <v>38</v>
      </c>
      <c r="D815" s="4" t="s">
        <v>39</v>
      </c>
      <c r="E815" s="5">
        <v>29880</v>
      </c>
      <c r="F815" s="5" t="s">
        <v>40</v>
      </c>
      <c r="G815" s="5">
        <f t="shared" si="25"/>
        <v>-1</v>
      </c>
      <c r="H815" s="6">
        <v>42503</v>
      </c>
      <c r="I815" s="7">
        <v>0.70347222222222217</v>
      </c>
    </row>
    <row r="816" spans="1:9" x14ac:dyDescent="0.2">
      <c r="A816" s="1">
        <f t="shared" si="24"/>
        <v>42502</v>
      </c>
      <c r="B816" s="4" t="s">
        <v>37</v>
      </c>
      <c r="C816" s="4" t="s">
        <v>38</v>
      </c>
      <c r="D816" s="4" t="s">
        <v>39</v>
      </c>
      <c r="E816" s="5">
        <v>29735</v>
      </c>
      <c r="F816" s="5" t="s">
        <v>40</v>
      </c>
      <c r="G816" s="5">
        <f t="shared" si="25"/>
        <v>-1</v>
      </c>
      <c r="H816" s="6">
        <v>42502</v>
      </c>
      <c r="I816" s="7">
        <v>0.69652777777777775</v>
      </c>
    </row>
    <row r="817" spans="1:9" x14ac:dyDescent="0.2">
      <c r="A817" s="1">
        <f t="shared" si="24"/>
        <v>42501</v>
      </c>
      <c r="B817" s="4" t="s">
        <v>37</v>
      </c>
      <c r="C817" s="4" t="s">
        <v>38</v>
      </c>
      <c r="D817" s="4" t="s">
        <v>39</v>
      </c>
      <c r="E817" s="5">
        <v>29885</v>
      </c>
      <c r="F817" s="5" t="s">
        <v>40</v>
      </c>
      <c r="G817" s="5">
        <f t="shared" si="25"/>
        <v>-1</v>
      </c>
      <c r="H817" s="6">
        <v>42501</v>
      </c>
      <c r="I817" s="7">
        <v>0.70277777777777783</v>
      </c>
    </row>
    <row r="818" spans="1:9" x14ac:dyDescent="0.2">
      <c r="A818" s="1">
        <f t="shared" si="24"/>
        <v>42500</v>
      </c>
      <c r="B818" s="4" t="s">
        <v>37</v>
      </c>
      <c r="C818" s="4" t="s">
        <v>38</v>
      </c>
      <c r="D818" s="4" t="s">
        <v>39</v>
      </c>
      <c r="E818" s="5">
        <v>29746</v>
      </c>
      <c r="F818" s="5" t="s">
        <v>40</v>
      </c>
      <c r="G818" s="5">
        <f t="shared" si="25"/>
        <v>-1</v>
      </c>
      <c r="H818" s="6">
        <v>42500</v>
      </c>
      <c r="I818" s="7">
        <v>0.7006944444444444</v>
      </c>
    </row>
    <row r="819" spans="1:9" x14ac:dyDescent="0.2">
      <c r="A819" s="1">
        <f t="shared" si="24"/>
        <v>42499</v>
      </c>
      <c r="B819" s="4" t="s">
        <v>37</v>
      </c>
      <c r="C819" s="4" t="s">
        <v>38</v>
      </c>
      <c r="D819" s="4" t="s">
        <v>39</v>
      </c>
      <c r="E819" s="5">
        <v>29909</v>
      </c>
      <c r="F819" s="5" t="s">
        <v>40</v>
      </c>
      <c r="G819" s="5">
        <f t="shared" si="25"/>
        <v>-1</v>
      </c>
      <c r="H819" s="6">
        <v>42499</v>
      </c>
      <c r="I819" s="7">
        <v>0.70000000000000007</v>
      </c>
    </row>
    <row r="820" spans="1:9" x14ac:dyDescent="0.2">
      <c r="A820" s="1">
        <f t="shared" si="24"/>
        <v>42496</v>
      </c>
      <c r="B820" s="4" t="s">
        <v>37</v>
      </c>
      <c r="C820" s="4" t="s">
        <v>38</v>
      </c>
      <c r="D820" s="4" t="s">
        <v>39</v>
      </c>
      <c r="E820" s="5">
        <v>30003</v>
      </c>
      <c r="F820" s="5" t="s">
        <v>41</v>
      </c>
      <c r="G820" s="5">
        <f t="shared" si="25"/>
        <v>1</v>
      </c>
      <c r="H820" s="6">
        <v>42496</v>
      </c>
      <c r="I820" s="7">
        <v>0.68888888888888899</v>
      </c>
    </row>
    <row r="821" spans="1:9" x14ac:dyDescent="0.2">
      <c r="A821" s="1">
        <f t="shared" si="24"/>
        <v>42495</v>
      </c>
      <c r="B821" s="4" t="s">
        <v>37</v>
      </c>
      <c r="C821" s="4" t="s">
        <v>38</v>
      </c>
      <c r="D821" s="4" t="s">
        <v>39</v>
      </c>
      <c r="E821" s="5">
        <v>29925</v>
      </c>
      <c r="F821" s="5" t="s">
        <v>40</v>
      </c>
      <c r="G821" s="5">
        <f t="shared" si="25"/>
        <v>-1</v>
      </c>
      <c r="H821" s="6">
        <v>42495</v>
      </c>
      <c r="I821" s="7">
        <v>0.69513888888888886</v>
      </c>
    </row>
    <row r="822" spans="1:9" x14ac:dyDescent="0.2">
      <c r="A822" s="1">
        <f t="shared" si="24"/>
        <v>42494</v>
      </c>
      <c r="B822" s="4" t="s">
        <v>37</v>
      </c>
      <c r="C822" s="4" t="s">
        <v>38</v>
      </c>
      <c r="D822" s="4" t="s">
        <v>39</v>
      </c>
      <c r="E822" s="5">
        <v>29986</v>
      </c>
      <c r="F822" s="5" t="s">
        <v>40</v>
      </c>
      <c r="G822" s="5">
        <f t="shared" si="25"/>
        <v>-1</v>
      </c>
      <c r="H822" s="6">
        <v>42494</v>
      </c>
      <c r="I822" s="7">
        <v>0.7055555555555556</v>
      </c>
    </row>
    <row r="823" spans="1:9" x14ac:dyDescent="0.2">
      <c r="A823" s="1">
        <f t="shared" si="24"/>
        <v>42493</v>
      </c>
      <c r="B823" s="4" t="s">
        <v>37</v>
      </c>
      <c r="C823" s="4" t="s">
        <v>38</v>
      </c>
      <c r="D823" s="4" t="s">
        <v>39</v>
      </c>
      <c r="E823" s="5">
        <v>30149</v>
      </c>
      <c r="F823" s="5" t="s">
        <v>41</v>
      </c>
      <c r="G823" s="5">
        <f t="shared" si="25"/>
        <v>1</v>
      </c>
      <c r="H823" s="6">
        <v>42493</v>
      </c>
      <c r="I823" s="7">
        <v>0.70763888888888893</v>
      </c>
    </row>
    <row r="824" spans="1:9" x14ac:dyDescent="0.2">
      <c r="A824" s="1">
        <f t="shared" si="24"/>
        <v>42492</v>
      </c>
      <c r="B824" s="4" t="s">
        <v>37</v>
      </c>
      <c r="C824" s="4" t="s">
        <v>38</v>
      </c>
      <c r="D824" s="4" t="s">
        <v>39</v>
      </c>
      <c r="E824" s="5">
        <v>30209</v>
      </c>
      <c r="F824" s="5" t="s">
        <v>41</v>
      </c>
      <c r="G824" s="5">
        <f t="shared" si="25"/>
        <v>1</v>
      </c>
      <c r="H824" s="6">
        <v>42492</v>
      </c>
      <c r="I824" s="7">
        <v>0.6958333333333333</v>
      </c>
    </row>
    <row r="825" spans="1:9" x14ac:dyDescent="0.2">
      <c r="A825" s="1">
        <f t="shared" si="24"/>
        <v>42489</v>
      </c>
      <c r="B825" s="4" t="s">
        <v>37</v>
      </c>
      <c r="C825" s="4" t="s">
        <v>38</v>
      </c>
      <c r="D825" s="4" t="s">
        <v>39</v>
      </c>
      <c r="E825" s="5">
        <v>29918</v>
      </c>
      <c r="F825" s="5" t="s">
        <v>41</v>
      </c>
      <c r="G825" s="5">
        <f t="shared" si="25"/>
        <v>1</v>
      </c>
      <c r="H825" s="6">
        <v>42489</v>
      </c>
      <c r="I825" s="7">
        <v>0.70833333333333337</v>
      </c>
    </row>
    <row r="826" spans="1:9" x14ac:dyDescent="0.2">
      <c r="A826" s="1">
        <f t="shared" si="24"/>
        <v>42488</v>
      </c>
      <c r="B826" s="4" t="s">
        <v>37</v>
      </c>
      <c r="C826" s="4" t="s">
        <v>38</v>
      </c>
      <c r="D826" s="4" t="s">
        <v>39</v>
      </c>
      <c r="E826" s="5">
        <v>29501</v>
      </c>
      <c r="F826" s="5" t="s">
        <v>41</v>
      </c>
      <c r="G826" s="5">
        <f t="shared" si="25"/>
        <v>1</v>
      </c>
      <c r="H826" s="6">
        <v>42488</v>
      </c>
      <c r="I826" s="7">
        <v>0.70763888888888893</v>
      </c>
    </row>
    <row r="827" spans="1:9" x14ac:dyDescent="0.2">
      <c r="A827" s="1">
        <f t="shared" si="24"/>
        <v>42487</v>
      </c>
      <c r="B827" s="4" t="s">
        <v>37</v>
      </c>
      <c r="C827" s="4" t="s">
        <v>38</v>
      </c>
      <c r="D827" s="4" t="s">
        <v>39</v>
      </c>
      <c r="E827" s="5">
        <v>29304</v>
      </c>
      <c r="F827" s="5" t="s">
        <v>40</v>
      </c>
      <c r="G827" s="5">
        <f t="shared" si="25"/>
        <v>-1</v>
      </c>
      <c r="H827" s="6">
        <v>42487</v>
      </c>
      <c r="I827" s="7">
        <v>0.70624999999999993</v>
      </c>
    </row>
    <row r="828" spans="1:9" x14ac:dyDescent="0.2">
      <c r="A828" s="1">
        <f t="shared" si="24"/>
        <v>42486</v>
      </c>
      <c r="B828" s="4" t="s">
        <v>37</v>
      </c>
      <c r="C828" s="4" t="s">
        <v>38</v>
      </c>
      <c r="D828" s="4" t="s">
        <v>39</v>
      </c>
      <c r="E828" s="5">
        <v>29062</v>
      </c>
      <c r="F828" s="5" t="s">
        <v>40</v>
      </c>
      <c r="G828" s="5">
        <f t="shared" si="25"/>
        <v>-1</v>
      </c>
      <c r="H828" s="6">
        <v>42486</v>
      </c>
      <c r="I828" s="7">
        <v>0.70000000000000007</v>
      </c>
    </row>
    <row r="829" spans="1:9" x14ac:dyDescent="0.2">
      <c r="A829" s="1">
        <f t="shared" si="24"/>
        <v>42485</v>
      </c>
      <c r="B829" s="4" t="s">
        <v>37</v>
      </c>
      <c r="C829" s="4" t="s">
        <v>38</v>
      </c>
      <c r="D829" s="4" t="s">
        <v>39</v>
      </c>
      <c r="E829" s="5">
        <v>29110</v>
      </c>
      <c r="F829" s="5" t="s">
        <v>40</v>
      </c>
      <c r="G829" s="5">
        <f t="shared" si="25"/>
        <v>-1</v>
      </c>
      <c r="H829" s="6">
        <v>42485</v>
      </c>
      <c r="I829" s="7">
        <v>0.70972222222222225</v>
      </c>
    </row>
    <row r="830" spans="1:9" x14ac:dyDescent="0.2">
      <c r="A830" s="1">
        <f t="shared" si="24"/>
        <v>42482</v>
      </c>
      <c r="B830" s="4" t="s">
        <v>37</v>
      </c>
      <c r="C830" s="4" t="s">
        <v>38</v>
      </c>
      <c r="D830" s="4" t="s">
        <v>39</v>
      </c>
      <c r="E830" s="5">
        <v>29320</v>
      </c>
      <c r="F830" s="5" t="s">
        <v>41</v>
      </c>
      <c r="G830" s="5">
        <f t="shared" si="25"/>
        <v>1</v>
      </c>
      <c r="H830" s="6">
        <v>42482</v>
      </c>
      <c r="I830" s="7">
        <v>0.69930555555555562</v>
      </c>
    </row>
    <row r="831" spans="1:9" x14ac:dyDescent="0.2">
      <c r="A831" s="1">
        <f t="shared" si="24"/>
        <v>42481</v>
      </c>
      <c r="B831" s="4" t="s">
        <v>37</v>
      </c>
      <c r="C831" s="4" t="s">
        <v>38</v>
      </c>
      <c r="D831" s="4" t="s">
        <v>39</v>
      </c>
      <c r="E831" s="5">
        <v>29479</v>
      </c>
      <c r="F831" s="5" t="s">
        <v>41</v>
      </c>
      <c r="G831" s="5">
        <f t="shared" si="25"/>
        <v>1</v>
      </c>
      <c r="H831" s="6">
        <v>42481</v>
      </c>
      <c r="I831" s="7">
        <v>0.70277777777777783</v>
      </c>
    </row>
    <row r="832" spans="1:9" x14ac:dyDescent="0.2">
      <c r="A832" s="1">
        <f t="shared" si="24"/>
        <v>42480</v>
      </c>
      <c r="B832" s="4" t="s">
        <v>37</v>
      </c>
      <c r="C832" s="4" t="s">
        <v>38</v>
      </c>
      <c r="D832" s="4" t="s">
        <v>39</v>
      </c>
      <c r="E832" s="5">
        <v>29240</v>
      </c>
      <c r="F832" s="5" t="s">
        <v>40</v>
      </c>
      <c r="G832" s="5">
        <f t="shared" si="25"/>
        <v>-1</v>
      </c>
      <c r="H832" s="6">
        <v>42480</v>
      </c>
      <c r="I832" s="7">
        <v>0.69374999999999998</v>
      </c>
    </row>
    <row r="833" spans="1:9" x14ac:dyDescent="0.2">
      <c r="A833" s="1">
        <f t="shared" si="24"/>
        <v>42478</v>
      </c>
      <c r="B833" s="4" t="s">
        <v>37</v>
      </c>
      <c r="C833" s="4" t="s">
        <v>38</v>
      </c>
      <c r="D833" s="4" t="s">
        <v>39</v>
      </c>
      <c r="E833" s="5">
        <v>29098</v>
      </c>
      <c r="F833" s="5" t="s">
        <v>41</v>
      </c>
      <c r="G833" s="5">
        <f t="shared" si="25"/>
        <v>1</v>
      </c>
      <c r="H833" s="6">
        <v>42478</v>
      </c>
      <c r="I833" s="7">
        <v>0.70833333333333337</v>
      </c>
    </row>
    <row r="834" spans="1:9" x14ac:dyDescent="0.2">
      <c r="A834" s="1">
        <f t="shared" si="24"/>
        <v>42473</v>
      </c>
      <c r="B834" s="4" t="s">
        <v>37</v>
      </c>
      <c r="C834" s="4" t="s">
        <v>38</v>
      </c>
      <c r="D834" s="4" t="s">
        <v>39</v>
      </c>
      <c r="E834" s="5">
        <v>28901</v>
      </c>
      <c r="F834" s="5" t="s">
        <v>40</v>
      </c>
      <c r="G834" s="5">
        <f t="shared" si="25"/>
        <v>-1</v>
      </c>
      <c r="H834" s="6">
        <v>42473</v>
      </c>
      <c r="I834" s="7">
        <v>0.70416666666666661</v>
      </c>
    </row>
    <row r="835" spans="1:9" x14ac:dyDescent="0.2">
      <c r="A835" s="1">
        <f t="shared" ref="A835:A898" si="26">H835</f>
        <v>42472</v>
      </c>
      <c r="B835" s="4" t="s">
        <v>37</v>
      </c>
      <c r="C835" s="4" t="s">
        <v>38</v>
      </c>
      <c r="D835" s="4" t="s">
        <v>39</v>
      </c>
      <c r="E835" s="5">
        <v>29080</v>
      </c>
      <c r="F835" s="5" t="s">
        <v>42</v>
      </c>
      <c r="G835" s="5">
        <f t="shared" ref="G835:G898" si="27">IF(F835="-",-1,1)</f>
        <v>1</v>
      </c>
      <c r="H835" s="6">
        <v>42472</v>
      </c>
      <c r="I835" s="7">
        <v>0.53333333333333333</v>
      </c>
    </row>
    <row r="836" spans="1:9" x14ac:dyDescent="0.2">
      <c r="A836" s="1">
        <f t="shared" si="26"/>
        <v>42471</v>
      </c>
      <c r="B836" s="4" t="s">
        <v>37</v>
      </c>
      <c r="C836" s="4" t="s">
        <v>38</v>
      </c>
      <c r="D836" s="4" t="s">
        <v>39</v>
      </c>
      <c r="E836" s="5">
        <v>29080</v>
      </c>
      <c r="F836" s="5" t="s">
        <v>42</v>
      </c>
      <c r="G836" s="5">
        <f t="shared" si="27"/>
        <v>1</v>
      </c>
      <c r="H836" s="6">
        <v>42471</v>
      </c>
      <c r="I836" s="7">
        <v>0.53125</v>
      </c>
    </row>
    <row r="837" spans="1:9" x14ac:dyDescent="0.2">
      <c r="A837" s="1">
        <f t="shared" si="26"/>
        <v>42468</v>
      </c>
      <c r="B837" s="4" t="s">
        <v>37</v>
      </c>
      <c r="C837" s="4" t="s">
        <v>38</v>
      </c>
      <c r="D837" s="4" t="s">
        <v>39</v>
      </c>
      <c r="E837" s="5">
        <v>29080</v>
      </c>
      <c r="F837" s="5" t="s">
        <v>42</v>
      </c>
      <c r="G837" s="5">
        <f t="shared" si="27"/>
        <v>1</v>
      </c>
      <c r="H837" s="6">
        <v>42468</v>
      </c>
      <c r="I837" s="7">
        <v>0.53125</v>
      </c>
    </row>
    <row r="838" spans="1:9" x14ac:dyDescent="0.2">
      <c r="A838" s="1">
        <f t="shared" si="26"/>
        <v>42467</v>
      </c>
      <c r="B838" s="4" t="s">
        <v>37</v>
      </c>
      <c r="C838" s="4" t="s">
        <v>38</v>
      </c>
      <c r="D838" s="4" t="s">
        <v>39</v>
      </c>
      <c r="E838" s="5">
        <v>29080</v>
      </c>
      <c r="F838" s="5" t="s">
        <v>42</v>
      </c>
      <c r="G838" s="5">
        <f t="shared" si="27"/>
        <v>1</v>
      </c>
      <c r="H838" s="6">
        <v>42467</v>
      </c>
      <c r="I838" s="7">
        <v>0.53333333333333333</v>
      </c>
    </row>
    <row r="839" spans="1:9" x14ac:dyDescent="0.2">
      <c r="A839" s="1">
        <f t="shared" si="26"/>
        <v>42466</v>
      </c>
      <c r="B839" s="4" t="s">
        <v>37</v>
      </c>
      <c r="C839" s="4" t="s">
        <v>38</v>
      </c>
      <c r="D839" s="4" t="s">
        <v>39</v>
      </c>
      <c r="E839" s="5">
        <v>29080</v>
      </c>
      <c r="F839" s="5" t="s">
        <v>42</v>
      </c>
      <c r="G839" s="5">
        <f t="shared" si="27"/>
        <v>1</v>
      </c>
      <c r="H839" s="6">
        <v>42466</v>
      </c>
      <c r="I839" s="7">
        <v>0.53194444444444444</v>
      </c>
    </row>
    <row r="840" spans="1:9" x14ac:dyDescent="0.2">
      <c r="A840" s="1">
        <f t="shared" si="26"/>
        <v>42465</v>
      </c>
      <c r="B840" s="4" t="s">
        <v>37</v>
      </c>
      <c r="C840" s="4" t="s">
        <v>38</v>
      </c>
      <c r="D840" s="4" t="s">
        <v>39</v>
      </c>
      <c r="E840" s="5">
        <v>29080</v>
      </c>
      <c r="F840" s="5" t="s">
        <v>42</v>
      </c>
      <c r="G840" s="5">
        <f t="shared" si="27"/>
        <v>1</v>
      </c>
      <c r="H840" s="6">
        <v>42465</v>
      </c>
      <c r="I840" s="7">
        <v>0.53125</v>
      </c>
    </row>
    <row r="841" spans="1:9" x14ac:dyDescent="0.2">
      <c r="A841" s="1">
        <f t="shared" si="26"/>
        <v>42464</v>
      </c>
      <c r="B841" s="4" t="s">
        <v>37</v>
      </c>
      <c r="C841" s="4" t="s">
        <v>38</v>
      </c>
      <c r="D841" s="4" t="s">
        <v>39</v>
      </c>
      <c r="E841" s="5">
        <v>29080</v>
      </c>
      <c r="F841" s="5" t="s">
        <v>42</v>
      </c>
      <c r="G841" s="5">
        <f t="shared" si="27"/>
        <v>1</v>
      </c>
      <c r="H841" s="6">
        <v>42464</v>
      </c>
      <c r="I841" s="7">
        <v>0.53125</v>
      </c>
    </row>
    <row r="842" spans="1:9" x14ac:dyDescent="0.2">
      <c r="A842" s="1">
        <f t="shared" si="26"/>
        <v>42461</v>
      </c>
      <c r="B842" s="4" t="s">
        <v>37</v>
      </c>
      <c r="C842" s="4" t="s">
        <v>38</v>
      </c>
      <c r="D842" s="4" t="s">
        <v>39</v>
      </c>
      <c r="E842" s="5">
        <v>29080</v>
      </c>
      <c r="F842" s="5" t="s">
        <v>42</v>
      </c>
      <c r="G842" s="5">
        <f t="shared" si="27"/>
        <v>1</v>
      </c>
      <c r="H842" s="6">
        <v>42461</v>
      </c>
      <c r="I842" s="7">
        <v>0.53055555555555556</v>
      </c>
    </row>
    <row r="843" spans="1:9" x14ac:dyDescent="0.2">
      <c r="A843" s="1">
        <f t="shared" si="26"/>
        <v>42460</v>
      </c>
      <c r="B843" s="4" t="s">
        <v>37</v>
      </c>
      <c r="C843" s="4" t="s">
        <v>38</v>
      </c>
      <c r="D843" s="4" t="s">
        <v>39</v>
      </c>
      <c r="E843" s="5">
        <v>29080</v>
      </c>
      <c r="F843" s="5" t="s">
        <v>42</v>
      </c>
      <c r="G843" s="5">
        <f t="shared" si="27"/>
        <v>1</v>
      </c>
      <c r="H843" s="6">
        <v>42460</v>
      </c>
      <c r="I843" s="7">
        <v>0.53194444444444444</v>
      </c>
    </row>
    <row r="844" spans="1:9" x14ac:dyDescent="0.2">
      <c r="A844" s="1">
        <f t="shared" si="26"/>
        <v>42459</v>
      </c>
      <c r="B844" s="4" t="s">
        <v>37</v>
      </c>
      <c r="C844" s="4" t="s">
        <v>38</v>
      </c>
      <c r="D844" s="4" t="s">
        <v>39</v>
      </c>
      <c r="E844" s="5">
        <v>29080</v>
      </c>
      <c r="F844" s="5" t="s">
        <v>42</v>
      </c>
      <c r="G844" s="5">
        <f t="shared" si="27"/>
        <v>1</v>
      </c>
      <c r="H844" s="6">
        <v>42459</v>
      </c>
      <c r="I844" s="7">
        <v>0.53055555555555556</v>
      </c>
    </row>
    <row r="845" spans="1:9" x14ac:dyDescent="0.2">
      <c r="A845" s="1">
        <f t="shared" si="26"/>
        <v>42458</v>
      </c>
      <c r="B845" s="4" t="s">
        <v>37</v>
      </c>
      <c r="C845" s="4" t="s">
        <v>38</v>
      </c>
      <c r="D845" s="4" t="s">
        <v>39</v>
      </c>
      <c r="E845" s="5">
        <v>29080</v>
      </c>
      <c r="F845" s="5" t="s">
        <v>42</v>
      </c>
      <c r="G845" s="5">
        <f t="shared" si="27"/>
        <v>1</v>
      </c>
      <c r="H845" s="6">
        <v>42458</v>
      </c>
      <c r="I845" s="7">
        <v>0.53055555555555556</v>
      </c>
    </row>
    <row r="846" spans="1:9" x14ac:dyDescent="0.2">
      <c r="A846" s="1">
        <f t="shared" si="26"/>
        <v>42457</v>
      </c>
      <c r="B846" s="4" t="s">
        <v>37</v>
      </c>
      <c r="C846" s="4" t="s">
        <v>38</v>
      </c>
      <c r="D846" s="4" t="s">
        <v>39</v>
      </c>
      <c r="E846" s="5">
        <v>29080</v>
      </c>
      <c r="F846" s="5" t="s">
        <v>42</v>
      </c>
      <c r="G846" s="5">
        <f t="shared" si="27"/>
        <v>1</v>
      </c>
      <c r="H846" s="6">
        <v>42457</v>
      </c>
      <c r="I846" s="7">
        <v>0.53263888888888888</v>
      </c>
    </row>
    <row r="847" spans="1:9" x14ac:dyDescent="0.2">
      <c r="A847" s="1">
        <f t="shared" si="26"/>
        <v>42452</v>
      </c>
      <c r="B847" s="4" t="s">
        <v>37</v>
      </c>
      <c r="C847" s="4" t="s">
        <v>38</v>
      </c>
      <c r="D847" s="4" t="s">
        <v>39</v>
      </c>
      <c r="E847" s="5">
        <v>29080</v>
      </c>
      <c r="F847" s="5" t="s">
        <v>42</v>
      </c>
      <c r="G847" s="5">
        <f t="shared" si="27"/>
        <v>1</v>
      </c>
      <c r="H847" s="6">
        <v>42452</v>
      </c>
      <c r="I847" s="7">
        <v>0.52847222222222223</v>
      </c>
    </row>
    <row r="848" spans="1:9" x14ac:dyDescent="0.2">
      <c r="A848" s="1">
        <f t="shared" si="26"/>
        <v>42451</v>
      </c>
      <c r="B848" s="4" t="s">
        <v>37</v>
      </c>
      <c r="C848" s="4" t="s">
        <v>38</v>
      </c>
      <c r="D848" s="4" t="s">
        <v>39</v>
      </c>
      <c r="E848" s="5">
        <v>29080</v>
      </c>
      <c r="F848" s="5" t="s">
        <v>42</v>
      </c>
      <c r="G848" s="5">
        <f t="shared" si="27"/>
        <v>1</v>
      </c>
      <c r="H848" s="6">
        <v>42451</v>
      </c>
      <c r="I848" s="7">
        <v>0.53055555555555556</v>
      </c>
    </row>
    <row r="849" spans="1:9" x14ac:dyDescent="0.2">
      <c r="A849" s="1">
        <f t="shared" si="26"/>
        <v>42450</v>
      </c>
      <c r="B849" s="4" t="s">
        <v>37</v>
      </c>
      <c r="C849" s="4" t="s">
        <v>38</v>
      </c>
      <c r="D849" s="4" t="s">
        <v>39</v>
      </c>
      <c r="E849" s="5">
        <v>29080</v>
      </c>
      <c r="F849" s="5" t="s">
        <v>42</v>
      </c>
      <c r="G849" s="5">
        <f t="shared" si="27"/>
        <v>1</v>
      </c>
      <c r="H849" s="6">
        <v>42450</v>
      </c>
      <c r="I849" s="7">
        <v>0.53194444444444444</v>
      </c>
    </row>
    <row r="850" spans="1:9" x14ac:dyDescent="0.2">
      <c r="A850" s="1">
        <f t="shared" si="26"/>
        <v>42447</v>
      </c>
      <c r="B850" s="4" t="s">
        <v>37</v>
      </c>
      <c r="C850" s="4" t="s">
        <v>38</v>
      </c>
      <c r="D850" s="4" t="s">
        <v>39</v>
      </c>
      <c r="E850" s="5">
        <v>29080</v>
      </c>
      <c r="F850" s="5" t="s">
        <v>42</v>
      </c>
      <c r="G850" s="5">
        <f t="shared" si="27"/>
        <v>1</v>
      </c>
      <c r="H850" s="6">
        <v>42447</v>
      </c>
      <c r="I850" s="7">
        <v>0.53055555555555556</v>
      </c>
    </row>
    <row r="851" spans="1:9" x14ac:dyDescent="0.2">
      <c r="A851" s="1">
        <f t="shared" si="26"/>
        <v>42446</v>
      </c>
      <c r="B851" s="4" t="s">
        <v>37</v>
      </c>
      <c r="C851" s="4" t="s">
        <v>38</v>
      </c>
      <c r="D851" s="4" t="s">
        <v>39</v>
      </c>
      <c r="E851" s="5">
        <v>29080</v>
      </c>
      <c r="F851" s="5" t="s">
        <v>42</v>
      </c>
      <c r="G851" s="5">
        <f t="shared" si="27"/>
        <v>1</v>
      </c>
      <c r="H851" s="6">
        <v>42446</v>
      </c>
      <c r="I851" s="7">
        <v>0.53055555555555556</v>
      </c>
    </row>
    <row r="852" spans="1:9" x14ac:dyDescent="0.2">
      <c r="A852" s="1">
        <f t="shared" si="26"/>
        <v>42445</v>
      </c>
      <c r="B852" s="4" t="s">
        <v>37</v>
      </c>
      <c r="C852" s="4" t="s">
        <v>38</v>
      </c>
      <c r="D852" s="4" t="s">
        <v>39</v>
      </c>
      <c r="E852" s="5">
        <v>29080</v>
      </c>
      <c r="F852" s="5" t="s">
        <v>41</v>
      </c>
      <c r="G852" s="5">
        <f t="shared" si="27"/>
        <v>1</v>
      </c>
      <c r="H852" s="6">
        <v>42445</v>
      </c>
      <c r="I852" s="7">
        <v>0.53749999999999998</v>
      </c>
    </row>
    <row r="853" spans="1:9" x14ac:dyDescent="0.2">
      <c r="A853" s="1">
        <f t="shared" si="26"/>
        <v>42444</v>
      </c>
      <c r="B853" s="4" t="s">
        <v>37</v>
      </c>
      <c r="C853" s="4" t="s">
        <v>38</v>
      </c>
      <c r="D853" s="4" t="s">
        <v>39</v>
      </c>
      <c r="E853" s="5">
        <v>29080</v>
      </c>
      <c r="F853" s="5" t="s">
        <v>42</v>
      </c>
      <c r="G853" s="5">
        <f t="shared" si="27"/>
        <v>1</v>
      </c>
      <c r="H853" s="6">
        <v>42444</v>
      </c>
      <c r="I853" s="7">
        <v>0.53194444444444444</v>
      </c>
    </row>
    <row r="854" spans="1:9" x14ac:dyDescent="0.2">
      <c r="A854" s="1">
        <f t="shared" si="26"/>
        <v>42443</v>
      </c>
      <c r="B854" s="4" t="s">
        <v>37</v>
      </c>
      <c r="C854" s="4" t="s">
        <v>38</v>
      </c>
      <c r="D854" s="4" t="s">
        <v>39</v>
      </c>
      <c r="E854" s="5">
        <v>29080</v>
      </c>
      <c r="F854" s="5" t="s">
        <v>42</v>
      </c>
      <c r="G854" s="5">
        <f t="shared" si="27"/>
        <v>1</v>
      </c>
      <c r="H854" s="6">
        <v>42443</v>
      </c>
      <c r="I854" s="7">
        <v>0.53125</v>
      </c>
    </row>
    <row r="855" spans="1:9" x14ac:dyDescent="0.2">
      <c r="A855" s="1">
        <f t="shared" si="26"/>
        <v>42440</v>
      </c>
      <c r="B855" s="4" t="s">
        <v>37</v>
      </c>
      <c r="C855" s="4" t="s">
        <v>38</v>
      </c>
      <c r="D855" s="4" t="s">
        <v>39</v>
      </c>
      <c r="E855" s="5">
        <v>29080</v>
      </c>
      <c r="F855" s="5" t="s">
        <v>42</v>
      </c>
      <c r="G855" s="5">
        <f t="shared" si="27"/>
        <v>1</v>
      </c>
      <c r="H855" s="6">
        <v>42440</v>
      </c>
      <c r="I855" s="7">
        <v>0.53888888888888886</v>
      </c>
    </row>
    <row r="856" spans="1:9" x14ac:dyDescent="0.2">
      <c r="A856" s="1">
        <f t="shared" si="26"/>
        <v>42439</v>
      </c>
      <c r="B856" s="4" t="s">
        <v>37</v>
      </c>
      <c r="C856" s="4" t="s">
        <v>38</v>
      </c>
      <c r="D856" s="4" t="s">
        <v>39</v>
      </c>
      <c r="E856" s="5">
        <v>29080</v>
      </c>
      <c r="F856" s="5" t="s">
        <v>42</v>
      </c>
      <c r="G856" s="5">
        <f t="shared" si="27"/>
        <v>1</v>
      </c>
      <c r="H856" s="6">
        <v>42439</v>
      </c>
      <c r="I856" s="7">
        <v>0.53541666666666665</v>
      </c>
    </row>
    <row r="857" spans="1:9" x14ac:dyDescent="0.2">
      <c r="A857" s="1">
        <f t="shared" si="26"/>
        <v>42438</v>
      </c>
      <c r="B857" s="4" t="s">
        <v>37</v>
      </c>
      <c r="C857" s="4" t="s">
        <v>38</v>
      </c>
      <c r="D857" s="4" t="s">
        <v>39</v>
      </c>
      <c r="E857" s="5">
        <v>29080</v>
      </c>
      <c r="F857" s="5" t="s">
        <v>40</v>
      </c>
      <c r="G857" s="5">
        <f t="shared" si="27"/>
        <v>-1</v>
      </c>
      <c r="H857" s="6">
        <v>42438</v>
      </c>
      <c r="I857" s="7">
        <v>0.71458333333333324</v>
      </c>
    </row>
    <row r="858" spans="1:9" x14ac:dyDescent="0.2">
      <c r="A858" s="1">
        <f t="shared" si="26"/>
        <v>42437</v>
      </c>
      <c r="B858" s="4" t="s">
        <v>37</v>
      </c>
      <c r="C858" s="4" t="s">
        <v>38</v>
      </c>
      <c r="D858" s="4" t="s">
        <v>39</v>
      </c>
      <c r="E858" s="5">
        <v>29455</v>
      </c>
      <c r="F858" s="5" t="s">
        <v>41</v>
      </c>
      <c r="G858" s="5">
        <f t="shared" si="27"/>
        <v>1</v>
      </c>
      <c r="H858" s="6">
        <v>42437</v>
      </c>
      <c r="I858" s="7">
        <v>0.70208333333333339</v>
      </c>
    </row>
    <row r="859" spans="1:9" x14ac:dyDescent="0.2">
      <c r="A859" s="1">
        <f t="shared" si="26"/>
        <v>42433</v>
      </c>
      <c r="B859" s="4" t="s">
        <v>37</v>
      </c>
      <c r="C859" s="4" t="s">
        <v>38</v>
      </c>
      <c r="D859" s="4" t="s">
        <v>39</v>
      </c>
      <c r="E859" s="5">
        <v>29450</v>
      </c>
      <c r="F859" s="5" t="s">
        <v>41</v>
      </c>
      <c r="G859" s="5">
        <f t="shared" si="27"/>
        <v>1</v>
      </c>
      <c r="H859" s="6">
        <v>42433</v>
      </c>
      <c r="I859" s="7">
        <v>0.69861111111111107</v>
      </c>
    </row>
    <row r="860" spans="1:9" x14ac:dyDescent="0.2">
      <c r="A860" s="1">
        <f t="shared" si="26"/>
        <v>42432</v>
      </c>
      <c r="B860" s="4" t="s">
        <v>37</v>
      </c>
      <c r="C860" s="4" t="s">
        <v>38</v>
      </c>
      <c r="D860" s="4" t="s">
        <v>39</v>
      </c>
      <c r="E860" s="5">
        <v>28977</v>
      </c>
      <c r="F860" s="5" t="s">
        <v>41</v>
      </c>
      <c r="G860" s="5">
        <f t="shared" si="27"/>
        <v>1</v>
      </c>
      <c r="H860" s="6">
        <v>42432</v>
      </c>
      <c r="I860" s="7">
        <v>0.69305555555555554</v>
      </c>
    </row>
    <row r="861" spans="1:9" x14ac:dyDescent="0.2">
      <c r="A861" s="1">
        <f t="shared" si="26"/>
        <v>42431</v>
      </c>
      <c r="B861" s="4" t="s">
        <v>37</v>
      </c>
      <c r="C861" s="4" t="s">
        <v>38</v>
      </c>
      <c r="D861" s="4" t="s">
        <v>39</v>
      </c>
      <c r="E861" s="5">
        <v>28800</v>
      </c>
      <c r="F861" s="5" t="s">
        <v>40</v>
      </c>
      <c r="G861" s="5">
        <f t="shared" si="27"/>
        <v>-1</v>
      </c>
      <c r="H861" s="6">
        <v>42431</v>
      </c>
      <c r="I861" s="7">
        <v>0.70416666666666661</v>
      </c>
    </row>
    <row r="862" spans="1:9" x14ac:dyDescent="0.2">
      <c r="A862" s="1">
        <f t="shared" si="26"/>
        <v>42430</v>
      </c>
      <c r="B862" s="4" t="s">
        <v>37</v>
      </c>
      <c r="C862" s="4" t="s">
        <v>38</v>
      </c>
      <c r="D862" s="4" t="s">
        <v>39</v>
      </c>
      <c r="E862" s="5">
        <v>29184</v>
      </c>
      <c r="F862" s="5" t="s">
        <v>41</v>
      </c>
      <c r="G862" s="5">
        <f t="shared" si="27"/>
        <v>1</v>
      </c>
      <c r="H862" s="6">
        <v>42430</v>
      </c>
      <c r="I862" s="7">
        <v>0.69166666666666676</v>
      </c>
    </row>
    <row r="863" spans="1:9" x14ac:dyDescent="0.2">
      <c r="A863" s="1">
        <f t="shared" si="26"/>
        <v>42429</v>
      </c>
      <c r="B863" s="4" t="s">
        <v>37</v>
      </c>
      <c r="C863" s="4" t="s">
        <v>38</v>
      </c>
      <c r="D863" s="4" t="s">
        <v>39</v>
      </c>
      <c r="E863" s="5">
        <v>29181</v>
      </c>
      <c r="F863" s="5" t="s">
        <v>41</v>
      </c>
      <c r="G863" s="5">
        <f t="shared" si="27"/>
        <v>1</v>
      </c>
      <c r="H863" s="6">
        <v>42429</v>
      </c>
      <c r="I863" s="7">
        <v>0.70833333333333337</v>
      </c>
    </row>
    <row r="864" spans="1:9" x14ac:dyDescent="0.2">
      <c r="A864" s="1">
        <f t="shared" si="26"/>
        <v>42426</v>
      </c>
      <c r="B864" s="4" t="s">
        <v>37</v>
      </c>
      <c r="C864" s="4" t="s">
        <v>38</v>
      </c>
      <c r="D864" s="4" t="s">
        <v>39</v>
      </c>
      <c r="E864" s="5">
        <v>29187</v>
      </c>
      <c r="F864" s="5" t="s">
        <v>41</v>
      </c>
      <c r="G864" s="5">
        <f t="shared" si="27"/>
        <v>1</v>
      </c>
      <c r="H864" s="6">
        <v>42426</v>
      </c>
      <c r="I864" s="7">
        <v>0.6958333333333333</v>
      </c>
    </row>
    <row r="865" spans="1:9" x14ac:dyDescent="0.2">
      <c r="A865" s="1">
        <f t="shared" si="26"/>
        <v>42425</v>
      </c>
      <c r="B865" s="4" t="s">
        <v>37</v>
      </c>
      <c r="C865" s="4" t="s">
        <v>38</v>
      </c>
      <c r="D865" s="4" t="s">
        <v>39</v>
      </c>
      <c r="E865" s="5">
        <v>29177</v>
      </c>
      <c r="F865" s="5" t="s">
        <v>41</v>
      </c>
      <c r="G865" s="5">
        <f t="shared" si="27"/>
        <v>1</v>
      </c>
      <c r="H865" s="6">
        <v>42425</v>
      </c>
      <c r="I865" s="7">
        <v>0.70277777777777783</v>
      </c>
    </row>
    <row r="866" spans="1:9" x14ac:dyDescent="0.2">
      <c r="A866" s="1">
        <f t="shared" si="26"/>
        <v>42424</v>
      </c>
      <c r="B866" s="4" t="s">
        <v>37</v>
      </c>
      <c r="C866" s="4" t="s">
        <v>38</v>
      </c>
      <c r="D866" s="4" t="s">
        <v>39</v>
      </c>
      <c r="E866" s="5">
        <v>29154</v>
      </c>
      <c r="F866" s="5" t="s">
        <v>41</v>
      </c>
      <c r="G866" s="5">
        <f t="shared" si="27"/>
        <v>1</v>
      </c>
      <c r="H866" s="6">
        <v>42424</v>
      </c>
      <c r="I866" s="7">
        <v>0.70486111111111116</v>
      </c>
    </row>
    <row r="867" spans="1:9" x14ac:dyDescent="0.2">
      <c r="A867" s="1">
        <f t="shared" si="26"/>
        <v>42423</v>
      </c>
      <c r="B867" s="4" t="s">
        <v>37</v>
      </c>
      <c r="C867" s="4" t="s">
        <v>38</v>
      </c>
      <c r="D867" s="4" t="s">
        <v>39</v>
      </c>
      <c r="E867" s="5">
        <v>28840</v>
      </c>
      <c r="F867" s="5" t="s">
        <v>40</v>
      </c>
      <c r="G867" s="5">
        <f t="shared" si="27"/>
        <v>-1</v>
      </c>
      <c r="H867" s="6">
        <v>42423</v>
      </c>
      <c r="I867" s="7">
        <v>0.6972222222222223</v>
      </c>
    </row>
    <row r="868" spans="1:9" x14ac:dyDescent="0.2">
      <c r="A868" s="1">
        <f t="shared" si="26"/>
        <v>42422</v>
      </c>
      <c r="B868" s="4" t="s">
        <v>37</v>
      </c>
      <c r="C868" s="4" t="s">
        <v>38</v>
      </c>
      <c r="D868" s="4" t="s">
        <v>39</v>
      </c>
      <c r="E868" s="5">
        <v>28598</v>
      </c>
      <c r="F868" s="5" t="s">
        <v>40</v>
      </c>
      <c r="G868" s="5">
        <f t="shared" si="27"/>
        <v>-1</v>
      </c>
      <c r="H868" s="6">
        <v>42422</v>
      </c>
      <c r="I868" s="7">
        <v>0.69791666666666663</v>
      </c>
    </row>
    <row r="869" spans="1:9" x14ac:dyDescent="0.2">
      <c r="A869" s="1">
        <f t="shared" si="26"/>
        <v>42419</v>
      </c>
      <c r="B869" s="4" t="s">
        <v>37</v>
      </c>
      <c r="C869" s="4" t="s">
        <v>38</v>
      </c>
      <c r="D869" s="4" t="s">
        <v>39</v>
      </c>
      <c r="E869" s="5">
        <v>28918</v>
      </c>
      <c r="F869" s="5" t="s">
        <v>41</v>
      </c>
      <c r="G869" s="5">
        <f t="shared" si="27"/>
        <v>1</v>
      </c>
      <c r="H869" s="6">
        <v>42419</v>
      </c>
      <c r="I869" s="7">
        <v>0.70208333333333339</v>
      </c>
    </row>
    <row r="870" spans="1:9" x14ac:dyDescent="0.2">
      <c r="A870" s="1">
        <f t="shared" si="26"/>
        <v>42418</v>
      </c>
      <c r="B870" s="4" t="s">
        <v>37</v>
      </c>
      <c r="C870" s="4" t="s">
        <v>38</v>
      </c>
      <c r="D870" s="4" t="s">
        <v>39</v>
      </c>
      <c r="E870" s="5">
        <v>28560</v>
      </c>
      <c r="F870" s="5" t="s">
        <v>41</v>
      </c>
      <c r="G870" s="5">
        <f t="shared" si="27"/>
        <v>1</v>
      </c>
      <c r="H870" s="6">
        <v>42418</v>
      </c>
      <c r="I870" s="7">
        <v>0.7006944444444444</v>
      </c>
    </row>
    <row r="871" spans="1:9" x14ac:dyDescent="0.2">
      <c r="A871" s="1">
        <f t="shared" si="26"/>
        <v>42417</v>
      </c>
      <c r="B871" s="4" t="s">
        <v>37</v>
      </c>
      <c r="C871" s="4" t="s">
        <v>38</v>
      </c>
      <c r="D871" s="4" t="s">
        <v>39</v>
      </c>
      <c r="E871" s="5">
        <v>28473</v>
      </c>
      <c r="F871" s="5" t="s">
        <v>40</v>
      </c>
      <c r="G871" s="5">
        <f t="shared" si="27"/>
        <v>-1</v>
      </c>
      <c r="H871" s="6">
        <v>42417</v>
      </c>
      <c r="I871" s="7">
        <v>0.70138888888888884</v>
      </c>
    </row>
    <row r="872" spans="1:9" x14ac:dyDescent="0.2">
      <c r="A872" s="1">
        <f t="shared" si="26"/>
        <v>42416</v>
      </c>
      <c r="B872" s="4" t="s">
        <v>37</v>
      </c>
      <c r="C872" s="4" t="s">
        <v>38</v>
      </c>
      <c r="D872" s="4" t="s">
        <v>39</v>
      </c>
      <c r="E872" s="5">
        <v>28654</v>
      </c>
      <c r="F872" s="5" t="s">
        <v>41</v>
      </c>
      <c r="G872" s="5">
        <f t="shared" si="27"/>
        <v>1</v>
      </c>
      <c r="H872" s="6">
        <v>42416</v>
      </c>
      <c r="I872" s="7">
        <v>0.7006944444444444</v>
      </c>
    </row>
    <row r="873" spans="1:9" x14ac:dyDescent="0.2">
      <c r="A873" s="1">
        <f t="shared" si="26"/>
        <v>42415</v>
      </c>
      <c r="B873" s="4" t="s">
        <v>37</v>
      </c>
      <c r="C873" s="4" t="s">
        <v>38</v>
      </c>
      <c r="D873" s="4" t="s">
        <v>39</v>
      </c>
      <c r="E873" s="5">
        <v>28459</v>
      </c>
      <c r="F873" s="5" t="s">
        <v>40</v>
      </c>
      <c r="G873" s="5">
        <f t="shared" si="27"/>
        <v>-1</v>
      </c>
      <c r="H873" s="6">
        <v>42415</v>
      </c>
      <c r="I873" s="7">
        <v>0.69791666666666663</v>
      </c>
    </row>
    <row r="874" spans="1:9" x14ac:dyDescent="0.2">
      <c r="A874" s="1">
        <f t="shared" si="26"/>
        <v>42412</v>
      </c>
      <c r="B874" s="4" t="s">
        <v>37</v>
      </c>
      <c r="C874" s="4" t="s">
        <v>38</v>
      </c>
      <c r="D874" s="4" t="s">
        <v>39</v>
      </c>
      <c r="E874" s="5">
        <v>29305</v>
      </c>
      <c r="F874" s="5" t="s">
        <v>40</v>
      </c>
      <c r="G874" s="5">
        <f t="shared" si="27"/>
        <v>-1</v>
      </c>
      <c r="H874" s="6">
        <v>42412</v>
      </c>
      <c r="I874" s="7">
        <v>0.69027777777777777</v>
      </c>
    </row>
    <row r="875" spans="1:9" x14ac:dyDescent="0.2">
      <c r="A875" s="1">
        <f t="shared" si="26"/>
        <v>42411</v>
      </c>
      <c r="B875" s="4" t="s">
        <v>37</v>
      </c>
      <c r="C875" s="4" t="s">
        <v>38</v>
      </c>
      <c r="D875" s="4" t="s">
        <v>39</v>
      </c>
      <c r="E875" s="5">
        <v>28934</v>
      </c>
      <c r="F875" s="5" t="s">
        <v>41</v>
      </c>
      <c r="G875" s="5">
        <f t="shared" si="27"/>
        <v>1</v>
      </c>
      <c r="H875" s="6">
        <v>42411</v>
      </c>
      <c r="I875" s="7">
        <v>0.69652777777777775</v>
      </c>
    </row>
    <row r="876" spans="1:9" x14ac:dyDescent="0.2">
      <c r="A876" s="1">
        <f t="shared" si="26"/>
        <v>42410</v>
      </c>
      <c r="B876" s="4" t="s">
        <v>37</v>
      </c>
      <c r="C876" s="4" t="s">
        <v>38</v>
      </c>
      <c r="D876" s="4" t="s">
        <v>39</v>
      </c>
      <c r="E876" s="5">
        <v>28199</v>
      </c>
      <c r="F876" s="5" t="s">
        <v>42</v>
      </c>
      <c r="G876" s="5">
        <f t="shared" si="27"/>
        <v>1</v>
      </c>
      <c r="H876" s="6">
        <v>42410</v>
      </c>
      <c r="I876" s="7">
        <v>0.54375000000000007</v>
      </c>
    </row>
    <row r="877" spans="1:9" x14ac:dyDescent="0.2">
      <c r="A877" s="1">
        <f t="shared" si="26"/>
        <v>42409</v>
      </c>
      <c r="B877" s="4" t="s">
        <v>37</v>
      </c>
      <c r="C877" s="4" t="s">
        <v>38</v>
      </c>
      <c r="D877" s="4" t="s">
        <v>39</v>
      </c>
      <c r="E877" s="5">
        <v>28199</v>
      </c>
      <c r="F877" s="5" t="s">
        <v>40</v>
      </c>
      <c r="G877" s="5">
        <f t="shared" si="27"/>
        <v>-1</v>
      </c>
      <c r="H877" s="6">
        <v>42409</v>
      </c>
      <c r="I877" s="7">
        <v>0.70208333333333339</v>
      </c>
    </row>
    <row r="878" spans="1:9" x14ac:dyDescent="0.2">
      <c r="A878" s="1">
        <f t="shared" si="26"/>
        <v>42408</v>
      </c>
      <c r="B878" s="4" t="s">
        <v>37</v>
      </c>
      <c r="C878" s="4" t="s">
        <v>38</v>
      </c>
      <c r="D878" s="4" t="s">
        <v>39</v>
      </c>
      <c r="E878" s="5">
        <v>27789</v>
      </c>
      <c r="F878" s="5" t="s">
        <v>41</v>
      </c>
      <c r="G878" s="5">
        <f t="shared" si="27"/>
        <v>1</v>
      </c>
      <c r="H878" s="6">
        <v>42408</v>
      </c>
      <c r="I878" s="7">
        <v>0.69236111111111109</v>
      </c>
    </row>
    <row r="879" spans="1:9" x14ac:dyDescent="0.2">
      <c r="A879" s="1">
        <f t="shared" si="26"/>
        <v>42405</v>
      </c>
      <c r="B879" s="4" t="s">
        <v>37</v>
      </c>
      <c r="C879" s="4" t="s">
        <v>38</v>
      </c>
      <c r="D879" s="4" t="s">
        <v>39</v>
      </c>
      <c r="E879" s="5">
        <v>27486</v>
      </c>
      <c r="F879" s="5" t="s">
        <v>41</v>
      </c>
      <c r="G879" s="5">
        <f t="shared" si="27"/>
        <v>1</v>
      </c>
      <c r="H879" s="6">
        <v>42405</v>
      </c>
      <c r="I879" s="7">
        <v>0.70000000000000007</v>
      </c>
    </row>
    <row r="880" spans="1:9" x14ac:dyDescent="0.2">
      <c r="A880" s="1">
        <f t="shared" si="26"/>
        <v>42404</v>
      </c>
      <c r="B880" s="4" t="s">
        <v>37</v>
      </c>
      <c r="C880" s="4" t="s">
        <v>38</v>
      </c>
      <c r="D880" s="4" t="s">
        <v>39</v>
      </c>
      <c r="E880" s="5">
        <v>27221</v>
      </c>
      <c r="F880" s="5" t="s">
        <v>40</v>
      </c>
      <c r="G880" s="5">
        <f t="shared" si="27"/>
        <v>-1</v>
      </c>
      <c r="H880" s="6">
        <v>42404</v>
      </c>
      <c r="I880" s="7">
        <v>0.70972222222222225</v>
      </c>
    </row>
    <row r="881" spans="1:9" x14ac:dyDescent="0.2">
      <c r="A881" s="1">
        <f t="shared" si="26"/>
        <v>42403</v>
      </c>
      <c r="B881" s="4" t="s">
        <v>37</v>
      </c>
      <c r="C881" s="4" t="s">
        <v>38</v>
      </c>
      <c r="D881" s="4" t="s">
        <v>39</v>
      </c>
      <c r="E881" s="5">
        <v>27052</v>
      </c>
      <c r="F881" s="5" t="s">
        <v>41</v>
      </c>
      <c r="G881" s="5">
        <f t="shared" si="27"/>
        <v>1</v>
      </c>
      <c r="H881" s="6">
        <v>42403</v>
      </c>
      <c r="I881" s="7">
        <v>0.69513888888888886</v>
      </c>
    </row>
    <row r="882" spans="1:9" x14ac:dyDescent="0.2">
      <c r="A882" s="1">
        <f t="shared" si="26"/>
        <v>42402</v>
      </c>
      <c r="B882" s="4" t="s">
        <v>37</v>
      </c>
      <c r="C882" s="4" t="s">
        <v>38</v>
      </c>
      <c r="D882" s="4" t="s">
        <v>39</v>
      </c>
      <c r="E882" s="5">
        <v>26867</v>
      </c>
      <c r="F882" s="5" t="s">
        <v>41</v>
      </c>
      <c r="G882" s="5">
        <f t="shared" si="27"/>
        <v>1</v>
      </c>
      <c r="H882" s="6">
        <v>42402</v>
      </c>
      <c r="I882" s="7">
        <v>0.70763888888888893</v>
      </c>
    </row>
    <row r="883" spans="1:9" x14ac:dyDescent="0.2">
      <c r="A883" s="1">
        <f t="shared" si="26"/>
        <v>42401</v>
      </c>
      <c r="B883" s="4" t="s">
        <v>37</v>
      </c>
      <c r="C883" s="4" t="s">
        <v>38</v>
      </c>
      <c r="D883" s="4" t="s">
        <v>39</v>
      </c>
      <c r="E883" s="5">
        <v>26778</v>
      </c>
      <c r="F883" s="5" t="s">
        <v>41</v>
      </c>
      <c r="G883" s="5">
        <f t="shared" si="27"/>
        <v>1</v>
      </c>
      <c r="H883" s="6">
        <v>42401</v>
      </c>
      <c r="I883" s="7">
        <v>0.70277777777777783</v>
      </c>
    </row>
    <row r="884" spans="1:9" x14ac:dyDescent="0.2">
      <c r="A884" s="1">
        <f t="shared" si="26"/>
        <v>42398</v>
      </c>
      <c r="B884" s="4" t="s">
        <v>37</v>
      </c>
      <c r="C884" s="4" t="s">
        <v>38</v>
      </c>
      <c r="D884" s="4" t="s">
        <v>39</v>
      </c>
      <c r="E884" s="5">
        <v>26575</v>
      </c>
      <c r="F884" s="5" t="s">
        <v>40</v>
      </c>
      <c r="G884" s="5">
        <f t="shared" si="27"/>
        <v>-1</v>
      </c>
      <c r="H884" s="6">
        <v>42398</v>
      </c>
      <c r="I884" s="7">
        <v>0.71458333333333324</v>
      </c>
    </row>
    <row r="885" spans="1:9" x14ac:dyDescent="0.2">
      <c r="A885" s="1">
        <f t="shared" si="26"/>
        <v>42397</v>
      </c>
      <c r="B885" s="4" t="s">
        <v>37</v>
      </c>
      <c r="C885" s="4" t="s">
        <v>38</v>
      </c>
      <c r="D885" s="4" t="s">
        <v>39</v>
      </c>
      <c r="E885" s="5">
        <v>26808</v>
      </c>
      <c r="F885" s="5" t="s">
        <v>41</v>
      </c>
      <c r="G885" s="5">
        <f t="shared" si="27"/>
        <v>1</v>
      </c>
      <c r="H885" s="6">
        <v>42397</v>
      </c>
      <c r="I885" s="7">
        <v>0.69861111111111107</v>
      </c>
    </row>
    <row r="886" spans="1:9" x14ac:dyDescent="0.2">
      <c r="A886" s="1">
        <f t="shared" si="26"/>
        <v>42396</v>
      </c>
      <c r="B886" s="4" t="s">
        <v>37</v>
      </c>
      <c r="C886" s="4" t="s">
        <v>38</v>
      </c>
      <c r="D886" s="4" t="s">
        <v>39</v>
      </c>
      <c r="E886" s="5">
        <v>26731</v>
      </c>
      <c r="F886" s="5" t="s">
        <v>40</v>
      </c>
      <c r="G886" s="5">
        <f t="shared" si="27"/>
        <v>-1</v>
      </c>
      <c r="H886" s="6">
        <v>42396</v>
      </c>
      <c r="I886" s="7">
        <v>0.7006944444444444</v>
      </c>
    </row>
    <row r="887" spans="1:9" x14ac:dyDescent="0.2">
      <c r="A887" s="1">
        <f t="shared" si="26"/>
        <v>42394</v>
      </c>
      <c r="B887" s="4" t="s">
        <v>37</v>
      </c>
      <c r="C887" s="4" t="s">
        <v>38</v>
      </c>
      <c r="D887" s="4" t="s">
        <v>39</v>
      </c>
      <c r="E887" s="5">
        <v>26373</v>
      </c>
      <c r="F887" s="5" t="s">
        <v>41</v>
      </c>
      <c r="G887" s="5">
        <f t="shared" si="27"/>
        <v>1</v>
      </c>
      <c r="H887" s="6">
        <v>42394</v>
      </c>
      <c r="I887" s="7">
        <v>0.70624999999999993</v>
      </c>
    </row>
    <row r="888" spans="1:9" x14ac:dyDescent="0.2">
      <c r="A888" s="1">
        <f t="shared" si="26"/>
        <v>42391</v>
      </c>
      <c r="B888" s="4" t="s">
        <v>37</v>
      </c>
      <c r="C888" s="4" t="s">
        <v>38</v>
      </c>
      <c r="D888" s="4" t="s">
        <v>39</v>
      </c>
      <c r="E888" s="5">
        <v>26186</v>
      </c>
      <c r="F888" s="5" t="s">
        <v>40</v>
      </c>
      <c r="G888" s="5">
        <f t="shared" si="27"/>
        <v>-1</v>
      </c>
      <c r="H888" s="6">
        <v>42391</v>
      </c>
      <c r="I888" s="7">
        <v>0.69513888888888886</v>
      </c>
    </row>
    <row r="889" spans="1:9" x14ac:dyDescent="0.2">
      <c r="A889" s="1">
        <f t="shared" si="26"/>
        <v>42390</v>
      </c>
      <c r="B889" s="4" t="s">
        <v>37</v>
      </c>
      <c r="C889" s="4" t="s">
        <v>38</v>
      </c>
      <c r="D889" s="4" t="s">
        <v>39</v>
      </c>
      <c r="E889" s="5">
        <v>26334</v>
      </c>
      <c r="F889" s="5" t="s">
        <v>40</v>
      </c>
      <c r="G889" s="5">
        <f t="shared" si="27"/>
        <v>-1</v>
      </c>
      <c r="H889" s="6">
        <v>42390</v>
      </c>
      <c r="I889" s="7">
        <v>0.7055555555555556</v>
      </c>
    </row>
    <row r="890" spans="1:9" x14ac:dyDescent="0.2">
      <c r="A890" s="1">
        <f t="shared" si="26"/>
        <v>42389</v>
      </c>
      <c r="B890" s="4" t="s">
        <v>37</v>
      </c>
      <c r="C890" s="4" t="s">
        <v>38</v>
      </c>
      <c r="D890" s="4" t="s">
        <v>39</v>
      </c>
      <c r="E890" s="5">
        <v>26264</v>
      </c>
      <c r="F890" s="5" t="s">
        <v>41</v>
      </c>
      <c r="G890" s="5">
        <f t="shared" si="27"/>
        <v>1</v>
      </c>
      <c r="H890" s="6">
        <v>42389</v>
      </c>
      <c r="I890" s="7">
        <v>0.7006944444444444</v>
      </c>
    </row>
    <row r="891" spans="1:9" x14ac:dyDescent="0.2">
      <c r="A891" s="1">
        <f t="shared" si="26"/>
        <v>42388</v>
      </c>
      <c r="B891" s="4" t="s">
        <v>37</v>
      </c>
      <c r="C891" s="4" t="s">
        <v>38</v>
      </c>
      <c r="D891" s="4" t="s">
        <v>39</v>
      </c>
      <c r="E891" s="5">
        <v>25976</v>
      </c>
      <c r="F891" s="5" t="s">
        <v>40</v>
      </c>
      <c r="G891" s="5">
        <f t="shared" si="27"/>
        <v>-1</v>
      </c>
      <c r="H891" s="6">
        <v>42388</v>
      </c>
      <c r="I891" s="7">
        <v>0.70208333333333339</v>
      </c>
    </row>
    <row r="892" spans="1:9" x14ac:dyDescent="0.2">
      <c r="A892" s="1">
        <f t="shared" si="26"/>
        <v>42387</v>
      </c>
      <c r="B892" s="4" t="s">
        <v>37</v>
      </c>
      <c r="C892" s="4" t="s">
        <v>38</v>
      </c>
      <c r="D892" s="4" t="s">
        <v>39</v>
      </c>
      <c r="E892" s="5">
        <v>26056</v>
      </c>
      <c r="F892" s="5" t="s">
        <v>41</v>
      </c>
      <c r="G892" s="5">
        <f t="shared" si="27"/>
        <v>1</v>
      </c>
      <c r="H892" s="6">
        <v>42387</v>
      </c>
      <c r="I892" s="7">
        <v>0.6972222222222223</v>
      </c>
    </row>
    <row r="893" spans="1:9" x14ac:dyDescent="0.2">
      <c r="A893" s="1">
        <f t="shared" si="26"/>
        <v>42384</v>
      </c>
      <c r="B893" s="4" t="s">
        <v>37</v>
      </c>
      <c r="C893" s="4" t="s">
        <v>38</v>
      </c>
      <c r="D893" s="4" t="s">
        <v>39</v>
      </c>
      <c r="E893" s="5">
        <v>25576</v>
      </c>
      <c r="F893" s="5" t="s">
        <v>42</v>
      </c>
      <c r="G893" s="5">
        <f t="shared" si="27"/>
        <v>1</v>
      </c>
      <c r="H893" s="6">
        <v>42384</v>
      </c>
      <c r="I893" s="7">
        <v>0.5229166666666667</v>
      </c>
    </row>
    <row r="894" spans="1:9" x14ac:dyDescent="0.2">
      <c r="A894" s="1">
        <f t="shared" si="26"/>
        <v>42383</v>
      </c>
      <c r="B894" s="4" t="s">
        <v>37</v>
      </c>
      <c r="C894" s="4" t="s">
        <v>38</v>
      </c>
      <c r="D894" s="4" t="s">
        <v>39</v>
      </c>
      <c r="E894" s="5">
        <v>25576</v>
      </c>
      <c r="F894" s="5" t="s">
        <v>42</v>
      </c>
      <c r="G894" s="5">
        <f t="shared" si="27"/>
        <v>1</v>
      </c>
      <c r="H894" s="6">
        <v>42383</v>
      </c>
      <c r="I894" s="7">
        <v>0.52847222222222223</v>
      </c>
    </row>
    <row r="895" spans="1:9" x14ac:dyDescent="0.2">
      <c r="A895" s="1">
        <f t="shared" si="26"/>
        <v>42382</v>
      </c>
      <c r="B895" s="4" t="s">
        <v>37</v>
      </c>
      <c r="C895" s="4" t="s">
        <v>38</v>
      </c>
      <c r="D895" s="4" t="s">
        <v>39</v>
      </c>
      <c r="E895" s="5">
        <v>25576</v>
      </c>
      <c r="F895" s="5" t="s">
        <v>40</v>
      </c>
      <c r="G895" s="5">
        <f t="shared" si="27"/>
        <v>-1</v>
      </c>
      <c r="H895" s="6">
        <v>42382</v>
      </c>
      <c r="I895" s="7">
        <v>0.70416666666666661</v>
      </c>
    </row>
    <row r="896" spans="1:9" x14ac:dyDescent="0.2">
      <c r="A896" s="1">
        <f t="shared" si="26"/>
        <v>42381</v>
      </c>
      <c r="B896" s="4" t="s">
        <v>37</v>
      </c>
      <c r="C896" s="4" t="s">
        <v>38</v>
      </c>
      <c r="D896" s="4" t="s">
        <v>39</v>
      </c>
      <c r="E896" s="5">
        <v>25828</v>
      </c>
      <c r="F896" s="5" t="s">
        <v>40</v>
      </c>
      <c r="G896" s="5">
        <f t="shared" si="27"/>
        <v>-1</v>
      </c>
      <c r="H896" s="6">
        <v>42381</v>
      </c>
      <c r="I896" s="7">
        <v>0.70277777777777783</v>
      </c>
    </row>
    <row r="897" spans="1:9" x14ac:dyDescent="0.2">
      <c r="A897" s="1">
        <f t="shared" si="26"/>
        <v>42380</v>
      </c>
      <c r="B897" s="4" t="s">
        <v>37</v>
      </c>
      <c r="C897" s="4" t="s">
        <v>38</v>
      </c>
      <c r="D897" s="4" t="s">
        <v>39</v>
      </c>
      <c r="E897" s="5">
        <v>26003</v>
      </c>
      <c r="F897" s="5" t="s">
        <v>40</v>
      </c>
      <c r="G897" s="5">
        <f t="shared" si="27"/>
        <v>-1</v>
      </c>
      <c r="H897" s="6">
        <v>42380</v>
      </c>
      <c r="I897" s="7">
        <v>0.69861111111111107</v>
      </c>
    </row>
    <row r="898" spans="1:9" x14ac:dyDescent="0.2">
      <c r="A898" s="1">
        <f t="shared" si="26"/>
        <v>42377</v>
      </c>
      <c r="B898" s="4" t="s">
        <v>37</v>
      </c>
      <c r="C898" s="4" t="s">
        <v>38</v>
      </c>
      <c r="D898" s="4" t="s">
        <v>39</v>
      </c>
      <c r="E898" s="5">
        <v>25858</v>
      </c>
      <c r="F898" s="5" t="s">
        <v>40</v>
      </c>
      <c r="G898" s="5">
        <f t="shared" si="27"/>
        <v>-1</v>
      </c>
      <c r="H898" s="6">
        <v>42377</v>
      </c>
      <c r="I898" s="7">
        <v>0.7055555555555556</v>
      </c>
    </row>
    <row r="899" spans="1:9" x14ac:dyDescent="0.2">
      <c r="A899" s="1">
        <f t="shared" ref="A899:A962" si="28">H899</f>
        <v>42376</v>
      </c>
      <c r="B899" s="4" t="s">
        <v>37</v>
      </c>
      <c r="C899" s="4" t="s">
        <v>38</v>
      </c>
      <c r="D899" s="4" t="s">
        <v>39</v>
      </c>
      <c r="E899" s="5">
        <v>25887</v>
      </c>
      <c r="F899" s="5" t="s">
        <v>40</v>
      </c>
      <c r="G899" s="5">
        <f t="shared" ref="G899:G962" si="29">IF(F899="-",-1,1)</f>
        <v>-1</v>
      </c>
      <c r="H899" s="6">
        <v>42376</v>
      </c>
      <c r="I899" s="7">
        <v>0.70138888888888884</v>
      </c>
    </row>
    <row r="900" spans="1:9" x14ac:dyDescent="0.2">
      <c r="A900" s="1">
        <f t="shared" si="28"/>
        <v>42375</v>
      </c>
      <c r="B900" s="4" t="s">
        <v>37</v>
      </c>
      <c r="C900" s="4" t="s">
        <v>38</v>
      </c>
      <c r="D900" s="4" t="s">
        <v>39</v>
      </c>
      <c r="E900" s="5">
        <v>25648</v>
      </c>
      <c r="F900" s="5" t="s">
        <v>41</v>
      </c>
      <c r="G900" s="5">
        <f t="shared" si="29"/>
        <v>1</v>
      </c>
      <c r="H900" s="6">
        <v>42375</v>
      </c>
      <c r="I900" s="7">
        <v>0.7055555555555556</v>
      </c>
    </row>
    <row r="901" spans="1:9" x14ac:dyDescent="0.2">
      <c r="A901" s="1">
        <f t="shared" si="28"/>
        <v>42374</v>
      </c>
      <c r="B901" s="4" t="s">
        <v>37</v>
      </c>
      <c r="C901" s="4" t="s">
        <v>38</v>
      </c>
      <c r="D901" s="4" t="s">
        <v>39</v>
      </c>
      <c r="E901" s="5">
        <v>25419</v>
      </c>
      <c r="F901" s="5" t="s">
        <v>40</v>
      </c>
      <c r="G901" s="5">
        <f t="shared" si="29"/>
        <v>-1</v>
      </c>
      <c r="H901" s="6">
        <v>42374</v>
      </c>
      <c r="I901" s="7">
        <v>0.70763888888888893</v>
      </c>
    </row>
    <row r="902" spans="1:9" x14ac:dyDescent="0.2">
      <c r="A902" s="1">
        <f t="shared" si="28"/>
        <v>42373</v>
      </c>
      <c r="B902" s="4" t="s">
        <v>37</v>
      </c>
      <c r="C902" s="4" t="s">
        <v>38</v>
      </c>
      <c r="D902" s="4" t="s">
        <v>39</v>
      </c>
      <c r="E902" s="5">
        <v>25292</v>
      </c>
      <c r="F902" s="5" t="s">
        <v>41</v>
      </c>
      <c r="G902" s="5">
        <f t="shared" si="29"/>
        <v>1</v>
      </c>
      <c r="H902" s="6">
        <v>42373</v>
      </c>
      <c r="I902" s="7">
        <v>0.70208333333333339</v>
      </c>
    </row>
    <row r="903" spans="1:9" x14ac:dyDescent="0.2">
      <c r="A903" s="1">
        <f t="shared" si="28"/>
        <v>42370</v>
      </c>
      <c r="B903" s="4" t="s">
        <v>37</v>
      </c>
      <c r="C903" s="4" t="s">
        <v>38</v>
      </c>
      <c r="D903" s="4" t="s">
        <v>39</v>
      </c>
      <c r="E903" s="5">
        <v>25042</v>
      </c>
      <c r="F903" s="5" t="s">
        <v>41</v>
      </c>
      <c r="G903" s="5">
        <f t="shared" si="29"/>
        <v>1</v>
      </c>
      <c r="H903" s="6">
        <v>42370</v>
      </c>
      <c r="I903" s="7">
        <v>0.69652777777777775</v>
      </c>
    </row>
    <row r="904" spans="1:9" x14ac:dyDescent="0.2">
      <c r="A904" s="1">
        <f t="shared" si="28"/>
        <v>42369</v>
      </c>
      <c r="B904" s="4" t="s">
        <v>37</v>
      </c>
      <c r="C904" s="4" t="s">
        <v>38</v>
      </c>
      <c r="D904" s="4" t="s">
        <v>39</v>
      </c>
      <c r="E904" s="5">
        <v>24994</v>
      </c>
      <c r="F904" s="5" t="s">
        <v>40</v>
      </c>
      <c r="G904" s="5">
        <f t="shared" si="29"/>
        <v>-1</v>
      </c>
      <c r="H904" s="6">
        <v>42369</v>
      </c>
      <c r="I904" s="7">
        <v>0.75347222222222221</v>
      </c>
    </row>
    <row r="905" spans="1:9" x14ac:dyDescent="0.2">
      <c r="A905" s="1">
        <f t="shared" si="28"/>
        <v>42368</v>
      </c>
      <c r="B905" s="4" t="s">
        <v>37</v>
      </c>
      <c r="C905" s="4" t="s">
        <v>38</v>
      </c>
      <c r="D905" s="4" t="s">
        <v>39</v>
      </c>
      <c r="E905" s="5">
        <v>25144</v>
      </c>
      <c r="F905" s="5" t="s">
        <v>40</v>
      </c>
      <c r="G905" s="5">
        <f t="shared" si="29"/>
        <v>-1</v>
      </c>
      <c r="H905" s="6">
        <v>42368</v>
      </c>
      <c r="I905" s="7">
        <v>0.69444444444444453</v>
      </c>
    </row>
    <row r="906" spans="1:9" x14ac:dyDescent="0.2">
      <c r="A906" s="1">
        <f t="shared" si="28"/>
        <v>42367</v>
      </c>
      <c r="B906" s="4" t="s">
        <v>37</v>
      </c>
      <c r="C906" s="4" t="s">
        <v>38</v>
      </c>
      <c r="D906" s="4" t="s">
        <v>39</v>
      </c>
      <c r="E906" s="5">
        <v>25196</v>
      </c>
      <c r="F906" s="5" t="s">
        <v>40</v>
      </c>
      <c r="G906" s="5">
        <f t="shared" si="29"/>
        <v>-1</v>
      </c>
      <c r="H906" s="6">
        <v>42367</v>
      </c>
      <c r="I906" s="7">
        <v>0.70416666666666661</v>
      </c>
    </row>
    <row r="907" spans="1:9" x14ac:dyDescent="0.2">
      <c r="A907" s="1">
        <f t="shared" si="28"/>
        <v>42366</v>
      </c>
      <c r="B907" s="4" t="s">
        <v>37</v>
      </c>
      <c r="C907" s="4" t="s">
        <v>38</v>
      </c>
      <c r="D907" s="4" t="s">
        <v>39</v>
      </c>
      <c r="E907" s="5">
        <v>25153</v>
      </c>
      <c r="F907" s="5" t="s">
        <v>40</v>
      </c>
      <c r="G907" s="5">
        <f t="shared" si="29"/>
        <v>-1</v>
      </c>
      <c r="H907" s="6">
        <v>42366</v>
      </c>
      <c r="I907" s="7">
        <v>0.69930555555555562</v>
      </c>
    </row>
    <row r="908" spans="1:9" x14ac:dyDescent="0.2">
      <c r="A908" s="1">
        <f t="shared" si="28"/>
        <v>42361</v>
      </c>
      <c r="B908" s="4" t="s">
        <v>37</v>
      </c>
      <c r="C908" s="4" t="s">
        <v>38</v>
      </c>
      <c r="D908" s="4" t="s">
        <v>39</v>
      </c>
      <c r="E908" s="5">
        <v>25148</v>
      </c>
      <c r="F908" s="5" t="s">
        <v>40</v>
      </c>
      <c r="G908" s="5">
        <f t="shared" si="29"/>
        <v>-1</v>
      </c>
      <c r="H908" s="6">
        <v>42361</v>
      </c>
      <c r="I908" s="7">
        <v>0.69374999999999998</v>
      </c>
    </row>
    <row r="909" spans="1:9" x14ac:dyDescent="0.2">
      <c r="A909" s="1">
        <f t="shared" si="28"/>
        <v>42360</v>
      </c>
      <c r="B909" s="4" t="s">
        <v>37</v>
      </c>
      <c r="C909" s="4" t="s">
        <v>38</v>
      </c>
      <c r="D909" s="4" t="s">
        <v>39</v>
      </c>
      <c r="E909" s="5">
        <v>25307</v>
      </c>
      <c r="F909" s="5" t="s">
        <v>42</v>
      </c>
      <c r="G909" s="5">
        <f t="shared" si="29"/>
        <v>1</v>
      </c>
      <c r="H909" s="6">
        <v>42360</v>
      </c>
      <c r="I909" s="7">
        <v>0.69930555555555562</v>
      </c>
    </row>
    <row r="910" spans="1:9" x14ac:dyDescent="0.2">
      <c r="A910" s="1">
        <f t="shared" si="28"/>
        <v>42359</v>
      </c>
      <c r="B910" s="4" t="s">
        <v>37</v>
      </c>
      <c r="C910" s="4" t="s">
        <v>38</v>
      </c>
      <c r="D910" s="4" t="s">
        <v>39</v>
      </c>
      <c r="E910" s="5">
        <v>25221</v>
      </c>
      <c r="F910" s="5" t="s">
        <v>41</v>
      </c>
      <c r="G910" s="5">
        <f t="shared" si="29"/>
        <v>1</v>
      </c>
      <c r="H910" s="6">
        <v>42359</v>
      </c>
      <c r="I910" s="7">
        <v>0.69861111111111107</v>
      </c>
    </row>
    <row r="911" spans="1:9" x14ac:dyDescent="0.2">
      <c r="A911" s="1">
        <f t="shared" si="28"/>
        <v>42356</v>
      </c>
      <c r="B911" s="4" t="s">
        <v>37</v>
      </c>
      <c r="C911" s="4" t="s">
        <v>38</v>
      </c>
      <c r="D911" s="4" t="s">
        <v>39</v>
      </c>
      <c r="E911" s="5">
        <v>24954</v>
      </c>
      <c r="F911" s="5" t="s">
        <v>40</v>
      </c>
      <c r="G911" s="5">
        <f t="shared" si="29"/>
        <v>-1</v>
      </c>
      <c r="H911" s="6">
        <v>42356</v>
      </c>
      <c r="I911" s="7">
        <v>0.70347222222222217</v>
      </c>
    </row>
    <row r="912" spans="1:9" x14ac:dyDescent="0.2">
      <c r="A912" s="1">
        <f t="shared" si="28"/>
        <v>42355</v>
      </c>
      <c r="B912" s="4" t="s">
        <v>37</v>
      </c>
      <c r="C912" s="4" t="s">
        <v>38</v>
      </c>
      <c r="D912" s="4" t="s">
        <v>39</v>
      </c>
      <c r="E912" s="5">
        <v>25136</v>
      </c>
      <c r="F912" s="5" t="s">
        <v>40</v>
      </c>
      <c r="G912" s="5">
        <f t="shared" si="29"/>
        <v>-1</v>
      </c>
      <c r="H912" s="6">
        <v>42355</v>
      </c>
      <c r="I912" s="7">
        <v>0.70624999999999993</v>
      </c>
    </row>
    <row r="913" spans="1:9" x14ac:dyDescent="0.2">
      <c r="A913" s="1">
        <f t="shared" si="28"/>
        <v>42354</v>
      </c>
      <c r="B913" s="4" t="s">
        <v>37</v>
      </c>
      <c r="C913" s="4" t="s">
        <v>38</v>
      </c>
      <c r="D913" s="4" t="s">
        <v>39</v>
      </c>
      <c r="E913" s="5">
        <v>25193</v>
      </c>
      <c r="F913" s="5" t="s">
        <v>40</v>
      </c>
      <c r="G913" s="5">
        <f t="shared" si="29"/>
        <v>-1</v>
      </c>
      <c r="H913" s="6">
        <v>42354</v>
      </c>
      <c r="I913" s="7">
        <v>0.70138888888888884</v>
      </c>
    </row>
    <row r="914" spans="1:9" x14ac:dyDescent="0.2">
      <c r="A914" s="1">
        <f t="shared" si="28"/>
        <v>42353</v>
      </c>
      <c r="B914" s="4" t="s">
        <v>37</v>
      </c>
      <c r="C914" s="4" t="s">
        <v>38</v>
      </c>
      <c r="D914" s="4" t="s">
        <v>39</v>
      </c>
      <c r="E914" s="5">
        <v>25250</v>
      </c>
      <c r="F914" s="5" t="s">
        <v>40</v>
      </c>
      <c r="G914" s="5">
        <f t="shared" si="29"/>
        <v>-1</v>
      </c>
      <c r="H914" s="6">
        <v>42353</v>
      </c>
      <c r="I914" s="7">
        <v>0.69305555555555554</v>
      </c>
    </row>
    <row r="915" spans="1:9" x14ac:dyDescent="0.2">
      <c r="A915" s="1">
        <f t="shared" si="28"/>
        <v>42352</v>
      </c>
      <c r="B915" s="4" t="s">
        <v>37</v>
      </c>
      <c r="C915" s="4" t="s">
        <v>38</v>
      </c>
      <c r="D915" s="4" t="s">
        <v>39</v>
      </c>
      <c r="E915" s="5">
        <v>25344</v>
      </c>
      <c r="F915" s="5" t="s">
        <v>40</v>
      </c>
      <c r="G915" s="5">
        <f t="shared" si="29"/>
        <v>-1</v>
      </c>
      <c r="H915" s="6">
        <v>42352</v>
      </c>
      <c r="I915" s="7">
        <v>0.71319444444444446</v>
      </c>
    </row>
    <row r="916" spans="1:9" x14ac:dyDescent="0.2">
      <c r="A916" s="1">
        <f t="shared" si="28"/>
        <v>42349</v>
      </c>
      <c r="B916" s="4" t="s">
        <v>37</v>
      </c>
      <c r="C916" s="4" t="s">
        <v>38</v>
      </c>
      <c r="D916" s="4" t="s">
        <v>39</v>
      </c>
      <c r="E916" s="5">
        <v>25231</v>
      </c>
      <c r="F916" s="5" t="s">
        <v>40</v>
      </c>
      <c r="G916" s="5">
        <f t="shared" si="29"/>
        <v>-1</v>
      </c>
      <c r="H916" s="6">
        <v>42349</v>
      </c>
      <c r="I916" s="7">
        <v>0.69791666666666663</v>
      </c>
    </row>
    <row r="917" spans="1:9" x14ac:dyDescent="0.2">
      <c r="A917" s="1">
        <f t="shared" si="28"/>
        <v>42348</v>
      </c>
      <c r="B917" s="4" t="s">
        <v>37</v>
      </c>
      <c r="C917" s="4" t="s">
        <v>38</v>
      </c>
      <c r="D917" s="4" t="s">
        <v>39</v>
      </c>
      <c r="E917" s="5">
        <v>25324</v>
      </c>
      <c r="F917" s="5" t="s">
        <v>40</v>
      </c>
      <c r="G917" s="5">
        <f t="shared" si="29"/>
        <v>-1</v>
      </c>
      <c r="H917" s="6">
        <v>42348</v>
      </c>
      <c r="I917" s="7">
        <v>0.70347222222222217</v>
      </c>
    </row>
    <row r="918" spans="1:9" x14ac:dyDescent="0.2">
      <c r="A918" s="1">
        <f t="shared" si="28"/>
        <v>42347</v>
      </c>
      <c r="B918" s="4" t="s">
        <v>37</v>
      </c>
      <c r="C918" s="4" t="s">
        <v>38</v>
      </c>
      <c r="D918" s="4" t="s">
        <v>39</v>
      </c>
      <c r="E918" s="5">
        <v>25505</v>
      </c>
      <c r="F918" s="5" t="s">
        <v>41</v>
      </c>
      <c r="G918" s="5">
        <f t="shared" si="29"/>
        <v>1</v>
      </c>
      <c r="H918" s="6">
        <v>42347</v>
      </c>
      <c r="I918" s="7">
        <v>0.71319444444444446</v>
      </c>
    </row>
    <row r="919" spans="1:9" x14ac:dyDescent="0.2">
      <c r="A919" s="1">
        <f t="shared" si="28"/>
        <v>42346</v>
      </c>
      <c r="B919" s="4" t="s">
        <v>37</v>
      </c>
      <c r="C919" s="4" t="s">
        <v>38</v>
      </c>
      <c r="D919" s="4" t="s">
        <v>39</v>
      </c>
      <c r="E919" s="5">
        <v>25315</v>
      </c>
      <c r="F919" s="5" t="s">
        <v>40</v>
      </c>
      <c r="G919" s="5">
        <f t="shared" si="29"/>
        <v>-1</v>
      </c>
      <c r="H919" s="6">
        <v>42346</v>
      </c>
      <c r="I919" s="7">
        <v>0.69791666666666663</v>
      </c>
    </row>
    <row r="920" spans="1:9" x14ac:dyDescent="0.2">
      <c r="A920" s="1">
        <f t="shared" si="28"/>
        <v>42345</v>
      </c>
      <c r="B920" s="4" t="s">
        <v>37</v>
      </c>
      <c r="C920" s="4" t="s">
        <v>38</v>
      </c>
      <c r="D920" s="4" t="s">
        <v>39</v>
      </c>
      <c r="E920" s="5">
        <v>25547</v>
      </c>
      <c r="F920" s="5" t="s">
        <v>41</v>
      </c>
      <c r="G920" s="5">
        <f t="shared" si="29"/>
        <v>1</v>
      </c>
      <c r="H920" s="6">
        <v>42345</v>
      </c>
      <c r="I920" s="7">
        <v>0.70486111111111116</v>
      </c>
    </row>
    <row r="921" spans="1:9" x14ac:dyDescent="0.2">
      <c r="A921" s="1">
        <f t="shared" si="28"/>
        <v>42342</v>
      </c>
      <c r="B921" s="4" t="s">
        <v>37</v>
      </c>
      <c r="C921" s="4" t="s">
        <v>38</v>
      </c>
      <c r="D921" s="4" t="s">
        <v>39</v>
      </c>
      <c r="E921" s="5">
        <v>25143</v>
      </c>
      <c r="F921" s="5" t="s">
        <v>42</v>
      </c>
      <c r="G921" s="5">
        <f t="shared" si="29"/>
        <v>1</v>
      </c>
      <c r="H921" s="6">
        <v>42342</v>
      </c>
      <c r="I921" s="7">
        <v>0.7055555555555556</v>
      </c>
    </row>
    <row r="922" spans="1:9" x14ac:dyDescent="0.2">
      <c r="A922" s="1">
        <f t="shared" si="28"/>
        <v>42341</v>
      </c>
      <c r="B922" s="4" t="s">
        <v>37</v>
      </c>
      <c r="C922" s="4" t="s">
        <v>38</v>
      </c>
      <c r="D922" s="4" t="s">
        <v>39</v>
      </c>
      <c r="E922" s="5">
        <v>24887</v>
      </c>
      <c r="F922" s="5" t="s">
        <v>40</v>
      </c>
      <c r="G922" s="5">
        <f t="shared" si="29"/>
        <v>-1</v>
      </c>
      <c r="H922" s="6">
        <v>42341</v>
      </c>
      <c r="I922" s="7">
        <v>0.71527777777777779</v>
      </c>
    </row>
    <row r="923" spans="1:9" x14ac:dyDescent="0.2">
      <c r="A923" s="1">
        <f t="shared" si="28"/>
        <v>42340</v>
      </c>
      <c r="B923" s="4" t="s">
        <v>37</v>
      </c>
      <c r="C923" s="4" t="s">
        <v>38</v>
      </c>
      <c r="D923" s="4" t="s">
        <v>39</v>
      </c>
      <c r="E923" s="5">
        <v>25164</v>
      </c>
      <c r="F923" s="5" t="s">
        <v>40</v>
      </c>
      <c r="G923" s="5">
        <f t="shared" si="29"/>
        <v>-1</v>
      </c>
      <c r="H923" s="6">
        <v>42340</v>
      </c>
      <c r="I923" s="7">
        <v>0.70763888888888893</v>
      </c>
    </row>
    <row r="924" spans="1:9" x14ac:dyDescent="0.2">
      <c r="A924" s="1">
        <f t="shared" si="28"/>
        <v>42339</v>
      </c>
      <c r="B924" s="4" t="s">
        <v>37</v>
      </c>
      <c r="C924" s="4" t="s">
        <v>38</v>
      </c>
      <c r="D924" s="4" t="s">
        <v>39</v>
      </c>
      <c r="E924" s="5">
        <v>25235</v>
      </c>
      <c r="F924" s="5" t="s">
        <v>40</v>
      </c>
      <c r="G924" s="5">
        <f t="shared" si="29"/>
        <v>-1</v>
      </c>
      <c r="H924" s="6">
        <v>42339</v>
      </c>
      <c r="I924" s="7">
        <v>0.69166666666666676</v>
      </c>
    </row>
    <row r="925" spans="1:9" x14ac:dyDescent="0.2">
      <c r="A925" s="1">
        <f t="shared" si="28"/>
        <v>42338</v>
      </c>
      <c r="B925" s="4" t="s">
        <v>37</v>
      </c>
      <c r="C925" s="4" t="s">
        <v>38</v>
      </c>
      <c r="D925" s="4" t="s">
        <v>39</v>
      </c>
      <c r="E925" s="5">
        <v>25049</v>
      </c>
      <c r="F925" s="5" t="s">
        <v>40</v>
      </c>
      <c r="G925" s="5">
        <f t="shared" si="29"/>
        <v>-1</v>
      </c>
      <c r="H925" s="6">
        <v>42338</v>
      </c>
      <c r="I925" s="7">
        <v>0.76458333333333339</v>
      </c>
    </row>
    <row r="926" spans="1:9" x14ac:dyDescent="0.2">
      <c r="A926" s="1">
        <f t="shared" si="28"/>
        <v>42335</v>
      </c>
      <c r="B926" s="4" t="s">
        <v>37</v>
      </c>
      <c r="C926" s="4" t="s">
        <v>38</v>
      </c>
      <c r="D926" s="4" t="s">
        <v>39</v>
      </c>
      <c r="E926" s="5">
        <v>25263</v>
      </c>
      <c r="F926" s="5" t="s">
        <v>40</v>
      </c>
      <c r="G926" s="5">
        <f t="shared" si="29"/>
        <v>-1</v>
      </c>
      <c r="H926" s="6">
        <v>42335</v>
      </c>
      <c r="I926" s="7">
        <v>0.70972222222222225</v>
      </c>
    </row>
    <row r="927" spans="1:9" x14ac:dyDescent="0.2">
      <c r="A927" s="1">
        <f t="shared" si="28"/>
        <v>42335</v>
      </c>
      <c r="B927" s="4" t="s">
        <v>37</v>
      </c>
      <c r="C927" s="4" t="s">
        <v>38</v>
      </c>
      <c r="D927" s="4" t="s">
        <v>39</v>
      </c>
      <c r="E927" s="5">
        <v>25263</v>
      </c>
      <c r="F927" s="5" t="s">
        <v>40</v>
      </c>
      <c r="G927" s="5">
        <f t="shared" si="29"/>
        <v>-1</v>
      </c>
      <c r="H927" s="6">
        <v>42335</v>
      </c>
      <c r="I927" s="7">
        <v>0.70972222222222225</v>
      </c>
    </row>
    <row r="928" spans="1:9" x14ac:dyDescent="0.2">
      <c r="A928" s="1">
        <f t="shared" si="28"/>
        <v>42334</v>
      </c>
      <c r="B928" s="4" t="s">
        <v>37</v>
      </c>
      <c r="C928" s="4" t="s">
        <v>38</v>
      </c>
      <c r="D928" s="4" t="s">
        <v>39</v>
      </c>
      <c r="E928" s="5">
        <v>25338</v>
      </c>
      <c r="F928" s="5" t="s">
        <v>40</v>
      </c>
      <c r="G928" s="5">
        <f t="shared" si="29"/>
        <v>-1</v>
      </c>
      <c r="H928" s="6">
        <v>42334</v>
      </c>
      <c r="I928" s="7">
        <v>0.70486111111111116</v>
      </c>
    </row>
    <row r="929" spans="1:9" x14ac:dyDescent="0.2">
      <c r="A929" s="1">
        <f t="shared" si="28"/>
        <v>42332</v>
      </c>
      <c r="B929" s="4" t="s">
        <v>37</v>
      </c>
      <c r="C929" s="4" t="s">
        <v>38</v>
      </c>
      <c r="D929" s="4" t="s">
        <v>39</v>
      </c>
      <c r="E929" s="5">
        <v>25296</v>
      </c>
      <c r="F929" s="5" t="s">
        <v>41</v>
      </c>
      <c r="G929" s="5">
        <f t="shared" si="29"/>
        <v>1</v>
      </c>
      <c r="H929" s="6">
        <v>42332</v>
      </c>
      <c r="I929" s="7">
        <v>0.70208333333333339</v>
      </c>
    </row>
    <row r="930" spans="1:9" x14ac:dyDescent="0.2">
      <c r="A930" s="1">
        <f t="shared" si="28"/>
        <v>42331</v>
      </c>
      <c r="B930" s="4" t="s">
        <v>37</v>
      </c>
      <c r="C930" s="4" t="s">
        <v>38</v>
      </c>
      <c r="D930" s="4" t="s">
        <v>39</v>
      </c>
      <c r="E930" s="5">
        <v>25225</v>
      </c>
      <c r="F930" s="5" t="s">
        <v>40</v>
      </c>
      <c r="G930" s="5">
        <f t="shared" si="29"/>
        <v>-1</v>
      </c>
      <c r="H930" s="6">
        <v>42331</v>
      </c>
      <c r="I930" s="7">
        <v>0.70763888888888893</v>
      </c>
    </row>
    <row r="931" spans="1:9" x14ac:dyDescent="0.2">
      <c r="A931" s="1">
        <f t="shared" si="28"/>
        <v>42328</v>
      </c>
      <c r="B931" s="4" t="s">
        <v>37</v>
      </c>
      <c r="C931" s="4" t="s">
        <v>38</v>
      </c>
      <c r="D931" s="4" t="s">
        <v>39</v>
      </c>
      <c r="E931" s="5">
        <v>25488</v>
      </c>
      <c r="F931" s="5" t="s">
        <v>41</v>
      </c>
      <c r="G931" s="5">
        <f t="shared" si="29"/>
        <v>1</v>
      </c>
      <c r="H931" s="6">
        <v>42328</v>
      </c>
      <c r="I931" s="7">
        <v>0.7055555555555556</v>
      </c>
    </row>
    <row r="932" spans="1:9" x14ac:dyDescent="0.2">
      <c r="A932" s="1">
        <f t="shared" si="28"/>
        <v>42327</v>
      </c>
      <c r="B932" s="4" t="s">
        <v>37</v>
      </c>
      <c r="C932" s="4" t="s">
        <v>38</v>
      </c>
      <c r="D932" s="4" t="s">
        <v>39</v>
      </c>
      <c r="E932" s="5">
        <v>25240</v>
      </c>
      <c r="F932" s="5" t="s">
        <v>40</v>
      </c>
      <c r="G932" s="5">
        <f t="shared" si="29"/>
        <v>-1</v>
      </c>
      <c r="H932" s="6">
        <v>42327</v>
      </c>
      <c r="I932" s="7">
        <v>0.70138888888888884</v>
      </c>
    </row>
    <row r="933" spans="1:9" x14ac:dyDescent="0.2">
      <c r="A933" s="1">
        <f t="shared" si="28"/>
        <v>42326</v>
      </c>
      <c r="B933" s="4" t="s">
        <v>37</v>
      </c>
      <c r="C933" s="4" t="s">
        <v>38</v>
      </c>
      <c r="D933" s="4" t="s">
        <v>39</v>
      </c>
      <c r="E933" s="5">
        <v>25184</v>
      </c>
      <c r="F933" s="5" t="s">
        <v>41</v>
      </c>
      <c r="G933" s="5">
        <f t="shared" si="29"/>
        <v>1</v>
      </c>
      <c r="H933" s="6">
        <v>42326</v>
      </c>
      <c r="I933" s="7">
        <v>0.69791666666666663</v>
      </c>
    </row>
    <row r="934" spans="1:9" x14ac:dyDescent="0.2">
      <c r="A934" s="1">
        <f t="shared" si="28"/>
        <v>42325</v>
      </c>
      <c r="B934" s="4" t="s">
        <v>37</v>
      </c>
      <c r="C934" s="4" t="s">
        <v>38</v>
      </c>
      <c r="D934" s="4" t="s">
        <v>39</v>
      </c>
      <c r="E934" s="5">
        <v>25304</v>
      </c>
      <c r="F934" s="5" t="s">
        <v>41</v>
      </c>
      <c r="G934" s="5">
        <f t="shared" si="29"/>
        <v>1</v>
      </c>
      <c r="H934" s="6">
        <v>42325</v>
      </c>
      <c r="I934" s="7">
        <v>0.7006944444444444</v>
      </c>
    </row>
    <row r="935" spans="1:9" x14ac:dyDescent="0.2">
      <c r="A935" s="1">
        <f t="shared" si="28"/>
        <v>42324</v>
      </c>
      <c r="B935" s="4" t="s">
        <v>37</v>
      </c>
      <c r="C935" s="4" t="s">
        <v>38</v>
      </c>
      <c r="D935" s="4" t="s">
        <v>39</v>
      </c>
      <c r="E935" s="5">
        <v>25610</v>
      </c>
      <c r="F935" s="5" t="s">
        <v>40</v>
      </c>
      <c r="G935" s="5">
        <f t="shared" si="29"/>
        <v>-1</v>
      </c>
      <c r="H935" s="6">
        <v>42324</v>
      </c>
      <c r="I935" s="7">
        <v>0.69791666666666663</v>
      </c>
    </row>
    <row r="936" spans="1:9" x14ac:dyDescent="0.2">
      <c r="A936" s="1">
        <f t="shared" si="28"/>
        <v>42321</v>
      </c>
      <c r="B936" s="4" t="s">
        <v>37</v>
      </c>
      <c r="C936" s="4" t="s">
        <v>38</v>
      </c>
      <c r="D936" s="4" t="s">
        <v>39</v>
      </c>
      <c r="E936" s="5">
        <v>25743</v>
      </c>
      <c r="F936" s="5" t="s">
        <v>42</v>
      </c>
      <c r="G936" s="5">
        <f t="shared" si="29"/>
        <v>1</v>
      </c>
      <c r="H936" s="6">
        <v>42321</v>
      </c>
      <c r="I936" s="7">
        <v>0.68472222222222223</v>
      </c>
    </row>
    <row r="937" spans="1:9" x14ac:dyDescent="0.2">
      <c r="A937" s="1">
        <f t="shared" si="28"/>
        <v>42318</v>
      </c>
      <c r="B937" s="4" t="s">
        <v>37</v>
      </c>
      <c r="C937" s="4" t="s">
        <v>38</v>
      </c>
      <c r="D937" s="4" t="s">
        <v>39</v>
      </c>
      <c r="E937" s="5">
        <v>25743</v>
      </c>
      <c r="F937" s="5" t="s">
        <v>40</v>
      </c>
      <c r="G937" s="5">
        <f t="shared" si="29"/>
        <v>-1</v>
      </c>
      <c r="H937" s="6">
        <v>42318</v>
      </c>
      <c r="I937" s="7">
        <v>0.70416666666666661</v>
      </c>
    </row>
    <row r="938" spans="1:9" x14ac:dyDescent="0.2">
      <c r="A938" s="1">
        <f t="shared" si="28"/>
        <v>42317</v>
      </c>
      <c r="B938" s="4" t="s">
        <v>37</v>
      </c>
      <c r="C938" s="4" t="s">
        <v>38</v>
      </c>
      <c r="D938" s="4" t="s">
        <v>39</v>
      </c>
      <c r="E938" s="5">
        <v>25800</v>
      </c>
      <c r="F938" s="5" t="s">
        <v>41</v>
      </c>
      <c r="G938" s="5">
        <f t="shared" si="29"/>
        <v>1</v>
      </c>
      <c r="H938" s="6">
        <v>42317</v>
      </c>
      <c r="I938" s="7">
        <v>0.70138888888888884</v>
      </c>
    </row>
    <row r="939" spans="1:9" x14ac:dyDescent="0.2">
      <c r="A939" s="1">
        <f t="shared" si="28"/>
        <v>42314</v>
      </c>
      <c r="B939" s="4" t="s">
        <v>37</v>
      </c>
      <c r="C939" s="4" t="s">
        <v>38</v>
      </c>
      <c r="D939" s="4" t="s">
        <v>39</v>
      </c>
      <c r="E939" s="5">
        <v>25854</v>
      </c>
      <c r="F939" s="5" t="s">
        <v>40</v>
      </c>
      <c r="G939" s="5">
        <f t="shared" si="29"/>
        <v>-1</v>
      </c>
      <c r="H939" s="6">
        <v>42314</v>
      </c>
      <c r="I939" s="7">
        <v>0.69444444444444453</v>
      </c>
    </row>
    <row r="940" spans="1:9" x14ac:dyDescent="0.2">
      <c r="A940" s="1">
        <f t="shared" si="28"/>
        <v>42313</v>
      </c>
      <c r="B940" s="4" t="s">
        <v>37</v>
      </c>
      <c r="C940" s="4" t="s">
        <v>38</v>
      </c>
      <c r="D940" s="4" t="s">
        <v>39</v>
      </c>
      <c r="E940" s="5">
        <v>25803</v>
      </c>
      <c r="F940" s="5" t="s">
        <v>40</v>
      </c>
      <c r="G940" s="5">
        <f t="shared" si="29"/>
        <v>-1</v>
      </c>
      <c r="H940" s="6">
        <v>42313</v>
      </c>
      <c r="I940" s="7">
        <v>0.70000000000000007</v>
      </c>
    </row>
    <row r="941" spans="1:9" x14ac:dyDescent="0.2">
      <c r="A941" s="1">
        <f t="shared" si="28"/>
        <v>42312</v>
      </c>
      <c r="B941" s="4" t="s">
        <v>37</v>
      </c>
      <c r="C941" s="4" t="s">
        <v>38</v>
      </c>
      <c r="D941" s="4" t="s">
        <v>39</v>
      </c>
      <c r="E941" s="5">
        <v>25939</v>
      </c>
      <c r="F941" s="5" t="s">
        <v>40</v>
      </c>
      <c r="G941" s="5">
        <f t="shared" si="29"/>
        <v>-1</v>
      </c>
      <c r="H941" s="6">
        <v>42312</v>
      </c>
      <c r="I941" s="7">
        <v>0.69513888888888886</v>
      </c>
    </row>
    <row r="942" spans="1:9" x14ac:dyDescent="0.2">
      <c r="A942" s="1">
        <f t="shared" si="28"/>
        <v>42311</v>
      </c>
      <c r="B942" s="4" t="s">
        <v>37</v>
      </c>
      <c r="C942" s="4" t="s">
        <v>38</v>
      </c>
      <c r="D942" s="4" t="s">
        <v>39</v>
      </c>
      <c r="E942" s="5">
        <v>26232</v>
      </c>
      <c r="F942" s="5" t="s">
        <v>40</v>
      </c>
      <c r="G942" s="5">
        <f t="shared" si="29"/>
        <v>-1</v>
      </c>
      <c r="H942" s="6">
        <v>42311</v>
      </c>
      <c r="I942" s="7">
        <v>0.7104166666666667</v>
      </c>
    </row>
    <row r="943" spans="1:9" x14ac:dyDescent="0.2">
      <c r="A943" s="1">
        <f t="shared" si="28"/>
        <v>42310</v>
      </c>
      <c r="B943" s="4" t="s">
        <v>37</v>
      </c>
      <c r="C943" s="4" t="s">
        <v>38</v>
      </c>
      <c r="D943" s="4" t="s">
        <v>39</v>
      </c>
      <c r="E943" s="5">
        <v>26387</v>
      </c>
      <c r="F943" s="5" t="s">
        <v>40</v>
      </c>
      <c r="G943" s="5">
        <f t="shared" si="29"/>
        <v>-1</v>
      </c>
      <c r="H943" s="6">
        <v>42310</v>
      </c>
      <c r="I943" s="7">
        <v>0.70972222222222225</v>
      </c>
    </row>
    <row r="944" spans="1:9" x14ac:dyDescent="0.2">
      <c r="A944" s="1">
        <f t="shared" si="28"/>
        <v>42307</v>
      </c>
      <c r="B944" s="4" t="s">
        <v>37</v>
      </c>
      <c r="C944" s="4" t="s">
        <v>38</v>
      </c>
      <c r="D944" s="4" t="s">
        <v>39</v>
      </c>
      <c r="E944" s="5">
        <v>26461</v>
      </c>
      <c r="F944" s="5" t="s">
        <v>41</v>
      </c>
      <c r="G944" s="5">
        <f t="shared" si="29"/>
        <v>1</v>
      </c>
      <c r="H944" s="6">
        <v>42307</v>
      </c>
      <c r="I944" s="7">
        <v>0.71527777777777779</v>
      </c>
    </row>
    <row r="945" spans="1:9" x14ac:dyDescent="0.2">
      <c r="A945" s="1">
        <f t="shared" si="28"/>
        <v>42306</v>
      </c>
      <c r="B945" s="4" t="s">
        <v>37</v>
      </c>
      <c r="C945" s="4" t="s">
        <v>38</v>
      </c>
      <c r="D945" s="4" t="s">
        <v>39</v>
      </c>
      <c r="E945" s="5">
        <v>26654</v>
      </c>
      <c r="F945" s="5" t="s">
        <v>41</v>
      </c>
      <c r="G945" s="5">
        <f t="shared" si="29"/>
        <v>1</v>
      </c>
      <c r="H945" s="6">
        <v>42306</v>
      </c>
      <c r="I945" s="7">
        <v>0.70138888888888884</v>
      </c>
    </row>
    <row r="946" spans="1:9" x14ac:dyDescent="0.2">
      <c r="A946" s="1">
        <f t="shared" si="28"/>
        <v>42305</v>
      </c>
      <c r="B946" s="4" t="s">
        <v>37</v>
      </c>
      <c r="C946" s="4" t="s">
        <v>38</v>
      </c>
      <c r="D946" s="4" t="s">
        <v>39</v>
      </c>
      <c r="E946" s="5">
        <v>26807</v>
      </c>
      <c r="F946" s="5" t="s">
        <v>41</v>
      </c>
      <c r="G946" s="5">
        <f t="shared" si="29"/>
        <v>1</v>
      </c>
      <c r="H946" s="6">
        <v>42305</v>
      </c>
      <c r="I946" s="7">
        <v>0.69930555555555562</v>
      </c>
    </row>
    <row r="947" spans="1:9" x14ac:dyDescent="0.2">
      <c r="A947" s="1">
        <f t="shared" si="28"/>
        <v>42304</v>
      </c>
      <c r="B947" s="4" t="s">
        <v>37</v>
      </c>
      <c r="C947" s="4" t="s">
        <v>38</v>
      </c>
      <c r="D947" s="4" t="s">
        <v>39</v>
      </c>
      <c r="E947" s="5">
        <v>26652</v>
      </c>
      <c r="F947" s="5" t="s">
        <v>41</v>
      </c>
      <c r="G947" s="5">
        <f t="shared" si="29"/>
        <v>1</v>
      </c>
      <c r="H947" s="6">
        <v>42304</v>
      </c>
      <c r="I947" s="7">
        <v>0.70347222222222217</v>
      </c>
    </row>
    <row r="948" spans="1:9" x14ac:dyDescent="0.2">
      <c r="A948" s="1">
        <f t="shared" si="28"/>
        <v>42303</v>
      </c>
      <c r="B948" s="4" t="s">
        <v>37</v>
      </c>
      <c r="C948" s="4" t="s">
        <v>38</v>
      </c>
      <c r="D948" s="4" t="s">
        <v>39</v>
      </c>
      <c r="E948" s="5">
        <v>26669</v>
      </c>
      <c r="F948" s="5" t="s">
        <v>41</v>
      </c>
      <c r="G948" s="5">
        <f t="shared" si="29"/>
        <v>1</v>
      </c>
      <c r="H948" s="6">
        <v>42303</v>
      </c>
      <c r="I948" s="7">
        <v>0.69444444444444453</v>
      </c>
    </row>
    <row r="949" spans="1:9" x14ac:dyDescent="0.2">
      <c r="A949" s="1">
        <f t="shared" si="28"/>
        <v>42300</v>
      </c>
      <c r="B949" s="4" t="s">
        <v>37</v>
      </c>
      <c r="C949" s="4" t="s">
        <v>38</v>
      </c>
      <c r="D949" s="4" t="s">
        <v>39</v>
      </c>
      <c r="E949" s="5">
        <v>26764</v>
      </c>
      <c r="F949" s="5" t="s">
        <v>41</v>
      </c>
      <c r="G949" s="5">
        <f t="shared" si="29"/>
        <v>1</v>
      </c>
      <c r="H949" s="6">
        <v>42300</v>
      </c>
      <c r="I949" s="7">
        <v>0.70000000000000007</v>
      </c>
    </row>
    <row r="950" spans="1:9" x14ac:dyDescent="0.2">
      <c r="A950" s="1">
        <f t="shared" si="28"/>
        <v>42298</v>
      </c>
      <c r="B950" s="4" t="s">
        <v>37</v>
      </c>
      <c r="C950" s="4" t="s">
        <v>38</v>
      </c>
      <c r="D950" s="4" t="s">
        <v>39</v>
      </c>
      <c r="E950" s="5">
        <v>26906</v>
      </c>
      <c r="F950" s="5" t="s">
        <v>41</v>
      </c>
      <c r="G950" s="5">
        <f t="shared" si="29"/>
        <v>1</v>
      </c>
      <c r="H950" s="6">
        <v>42298</v>
      </c>
      <c r="I950" s="7">
        <v>0.70416666666666661</v>
      </c>
    </row>
    <row r="951" spans="1:9" x14ac:dyDescent="0.2">
      <c r="A951" s="1">
        <f t="shared" si="28"/>
        <v>42297</v>
      </c>
      <c r="B951" s="4" t="s">
        <v>37</v>
      </c>
      <c r="C951" s="4" t="s">
        <v>38</v>
      </c>
      <c r="D951" s="4" t="s">
        <v>39</v>
      </c>
      <c r="E951" s="5">
        <v>26852</v>
      </c>
      <c r="F951" s="5" t="s">
        <v>41</v>
      </c>
      <c r="G951" s="5">
        <f t="shared" si="29"/>
        <v>1</v>
      </c>
      <c r="H951" s="6">
        <v>42297</v>
      </c>
      <c r="I951" s="7">
        <v>0.70347222222222217</v>
      </c>
    </row>
    <row r="952" spans="1:9" x14ac:dyDescent="0.2">
      <c r="A952" s="1">
        <f t="shared" si="28"/>
        <v>42296</v>
      </c>
      <c r="B952" s="4" t="s">
        <v>37</v>
      </c>
      <c r="C952" s="4" t="s">
        <v>38</v>
      </c>
      <c r="D952" s="4" t="s">
        <v>39</v>
      </c>
      <c r="E952" s="5">
        <v>26711</v>
      </c>
      <c r="F952" s="5" t="s">
        <v>40</v>
      </c>
      <c r="G952" s="5">
        <f t="shared" si="29"/>
        <v>-1</v>
      </c>
      <c r="H952" s="6">
        <v>42296</v>
      </c>
      <c r="I952" s="7">
        <v>0.69861111111111107</v>
      </c>
    </row>
    <row r="953" spans="1:9" x14ac:dyDescent="0.2">
      <c r="A953" s="1">
        <f t="shared" si="28"/>
        <v>42293</v>
      </c>
      <c r="B953" s="4" t="s">
        <v>37</v>
      </c>
      <c r="C953" s="4" t="s">
        <v>38</v>
      </c>
      <c r="D953" s="4" t="s">
        <v>39</v>
      </c>
      <c r="E953" s="5">
        <v>26876</v>
      </c>
      <c r="F953" s="5" t="s">
        <v>40</v>
      </c>
      <c r="G953" s="5">
        <f t="shared" si="29"/>
        <v>-1</v>
      </c>
      <c r="H953" s="6">
        <v>42293</v>
      </c>
      <c r="I953" s="7">
        <v>0.69236111111111109</v>
      </c>
    </row>
    <row r="954" spans="1:9" x14ac:dyDescent="0.2">
      <c r="A954" s="1">
        <f t="shared" si="28"/>
        <v>42292</v>
      </c>
      <c r="B954" s="4" t="s">
        <v>37</v>
      </c>
      <c r="C954" s="4" t="s">
        <v>38</v>
      </c>
      <c r="D954" s="4" t="s">
        <v>39</v>
      </c>
      <c r="E954" s="5">
        <v>26934</v>
      </c>
      <c r="F954" s="5" t="s">
        <v>40</v>
      </c>
      <c r="G954" s="5">
        <f t="shared" si="29"/>
        <v>-1</v>
      </c>
      <c r="H954" s="6">
        <v>42292</v>
      </c>
      <c r="I954" s="7">
        <v>0.69652777777777775</v>
      </c>
    </row>
    <row r="955" spans="1:9" x14ac:dyDescent="0.2">
      <c r="A955" s="1">
        <f t="shared" si="28"/>
        <v>42291</v>
      </c>
      <c r="B955" s="4" t="s">
        <v>37</v>
      </c>
      <c r="C955" s="4" t="s">
        <v>38</v>
      </c>
      <c r="D955" s="4" t="s">
        <v>39</v>
      </c>
      <c r="E955" s="5">
        <v>26642</v>
      </c>
      <c r="F955" s="5" t="s">
        <v>40</v>
      </c>
      <c r="G955" s="5">
        <f t="shared" si="29"/>
        <v>-1</v>
      </c>
      <c r="H955" s="6">
        <v>42291</v>
      </c>
      <c r="I955" s="7">
        <v>0.69930555555555562</v>
      </c>
    </row>
    <row r="956" spans="1:9" x14ac:dyDescent="0.2">
      <c r="A956" s="1">
        <f t="shared" si="28"/>
        <v>42290</v>
      </c>
      <c r="B956" s="4" t="s">
        <v>37</v>
      </c>
      <c r="C956" s="4" t="s">
        <v>38</v>
      </c>
      <c r="D956" s="4" t="s">
        <v>39</v>
      </c>
      <c r="E956" s="5">
        <v>26469</v>
      </c>
      <c r="F956" s="5" t="s">
        <v>40</v>
      </c>
      <c r="G956" s="5">
        <f t="shared" si="29"/>
        <v>-1</v>
      </c>
      <c r="H956" s="6">
        <v>42290</v>
      </c>
      <c r="I956" s="7">
        <v>0.70416666666666661</v>
      </c>
    </row>
    <row r="957" spans="1:9" x14ac:dyDescent="0.2">
      <c r="A957" s="1">
        <f t="shared" si="28"/>
        <v>42289</v>
      </c>
      <c r="B957" s="4" t="s">
        <v>37</v>
      </c>
      <c r="C957" s="4" t="s">
        <v>38</v>
      </c>
      <c r="D957" s="4" t="s">
        <v>39</v>
      </c>
      <c r="E957" s="5">
        <v>26620</v>
      </c>
      <c r="F957" s="5" t="s">
        <v>41</v>
      </c>
      <c r="G957" s="5">
        <f t="shared" si="29"/>
        <v>1</v>
      </c>
      <c r="H957" s="6">
        <v>42289</v>
      </c>
      <c r="I957" s="7">
        <v>0.69374999999999998</v>
      </c>
    </row>
    <row r="958" spans="1:9" x14ac:dyDescent="0.2">
      <c r="A958" s="1">
        <f t="shared" si="28"/>
        <v>42286</v>
      </c>
      <c r="B958" s="4" t="s">
        <v>37</v>
      </c>
      <c r="C958" s="4" t="s">
        <v>38</v>
      </c>
      <c r="D958" s="4" t="s">
        <v>39</v>
      </c>
      <c r="E958" s="5">
        <v>26388</v>
      </c>
      <c r="F958" s="5" t="s">
        <v>41</v>
      </c>
      <c r="G958" s="5">
        <f t="shared" si="29"/>
        <v>1</v>
      </c>
      <c r="H958" s="6">
        <v>42286</v>
      </c>
      <c r="I958" s="7">
        <v>0.69236111111111109</v>
      </c>
    </row>
    <row r="959" spans="1:9" x14ac:dyDescent="0.2">
      <c r="A959" s="1">
        <f t="shared" si="28"/>
        <v>42285</v>
      </c>
      <c r="B959" s="4" t="s">
        <v>37</v>
      </c>
      <c r="C959" s="4" t="s">
        <v>38</v>
      </c>
      <c r="D959" s="4" t="s">
        <v>39</v>
      </c>
      <c r="E959" s="5">
        <v>26247</v>
      </c>
      <c r="F959" s="5" t="s">
        <v>41</v>
      </c>
      <c r="G959" s="5">
        <f t="shared" si="29"/>
        <v>1</v>
      </c>
      <c r="H959" s="6">
        <v>42285</v>
      </c>
      <c r="I959" s="7">
        <v>0.70138888888888884</v>
      </c>
    </row>
    <row r="960" spans="1:9" x14ac:dyDescent="0.2">
      <c r="A960" s="1">
        <f t="shared" si="28"/>
        <v>42284</v>
      </c>
      <c r="B960" s="4" t="s">
        <v>37</v>
      </c>
      <c r="C960" s="4" t="s">
        <v>38</v>
      </c>
      <c r="D960" s="4" t="s">
        <v>39</v>
      </c>
      <c r="E960" s="5">
        <v>26343</v>
      </c>
      <c r="F960" s="5" t="s">
        <v>40</v>
      </c>
      <c r="G960" s="5">
        <f t="shared" si="29"/>
        <v>-1</v>
      </c>
      <c r="H960" s="6">
        <v>42284</v>
      </c>
      <c r="I960" s="7">
        <v>0.70624999999999993</v>
      </c>
    </row>
    <row r="961" spans="1:9" x14ac:dyDescent="0.2">
      <c r="A961" s="1">
        <f t="shared" si="28"/>
        <v>42283</v>
      </c>
      <c r="B961" s="4" t="s">
        <v>37</v>
      </c>
      <c r="C961" s="4" t="s">
        <v>38</v>
      </c>
      <c r="D961" s="4" t="s">
        <v>39</v>
      </c>
      <c r="E961" s="5">
        <v>26242</v>
      </c>
      <c r="F961" s="5" t="s">
        <v>41</v>
      </c>
      <c r="G961" s="5">
        <f t="shared" si="29"/>
        <v>1</v>
      </c>
      <c r="H961" s="6">
        <v>42283</v>
      </c>
      <c r="I961" s="7">
        <v>0.69097222222222221</v>
      </c>
    </row>
    <row r="962" spans="1:9" x14ac:dyDescent="0.2">
      <c r="A962" s="1">
        <f t="shared" si="28"/>
        <v>42282</v>
      </c>
      <c r="B962" s="4" t="s">
        <v>37</v>
      </c>
      <c r="C962" s="4" t="s">
        <v>38</v>
      </c>
      <c r="D962" s="4" t="s">
        <v>39</v>
      </c>
      <c r="E962" s="5">
        <v>26127</v>
      </c>
      <c r="F962" s="5" t="s">
        <v>40</v>
      </c>
      <c r="G962" s="5">
        <f t="shared" si="29"/>
        <v>-1</v>
      </c>
      <c r="H962" s="6">
        <v>42282</v>
      </c>
      <c r="I962" s="7">
        <v>0.70416666666666661</v>
      </c>
    </row>
    <row r="963" spans="1:9" x14ac:dyDescent="0.2">
      <c r="A963" s="1">
        <f t="shared" ref="A963:A1026" si="30">H963</f>
        <v>42278</v>
      </c>
      <c r="B963" s="4" t="s">
        <v>37</v>
      </c>
      <c r="C963" s="4" t="s">
        <v>38</v>
      </c>
      <c r="D963" s="4" t="s">
        <v>39</v>
      </c>
      <c r="E963" s="5">
        <v>25754</v>
      </c>
      <c r="F963" s="5" t="s">
        <v>41</v>
      </c>
      <c r="G963" s="5">
        <f t="shared" ref="G963:G1026" si="31">IF(F963="-",-1,1)</f>
        <v>1</v>
      </c>
      <c r="H963" s="6">
        <v>42278</v>
      </c>
      <c r="I963" s="7">
        <v>0.70694444444444438</v>
      </c>
    </row>
    <row r="964" spans="1:9" x14ac:dyDescent="0.2">
      <c r="A964" s="1">
        <f t="shared" si="30"/>
        <v>42277</v>
      </c>
      <c r="B964" s="4" t="s">
        <v>37</v>
      </c>
      <c r="C964" s="4" t="s">
        <v>38</v>
      </c>
      <c r="D964" s="4" t="s">
        <v>39</v>
      </c>
      <c r="E964" s="5">
        <v>25979</v>
      </c>
      <c r="F964" s="5" t="s">
        <v>40</v>
      </c>
      <c r="G964" s="5">
        <f t="shared" si="31"/>
        <v>-1</v>
      </c>
      <c r="H964" s="6">
        <v>42277</v>
      </c>
      <c r="I964" s="7">
        <v>0.71458333333333324</v>
      </c>
    </row>
    <row r="965" spans="1:9" x14ac:dyDescent="0.2">
      <c r="A965" s="1">
        <f t="shared" si="30"/>
        <v>42276</v>
      </c>
      <c r="B965" s="4" t="s">
        <v>37</v>
      </c>
      <c r="C965" s="4" t="s">
        <v>38</v>
      </c>
      <c r="D965" s="4" t="s">
        <v>39</v>
      </c>
      <c r="E965" s="5">
        <v>26145</v>
      </c>
      <c r="F965" s="5" t="s">
        <v>40</v>
      </c>
      <c r="G965" s="5">
        <f t="shared" si="31"/>
        <v>-1</v>
      </c>
      <c r="H965" s="6">
        <v>42276</v>
      </c>
      <c r="I965" s="7">
        <v>0.70000000000000007</v>
      </c>
    </row>
    <row r="966" spans="1:9" x14ac:dyDescent="0.2">
      <c r="A966" s="1">
        <f t="shared" si="30"/>
        <v>42275</v>
      </c>
      <c r="B966" s="4" t="s">
        <v>37</v>
      </c>
      <c r="C966" s="4" t="s">
        <v>38</v>
      </c>
      <c r="D966" s="4" t="s">
        <v>39</v>
      </c>
      <c r="E966" s="5">
        <v>26334</v>
      </c>
      <c r="F966" s="5" t="s">
        <v>40</v>
      </c>
      <c r="G966" s="5">
        <f t="shared" si="31"/>
        <v>-1</v>
      </c>
      <c r="H966" s="6">
        <v>42275</v>
      </c>
      <c r="I966" s="7">
        <v>0.70416666666666661</v>
      </c>
    </row>
    <row r="967" spans="1:9" x14ac:dyDescent="0.2">
      <c r="A967" s="1">
        <f t="shared" si="30"/>
        <v>42271</v>
      </c>
      <c r="B967" s="4" t="s">
        <v>37</v>
      </c>
      <c r="C967" s="4" t="s">
        <v>38</v>
      </c>
      <c r="D967" s="4" t="s">
        <v>39</v>
      </c>
      <c r="E967" s="5">
        <v>26424</v>
      </c>
      <c r="F967" s="5" t="s">
        <v>41</v>
      </c>
      <c r="G967" s="5">
        <f t="shared" si="31"/>
        <v>1</v>
      </c>
      <c r="H967" s="6">
        <v>42271</v>
      </c>
      <c r="I967" s="7">
        <v>0.69444444444444453</v>
      </c>
    </row>
    <row r="968" spans="1:9" x14ac:dyDescent="0.2">
      <c r="A968" s="1">
        <f t="shared" si="30"/>
        <v>42270</v>
      </c>
      <c r="B968" s="4" t="s">
        <v>37</v>
      </c>
      <c r="C968" s="4" t="s">
        <v>38</v>
      </c>
      <c r="D968" s="4" t="s">
        <v>39</v>
      </c>
      <c r="E968" s="5">
        <v>26146</v>
      </c>
      <c r="F968" s="5" t="s">
        <v>41</v>
      </c>
      <c r="G968" s="5">
        <f t="shared" si="31"/>
        <v>1</v>
      </c>
      <c r="H968" s="6">
        <v>42270</v>
      </c>
      <c r="I968" s="7">
        <v>0.69652777777777775</v>
      </c>
    </row>
    <row r="969" spans="1:9" x14ac:dyDescent="0.2">
      <c r="A969" s="1">
        <f t="shared" si="30"/>
        <v>42269</v>
      </c>
      <c r="B969" s="4" t="s">
        <v>37</v>
      </c>
      <c r="C969" s="4" t="s">
        <v>38</v>
      </c>
      <c r="D969" s="4" t="s">
        <v>39</v>
      </c>
      <c r="E969" s="5">
        <v>26177</v>
      </c>
      <c r="F969" s="5" t="s">
        <v>42</v>
      </c>
      <c r="G969" s="5">
        <f t="shared" si="31"/>
        <v>1</v>
      </c>
      <c r="H969" s="6">
        <v>42269</v>
      </c>
      <c r="I969" s="7">
        <v>0.70347222222222217</v>
      </c>
    </row>
    <row r="970" spans="1:9" x14ac:dyDescent="0.2">
      <c r="A970" s="1">
        <f t="shared" si="30"/>
        <v>42268</v>
      </c>
      <c r="B970" s="4" t="s">
        <v>37</v>
      </c>
      <c r="C970" s="4" t="s">
        <v>38</v>
      </c>
      <c r="D970" s="4" t="s">
        <v>39</v>
      </c>
      <c r="E970" s="5">
        <v>26630</v>
      </c>
      <c r="F970" s="5" t="s">
        <v>41</v>
      </c>
      <c r="G970" s="5">
        <f t="shared" si="31"/>
        <v>1</v>
      </c>
      <c r="H970" s="6">
        <v>42268</v>
      </c>
      <c r="I970" s="7">
        <v>0.69930555555555562</v>
      </c>
    </row>
    <row r="971" spans="1:9" x14ac:dyDescent="0.2">
      <c r="A971" s="1">
        <f t="shared" si="30"/>
        <v>42265</v>
      </c>
      <c r="B971" s="4" t="s">
        <v>37</v>
      </c>
      <c r="C971" s="4" t="s">
        <v>38</v>
      </c>
      <c r="D971" s="4" t="s">
        <v>39</v>
      </c>
      <c r="E971" s="5">
        <v>26377</v>
      </c>
      <c r="F971" s="5" t="s">
        <v>41</v>
      </c>
      <c r="G971" s="5">
        <f t="shared" si="31"/>
        <v>1</v>
      </c>
      <c r="H971" s="6">
        <v>42265</v>
      </c>
      <c r="I971" s="7">
        <v>0.68680555555555556</v>
      </c>
    </row>
    <row r="972" spans="1:9" x14ac:dyDescent="0.2">
      <c r="A972" s="1">
        <f t="shared" si="30"/>
        <v>42263</v>
      </c>
      <c r="B972" s="4" t="s">
        <v>37</v>
      </c>
      <c r="C972" s="4" t="s">
        <v>38</v>
      </c>
      <c r="D972" s="4" t="s">
        <v>39</v>
      </c>
      <c r="E972" s="5">
        <v>25971</v>
      </c>
      <c r="F972" s="5" t="s">
        <v>41</v>
      </c>
      <c r="G972" s="5">
        <f t="shared" si="31"/>
        <v>1</v>
      </c>
      <c r="H972" s="6">
        <v>42263</v>
      </c>
      <c r="I972" s="7">
        <v>0.7055555555555556</v>
      </c>
    </row>
    <row r="973" spans="1:9" x14ac:dyDescent="0.2">
      <c r="A973" s="1">
        <f t="shared" si="30"/>
        <v>42262</v>
      </c>
      <c r="B973" s="4" t="s">
        <v>37</v>
      </c>
      <c r="C973" s="4" t="s">
        <v>38</v>
      </c>
      <c r="D973" s="4" t="s">
        <v>39</v>
      </c>
      <c r="E973" s="5">
        <v>25859</v>
      </c>
      <c r="F973" s="5" t="s">
        <v>40</v>
      </c>
      <c r="G973" s="5">
        <f t="shared" si="31"/>
        <v>-1</v>
      </c>
      <c r="H973" s="6">
        <v>42262</v>
      </c>
      <c r="I973" s="7">
        <v>0.6958333333333333</v>
      </c>
    </row>
    <row r="974" spans="1:9" x14ac:dyDescent="0.2">
      <c r="A974" s="1">
        <f t="shared" si="30"/>
        <v>42261</v>
      </c>
      <c r="B974" s="4" t="s">
        <v>37</v>
      </c>
      <c r="C974" s="4" t="s">
        <v>38</v>
      </c>
      <c r="D974" s="4" t="s">
        <v>39</v>
      </c>
      <c r="E974" s="5">
        <v>25902</v>
      </c>
      <c r="F974" s="5" t="s">
        <v>40</v>
      </c>
      <c r="G974" s="5">
        <f t="shared" si="31"/>
        <v>-1</v>
      </c>
      <c r="H974" s="6">
        <v>42261</v>
      </c>
      <c r="I974" s="7">
        <v>0.7006944444444444</v>
      </c>
    </row>
    <row r="975" spans="1:9" x14ac:dyDescent="0.2">
      <c r="A975" s="1">
        <f t="shared" si="30"/>
        <v>42258</v>
      </c>
      <c r="B975" s="4" t="s">
        <v>37</v>
      </c>
      <c r="C975" s="4" t="s">
        <v>38</v>
      </c>
      <c r="D975" s="4" t="s">
        <v>39</v>
      </c>
      <c r="E975" s="5">
        <v>26001</v>
      </c>
      <c r="F975" s="5" t="s">
        <v>40</v>
      </c>
      <c r="G975" s="5">
        <f t="shared" si="31"/>
        <v>-1</v>
      </c>
      <c r="H975" s="6">
        <v>42258</v>
      </c>
      <c r="I975" s="7">
        <v>0.69861111111111107</v>
      </c>
    </row>
    <row r="976" spans="1:9" x14ac:dyDescent="0.2">
      <c r="A976" s="1">
        <f t="shared" si="30"/>
        <v>42257</v>
      </c>
      <c r="B976" s="4" t="s">
        <v>37</v>
      </c>
      <c r="C976" s="4" t="s">
        <v>38</v>
      </c>
      <c r="D976" s="4" t="s">
        <v>39</v>
      </c>
      <c r="E976" s="5">
        <v>25952</v>
      </c>
      <c r="F976" s="5" t="s">
        <v>40</v>
      </c>
      <c r="G976" s="5">
        <f t="shared" si="31"/>
        <v>-1</v>
      </c>
      <c r="H976" s="6">
        <v>42257</v>
      </c>
      <c r="I976" s="7">
        <v>0.6972222222222223</v>
      </c>
    </row>
    <row r="977" spans="1:9" x14ac:dyDescent="0.2">
      <c r="A977" s="1">
        <f t="shared" si="30"/>
        <v>42256</v>
      </c>
      <c r="B977" s="4" t="s">
        <v>37</v>
      </c>
      <c r="C977" s="4" t="s">
        <v>38</v>
      </c>
      <c r="D977" s="4" t="s">
        <v>39</v>
      </c>
      <c r="E977" s="5">
        <v>26208</v>
      </c>
      <c r="F977" s="5" t="s">
        <v>40</v>
      </c>
      <c r="G977" s="5">
        <f t="shared" si="31"/>
        <v>-1</v>
      </c>
      <c r="H977" s="6">
        <v>42256</v>
      </c>
      <c r="I977" s="7">
        <v>0.69097222222222221</v>
      </c>
    </row>
    <row r="978" spans="1:9" x14ac:dyDescent="0.2">
      <c r="A978" s="1">
        <f t="shared" si="30"/>
        <v>42255</v>
      </c>
      <c r="B978" s="4" t="s">
        <v>37</v>
      </c>
      <c r="C978" s="4" t="s">
        <v>38</v>
      </c>
      <c r="D978" s="4" t="s">
        <v>39</v>
      </c>
      <c r="E978" s="5">
        <v>26280</v>
      </c>
      <c r="F978" s="5" t="s">
        <v>41</v>
      </c>
      <c r="G978" s="5">
        <f t="shared" si="31"/>
        <v>1</v>
      </c>
      <c r="H978" s="6">
        <v>42255</v>
      </c>
      <c r="I978" s="7">
        <v>0.68888888888888899</v>
      </c>
    </row>
    <row r="979" spans="1:9" x14ac:dyDescent="0.2">
      <c r="A979" s="1">
        <f t="shared" si="30"/>
        <v>42254</v>
      </c>
      <c r="B979" s="4" t="s">
        <v>37</v>
      </c>
      <c r="C979" s="4" t="s">
        <v>38</v>
      </c>
      <c r="D979" s="4" t="s">
        <v>39</v>
      </c>
      <c r="E979" s="5">
        <v>26401</v>
      </c>
      <c r="F979" s="5" t="s">
        <v>40</v>
      </c>
      <c r="G979" s="5">
        <f t="shared" si="31"/>
        <v>-1</v>
      </c>
      <c r="H979" s="6">
        <v>42254</v>
      </c>
      <c r="I979" s="7">
        <v>0.68958333333333333</v>
      </c>
    </row>
    <row r="980" spans="1:9" x14ac:dyDescent="0.2">
      <c r="A980" s="1">
        <f t="shared" si="30"/>
        <v>42251</v>
      </c>
      <c r="B980" s="4" t="s">
        <v>37</v>
      </c>
      <c r="C980" s="4" t="s">
        <v>38</v>
      </c>
      <c r="D980" s="4" t="s">
        <v>39</v>
      </c>
      <c r="E980" s="5">
        <v>26325</v>
      </c>
      <c r="F980" s="5" t="s">
        <v>40</v>
      </c>
      <c r="G980" s="5">
        <f t="shared" si="31"/>
        <v>-1</v>
      </c>
      <c r="H980" s="6">
        <v>42251</v>
      </c>
      <c r="I980" s="7">
        <v>0.7055555555555556</v>
      </c>
    </row>
    <row r="981" spans="1:9" x14ac:dyDescent="0.2">
      <c r="A981" s="1">
        <f t="shared" si="30"/>
        <v>42250</v>
      </c>
      <c r="B981" s="4" t="s">
        <v>37</v>
      </c>
      <c r="C981" s="4" t="s">
        <v>38</v>
      </c>
      <c r="D981" s="4" t="s">
        <v>39</v>
      </c>
      <c r="E981" s="5">
        <v>26326</v>
      </c>
      <c r="F981" s="5" t="s">
        <v>40</v>
      </c>
      <c r="G981" s="5">
        <f t="shared" si="31"/>
        <v>-1</v>
      </c>
      <c r="H981" s="6">
        <v>42250</v>
      </c>
      <c r="I981" s="7">
        <v>0.70277777777777783</v>
      </c>
    </row>
    <row r="982" spans="1:9" x14ac:dyDescent="0.2">
      <c r="A982" s="1">
        <f t="shared" si="30"/>
        <v>42249</v>
      </c>
      <c r="B982" s="4" t="s">
        <v>37</v>
      </c>
      <c r="C982" s="4" t="s">
        <v>38</v>
      </c>
      <c r="D982" s="4" t="s">
        <v>39</v>
      </c>
      <c r="E982" s="5">
        <v>26585</v>
      </c>
      <c r="F982" s="5" t="s">
        <v>40</v>
      </c>
      <c r="G982" s="5">
        <f t="shared" si="31"/>
        <v>-1</v>
      </c>
      <c r="H982" s="6">
        <v>42249</v>
      </c>
      <c r="I982" s="7">
        <v>0.69930555555555562</v>
      </c>
    </row>
    <row r="983" spans="1:9" x14ac:dyDescent="0.2">
      <c r="A983" s="1">
        <f t="shared" si="30"/>
        <v>42248</v>
      </c>
      <c r="B983" s="4" t="s">
        <v>37</v>
      </c>
      <c r="C983" s="4" t="s">
        <v>38</v>
      </c>
      <c r="D983" s="4" t="s">
        <v>39</v>
      </c>
      <c r="E983" s="5">
        <v>26718</v>
      </c>
      <c r="F983" s="5" t="s">
        <v>41</v>
      </c>
      <c r="G983" s="5">
        <f t="shared" si="31"/>
        <v>1</v>
      </c>
      <c r="H983" s="6">
        <v>42248</v>
      </c>
      <c r="I983" s="7">
        <v>0.68958333333333333</v>
      </c>
    </row>
    <row r="984" spans="1:9" x14ac:dyDescent="0.2">
      <c r="A984" s="1">
        <f t="shared" si="30"/>
        <v>42247</v>
      </c>
      <c r="B984" s="4" t="s">
        <v>37</v>
      </c>
      <c r="C984" s="4" t="s">
        <v>38</v>
      </c>
      <c r="D984" s="4" t="s">
        <v>39</v>
      </c>
      <c r="E984" s="5">
        <v>26556</v>
      </c>
      <c r="F984" s="5" t="s">
        <v>41</v>
      </c>
      <c r="G984" s="5">
        <f t="shared" si="31"/>
        <v>1</v>
      </c>
      <c r="H984" s="6">
        <v>42247</v>
      </c>
      <c r="I984" s="7">
        <v>0.7104166666666667</v>
      </c>
    </row>
    <row r="985" spans="1:9" x14ac:dyDescent="0.2">
      <c r="A985" s="1">
        <f t="shared" si="30"/>
        <v>42244</v>
      </c>
      <c r="B985" s="4" t="s">
        <v>37</v>
      </c>
      <c r="C985" s="4" t="s">
        <v>38</v>
      </c>
      <c r="D985" s="4" t="s">
        <v>39</v>
      </c>
      <c r="E985" s="5">
        <v>26371</v>
      </c>
      <c r="F985" s="5" t="s">
        <v>41</v>
      </c>
      <c r="G985" s="5">
        <f t="shared" si="31"/>
        <v>1</v>
      </c>
      <c r="H985" s="6">
        <v>42244</v>
      </c>
      <c r="I985" s="7">
        <v>0.6972222222222223</v>
      </c>
    </row>
    <row r="986" spans="1:9" x14ac:dyDescent="0.2">
      <c r="A986" s="1">
        <f t="shared" si="30"/>
        <v>42243</v>
      </c>
      <c r="B986" s="4" t="s">
        <v>37</v>
      </c>
      <c r="C986" s="4" t="s">
        <v>38</v>
      </c>
      <c r="D986" s="4" t="s">
        <v>39</v>
      </c>
      <c r="E986" s="5">
        <v>26245</v>
      </c>
      <c r="F986" s="5" t="s">
        <v>40</v>
      </c>
      <c r="G986" s="5">
        <f t="shared" si="31"/>
        <v>-1</v>
      </c>
      <c r="H986" s="6">
        <v>42243</v>
      </c>
      <c r="I986" s="7">
        <v>0.69374999999999998</v>
      </c>
    </row>
    <row r="987" spans="1:9" x14ac:dyDescent="0.2">
      <c r="A987" s="1">
        <f t="shared" si="30"/>
        <v>42242</v>
      </c>
      <c r="B987" s="4" t="s">
        <v>37</v>
      </c>
      <c r="C987" s="4" t="s">
        <v>38</v>
      </c>
      <c r="D987" s="4" t="s">
        <v>39</v>
      </c>
      <c r="E987" s="5">
        <v>26700</v>
      </c>
      <c r="F987" s="5" t="s">
        <v>42</v>
      </c>
      <c r="G987" s="5">
        <f t="shared" si="31"/>
        <v>1</v>
      </c>
      <c r="H987" s="6">
        <v>42242</v>
      </c>
      <c r="I987" s="7">
        <v>0.52777777777777779</v>
      </c>
    </row>
    <row r="988" spans="1:9" x14ac:dyDescent="0.2">
      <c r="A988" s="1">
        <f t="shared" si="30"/>
        <v>42241</v>
      </c>
      <c r="B988" s="4" t="s">
        <v>37</v>
      </c>
      <c r="C988" s="4" t="s">
        <v>38</v>
      </c>
      <c r="D988" s="4" t="s">
        <v>39</v>
      </c>
      <c r="E988" s="5">
        <v>26700</v>
      </c>
      <c r="F988" s="5" t="s">
        <v>40</v>
      </c>
      <c r="G988" s="5">
        <f t="shared" si="31"/>
        <v>-1</v>
      </c>
      <c r="H988" s="6">
        <v>42241</v>
      </c>
      <c r="I988" s="7">
        <v>0.6958333333333333</v>
      </c>
    </row>
    <row r="989" spans="1:9" x14ac:dyDescent="0.2">
      <c r="A989" s="1">
        <f t="shared" si="30"/>
        <v>42240</v>
      </c>
      <c r="B989" s="4" t="s">
        <v>37</v>
      </c>
      <c r="C989" s="4" t="s">
        <v>38</v>
      </c>
      <c r="D989" s="4" t="s">
        <v>39</v>
      </c>
      <c r="E989" s="5">
        <v>27166</v>
      </c>
      <c r="F989" s="5" t="s">
        <v>41</v>
      </c>
      <c r="G989" s="5">
        <f t="shared" si="31"/>
        <v>1</v>
      </c>
      <c r="H989" s="6">
        <v>42240</v>
      </c>
      <c r="I989" s="7">
        <v>0.68611111111111101</v>
      </c>
    </row>
    <row r="990" spans="1:9" x14ac:dyDescent="0.2">
      <c r="A990" s="1">
        <f t="shared" si="30"/>
        <v>42237</v>
      </c>
      <c r="B990" s="4" t="s">
        <v>37</v>
      </c>
      <c r="C990" s="4" t="s">
        <v>38</v>
      </c>
      <c r="D990" s="4" t="s">
        <v>39</v>
      </c>
      <c r="E990" s="5">
        <v>26802</v>
      </c>
      <c r="F990" s="5" t="s">
        <v>41</v>
      </c>
      <c r="G990" s="5">
        <f t="shared" si="31"/>
        <v>1</v>
      </c>
      <c r="H990" s="6">
        <v>42237</v>
      </c>
      <c r="I990" s="7">
        <v>0.69027777777777777</v>
      </c>
    </row>
    <row r="991" spans="1:9" x14ac:dyDescent="0.2">
      <c r="A991" s="1">
        <f t="shared" si="30"/>
        <v>42236</v>
      </c>
      <c r="B991" s="4" t="s">
        <v>37</v>
      </c>
      <c r="C991" s="4" t="s">
        <v>38</v>
      </c>
      <c r="D991" s="4" t="s">
        <v>39</v>
      </c>
      <c r="E991" s="5">
        <v>26351</v>
      </c>
      <c r="F991" s="5" t="s">
        <v>41</v>
      </c>
      <c r="G991" s="5">
        <f t="shared" si="31"/>
        <v>1</v>
      </c>
      <c r="H991" s="6">
        <v>42236</v>
      </c>
      <c r="I991" s="7">
        <v>0.69097222222222221</v>
      </c>
    </row>
    <row r="992" spans="1:9" x14ac:dyDescent="0.2">
      <c r="A992" s="1">
        <f t="shared" si="30"/>
        <v>42235</v>
      </c>
      <c r="B992" s="4" t="s">
        <v>37</v>
      </c>
      <c r="C992" s="4" t="s">
        <v>38</v>
      </c>
      <c r="D992" s="4" t="s">
        <v>39</v>
      </c>
      <c r="E992" s="5">
        <v>25853</v>
      </c>
      <c r="F992" s="5" t="s">
        <v>40</v>
      </c>
      <c r="G992" s="5">
        <f t="shared" si="31"/>
        <v>-1</v>
      </c>
      <c r="H992" s="6">
        <v>42235</v>
      </c>
      <c r="I992" s="7">
        <v>0.68611111111111101</v>
      </c>
    </row>
    <row r="993" spans="1:9" x14ac:dyDescent="0.2">
      <c r="A993" s="1">
        <f t="shared" si="30"/>
        <v>42234</v>
      </c>
      <c r="B993" s="4" t="s">
        <v>37</v>
      </c>
      <c r="C993" s="4" t="s">
        <v>38</v>
      </c>
      <c r="D993" s="4" t="s">
        <v>39</v>
      </c>
      <c r="E993" s="5">
        <v>25919</v>
      </c>
      <c r="F993" s="5" t="s">
        <v>41</v>
      </c>
      <c r="G993" s="5">
        <f t="shared" si="31"/>
        <v>1</v>
      </c>
      <c r="H993" s="6">
        <v>42234</v>
      </c>
      <c r="I993" s="7">
        <v>0.69374999999999998</v>
      </c>
    </row>
    <row r="994" spans="1:9" x14ac:dyDescent="0.2">
      <c r="A994" s="1">
        <f t="shared" si="30"/>
        <v>42233</v>
      </c>
      <c r="B994" s="4" t="s">
        <v>37</v>
      </c>
      <c r="C994" s="4" t="s">
        <v>38</v>
      </c>
      <c r="D994" s="4" t="s">
        <v>39</v>
      </c>
      <c r="E994" s="5">
        <v>25804</v>
      </c>
      <c r="F994" s="5" t="s">
        <v>40</v>
      </c>
      <c r="G994" s="5">
        <f t="shared" si="31"/>
        <v>-1</v>
      </c>
      <c r="H994" s="6">
        <v>42233</v>
      </c>
      <c r="I994" s="7">
        <v>0.69097222222222221</v>
      </c>
    </row>
    <row r="995" spans="1:9" x14ac:dyDescent="0.2">
      <c r="A995" s="1">
        <f t="shared" si="30"/>
        <v>42230</v>
      </c>
      <c r="B995" s="4" t="s">
        <v>37</v>
      </c>
      <c r="C995" s="4" t="s">
        <v>38</v>
      </c>
      <c r="D995" s="4" t="s">
        <v>39</v>
      </c>
      <c r="E995" s="5">
        <v>25690</v>
      </c>
      <c r="F995" s="5" t="s">
        <v>41</v>
      </c>
      <c r="G995" s="5">
        <f t="shared" si="31"/>
        <v>1</v>
      </c>
      <c r="H995" s="6">
        <v>42230</v>
      </c>
      <c r="I995" s="7">
        <v>0.70277777777777783</v>
      </c>
    </row>
    <row r="996" spans="1:9" x14ac:dyDescent="0.2">
      <c r="A996" s="1">
        <f t="shared" si="30"/>
        <v>42229</v>
      </c>
      <c r="B996" s="4" t="s">
        <v>37</v>
      </c>
      <c r="C996" s="4" t="s">
        <v>38</v>
      </c>
      <c r="D996" s="4" t="s">
        <v>39</v>
      </c>
      <c r="E996" s="5">
        <v>25710</v>
      </c>
      <c r="F996" s="5" t="s">
        <v>40</v>
      </c>
      <c r="G996" s="5">
        <f t="shared" si="31"/>
        <v>-1</v>
      </c>
      <c r="H996" s="6">
        <v>42229</v>
      </c>
      <c r="I996" s="7">
        <v>0.69305555555555554</v>
      </c>
    </row>
    <row r="997" spans="1:9" x14ac:dyDescent="0.2">
      <c r="A997" s="1">
        <f t="shared" si="30"/>
        <v>42228</v>
      </c>
      <c r="B997" s="4" t="s">
        <v>37</v>
      </c>
      <c r="C997" s="4" t="s">
        <v>38</v>
      </c>
      <c r="D997" s="4" t="s">
        <v>39</v>
      </c>
      <c r="E997" s="5">
        <v>25597</v>
      </c>
      <c r="F997" s="5" t="s">
        <v>41</v>
      </c>
      <c r="G997" s="5">
        <f t="shared" si="31"/>
        <v>1</v>
      </c>
      <c r="H997" s="6">
        <v>42228</v>
      </c>
      <c r="I997" s="7">
        <v>0.70208333333333339</v>
      </c>
    </row>
    <row r="998" spans="1:9" x14ac:dyDescent="0.2">
      <c r="A998" s="1">
        <f t="shared" si="30"/>
        <v>42227</v>
      </c>
      <c r="B998" s="4" t="s">
        <v>37</v>
      </c>
      <c r="C998" s="4" t="s">
        <v>38</v>
      </c>
      <c r="D998" s="4" t="s">
        <v>39</v>
      </c>
      <c r="E998" s="5">
        <v>25264</v>
      </c>
      <c r="F998" s="5" t="s">
        <v>41</v>
      </c>
      <c r="G998" s="5">
        <f t="shared" si="31"/>
        <v>1</v>
      </c>
      <c r="H998" s="6">
        <v>42227</v>
      </c>
      <c r="I998" s="7">
        <v>0.68958333333333333</v>
      </c>
    </row>
    <row r="999" spans="1:9" x14ac:dyDescent="0.2">
      <c r="A999" s="1">
        <f t="shared" si="30"/>
        <v>42226</v>
      </c>
      <c r="B999" s="4" t="s">
        <v>37</v>
      </c>
      <c r="C999" s="4" t="s">
        <v>38</v>
      </c>
      <c r="D999" s="4" t="s">
        <v>39</v>
      </c>
      <c r="E999" s="5">
        <v>24761</v>
      </c>
      <c r="F999" s="5" t="s">
        <v>40</v>
      </c>
      <c r="G999" s="5">
        <f t="shared" si="31"/>
        <v>-1</v>
      </c>
      <c r="H999" s="6">
        <v>42226</v>
      </c>
      <c r="I999" s="7">
        <v>0.6958333333333333</v>
      </c>
    </row>
    <row r="1000" spans="1:9" x14ac:dyDescent="0.2">
      <c r="A1000" s="1">
        <f t="shared" si="30"/>
        <v>42223</v>
      </c>
      <c r="B1000" s="4" t="s">
        <v>37</v>
      </c>
      <c r="C1000" s="4" t="s">
        <v>38</v>
      </c>
      <c r="D1000" s="4" t="s">
        <v>39</v>
      </c>
      <c r="E1000" s="5">
        <v>24668</v>
      </c>
      <c r="F1000" s="5" t="s">
        <v>40</v>
      </c>
      <c r="G1000" s="5">
        <f t="shared" si="31"/>
        <v>-1</v>
      </c>
      <c r="H1000" s="6">
        <v>42223</v>
      </c>
      <c r="I1000" s="7">
        <v>0.69374999999999998</v>
      </c>
    </row>
    <row r="1001" spans="1:9" x14ac:dyDescent="0.2">
      <c r="A1001" s="1">
        <f t="shared" si="30"/>
        <v>42222</v>
      </c>
      <c r="B1001" s="4" t="s">
        <v>37</v>
      </c>
      <c r="C1001" s="4" t="s">
        <v>38</v>
      </c>
      <c r="D1001" s="4" t="s">
        <v>39</v>
      </c>
      <c r="E1001" s="5">
        <v>24562</v>
      </c>
      <c r="F1001" s="5" t="s">
        <v>40</v>
      </c>
      <c r="G1001" s="5">
        <f t="shared" si="31"/>
        <v>-1</v>
      </c>
      <c r="H1001" s="6">
        <v>42222</v>
      </c>
      <c r="I1001" s="7">
        <v>0.69791666666666663</v>
      </c>
    </row>
    <row r="1002" spans="1:9" x14ac:dyDescent="0.2">
      <c r="A1002" s="1">
        <f t="shared" si="30"/>
        <v>42221</v>
      </c>
      <c r="B1002" s="4" t="s">
        <v>37</v>
      </c>
      <c r="C1002" s="4" t="s">
        <v>38</v>
      </c>
      <c r="D1002" s="4" t="s">
        <v>39</v>
      </c>
      <c r="E1002" s="5">
        <v>24590</v>
      </c>
      <c r="F1002" s="5" t="s">
        <v>40</v>
      </c>
      <c r="G1002" s="5">
        <f t="shared" si="31"/>
        <v>-1</v>
      </c>
      <c r="H1002" s="6">
        <v>42221</v>
      </c>
      <c r="I1002" s="7">
        <v>0.70208333333333339</v>
      </c>
    </row>
    <row r="1003" spans="1:9" x14ac:dyDescent="0.2">
      <c r="A1003" s="1">
        <f t="shared" si="30"/>
        <v>42220</v>
      </c>
      <c r="B1003" s="4" t="s">
        <v>37</v>
      </c>
      <c r="C1003" s="4" t="s">
        <v>38</v>
      </c>
      <c r="D1003" s="4" t="s">
        <v>39</v>
      </c>
      <c r="E1003" s="5">
        <v>24696</v>
      </c>
      <c r="F1003" s="5" t="s">
        <v>41</v>
      </c>
      <c r="G1003" s="5">
        <f t="shared" si="31"/>
        <v>1</v>
      </c>
      <c r="H1003" s="6">
        <v>42220</v>
      </c>
      <c r="I1003" s="7">
        <v>0.69791666666666663</v>
      </c>
    </row>
    <row r="1004" spans="1:9" x14ac:dyDescent="0.2">
      <c r="A1004" s="1">
        <f t="shared" si="30"/>
        <v>42219</v>
      </c>
      <c r="B1004" s="4" t="s">
        <v>37</v>
      </c>
      <c r="C1004" s="4" t="s">
        <v>38</v>
      </c>
      <c r="D1004" s="4" t="s">
        <v>39</v>
      </c>
      <c r="E1004" s="5">
        <v>24830</v>
      </c>
      <c r="F1004" s="5" t="s">
        <v>40</v>
      </c>
      <c r="G1004" s="5">
        <f t="shared" si="31"/>
        <v>-1</v>
      </c>
      <c r="H1004" s="6">
        <v>42219</v>
      </c>
      <c r="I1004" s="7">
        <v>0.70277777777777783</v>
      </c>
    </row>
    <row r="1005" spans="1:9" x14ac:dyDescent="0.2">
      <c r="A1005" s="1">
        <f t="shared" si="30"/>
        <v>42216</v>
      </c>
      <c r="B1005" s="4" t="s">
        <v>37</v>
      </c>
      <c r="C1005" s="4" t="s">
        <v>38</v>
      </c>
      <c r="D1005" s="4" t="s">
        <v>39</v>
      </c>
      <c r="E1005" s="5">
        <v>24592</v>
      </c>
      <c r="F1005" s="5" t="s">
        <v>40</v>
      </c>
      <c r="G1005" s="5">
        <f t="shared" si="31"/>
        <v>-1</v>
      </c>
      <c r="H1005" s="6">
        <v>42216</v>
      </c>
      <c r="I1005" s="7">
        <v>0.70972222222222225</v>
      </c>
    </row>
    <row r="1006" spans="1:9" x14ac:dyDescent="0.2">
      <c r="A1006" s="1">
        <f t="shared" si="30"/>
        <v>42215</v>
      </c>
      <c r="B1006" s="4" t="s">
        <v>37</v>
      </c>
      <c r="C1006" s="4" t="s">
        <v>38</v>
      </c>
      <c r="D1006" s="4" t="s">
        <v>39</v>
      </c>
      <c r="E1006" s="5">
        <v>24684</v>
      </c>
      <c r="F1006" s="5" t="s">
        <v>41</v>
      </c>
      <c r="G1006" s="5">
        <f t="shared" si="31"/>
        <v>1</v>
      </c>
      <c r="H1006" s="6">
        <v>42215</v>
      </c>
      <c r="I1006" s="7">
        <v>0.69652777777777775</v>
      </c>
    </row>
    <row r="1007" spans="1:9" x14ac:dyDescent="0.2">
      <c r="A1007" s="1">
        <f t="shared" si="30"/>
        <v>42214</v>
      </c>
      <c r="B1007" s="4" t="s">
        <v>37</v>
      </c>
      <c r="C1007" s="4" t="s">
        <v>38</v>
      </c>
      <c r="D1007" s="4" t="s">
        <v>39</v>
      </c>
      <c r="E1007" s="5">
        <v>24824</v>
      </c>
      <c r="F1007" s="5" t="s">
        <v>40</v>
      </c>
      <c r="G1007" s="5">
        <f t="shared" si="31"/>
        <v>-1</v>
      </c>
      <c r="H1007" s="6">
        <v>42214</v>
      </c>
      <c r="I1007" s="7">
        <v>0.70000000000000007</v>
      </c>
    </row>
    <row r="1008" spans="1:9" x14ac:dyDescent="0.2">
      <c r="A1008" s="1">
        <f t="shared" si="30"/>
        <v>42213</v>
      </c>
      <c r="B1008" s="4" t="s">
        <v>37</v>
      </c>
      <c r="C1008" s="4" t="s">
        <v>38</v>
      </c>
      <c r="D1008" s="4" t="s">
        <v>39</v>
      </c>
      <c r="E1008" s="5">
        <v>24800</v>
      </c>
      <c r="F1008" s="5" t="s">
        <v>40</v>
      </c>
      <c r="G1008" s="5">
        <f t="shared" si="31"/>
        <v>-1</v>
      </c>
      <c r="H1008" s="6">
        <v>42213</v>
      </c>
      <c r="I1008" s="7">
        <v>0.69027777777777777</v>
      </c>
    </row>
    <row r="1009" spans="1:9" x14ac:dyDescent="0.2">
      <c r="A1009" s="1">
        <f t="shared" si="30"/>
        <v>42212</v>
      </c>
      <c r="B1009" s="4" t="s">
        <v>37</v>
      </c>
      <c r="C1009" s="4" t="s">
        <v>38</v>
      </c>
      <c r="D1009" s="4" t="s">
        <v>39</v>
      </c>
      <c r="E1009" s="5">
        <v>24951</v>
      </c>
      <c r="F1009" s="5" t="s">
        <v>40</v>
      </c>
      <c r="G1009" s="5">
        <f t="shared" si="31"/>
        <v>-1</v>
      </c>
      <c r="H1009" s="6">
        <v>42212</v>
      </c>
      <c r="I1009" s="7">
        <v>0.70277777777777783</v>
      </c>
    </row>
    <row r="1010" spans="1:9" x14ac:dyDescent="0.2">
      <c r="A1010" s="1">
        <f t="shared" si="30"/>
        <v>42209</v>
      </c>
      <c r="B1010" s="4" t="s">
        <v>37</v>
      </c>
      <c r="C1010" s="4" t="s">
        <v>38</v>
      </c>
      <c r="D1010" s="4" t="s">
        <v>39</v>
      </c>
      <c r="E1010" s="5">
        <v>24599</v>
      </c>
      <c r="F1010" s="5" t="s">
        <v>40</v>
      </c>
      <c r="G1010" s="5">
        <f t="shared" si="31"/>
        <v>-1</v>
      </c>
      <c r="H1010" s="6">
        <v>42209</v>
      </c>
      <c r="I1010" s="7">
        <v>0.69930555555555562</v>
      </c>
    </row>
    <row r="1011" spans="1:9" x14ac:dyDescent="0.2">
      <c r="A1011" s="1">
        <f t="shared" si="30"/>
        <v>42208</v>
      </c>
      <c r="B1011" s="4" t="s">
        <v>37</v>
      </c>
      <c r="C1011" s="4" t="s">
        <v>38</v>
      </c>
      <c r="D1011" s="4" t="s">
        <v>39</v>
      </c>
      <c r="E1011" s="5">
        <v>25010</v>
      </c>
      <c r="F1011" s="5" t="s">
        <v>41</v>
      </c>
      <c r="G1011" s="5">
        <f t="shared" si="31"/>
        <v>1</v>
      </c>
      <c r="H1011" s="6">
        <v>42208</v>
      </c>
      <c r="I1011" s="7">
        <v>0.69930555555555562</v>
      </c>
    </row>
    <row r="1012" spans="1:9" x14ac:dyDescent="0.2">
      <c r="A1012" s="1">
        <f t="shared" si="30"/>
        <v>42207</v>
      </c>
      <c r="B1012" s="4" t="s">
        <v>37</v>
      </c>
      <c r="C1012" s="4" t="s">
        <v>38</v>
      </c>
      <c r="D1012" s="4" t="s">
        <v>39</v>
      </c>
      <c r="E1012" s="5">
        <v>24828</v>
      </c>
      <c r="F1012" s="5" t="s">
        <v>40</v>
      </c>
      <c r="G1012" s="5">
        <f t="shared" si="31"/>
        <v>-1</v>
      </c>
      <c r="H1012" s="6">
        <v>42207</v>
      </c>
      <c r="I1012" s="7">
        <v>0.6972222222222223</v>
      </c>
    </row>
    <row r="1013" spans="1:9" x14ac:dyDescent="0.2">
      <c r="A1013" s="1">
        <f t="shared" si="30"/>
        <v>42206</v>
      </c>
      <c r="B1013" s="4" t="s">
        <v>37</v>
      </c>
      <c r="C1013" s="4" t="s">
        <v>38</v>
      </c>
      <c r="D1013" s="4" t="s">
        <v>39</v>
      </c>
      <c r="E1013" s="5">
        <v>25059</v>
      </c>
      <c r="F1013" s="5" t="s">
        <v>41</v>
      </c>
      <c r="G1013" s="5">
        <f t="shared" si="31"/>
        <v>1</v>
      </c>
      <c r="H1013" s="6">
        <v>42206</v>
      </c>
      <c r="I1013" s="7">
        <v>0.69305555555555554</v>
      </c>
    </row>
    <row r="1014" spans="1:9" x14ac:dyDescent="0.2">
      <c r="A1014" s="1">
        <f t="shared" si="30"/>
        <v>42205</v>
      </c>
      <c r="B1014" s="4" t="s">
        <v>37</v>
      </c>
      <c r="C1014" s="4" t="s">
        <v>38</v>
      </c>
      <c r="D1014" s="4" t="s">
        <v>39</v>
      </c>
      <c r="E1014" s="5">
        <v>25248</v>
      </c>
      <c r="F1014" s="5" t="s">
        <v>41</v>
      </c>
      <c r="G1014" s="5">
        <f t="shared" si="31"/>
        <v>1</v>
      </c>
      <c r="H1014" s="6">
        <v>42205</v>
      </c>
      <c r="I1014" s="7">
        <v>0.69861111111111107</v>
      </c>
    </row>
    <row r="1015" spans="1:9" x14ac:dyDescent="0.2">
      <c r="A1015" s="1">
        <f t="shared" si="30"/>
        <v>42205</v>
      </c>
      <c r="B1015" s="4" t="s">
        <v>37</v>
      </c>
      <c r="C1015" s="4" t="s">
        <v>38</v>
      </c>
      <c r="D1015" s="4" t="s">
        <v>39</v>
      </c>
      <c r="E1015" s="5">
        <v>25248</v>
      </c>
      <c r="F1015" s="5" t="s">
        <v>41</v>
      </c>
      <c r="G1015" s="5">
        <f t="shared" si="31"/>
        <v>1</v>
      </c>
      <c r="H1015" s="6">
        <v>42205</v>
      </c>
      <c r="I1015" s="7">
        <v>0.69861111111111107</v>
      </c>
    </row>
    <row r="1016" spans="1:9" x14ac:dyDescent="0.2">
      <c r="A1016" s="1">
        <f t="shared" si="30"/>
        <v>42202</v>
      </c>
      <c r="B1016" s="4" t="s">
        <v>37</v>
      </c>
      <c r="C1016" s="4" t="s">
        <v>38</v>
      </c>
      <c r="D1016" s="4" t="s">
        <v>39</v>
      </c>
      <c r="E1016" s="5">
        <v>25693</v>
      </c>
      <c r="F1016" s="5" t="s">
        <v>40</v>
      </c>
      <c r="G1016" s="5">
        <f t="shared" si="31"/>
        <v>-1</v>
      </c>
      <c r="H1016" s="6">
        <v>42202</v>
      </c>
      <c r="I1016" s="7">
        <v>0.69652777777777775</v>
      </c>
    </row>
    <row r="1017" spans="1:9" x14ac:dyDescent="0.2">
      <c r="A1017" s="1">
        <f t="shared" si="30"/>
        <v>42201</v>
      </c>
      <c r="B1017" s="4" t="s">
        <v>37</v>
      </c>
      <c r="C1017" s="4" t="s">
        <v>38</v>
      </c>
      <c r="D1017" s="4" t="s">
        <v>39</v>
      </c>
      <c r="E1017" s="5">
        <v>25708</v>
      </c>
      <c r="F1017" s="5" t="s">
        <v>40</v>
      </c>
      <c r="G1017" s="5">
        <f t="shared" si="31"/>
        <v>-1</v>
      </c>
      <c r="H1017" s="6">
        <v>42201</v>
      </c>
      <c r="I1017" s="7">
        <v>0.69236111111111109</v>
      </c>
    </row>
    <row r="1018" spans="1:9" x14ac:dyDescent="0.2">
      <c r="A1018" s="1">
        <f t="shared" si="30"/>
        <v>42200</v>
      </c>
      <c r="B1018" s="4" t="s">
        <v>37</v>
      </c>
      <c r="C1018" s="4" t="s">
        <v>38</v>
      </c>
      <c r="D1018" s="4" t="s">
        <v>39</v>
      </c>
      <c r="E1018" s="5">
        <v>25890</v>
      </c>
      <c r="F1018" s="5" t="s">
        <v>41</v>
      </c>
      <c r="G1018" s="5">
        <f t="shared" si="31"/>
        <v>1</v>
      </c>
      <c r="H1018" s="6">
        <v>42200</v>
      </c>
      <c r="I1018" s="7">
        <v>0.70347222222222217</v>
      </c>
    </row>
    <row r="1019" spans="1:9" x14ac:dyDescent="0.2">
      <c r="A1019" s="1">
        <f t="shared" si="30"/>
        <v>42199</v>
      </c>
      <c r="B1019" s="4" t="s">
        <v>37</v>
      </c>
      <c r="C1019" s="4" t="s">
        <v>38</v>
      </c>
      <c r="D1019" s="4" t="s">
        <v>39</v>
      </c>
      <c r="E1019" s="5">
        <v>25858</v>
      </c>
      <c r="F1019" s="5" t="s">
        <v>40</v>
      </c>
      <c r="G1019" s="5">
        <f t="shared" si="31"/>
        <v>-1</v>
      </c>
      <c r="H1019" s="6">
        <v>42199</v>
      </c>
      <c r="I1019" s="7">
        <v>0.69374999999999998</v>
      </c>
    </row>
    <row r="1020" spans="1:9" x14ac:dyDescent="0.2">
      <c r="A1020" s="1">
        <f t="shared" si="30"/>
        <v>42198</v>
      </c>
      <c r="B1020" s="4" t="s">
        <v>37</v>
      </c>
      <c r="C1020" s="4" t="s">
        <v>38</v>
      </c>
      <c r="D1020" s="4" t="s">
        <v>39</v>
      </c>
      <c r="E1020" s="5">
        <v>25922</v>
      </c>
      <c r="F1020" s="5" t="s">
        <v>40</v>
      </c>
      <c r="G1020" s="5">
        <f t="shared" si="31"/>
        <v>-1</v>
      </c>
      <c r="H1020" s="6">
        <v>42198</v>
      </c>
      <c r="I1020" s="7">
        <v>0.70694444444444438</v>
      </c>
    </row>
    <row r="1021" spans="1:9" x14ac:dyDescent="0.2">
      <c r="A1021" s="1">
        <f t="shared" si="30"/>
        <v>42195</v>
      </c>
      <c r="B1021" s="4" t="s">
        <v>37</v>
      </c>
      <c r="C1021" s="4" t="s">
        <v>38</v>
      </c>
      <c r="D1021" s="4" t="s">
        <v>39</v>
      </c>
      <c r="E1021" s="5">
        <v>26014</v>
      </c>
      <c r="F1021" s="5" t="s">
        <v>41</v>
      </c>
      <c r="G1021" s="5">
        <f t="shared" si="31"/>
        <v>1</v>
      </c>
      <c r="H1021" s="6">
        <v>42195</v>
      </c>
      <c r="I1021" s="7">
        <v>0.68541666666666667</v>
      </c>
    </row>
    <row r="1022" spans="1:9" x14ac:dyDescent="0.2">
      <c r="A1022" s="1">
        <f t="shared" si="30"/>
        <v>42195</v>
      </c>
      <c r="B1022" s="4" t="s">
        <v>37</v>
      </c>
      <c r="C1022" s="4" t="s">
        <v>38</v>
      </c>
      <c r="D1022" s="4" t="s">
        <v>39</v>
      </c>
      <c r="E1022" s="5">
        <v>26014</v>
      </c>
      <c r="F1022" s="5" t="s">
        <v>41</v>
      </c>
      <c r="G1022" s="5">
        <f t="shared" si="31"/>
        <v>1</v>
      </c>
      <c r="H1022" s="6">
        <v>42195</v>
      </c>
      <c r="I1022" s="7">
        <v>0.68541666666666667</v>
      </c>
    </row>
    <row r="1023" spans="1:9" x14ac:dyDescent="0.2">
      <c r="A1023" s="1">
        <f t="shared" si="30"/>
        <v>42194</v>
      </c>
      <c r="B1023" s="4" t="s">
        <v>37</v>
      </c>
      <c r="C1023" s="4" t="s">
        <v>38</v>
      </c>
      <c r="D1023" s="4" t="s">
        <v>39</v>
      </c>
      <c r="E1023" s="5">
        <v>26026</v>
      </c>
      <c r="F1023" s="5" t="s">
        <v>40</v>
      </c>
      <c r="G1023" s="5">
        <f t="shared" si="31"/>
        <v>-1</v>
      </c>
      <c r="H1023" s="6">
        <v>42194</v>
      </c>
      <c r="I1023" s="7">
        <v>0.69305555555555554</v>
      </c>
    </row>
    <row r="1024" spans="1:9" x14ac:dyDescent="0.2">
      <c r="A1024" s="1">
        <f t="shared" si="30"/>
        <v>42193</v>
      </c>
      <c r="B1024" s="4" t="s">
        <v>37</v>
      </c>
      <c r="C1024" s="4" t="s">
        <v>38</v>
      </c>
      <c r="D1024" s="4" t="s">
        <v>39</v>
      </c>
      <c r="E1024" s="5">
        <v>25937</v>
      </c>
      <c r="F1024" s="5" t="s">
        <v>41</v>
      </c>
      <c r="G1024" s="5">
        <f t="shared" si="31"/>
        <v>1</v>
      </c>
      <c r="H1024" s="6">
        <v>42193</v>
      </c>
      <c r="I1024" s="7">
        <v>0.69652777777777775</v>
      </c>
    </row>
    <row r="1025" spans="1:9" x14ac:dyDescent="0.2">
      <c r="A1025" s="1">
        <f t="shared" si="30"/>
        <v>42192</v>
      </c>
      <c r="B1025" s="4" t="s">
        <v>37</v>
      </c>
      <c r="C1025" s="4" t="s">
        <v>38</v>
      </c>
      <c r="D1025" s="4" t="s">
        <v>39</v>
      </c>
      <c r="E1025" s="5">
        <v>26081</v>
      </c>
      <c r="F1025" s="5" t="s">
        <v>40</v>
      </c>
      <c r="G1025" s="5">
        <f t="shared" si="31"/>
        <v>-1</v>
      </c>
      <c r="H1025" s="6">
        <v>42192</v>
      </c>
      <c r="I1025" s="7">
        <v>0.7055555555555556</v>
      </c>
    </row>
    <row r="1026" spans="1:9" x14ac:dyDescent="0.2">
      <c r="A1026" s="1">
        <f t="shared" si="30"/>
        <v>42191</v>
      </c>
      <c r="B1026" s="4" t="s">
        <v>37</v>
      </c>
      <c r="C1026" s="4" t="s">
        <v>38</v>
      </c>
      <c r="D1026" s="4" t="s">
        <v>39</v>
      </c>
      <c r="E1026" s="5">
        <v>26086</v>
      </c>
      <c r="F1026" s="5" t="s">
        <v>40</v>
      </c>
      <c r="G1026" s="5">
        <f t="shared" si="31"/>
        <v>-1</v>
      </c>
      <c r="H1026" s="6">
        <v>42191</v>
      </c>
      <c r="I1026" s="7">
        <v>0.68819444444444444</v>
      </c>
    </row>
    <row r="1027" spans="1:9" x14ac:dyDescent="0.2">
      <c r="A1027" s="1">
        <f t="shared" ref="A1027:A1090" si="32">H1027</f>
        <v>42188</v>
      </c>
      <c r="B1027" s="4" t="s">
        <v>37</v>
      </c>
      <c r="C1027" s="4" t="s">
        <v>38</v>
      </c>
      <c r="D1027" s="4" t="s">
        <v>39</v>
      </c>
      <c r="E1027" s="5">
        <v>26148</v>
      </c>
      <c r="F1027" s="5" t="s">
        <v>41</v>
      </c>
      <c r="G1027" s="5">
        <f t="shared" ref="G1027:G1090" si="33">IF(F1027="-",-1,1)</f>
        <v>1</v>
      </c>
      <c r="H1027" s="6">
        <v>42188</v>
      </c>
      <c r="I1027" s="7">
        <v>0.69097222222222221</v>
      </c>
    </row>
    <row r="1028" spans="1:9" x14ac:dyDescent="0.2">
      <c r="A1028" s="1">
        <f t="shared" si="32"/>
        <v>42187</v>
      </c>
      <c r="B1028" s="4" t="s">
        <v>37</v>
      </c>
      <c r="C1028" s="4" t="s">
        <v>38</v>
      </c>
      <c r="D1028" s="4" t="s">
        <v>39</v>
      </c>
      <c r="E1028" s="5">
        <v>26042</v>
      </c>
      <c r="F1028" s="5" t="s">
        <v>40</v>
      </c>
      <c r="G1028" s="5">
        <f t="shared" si="33"/>
        <v>-1</v>
      </c>
      <c r="H1028" s="6">
        <v>42187</v>
      </c>
      <c r="I1028" s="7">
        <v>0.69861111111111107</v>
      </c>
    </row>
    <row r="1029" spans="1:9" x14ac:dyDescent="0.2">
      <c r="A1029" s="1">
        <f t="shared" si="32"/>
        <v>42186</v>
      </c>
      <c r="B1029" s="4" t="s">
        <v>37</v>
      </c>
      <c r="C1029" s="4" t="s">
        <v>38</v>
      </c>
      <c r="D1029" s="4" t="s">
        <v>39</v>
      </c>
      <c r="E1029" s="5">
        <v>26263</v>
      </c>
      <c r="F1029" s="5" t="s">
        <v>40</v>
      </c>
      <c r="G1029" s="5">
        <f t="shared" si="33"/>
        <v>-1</v>
      </c>
      <c r="H1029" s="6">
        <v>42186</v>
      </c>
      <c r="I1029" s="7">
        <v>0.70138888888888884</v>
      </c>
    </row>
    <row r="1030" spans="1:9" x14ac:dyDescent="0.2">
      <c r="A1030" s="1">
        <f t="shared" si="32"/>
        <v>42185</v>
      </c>
      <c r="B1030" s="4" t="s">
        <v>37</v>
      </c>
      <c r="C1030" s="4" t="s">
        <v>38</v>
      </c>
      <c r="D1030" s="4" t="s">
        <v>39</v>
      </c>
      <c r="E1030" s="5">
        <v>26356</v>
      </c>
      <c r="F1030" s="5" t="s">
        <v>40</v>
      </c>
      <c r="G1030" s="5">
        <f t="shared" si="33"/>
        <v>-1</v>
      </c>
      <c r="H1030" s="6">
        <v>42185</v>
      </c>
      <c r="I1030" s="7">
        <v>0.71250000000000002</v>
      </c>
    </row>
    <row r="1031" spans="1:9" x14ac:dyDescent="0.2">
      <c r="A1031" s="1">
        <f t="shared" si="32"/>
        <v>42184</v>
      </c>
      <c r="B1031" s="4" t="s">
        <v>37</v>
      </c>
      <c r="C1031" s="4" t="s">
        <v>38</v>
      </c>
      <c r="D1031" s="4" t="s">
        <v>39</v>
      </c>
      <c r="E1031" s="5">
        <v>26544</v>
      </c>
      <c r="F1031" s="5" t="s">
        <v>40</v>
      </c>
      <c r="G1031" s="5">
        <f t="shared" si="33"/>
        <v>-1</v>
      </c>
      <c r="H1031" s="6">
        <v>42184</v>
      </c>
      <c r="I1031" s="7">
        <v>0.70138888888888884</v>
      </c>
    </row>
    <row r="1032" spans="1:9" x14ac:dyDescent="0.2">
      <c r="A1032" s="1">
        <f t="shared" si="32"/>
        <v>42181</v>
      </c>
      <c r="B1032" s="4" t="s">
        <v>37</v>
      </c>
      <c r="C1032" s="4" t="s">
        <v>38</v>
      </c>
      <c r="D1032" s="4" t="s">
        <v>39</v>
      </c>
      <c r="E1032" s="5">
        <v>26349</v>
      </c>
      <c r="F1032" s="5" t="s">
        <v>41</v>
      </c>
      <c r="G1032" s="5">
        <f t="shared" si="33"/>
        <v>1</v>
      </c>
      <c r="H1032" s="6">
        <v>42181</v>
      </c>
      <c r="I1032" s="7">
        <v>0.68680555555555556</v>
      </c>
    </row>
    <row r="1033" spans="1:9" x14ac:dyDescent="0.2">
      <c r="A1033" s="1">
        <f t="shared" si="32"/>
        <v>42180</v>
      </c>
      <c r="B1033" s="4" t="s">
        <v>37</v>
      </c>
      <c r="C1033" s="4" t="s">
        <v>38</v>
      </c>
      <c r="D1033" s="4" t="s">
        <v>39</v>
      </c>
      <c r="E1033" s="5">
        <v>26322</v>
      </c>
      <c r="F1033" s="5" t="s">
        <v>40</v>
      </c>
      <c r="G1033" s="5">
        <f t="shared" si="33"/>
        <v>-1</v>
      </c>
      <c r="H1033" s="6">
        <v>42180</v>
      </c>
      <c r="I1033" s="7">
        <v>0.68680555555555556</v>
      </c>
    </row>
    <row r="1034" spans="1:9" x14ac:dyDescent="0.2">
      <c r="A1034" s="1">
        <f t="shared" si="32"/>
        <v>42179</v>
      </c>
      <c r="B1034" s="4" t="s">
        <v>37</v>
      </c>
      <c r="C1034" s="4" t="s">
        <v>38</v>
      </c>
      <c r="D1034" s="4" t="s">
        <v>39</v>
      </c>
      <c r="E1034" s="5">
        <v>26448</v>
      </c>
      <c r="F1034" s="5" t="s">
        <v>40</v>
      </c>
      <c r="G1034" s="5">
        <f t="shared" si="33"/>
        <v>-1</v>
      </c>
      <c r="H1034" s="6">
        <v>42179</v>
      </c>
      <c r="I1034" s="7">
        <v>0.69444444444444453</v>
      </c>
    </row>
    <row r="1035" spans="1:9" x14ac:dyDescent="0.2">
      <c r="A1035" s="1">
        <f t="shared" si="32"/>
        <v>42178</v>
      </c>
      <c r="B1035" s="4" t="s">
        <v>37</v>
      </c>
      <c r="C1035" s="4" t="s">
        <v>38</v>
      </c>
      <c r="D1035" s="4" t="s">
        <v>39</v>
      </c>
      <c r="E1035" s="5">
        <v>26509</v>
      </c>
      <c r="F1035" s="5" t="s">
        <v>40</v>
      </c>
      <c r="G1035" s="5">
        <f t="shared" si="33"/>
        <v>-1</v>
      </c>
      <c r="H1035" s="6">
        <v>42178</v>
      </c>
      <c r="I1035" s="7">
        <v>0.70624999999999993</v>
      </c>
    </row>
    <row r="1036" spans="1:9" x14ac:dyDescent="0.2">
      <c r="A1036" s="1">
        <f t="shared" si="32"/>
        <v>42177</v>
      </c>
      <c r="B1036" s="4" t="s">
        <v>37</v>
      </c>
      <c r="C1036" s="4" t="s">
        <v>38</v>
      </c>
      <c r="D1036" s="4" t="s">
        <v>39</v>
      </c>
      <c r="E1036" s="5">
        <v>26716</v>
      </c>
      <c r="F1036" s="5" t="s">
        <v>40</v>
      </c>
      <c r="G1036" s="5">
        <f t="shared" si="33"/>
        <v>-1</v>
      </c>
      <c r="H1036" s="6">
        <v>42177</v>
      </c>
      <c r="I1036" s="7">
        <v>0.68611111111111101</v>
      </c>
    </row>
    <row r="1037" spans="1:9" x14ac:dyDescent="0.2">
      <c r="A1037" s="1">
        <f t="shared" si="32"/>
        <v>42174</v>
      </c>
      <c r="B1037" s="4" t="s">
        <v>37</v>
      </c>
      <c r="C1037" s="4" t="s">
        <v>38</v>
      </c>
      <c r="D1037" s="4" t="s">
        <v>39</v>
      </c>
      <c r="E1037" s="5">
        <v>26884</v>
      </c>
      <c r="F1037" s="5" t="s">
        <v>40</v>
      </c>
      <c r="G1037" s="5">
        <f t="shared" si="33"/>
        <v>-1</v>
      </c>
      <c r="H1037" s="6">
        <v>42174</v>
      </c>
      <c r="I1037" s="7">
        <v>0.70347222222222217</v>
      </c>
    </row>
    <row r="1038" spans="1:9" x14ac:dyDescent="0.2">
      <c r="A1038" s="1">
        <f t="shared" si="32"/>
        <v>42173</v>
      </c>
      <c r="B1038" s="4" t="s">
        <v>37</v>
      </c>
      <c r="C1038" s="4" t="s">
        <v>38</v>
      </c>
      <c r="D1038" s="4" t="s">
        <v>39</v>
      </c>
      <c r="E1038" s="5">
        <v>26844</v>
      </c>
      <c r="F1038" s="5" t="s">
        <v>41</v>
      </c>
      <c r="G1038" s="5">
        <f t="shared" si="33"/>
        <v>1</v>
      </c>
      <c r="H1038" s="6">
        <v>42173</v>
      </c>
      <c r="I1038" s="7">
        <v>0.69236111111111109</v>
      </c>
    </row>
    <row r="1039" spans="1:9" x14ac:dyDescent="0.2">
      <c r="A1039" s="1">
        <f t="shared" si="32"/>
        <v>42172</v>
      </c>
      <c r="B1039" s="4" t="s">
        <v>37</v>
      </c>
      <c r="C1039" s="4" t="s">
        <v>38</v>
      </c>
      <c r="D1039" s="4" t="s">
        <v>39</v>
      </c>
      <c r="E1039" s="5">
        <v>26668</v>
      </c>
      <c r="F1039" s="5" t="s">
        <v>40</v>
      </c>
      <c r="G1039" s="5">
        <f t="shared" si="33"/>
        <v>-1</v>
      </c>
      <c r="H1039" s="6">
        <v>42172</v>
      </c>
      <c r="I1039" s="7">
        <v>0.70347222222222217</v>
      </c>
    </row>
    <row r="1040" spans="1:9" x14ac:dyDescent="0.2">
      <c r="A1040" s="1">
        <f t="shared" si="32"/>
        <v>42171</v>
      </c>
      <c r="B1040" s="4" t="s">
        <v>37</v>
      </c>
      <c r="C1040" s="4" t="s">
        <v>38</v>
      </c>
      <c r="D1040" s="4" t="s">
        <v>39</v>
      </c>
      <c r="E1040" s="5">
        <v>26846</v>
      </c>
      <c r="F1040" s="5" t="s">
        <v>40</v>
      </c>
      <c r="G1040" s="5">
        <f t="shared" si="33"/>
        <v>-1</v>
      </c>
      <c r="H1040" s="6">
        <v>42171</v>
      </c>
      <c r="I1040" s="7">
        <v>0.69930555555555562</v>
      </c>
    </row>
    <row r="1041" spans="1:9" x14ac:dyDescent="0.2">
      <c r="A1041" s="1">
        <f t="shared" si="32"/>
        <v>42170</v>
      </c>
      <c r="B1041" s="4" t="s">
        <v>37</v>
      </c>
      <c r="C1041" s="4" t="s">
        <v>38</v>
      </c>
      <c r="D1041" s="4" t="s">
        <v>39</v>
      </c>
      <c r="E1041" s="5">
        <v>26630</v>
      </c>
      <c r="F1041" s="5" t="s">
        <v>40</v>
      </c>
      <c r="G1041" s="5">
        <f t="shared" si="33"/>
        <v>-1</v>
      </c>
      <c r="H1041" s="6">
        <v>42170</v>
      </c>
      <c r="I1041" s="7">
        <v>0.70694444444444438</v>
      </c>
    </row>
    <row r="1042" spans="1:9" x14ac:dyDescent="0.2">
      <c r="A1042" s="1">
        <f t="shared" si="32"/>
        <v>42167</v>
      </c>
      <c r="B1042" s="4" t="s">
        <v>37</v>
      </c>
      <c r="C1042" s="4" t="s">
        <v>38</v>
      </c>
      <c r="D1042" s="4" t="s">
        <v>39</v>
      </c>
      <c r="E1042" s="5">
        <v>26700</v>
      </c>
      <c r="F1042" s="5" t="s">
        <v>40</v>
      </c>
      <c r="G1042" s="5">
        <f t="shared" si="33"/>
        <v>-1</v>
      </c>
      <c r="H1042" s="6">
        <v>42167</v>
      </c>
      <c r="I1042" s="7">
        <v>0.68819444444444444</v>
      </c>
    </row>
    <row r="1043" spans="1:9" x14ac:dyDescent="0.2">
      <c r="A1043" s="1">
        <f t="shared" si="32"/>
        <v>42166</v>
      </c>
      <c r="B1043" s="4" t="s">
        <v>37</v>
      </c>
      <c r="C1043" s="4" t="s">
        <v>38</v>
      </c>
      <c r="D1043" s="4" t="s">
        <v>39</v>
      </c>
      <c r="E1043" s="5">
        <v>26687</v>
      </c>
      <c r="F1043" s="5" t="s">
        <v>40</v>
      </c>
      <c r="G1043" s="5">
        <f t="shared" si="33"/>
        <v>-1</v>
      </c>
      <c r="H1043" s="6">
        <v>42166</v>
      </c>
      <c r="I1043" s="7">
        <v>0.69097222222222221</v>
      </c>
    </row>
    <row r="1044" spans="1:9" x14ac:dyDescent="0.2">
      <c r="A1044" s="1">
        <f t="shared" si="32"/>
        <v>42165</v>
      </c>
      <c r="B1044" s="4" t="s">
        <v>37</v>
      </c>
      <c r="C1044" s="4" t="s">
        <v>38</v>
      </c>
      <c r="D1044" s="4" t="s">
        <v>39</v>
      </c>
      <c r="E1044" s="5">
        <v>26772</v>
      </c>
      <c r="F1044" s="5" t="s">
        <v>41</v>
      </c>
      <c r="G1044" s="5">
        <f t="shared" si="33"/>
        <v>1</v>
      </c>
      <c r="H1044" s="6">
        <v>42165</v>
      </c>
      <c r="I1044" s="7">
        <v>0.69166666666666676</v>
      </c>
    </row>
    <row r="1045" spans="1:9" x14ac:dyDescent="0.2">
      <c r="A1045" s="1">
        <f t="shared" si="32"/>
        <v>42164</v>
      </c>
      <c r="B1045" s="4" t="s">
        <v>37</v>
      </c>
      <c r="C1045" s="4" t="s">
        <v>38</v>
      </c>
      <c r="D1045" s="4" t="s">
        <v>39</v>
      </c>
      <c r="E1045" s="5">
        <v>26731</v>
      </c>
      <c r="F1045" s="5" t="s">
        <v>41</v>
      </c>
      <c r="G1045" s="5">
        <f t="shared" si="33"/>
        <v>1</v>
      </c>
      <c r="H1045" s="6">
        <v>42164</v>
      </c>
      <c r="I1045" s="7">
        <v>0.69791666666666663</v>
      </c>
    </row>
    <row r="1046" spans="1:9" x14ac:dyDescent="0.2">
      <c r="A1046" s="1">
        <f t="shared" si="32"/>
        <v>42163</v>
      </c>
      <c r="B1046" s="4" t="s">
        <v>37</v>
      </c>
      <c r="C1046" s="4" t="s">
        <v>38</v>
      </c>
      <c r="D1046" s="4" t="s">
        <v>39</v>
      </c>
      <c r="E1046" s="5">
        <v>26628</v>
      </c>
      <c r="F1046" s="5" t="s">
        <v>41</v>
      </c>
      <c r="G1046" s="5">
        <f t="shared" si="33"/>
        <v>1</v>
      </c>
      <c r="H1046" s="6">
        <v>42163</v>
      </c>
      <c r="I1046" s="7">
        <v>0.7055555555555556</v>
      </c>
    </row>
    <row r="1047" spans="1:9" x14ac:dyDescent="0.2">
      <c r="A1047" s="1">
        <f t="shared" si="32"/>
        <v>42160</v>
      </c>
      <c r="B1047" s="4" t="s">
        <v>37</v>
      </c>
      <c r="C1047" s="4" t="s">
        <v>38</v>
      </c>
      <c r="D1047" s="4" t="s">
        <v>39</v>
      </c>
      <c r="E1047" s="5">
        <v>26556</v>
      </c>
      <c r="F1047" s="5" t="s">
        <v>40</v>
      </c>
      <c r="G1047" s="5">
        <f t="shared" si="33"/>
        <v>-1</v>
      </c>
      <c r="H1047" s="6">
        <v>42160</v>
      </c>
      <c r="I1047" s="7">
        <v>0.71388888888888891</v>
      </c>
    </row>
    <row r="1048" spans="1:9" x14ac:dyDescent="0.2">
      <c r="A1048" s="1">
        <f t="shared" si="32"/>
        <v>42159</v>
      </c>
      <c r="B1048" s="4" t="s">
        <v>37</v>
      </c>
      <c r="C1048" s="4" t="s">
        <v>38</v>
      </c>
      <c r="D1048" s="4" t="s">
        <v>39</v>
      </c>
      <c r="E1048" s="5">
        <v>26798</v>
      </c>
      <c r="F1048" s="5" t="s">
        <v>40</v>
      </c>
      <c r="G1048" s="5">
        <f t="shared" si="33"/>
        <v>-1</v>
      </c>
      <c r="H1048" s="6">
        <v>42159</v>
      </c>
      <c r="I1048" s="7">
        <v>0.71180555555555547</v>
      </c>
    </row>
    <row r="1049" spans="1:9" x14ac:dyDescent="0.2">
      <c r="A1049" s="1">
        <f t="shared" si="32"/>
        <v>42158</v>
      </c>
      <c r="B1049" s="4" t="s">
        <v>37</v>
      </c>
      <c r="C1049" s="4" t="s">
        <v>38</v>
      </c>
      <c r="D1049" s="4" t="s">
        <v>39</v>
      </c>
      <c r="E1049" s="5">
        <v>26883</v>
      </c>
      <c r="F1049" s="5" t="s">
        <v>40</v>
      </c>
      <c r="G1049" s="5">
        <f t="shared" si="33"/>
        <v>-1</v>
      </c>
      <c r="H1049" s="6">
        <v>42158</v>
      </c>
      <c r="I1049" s="7">
        <v>0.69652777777777775</v>
      </c>
    </row>
    <row r="1050" spans="1:9" x14ac:dyDescent="0.2">
      <c r="A1050" s="1">
        <f t="shared" si="32"/>
        <v>42157</v>
      </c>
      <c r="B1050" s="4" t="s">
        <v>37</v>
      </c>
      <c r="C1050" s="4" t="s">
        <v>38</v>
      </c>
      <c r="D1050" s="4" t="s">
        <v>39</v>
      </c>
      <c r="E1050" s="5">
        <v>26914</v>
      </c>
      <c r="F1050" s="5" t="s">
        <v>41</v>
      </c>
      <c r="G1050" s="5">
        <f t="shared" si="33"/>
        <v>1</v>
      </c>
      <c r="H1050" s="6">
        <v>42157</v>
      </c>
      <c r="I1050" s="7">
        <v>0.69097222222222221</v>
      </c>
    </row>
    <row r="1051" spans="1:9" x14ac:dyDescent="0.2">
      <c r="A1051" s="1">
        <f t="shared" si="32"/>
        <v>42156</v>
      </c>
      <c r="B1051" s="4" t="s">
        <v>37</v>
      </c>
      <c r="C1051" s="4" t="s">
        <v>38</v>
      </c>
      <c r="D1051" s="4" t="s">
        <v>39</v>
      </c>
      <c r="E1051" s="5">
        <v>26772</v>
      </c>
      <c r="F1051" s="5" t="s">
        <v>40</v>
      </c>
      <c r="G1051" s="5">
        <f t="shared" si="33"/>
        <v>-1</v>
      </c>
      <c r="H1051" s="6">
        <v>42156</v>
      </c>
      <c r="I1051" s="7">
        <v>0.70000000000000007</v>
      </c>
    </row>
    <row r="1052" spans="1:9" x14ac:dyDescent="0.2">
      <c r="A1052" s="1">
        <f t="shared" si="32"/>
        <v>42153</v>
      </c>
      <c r="B1052" s="4" t="s">
        <v>37</v>
      </c>
      <c r="C1052" s="4" t="s">
        <v>38</v>
      </c>
      <c r="D1052" s="4" t="s">
        <v>39</v>
      </c>
      <c r="E1052" s="5">
        <v>26843</v>
      </c>
      <c r="F1052" s="5" t="s">
        <v>40</v>
      </c>
      <c r="G1052" s="5">
        <f t="shared" si="33"/>
        <v>-1</v>
      </c>
      <c r="H1052" s="6">
        <v>42153</v>
      </c>
      <c r="I1052" s="7">
        <v>0.72013888888888899</v>
      </c>
    </row>
    <row r="1053" spans="1:9" x14ac:dyDescent="0.2">
      <c r="A1053" s="1">
        <f t="shared" si="32"/>
        <v>42152</v>
      </c>
      <c r="B1053" s="4" t="s">
        <v>37</v>
      </c>
      <c r="C1053" s="4" t="s">
        <v>38</v>
      </c>
      <c r="D1053" s="4" t="s">
        <v>39</v>
      </c>
      <c r="E1053" s="5">
        <v>26858</v>
      </c>
      <c r="F1053" s="5" t="s">
        <v>40</v>
      </c>
      <c r="G1053" s="5">
        <f t="shared" si="33"/>
        <v>-1</v>
      </c>
      <c r="H1053" s="6">
        <v>42152</v>
      </c>
      <c r="I1053" s="7">
        <v>0.69652777777777775</v>
      </c>
    </row>
    <row r="1054" spans="1:9" x14ac:dyDescent="0.2">
      <c r="A1054" s="1">
        <f t="shared" si="32"/>
        <v>42151</v>
      </c>
      <c r="B1054" s="4" t="s">
        <v>37</v>
      </c>
      <c r="C1054" s="4" t="s">
        <v>38</v>
      </c>
      <c r="D1054" s="4" t="s">
        <v>39</v>
      </c>
      <c r="E1054" s="5">
        <v>26890</v>
      </c>
      <c r="F1054" s="5" t="s">
        <v>40</v>
      </c>
      <c r="G1054" s="5">
        <f t="shared" si="33"/>
        <v>-1</v>
      </c>
      <c r="H1054" s="6">
        <v>42151</v>
      </c>
      <c r="I1054" s="7">
        <v>0.69236111111111109</v>
      </c>
    </row>
    <row r="1055" spans="1:9" x14ac:dyDescent="0.2">
      <c r="A1055" s="1">
        <f t="shared" si="32"/>
        <v>42150</v>
      </c>
      <c r="B1055" s="4" t="s">
        <v>37</v>
      </c>
      <c r="C1055" s="4" t="s">
        <v>38</v>
      </c>
      <c r="D1055" s="4" t="s">
        <v>39</v>
      </c>
      <c r="E1055" s="5">
        <v>27032</v>
      </c>
      <c r="F1055" s="5" t="s">
        <v>41</v>
      </c>
      <c r="G1055" s="5">
        <f t="shared" si="33"/>
        <v>1</v>
      </c>
      <c r="H1055" s="6">
        <v>42150</v>
      </c>
      <c r="I1055" s="7">
        <v>0.68958333333333333</v>
      </c>
    </row>
    <row r="1056" spans="1:9" x14ac:dyDescent="0.2">
      <c r="A1056" s="1">
        <f t="shared" si="32"/>
        <v>42149</v>
      </c>
      <c r="B1056" s="4" t="s">
        <v>37</v>
      </c>
      <c r="C1056" s="4" t="s">
        <v>38</v>
      </c>
      <c r="D1056" s="4" t="s">
        <v>39</v>
      </c>
      <c r="E1056" s="5">
        <v>27066</v>
      </c>
      <c r="F1056" s="5" t="s">
        <v>40</v>
      </c>
      <c r="G1056" s="5">
        <f t="shared" si="33"/>
        <v>-1</v>
      </c>
      <c r="H1056" s="6">
        <v>42149</v>
      </c>
      <c r="I1056" s="7">
        <v>0.70694444444444438</v>
      </c>
    </row>
    <row r="1057" spans="1:9" x14ac:dyDescent="0.2">
      <c r="A1057" s="1">
        <f t="shared" si="32"/>
        <v>42146</v>
      </c>
      <c r="B1057" s="4" t="s">
        <v>37</v>
      </c>
      <c r="C1057" s="4" t="s">
        <v>38</v>
      </c>
      <c r="D1057" s="4" t="s">
        <v>39</v>
      </c>
      <c r="E1057" s="5">
        <v>27225</v>
      </c>
      <c r="F1057" s="5" t="s">
        <v>41</v>
      </c>
      <c r="G1057" s="5">
        <f t="shared" si="33"/>
        <v>1</v>
      </c>
      <c r="H1057" s="6">
        <v>42146</v>
      </c>
      <c r="I1057" s="7">
        <v>0.69374999999999998</v>
      </c>
    </row>
    <row r="1058" spans="1:9" x14ac:dyDescent="0.2">
      <c r="A1058" s="1">
        <f t="shared" si="32"/>
        <v>42145</v>
      </c>
      <c r="B1058" s="4" t="s">
        <v>37</v>
      </c>
      <c r="C1058" s="4" t="s">
        <v>38</v>
      </c>
      <c r="D1058" s="4" t="s">
        <v>39</v>
      </c>
      <c r="E1058" s="5">
        <v>27212</v>
      </c>
      <c r="F1058" s="5" t="s">
        <v>40</v>
      </c>
      <c r="G1058" s="5">
        <f t="shared" si="33"/>
        <v>-1</v>
      </c>
      <c r="H1058" s="6">
        <v>42145</v>
      </c>
      <c r="I1058" s="7">
        <v>0.68958333333333333</v>
      </c>
    </row>
    <row r="1059" spans="1:9" x14ac:dyDescent="0.2">
      <c r="A1059" s="1">
        <f t="shared" si="32"/>
        <v>42144</v>
      </c>
      <c r="B1059" s="4" t="s">
        <v>37</v>
      </c>
      <c r="C1059" s="4" t="s">
        <v>38</v>
      </c>
      <c r="D1059" s="4" t="s">
        <v>39</v>
      </c>
      <c r="E1059" s="5">
        <v>27253</v>
      </c>
      <c r="F1059" s="5" t="s">
        <v>41</v>
      </c>
      <c r="G1059" s="5">
        <f t="shared" si="33"/>
        <v>1</v>
      </c>
      <c r="H1059" s="6">
        <v>42144</v>
      </c>
      <c r="I1059" s="7">
        <v>0.68333333333333324</v>
      </c>
    </row>
    <row r="1060" spans="1:9" x14ac:dyDescent="0.2">
      <c r="A1060" s="1">
        <f t="shared" si="32"/>
        <v>42143</v>
      </c>
      <c r="B1060" s="4" t="s">
        <v>37</v>
      </c>
      <c r="C1060" s="4" t="s">
        <v>38</v>
      </c>
      <c r="D1060" s="4" t="s">
        <v>39</v>
      </c>
      <c r="E1060" s="5">
        <v>27441</v>
      </c>
      <c r="F1060" s="5" t="s">
        <v>41</v>
      </c>
      <c r="G1060" s="5">
        <f t="shared" si="33"/>
        <v>1</v>
      </c>
      <c r="H1060" s="6">
        <v>42143</v>
      </c>
      <c r="I1060" s="7">
        <v>0.68888888888888899</v>
      </c>
    </row>
    <row r="1061" spans="1:9" x14ac:dyDescent="0.2">
      <c r="A1061" s="1">
        <f t="shared" si="32"/>
        <v>42142</v>
      </c>
      <c r="B1061" s="4" t="s">
        <v>37</v>
      </c>
      <c r="C1061" s="4" t="s">
        <v>38</v>
      </c>
      <c r="D1061" s="4" t="s">
        <v>39</v>
      </c>
      <c r="E1061" s="5">
        <v>27596</v>
      </c>
      <c r="F1061" s="5" t="s">
        <v>41</v>
      </c>
      <c r="G1061" s="5">
        <f t="shared" si="33"/>
        <v>1</v>
      </c>
      <c r="H1061" s="6">
        <v>42142</v>
      </c>
      <c r="I1061" s="7">
        <v>0.6972222222222223</v>
      </c>
    </row>
    <row r="1062" spans="1:9" x14ac:dyDescent="0.2">
      <c r="A1062" s="1">
        <f t="shared" si="32"/>
        <v>42139</v>
      </c>
      <c r="B1062" s="4" t="s">
        <v>37</v>
      </c>
      <c r="C1062" s="4" t="s">
        <v>38</v>
      </c>
      <c r="D1062" s="4" t="s">
        <v>39</v>
      </c>
      <c r="E1062" s="5">
        <v>27252</v>
      </c>
      <c r="F1062" s="5" t="s">
        <v>40</v>
      </c>
      <c r="G1062" s="5">
        <f t="shared" si="33"/>
        <v>-1</v>
      </c>
      <c r="H1062" s="6">
        <v>42139</v>
      </c>
      <c r="I1062" s="7">
        <v>0.69236111111111109</v>
      </c>
    </row>
    <row r="1063" spans="1:9" x14ac:dyDescent="0.2">
      <c r="A1063" s="1">
        <f t="shared" si="32"/>
        <v>42138</v>
      </c>
      <c r="B1063" s="4" t="s">
        <v>37</v>
      </c>
      <c r="C1063" s="4" t="s">
        <v>38</v>
      </c>
      <c r="D1063" s="4" t="s">
        <v>39</v>
      </c>
      <c r="E1063" s="5">
        <v>27412</v>
      </c>
      <c r="F1063" s="5" t="s">
        <v>40</v>
      </c>
      <c r="G1063" s="5">
        <f t="shared" si="33"/>
        <v>-1</v>
      </c>
      <c r="H1063" s="6">
        <v>42138</v>
      </c>
      <c r="I1063" s="7">
        <v>0.69652777777777775</v>
      </c>
    </row>
    <row r="1064" spans="1:9" x14ac:dyDescent="0.2">
      <c r="A1064" s="1">
        <f t="shared" si="32"/>
        <v>42137</v>
      </c>
      <c r="B1064" s="4" t="s">
        <v>37</v>
      </c>
      <c r="C1064" s="4" t="s">
        <v>38</v>
      </c>
      <c r="D1064" s="4" t="s">
        <v>39</v>
      </c>
      <c r="E1064" s="5">
        <v>27041</v>
      </c>
      <c r="F1064" s="5" t="s">
        <v>40</v>
      </c>
      <c r="G1064" s="5">
        <f t="shared" si="33"/>
        <v>-1</v>
      </c>
      <c r="H1064" s="6">
        <v>42137</v>
      </c>
      <c r="I1064" s="7">
        <v>0.6958333333333333</v>
      </c>
    </row>
    <row r="1065" spans="1:9" x14ac:dyDescent="0.2">
      <c r="A1065" s="1">
        <f t="shared" si="32"/>
        <v>42136</v>
      </c>
      <c r="B1065" s="4" t="s">
        <v>37</v>
      </c>
      <c r="C1065" s="4" t="s">
        <v>38</v>
      </c>
      <c r="D1065" s="4" t="s">
        <v>39</v>
      </c>
      <c r="E1065" s="5">
        <v>27100</v>
      </c>
      <c r="F1065" s="5" t="s">
        <v>41</v>
      </c>
      <c r="G1065" s="5">
        <f t="shared" si="33"/>
        <v>1</v>
      </c>
      <c r="H1065" s="6">
        <v>42136</v>
      </c>
      <c r="I1065" s="7">
        <v>0.68472222222222223</v>
      </c>
    </row>
    <row r="1066" spans="1:9" x14ac:dyDescent="0.2">
      <c r="A1066" s="1">
        <f t="shared" si="32"/>
        <v>42135</v>
      </c>
      <c r="B1066" s="4" t="s">
        <v>37</v>
      </c>
      <c r="C1066" s="4" t="s">
        <v>38</v>
      </c>
      <c r="D1066" s="4" t="s">
        <v>39</v>
      </c>
      <c r="E1066" s="5">
        <v>26848</v>
      </c>
      <c r="F1066" s="5" t="s">
        <v>41</v>
      </c>
      <c r="G1066" s="5">
        <f t="shared" si="33"/>
        <v>1</v>
      </c>
      <c r="H1066" s="6">
        <v>42135</v>
      </c>
      <c r="I1066" s="7">
        <v>0.70208333333333339</v>
      </c>
    </row>
    <row r="1067" spans="1:9" x14ac:dyDescent="0.2">
      <c r="A1067" s="1">
        <f t="shared" si="32"/>
        <v>42132</v>
      </c>
      <c r="B1067" s="4" t="s">
        <v>37</v>
      </c>
      <c r="C1067" s="4" t="s">
        <v>38</v>
      </c>
      <c r="D1067" s="4" t="s">
        <v>39</v>
      </c>
      <c r="E1067" s="5">
        <v>26845</v>
      </c>
      <c r="F1067" s="5" t="s">
        <v>40</v>
      </c>
      <c r="G1067" s="5">
        <f t="shared" si="33"/>
        <v>-1</v>
      </c>
      <c r="H1067" s="6">
        <v>42132</v>
      </c>
      <c r="I1067" s="7">
        <v>0.70624999999999993</v>
      </c>
    </row>
    <row r="1068" spans="1:9" x14ac:dyDescent="0.2">
      <c r="A1068" s="1">
        <f t="shared" si="32"/>
        <v>42131</v>
      </c>
      <c r="B1068" s="4" t="s">
        <v>37</v>
      </c>
      <c r="C1068" s="4" t="s">
        <v>38</v>
      </c>
      <c r="D1068" s="4" t="s">
        <v>39</v>
      </c>
      <c r="E1068" s="5">
        <v>26904</v>
      </c>
      <c r="F1068" s="5" t="s">
        <v>41</v>
      </c>
      <c r="G1068" s="5">
        <f t="shared" si="33"/>
        <v>1</v>
      </c>
      <c r="H1068" s="6">
        <v>42131</v>
      </c>
      <c r="I1068" s="7">
        <v>0.70000000000000007</v>
      </c>
    </row>
    <row r="1069" spans="1:9" x14ac:dyDescent="0.2">
      <c r="A1069" s="1">
        <f t="shared" si="32"/>
        <v>42130</v>
      </c>
      <c r="B1069" s="4" t="s">
        <v>37</v>
      </c>
      <c r="C1069" s="4" t="s">
        <v>38</v>
      </c>
      <c r="D1069" s="4" t="s">
        <v>39</v>
      </c>
      <c r="E1069" s="5">
        <v>26784</v>
      </c>
      <c r="F1069" s="5" t="s">
        <v>40</v>
      </c>
      <c r="G1069" s="5">
        <f t="shared" si="33"/>
        <v>-1</v>
      </c>
      <c r="H1069" s="6">
        <v>42130</v>
      </c>
      <c r="I1069" s="7">
        <v>0.70416666666666661</v>
      </c>
    </row>
    <row r="1070" spans="1:9" x14ac:dyDescent="0.2">
      <c r="A1070" s="1">
        <f t="shared" si="32"/>
        <v>42129</v>
      </c>
      <c r="B1070" s="4" t="s">
        <v>37</v>
      </c>
      <c r="C1070" s="4" t="s">
        <v>38</v>
      </c>
      <c r="D1070" s="4" t="s">
        <v>39</v>
      </c>
      <c r="E1070" s="5">
        <v>26762</v>
      </c>
      <c r="F1070" s="5" t="s">
        <v>40</v>
      </c>
      <c r="G1070" s="5">
        <f t="shared" si="33"/>
        <v>-1</v>
      </c>
      <c r="H1070" s="6">
        <v>42129</v>
      </c>
      <c r="I1070" s="7">
        <v>0.71458333333333324</v>
      </c>
    </row>
    <row r="1071" spans="1:9" x14ac:dyDescent="0.2">
      <c r="A1071" s="1">
        <f t="shared" si="32"/>
        <v>42124</v>
      </c>
      <c r="B1071" s="4" t="s">
        <v>37</v>
      </c>
      <c r="C1071" s="4" t="s">
        <v>38</v>
      </c>
      <c r="D1071" s="4" t="s">
        <v>39</v>
      </c>
      <c r="E1071" s="5">
        <v>27047</v>
      </c>
      <c r="F1071" s="5" t="s">
        <v>41</v>
      </c>
      <c r="G1071" s="5">
        <f t="shared" si="33"/>
        <v>1</v>
      </c>
      <c r="H1071" s="6">
        <v>42124</v>
      </c>
      <c r="I1071" s="7">
        <v>0.71944444444444444</v>
      </c>
    </row>
    <row r="1072" spans="1:9" x14ac:dyDescent="0.2">
      <c r="A1072" s="1">
        <f t="shared" si="32"/>
        <v>42123</v>
      </c>
      <c r="B1072" s="4" t="s">
        <v>37</v>
      </c>
      <c r="C1072" s="4" t="s">
        <v>38</v>
      </c>
      <c r="D1072" s="4" t="s">
        <v>39</v>
      </c>
      <c r="E1072" s="5">
        <v>26991</v>
      </c>
      <c r="F1072" s="5" t="s">
        <v>40</v>
      </c>
      <c r="G1072" s="5">
        <f t="shared" si="33"/>
        <v>-1</v>
      </c>
      <c r="H1072" s="6">
        <v>42123</v>
      </c>
      <c r="I1072" s="7">
        <v>0.69930555555555562</v>
      </c>
    </row>
    <row r="1073" spans="1:9" x14ac:dyDescent="0.2">
      <c r="A1073" s="1">
        <f t="shared" si="32"/>
        <v>42122</v>
      </c>
      <c r="B1073" s="4" t="s">
        <v>37</v>
      </c>
      <c r="C1073" s="4" t="s">
        <v>38</v>
      </c>
      <c r="D1073" s="4" t="s">
        <v>39</v>
      </c>
      <c r="E1073" s="5">
        <v>26866</v>
      </c>
      <c r="F1073" s="5" t="s">
        <v>40</v>
      </c>
      <c r="G1073" s="5">
        <f t="shared" si="33"/>
        <v>-1</v>
      </c>
      <c r="H1073" s="6">
        <v>42122</v>
      </c>
      <c r="I1073" s="7">
        <v>0.70486111111111116</v>
      </c>
    </row>
    <row r="1074" spans="1:9" x14ac:dyDescent="0.2">
      <c r="A1074" s="1">
        <f t="shared" si="32"/>
        <v>42121</v>
      </c>
      <c r="B1074" s="4" t="s">
        <v>37</v>
      </c>
      <c r="C1074" s="4" t="s">
        <v>38</v>
      </c>
      <c r="D1074" s="4" t="s">
        <v>39</v>
      </c>
      <c r="E1074" s="5">
        <v>26632</v>
      </c>
      <c r="F1074" s="5" t="s">
        <v>40</v>
      </c>
      <c r="G1074" s="5">
        <f t="shared" si="33"/>
        <v>-1</v>
      </c>
      <c r="H1074" s="6">
        <v>42121</v>
      </c>
      <c r="I1074" s="7">
        <v>0.70347222222222217</v>
      </c>
    </row>
    <row r="1075" spans="1:9" x14ac:dyDescent="0.2">
      <c r="A1075" s="1">
        <f t="shared" si="32"/>
        <v>42118</v>
      </c>
      <c r="B1075" s="4" t="s">
        <v>37</v>
      </c>
      <c r="C1075" s="4" t="s">
        <v>38</v>
      </c>
      <c r="D1075" s="4" t="s">
        <v>39</v>
      </c>
      <c r="E1075" s="5">
        <v>26780</v>
      </c>
      <c r="F1075" s="5" t="s">
        <v>41</v>
      </c>
      <c r="G1075" s="5">
        <f t="shared" si="33"/>
        <v>1</v>
      </c>
      <c r="H1075" s="6">
        <v>42118</v>
      </c>
      <c r="I1075" s="7">
        <v>0.68819444444444444</v>
      </c>
    </row>
    <row r="1076" spans="1:9" x14ac:dyDescent="0.2">
      <c r="A1076" s="1">
        <f t="shared" si="32"/>
        <v>42117</v>
      </c>
      <c r="B1076" s="4" t="s">
        <v>37</v>
      </c>
      <c r="C1076" s="4" t="s">
        <v>38</v>
      </c>
      <c r="D1076" s="4" t="s">
        <v>39</v>
      </c>
      <c r="E1076" s="5">
        <v>26610</v>
      </c>
      <c r="F1076" s="5" t="s">
        <v>41</v>
      </c>
      <c r="G1076" s="5">
        <f t="shared" si="33"/>
        <v>1</v>
      </c>
      <c r="H1076" s="6">
        <v>42117</v>
      </c>
      <c r="I1076" s="7">
        <v>0.68541666666666667</v>
      </c>
    </row>
    <row r="1077" spans="1:9" x14ac:dyDescent="0.2">
      <c r="A1077" s="1">
        <f t="shared" si="32"/>
        <v>42116</v>
      </c>
      <c r="B1077" s="4" t="s">
        <v>37</v>
      </c>
      <c r="C1077" s="4" t="s">
        <v>38</v>
      </c>
      <c r="D1077" s="4" t="s">
        <v>39</v>
      </c>
      <c r="E1077" s="5">
        <v>26741</v>
      </c>
      <c r="F1077" s="5" t="s">
        <v>40</v>
      </c>
      <c r="G1077" s="5">
        <f t="shared" si="33"/>
        <v>-1</v>
      </c>
      <c r="H1077" s="6">
        <v>42116</v>
      </c>
      <c r="I1077" s="7">
        <v>0.7055555555555556</v>
      </c>
    </row>
    <row r="1078" spans="1:9" x14ac:dyDescent="0.2">
      <c r="A1078" s="1">
        <f t="shared" si="32"/>
        <v>42115</v>
      </c>
      <c r="B1078" s="4" t="s">
        <v>37</v>
      </c>
      <c r="C1078" s="4" t="s">
        <v>38</v>
      </c>
      <c r="D1078" s="4" t="s">
        <v>39</v>
      </c>
      <c r="E1078" s="5">
        <v>26687</v>
      </c>
      <c r="F1078" s="5" t="s">
        <v>41</v>
      </c>
      <c r="G1078" s="5">
        <f t="shared" si="33"/>
        <v>1</v>
      </c>
      <c r="H1078" s="6">
        <v>42115</v>
      </c>
      <c r="I1078" s="7">
        <v>0.69097222222222221</v>
      </c>
    </row>
    <row r="1079" spans="1:9" x14ac:dyDescent="0.2">
      <c r="A1079" s="1">
        <f t="shared" si="32"/>
        <v>42114</v>
      </c>
      <c r="B1079" s="4" t="s">
        <v>37</v>
      </c>
      <c r="C1079" s="4" t="s">
        <v>38</v>
      </c>
      <c r="D1079" s="4" t="s">
        <v>39</v>
      </c>
      <c r="E1079" s="5">
        <v>26730</v>
      </c>
      <c r="F1079" s="5" t="s">
        <v>41</v>
      </c>
      <c r="G1079" s="5">
        <f t="shared" si="33"/>
        <v>1</v>
      </c>
      <c r="H1079" s="6">
        <v>42114</v>
      </c>
      <c r="I1079" s="7">
        <v>0.69166666666666676</v>
      </c>
    </row>
    <row r="1080" spans="1:9" x14ac:dyDescent="0.2">
      <c r="A1080" s="1">
        <f t="shared" si="32"/>
        <v>42111</v>
      </c>
      <c r="B1080" s="4" t="s">
        <v>37</v>
      </c>
      <c r="C1080" s="4" t="s">
        <v>38</v>
      </c>
      <c r="D1080" s="4" t="s">
        <v>39</v>
      </c>
      <c r="E1080" s="5">
        <v>26605</v>
      </c>
      <c r="F1080" s="5" t="s">
        <v>41</v>
      </c>
      <c r="G1080" s="5">
        <f t="shared" si="33"/>
        <v>1</v>
      </c>
      <c r="H1080" s="6">
        <v>42111</v>
      </c>
      <c r="I1080" s="7">
        <v>0.69236111111111109</v>
      </c>
    </row>
    <row r="1081" spans="1:9" x14ac:dyDescent="0.2">
      <c r="A1081" s="1">
        <f t="shared" si="32"/>
        <v>42110</v>
      </c>
      <c r="B1081" s="4" t="s">
        <v>37</v>
      </c>
      <c r="C1081" s="4" t="s">
        <v>38</v>
      </c>
      <c r="D1081" s="4" t="s">
        <v>39</v>
      </c>
      <c r="E1081" s="5">
        <v>26654</v>
      </c>
      <c r="F1081" s="5" t="s">
        <v>41</v>
      </c>
      <c r="G1081" s="5">
        <f t="shared" si="33"/>
        <v>1</v>
      </c>
      <c r="H1081" s="6">
        <v>42110</v>
      </c>
      <c r="I1081" s="7">
        <v>0.6958333333333333</v>
      </c>
    </row>
    <row r="1082" spans="1:9" x14ac:dyDescent="0.2">
      <c r="A1082" s="1">
        <f t="shared" si="32"/>
        <v>42109</v>
      </c>
      <c r="B1082" s="4" t="s">
        <v>37</v>
      </c>
      <c r="C1082" s="4" t="s">
        <v>38</v>
      </c>
      <c r="D1082" s="4" t="s">
        <v>39</v>
      </c>
      <c r="E1082" s="5">
        <v>26378</v>
      </c>
      <c r="F1082" s="5" t="s">
        <v>40</v>
      </c>
      <c r="G1082" s="5">
        <f t="shared" si="33"/>
        <v>-1</v>
      </c>
      <c r="H1082" s="6">
        <v>42109</v>
      </c>
      <c r="I1082" s="7">
        <v>0.70138888888888884</v>
      </c>
    </row>
    <row r="1083" spans="1:9" x14ac:dyDescent="0.2">
      <c r="A1083" s="1">
        <f t="shared" si="32"/>
        <v>42107</v>
      </c>
      <c r="B1083" s="4" t="s">
        <v>37</v>
      </c>
      <c r="C1083" s="4" t="s">
        <v>38</v>
      </c>
      <c r="D1083" s="4" t="s">
        <v>39</v>
      </c>
      <c r="E1083" s="5">
        <v>26544</v>
      </c>
      <c r="F1083" s="5" t="s">
        <v>40</v>
      </c>
      <c r="G1083" s="5">
        <f t="shared" si="33"/>
        <v>-1</v>
      </c>
      <c r="H1083" s="6">
        <v>42107</v>
      </c>
      <c r="I1083" s="7">
        <v>0.70138888888888884</v>
      </c>
    </row>
    <row r="1084" spans="1:9" x14ac:dyDescent="0.2">
      <c r="A1084" s="1">
        <f t="shared" si="32"/>
        <v>42104</v>
      </c>
      <c r="B1084" s="4" t="s">
        <v>37</v>
      </c>
      <c r="C1084" s="4" t="s">
        <v>38</v>
      </c>
      <c r="D1084" s="4" t="s">
        <v>39</v>
      </c>
      <c r="E1084" s="5">
        <v>26550</v>
      </c>
      <c r="F1084" s="5" t="s">
        <v>41</v>
      </c>
      <c r="G1084" s="5">
        <f t="shared" si="33"/>
        <v>1</v>
      </c>
      <c r="H1084" s="6">
        <v>42104</v>
      </c>
      <c r="I1084" s="7">
        <v>0.69791666666666663</v>
      </c>
    </row>
    <row r="1085" spans="1:9" x14ac:dyDescent="0.2">
      <c r="A1085" s="1">
        <f t="shared" si="32"/>
        <v>42103</v>
      </c>
      <c r="B1085" s="4" t="s">
        <v>37</v>
      </c>
      <c r="C1085" s="4" t="s">
        <v>38</v>
      </c>
      <c r="D1085" s="4" t="s">
        <v>39</v>
      </c>
      <c r="E1085" s="5">
        <v>26424</v>
      </c>
      <c r="F1085" s="5" t="s">
        <v>41</v>
      </c>
      <c r="G1085" s="5">
        <f t="shared" si="33"/>
        <v>1</v>
      </c>
      <c r="H1085" s="6">
        <v>42103</v>
      </c>
      <c r="I1085" s="7">
        <v>0.70347222222222217</v>
      </c>
    </row>
    <row r="1086" spans="1:9" x14ac:dyDescent="0.2">
      <c r="A1086" s="1">
        <f t="shared" si="32"/>
        <v>42102</v>
      </c>
      <c r="B1086" s="4" t="s">
        <v>37</v>
      </c>
      <c r="C1086" s="4" t="s">
        <v>38</v>
      </c>
      <c r="D1086" s="4" t="s">
        <v>39</v>
      </c>
      <c r="E1086" s="5">
        <v>26697</v>
      </c>
      <c r="F1086" s="5" t="s">
        <v>40</v>
      </c>
      <c r="G1086" s="5">
        <f t="shared" si="33"/>
        <v>-1</v>
      </c>
      <c r="H1086" s="6">
        <v>42102</v>
      </c>
      <c r="I1086" s="7">
        <v>0.69861111111111107</v>
      </c>
    </row>
    <row r="1087" spans="1:9" x14ac:dyDescent="0.2">
      <c r="A1087" s="1">
        <f t="shared" si="32"/>
        <v>42101</v>
      </c>
      <c r="B1087" s="4" t="s">
        <v>37</v>
      </c>
      <c r="C1087" s="4" t="s">
        <v>38</v>
      </c>
      <c r="D1087" s="4" t="s">
        <v>39</v>
      </c>
      <c r="E1087" s="5">
        <v>26714</v>
      </c>
      <c r="F1087" s="5" t="s">
        <v>40</v>
      </c>
      <c r="G1087" s="5">
        <f t="shared" si="33"/>
        <v>-1</v>
      </c>
      <c r="H1087" s="6">
        <v>42101</v>
      </c>
      <c r="I1087" s="7">
        <v>0.70694444444444438</v>
      </c>
    </row>
    <row r="1088" spans="1:9" x14ac:dyDescent="0.2">
      <c r="A1088" s="1">
        <f t="shared" si="32"/>
        <v>42100</v>
      </c>
      <c r="B1088" s="4" t="s">
        <v>37</v>
      </c>
      <c r="C1088" s="4" t="s">
        <v>38</v>
      </c>
      <c r="D1088" s="4" t="s">
        <v>39</v>
      </c>
      <c r="E1088" s="5">
        <v>26851</v>
      </c>
      <c r="F1088" s="5" t="s">
        <v>41</v>
      </c>
      <c r="G1088" s="5">
        <f t="shared" si="33"/>
        <v>1</v>
      </c>
      <c r="H1088" s="6">
        <v>42100</v>
      </c>
      <c r="I1088" s="7">
        <v>0.71250000000000002</v>
      </c>
    </row>
    <row r="1089" spans="1:9" x14ac:dyDescent="0.2">
      <c r="A1089" s="1">
        <f t="shared" si="32"/>
        <v>42095</v>
      </c>
      <c r="B1089" s="4" t="s">
        <v>37</v>
      </c>
      <c r="C1089" s="4" t="s">
        <v>38</v>
      </c>
      <c r="D1089" s="4" t="s">
        <v>39</v>
      </c>
      <c r="E1089" s="5">
        <v>26169</v>
      </c>
      <c r="F1089" s="5" t="s">
        <v>40</v>
      </c>
      <c r="G1089" s="5">
        <f t="shared" si="33"/>
        <v>-1</v>
      </c>
      <c r="H1089" s="6">
        <v>42095</v>
      </c>
      <c r="I1089" s="7">
        <v>0.72013888888888899</v>
      </c>
    </row>
    <row r="1090" spans="1:9" x14ac:dyDescent="0.2">
      <c r="A1090" s="1">
        <f t="shared" si="32"/>
        <v>42094</v>
      </c>
      <c r="B1090" s="4" t="s">
        <v>37</v>
      </c>
      <c r="C1090" s="4" t="s">
        <v>38</v>
      </c>
      <c r="D1090" s="4" t="s">
        <v>39</v>
      </c>
      <c r="E1090" s="5">
        <v>26232</v>
      </c>
      <c r="F1090" s="5" t="s">
        <v>41</v>
      </c>
      <c r="G1090" s="5">
        <f t="shared" si="33"/>
        <v>1</v>
      </c>
      <c r="H1090" s="6">
        <v>42094</v>
      </c>
      <c r="I1090" s="7">
        <v>0.72986111111111107</v>
      </c>
    </row>
    <row r="1091" spans="1:9" x14ac:dyDescent="0.2">
      <c r="A1091" s="1">
        <f t="shared" ref="A1091:A1154" si="34">H1091</f>
        <v>42093</v>
      </c>
      <c r="B1091" s="4" t="s">
        <v>37</v>
      </c>
      <c r="C1091" s="4" t="s">
        <v>38</v>
      </c>
      <c r="D1091" s="4" t="s">
        <v>39</v>
      </c>
      <c r="E1091" s="5">
        <v>26278</v>
      </c>
      <c r="F1091" s="5" t="s">
        <v>40</v>
      </c>
      <c r="G1091" s="5">
        <f t="shared" ref="G1091:G1154" si="35">IF(F1091="-",-1,1)</f>
        <v>-1</v>
      </c>
      <c r="H1091" s="6">
        <v>42093</v>
      </c>
      <c r="I1091" s="7">
        <v>0.70138888888888884</v>
      </c>
    </row>
    <row r="1092" spans="1:9" x14ac:dyDescent="0.2">
      <c r="A1092" s="1">
        <f t="shared" si="34"/>
        <v>42090</v>
      </c>
      <c r="B1092" s="4" t="s">
        <v>37</v>
      </c>
      <c r="C1092" s="4" t="s">
        <v>38</v>
      </c>
      <c r="D1092" s="4" t="s">
        <v>39</v>
      </c>
      <c r="E1092" s="5">
        <v>26484</v>
      </c>
      <c r="F1092" s="5" t="s">
        <v>40</v>
      </c>
      <c r="G1092" s="5">
        <f t="shared" si="35"/>
        <v>-1</v>
      </c>
      <c r="H1092" s="6">
        <v>42090</v>
      </c>
      <c r="I1092" s="7">
        <v>0.69097222222222221</v>
      </c>
    </row>
    <row r="1093" spans="1:9" x14ac:dyDescent="0.2">
      <c r="A1093" s="1">
        <f t="shared" si="34"/>
        <v>42089</v>
      </c>
      <c r="B1093" s="4" t="s">
        <v>37</v>
      </c>
      <c r="C1093" s="4" t="s">
        <v>38</v>
      </c>
      <c r="D1093" s="4" t="s">
        <v>39</v>
      </c>
      <c r="E1093" s="5">
        <v>26720</v>
      </c>
      <c r="F1093" s="5" t="s">
        <v>41</v>
      </c>
      <c r="G1093" s="5">
        <f t="shared" si="35"/>
        <v>1</v>
      </c>
      <c r="H1093" s="6">
        <v>42089</v>
      </c>
      <c r="I1093" s="7">
        <v>0.69236111111111109</v>
      </c>
    </row>
    <row r="1094" spans="1:9" x14ac:dyDescent="0.2">
      <c r="A1094" s="1">
        <f t="shared" si="34"/>
        <v>42088</v>
      </c>
      <c r="B1094" s="4" t="s">
        <v>37</v>
      </c>
      <c r="C1094" s="4" t="s">
        <v>38</v>
      </c>
      <c r="D1094" s="4" t="s">
        <v>39</v>
      </c>
      <c r="E1094" s="5">
        <v>26267</v>
      </c>
      <c r="F1094" s="5" t="s">
        <v>41</v>
      </c>
      <c r="G1094" s="5">
        <f t="shared" si="35"/>
        <v>1</v>
      </c>
      <c r="H1094" s="6">
        <v>42088</v>
      </c>
      <c r="I1094" s="7">
        <v>0.7006944444444444</v>
      </c>
    </row>
    <row r="1095" spans="1:9" x14ac:dyDescent="0.2">
      <c r="A1095" s="1">
        <f t="shared" si="34"/>
        <v>42087</v>
      </c>
      <c r="B1095" s="4" t="s">
        <v>37</v>
      </c>
      <c r="C1095" s="4" t="s">
        <v>38</v>
      </c>
      <c r="D1095" s="4" t="s">
        <v>39</v>
      </c>
      <c r="E1095" s="5">
        <v>26231</v>
      </c>
      <c r="F1095" s="5" t="s">
        <v>41</v>
      </c>
      <c r="G1095" s="5">
        <f t="shared" si="35"/>
        <v>1</v>
      </c>
      <c r="H1095" s="6">
        <v>42087</v>
      </c>
      <c r="I1095" s="7">
        <v>0.70833333333333337</v>
      </c>
    </row>
    <row r="1096" spans="1:9" x14ac:dyDescent="0.2">
      <c r="A1096" s="1">
        <f t="shared" si="34"/>
        <v>42086</v>
      </c>
      <c r="B1096" s="4" t="s">
        <v>37</v>
      </c>
      <c r="C1096" s="4" t="s">
        <v>38</v>
      </c>
      <c r="D1096" s="4" t="s">
        <v>39</v>
      </c>
      <c r="E1096" s="5">
        <v>26056</v>
      </c>
      <c r="F1096" s="5" t="s">
        <v>40</v>
      </c>
      <c r="G1096" s="5">
        <f t="shared" si="35"/>
        <v>-1</v>
      </c>
      <c r="H1096" s="6">
        <v>42086</v>
      </c>
      <c r="I1096" s="7">
        <v>0.7055555555555556</v>
      </c>
    </row>
    <row r="1097" spans="1:9" x14ac:dyDescent="0.2">
      <c r="A1097" s="1">
        <f t="shared" si="34"/>
        <v>42083</v>
      </c>
      <c r="B1097" s="4" t="s">
        <v>37</v>
      </c>
      <c r="C1097" s="4" t="s">
        <v>38</v>
      </c>
      <c r="D1097" s="4" t="s">
        <v>39</v>
      </c>
      <c r="E1097" s="5">
        <v>25925</v>
      </c>
      <c r="F1097" s="5" t="s">
        <v>41</v>
      </c>
      <c r="G1097" s="5">
        <f t="shared" si="35"/>
        <v>1</v>
      </c>
      <c r="H1097" s="6">
        <v>42083</v>
      </c>
      <c r="I1097" s="7">
        <v>0.69027777777777777</v>
      </c>
    </row>
    <row r="1098" spans="1:9" x14ac:dyDescent="0.2">
      <c r="A1098" s="1">
        <f t="shared" si="34"/>
        <v>42082</v>
      </c>
      <c r="B1098" s="4" t="s">
        <v>37</v>
      </c>
      <c r="C1098" s="4" t="s">
        <v>38</v>
      </c>
      <c r="D1098" s="4" t="s">
        <v>39</v>
      </c>
      <c r="E1098" s="5">
        <v>25810</v>
      </c>
      <c r="F1098" s="5" t="s">
        <v>40</v>
      </c>
      <c r="G1098" s="5">
        <f t="shared" si="35"/>
        <v>-1</v>
      </c>
      <c r="H1098" s="6">
        <v>42082</v>
      </c>
      <c r="I1098" s="7">
        <v>0.69236111111111109</v>
      </c>
    </row>
    <row r="1099" spans="1:9" x14ac:dyDescent="0.2">
      <c r="A1099" s="1">
        <f t="shared" si="34"/>
        <v>42081</v>
      </c>
      <c r="B1099" s="4" t="s">
        <v>37</v>
      </c>
      <c r="C1099" s="4" t="s">
        <v>38</v>
      </c>
      <c r="D1099" s="4" t="s">
        <v>39</v>
      </c>
      <c r="E1099" s="5">
        <v>25596</v>
      </c>
      <c r="F1099" s="5" t="s">
        <v>41</v>
      </c>
      <c r="G1099" s="5">
        <f t="shared" si="35"/>
        <v>1</v>
      </c>
      <c r="H1099" s="6">
        <v>42081</v>
      </c>
      <c r="I1099" s="7">
        <v>0.70694444444444438</v>
      </c>
    </row>
    <row r="1100" spans="1:9" x14ac:dyDescent="0.2">
      <c r="A1100" s="1">
        <f t="shared" si="34"/>
        <v>42080</v>
      </c>
      <c r="B1100" s="4" t="s">
        <v>37</v>
      </c>
      <c r="C1100" s="4" t="s">
        <v>38</v>
      </c>
      <c r="D1100" s="4" t="s">
        <v>39</v>
      </c>
      <c r="E1100" s="5">
        <v>25646</v>
      </c>
      <c r="F1100" s="5" t="s">
        <v>40</v>
      </c>
      <c r="G1100" s="5">
        <f t="shared" si="35"/>
        <v>-1</v>
      </c>
      <c r="H1100" s="6">
        <v>42080</v>
      </c>
      <c r="I1100" s="7">
        <v>0.69652777777777775</v>
      </c>
    </row>
    <row r="1101" spans="1:9" x14ac:dyDescent="0.2">
      <c r="A1101" s="1">
        <f t="shared" si="34"/>
        <v>42079</v>
      </c>
      <c r="B1101" s="4" t="s">
        <v>37</v>
      </c>
      <c r="C1101" s="4" t="s">
        <v>38</v>
      </c>
      <c r="D1101" s="4" t="s">
        <v>39</v>
      </c>
      <c r="E1101" s="5">
        <v>25838</v>
      </c>
      <c r="F1101" s="5" t="s">
        <v>40</v>
      </c>
      <c r="G1101" s="5">
        <f t="shared" si="35"/>
        <v>-1</v>
      </c>
      <c r="H1101" s="6">
        <v>42079</v>
      </c>
      <c r="I1101" s="7">
        <v>0.70208333333333339</v>
      </c>
    </row>
    <row r="1102" spans="1:9" x14ac:dyDescent="0.2">
      <c r="A1102" s="1">
        <f t="shared" si="34"/>
        <v>42076</v>
      </c>
      <c r="B1102" s="4" t="s">
        <v>37</v>
      </c>
      <c r="C1102" s="4" t="s">
        <v>38</v>
      </c>
      <c r="D1102" s="4" t="s">
        <v>39</v>
      </c>
      <c r="E1102" s="5">
        <v>25872</v>
      </c>
      <c r="F1102" s="5" t="s">
        <v>41</v>
      </c>
      <c r="G1102" s="5">
        <f t="shared" si="35"/>
        <v>1</v>
      </c>
      <c r="H1102" s="6">
        <v>42076</v>
      </c>
      <c r="I1102" s="7">
        <v>0.7006944444444444</v>
      </c>
    </row>
    <row r="1103" spans="1:9" x14ac:dyDescent="0.2">
      <c r="A1103" s="1">
        <f t="shared" si="34"/>
        <v>42075</v>
      </c>
      <c r="B1103" s="4" t="s">
        <v>37</v>
      </c>
      <c r="C1103" s="4" t="s">
        <v>38</v>
      </c>
      <c r="D1103" s="4" t="s">
        <v>39</v>
      </c>
      <c r="E1103" s="5">
        <v>25805</v>
      </c>
      <c r="F1103" s="5" t="s">
        <v>40</v>
      </c>
      <c r="G1103" s="5">
        <f t="shared" si="35"/>
        <v>-1</v>
      </c>
      <c r="H1103" s="6">
        <v>42075</v>
      </c>
      <c r="I1103" s="7">
        <v>0.69027777777777777</v>
      </c>
    </row>
    <row r="1104" spans="1:9" x14ac:dyDescent="0.2">
      <c r="A1104" s="1">
        <f t="shared" si="34"/>
        <v>42074</v>
      </c>
      <c r="B1104" s="4" t="s">
        <v>37</v>
      </c>
      <c r="C1104" s="4" t="s">
        <v>38</v>
      </c>
      <c r="D1104" s="4" t="s">
        <v>39</v>
      </c>
      <c r="E1104" s="5">
        <v>25882</v>
      </c>
      <c r="F1104" s="5" t="s">
        <v>40</v>
      </c>
      <c r="G1104" s="5">
        <f t="shared" si="35"/>
        <v>-1</v>
      </c>
      <c r="H1104" s="6">
        <v>42074</v>
      </c>
      <c r="I1104" s="7">
        <v>0.6958333333333333</v>
      </c>
    </row>
    <row r="1105" spans="1:9" x14ac:dyDescent="0.2">
      <c r="A1105" s="1">
        <f t="shared" si="34"/>
        <v>42073</v>
      </c>
      <c r="B1105" s="4" t="s">
        <v>37</v>
      </c>
      <c r="C1105" s="4" t="s">
        <v>38</v>
      </c>
      <c r="D1105" s="4" t="s">
        <v>39</v>
      </c>
      <c r="E1105" s="5">
        <v>25933</v>
      </c>
      <c r="F1105" s="5" t="s">
        <v>40</v>
      </c>
      <c r="G1105" s="5">
        <f t="shared" si="35"/>
        <v>-1</v>
      </c>
      <c r="H1105" s="6">
        <v>42073</v>
      </c>
      <c r="I1105" s="7">
        <v>0.7055555555555556</v>
      </c>
    </row>
    <row r="1106" spans="1:9" x14ac:dyDescent="0.2">
      <c r="A1106" s="1">
        <f t="shared" si="34"/>
        <v>42072</v>
      </c>
      <c r="B1106" s="4" t="s">
        <v>37</v>
      </c>
      <c r="C1106" s="4" t="s">
        <v>38</v>
      </c>
      <c r="D1106" s="4" t="s">
        <v>39</v>
      </c>
      <c r="E1106" s="5">
        <v>26139</v>
      </c>
      <c r="F1106" s="5" t="s">
        <v>41</v>
      </c>
      <c r="G1106" s="5">
        <f t="shared" si="35"/>
        <v>1</v>
      </c>
      <c r="H1106" s="6">
        <v>42072</v>
      </c>
      <c r="I1106" s="7">
        <v>0.69166666666666676</v>
      </c>
    </row>
    <row r="1107" spans="1:9" x14ac:dyDescent="0.2">
      <c r="A1107" s="1">
        <f t="shared" si="34"/>
        <v>42068</v>
      </c>
      <c r="B1107" s="4" t="s">
        <v>37</v>
      </c>
      <c r="C1107" s="4" t="s">
        <v>38</v>
      </c>
      <c r="D1107" s="4" t="s">
        <v>39</v>
      </c>
      <c r="E1107" s="5">
        <v>26545</v>
      </c>
      <c r="F1107" s="5" t="s">
        <v>40</v>
      </c>
      <c r="G1107" s="5">
        <f t="shared" si="35"/>
        <v>-1</v>
      </c>
      <c r="H1107" s="6">
        <v>42068</v>
      </c>
      <c r="I1107" s="7">
        <v>0.69097222222222221</v>
      </c>
    </row>
    <row r="1108" spans="1:9" x14ac:dyDescent="0.2">
      <c r="A1108" s="1">
        <f t="shared" si="34"/>
        <v>42067</v>
      </c>
      <c r="B1108" s="4" t="s">
        <v>37</v>
      </c>
      <c r="C1108" s="4" t="s">
        <v>38</v>
      </c>
      <c r="D1108" s="4" t="s">
        <v>39</v>
      </c>
      <c r="E1108" s="5">
        <v>26554</v>
      </c>
      <c r="F1108" s="5" t="s">
        <v>41</v>
      </c>
      <c r="G1108" s="5">
        <f t="shared" si="35"/>
        <v>1</v>
      </c>
      <c r="H1108" s="6">
        <v>42067</v>
      </c>
      <c r="I1108" s="7">
        <v>0.70138888888888884</v>
      </c>
    </row>
    <row r="1109" spans="1:9" x14ac:dyDescent="0.2">
      <c r="A1109" s="1">
        <f t="shared" si="34"/>
        <v>42066</v>
      </c>
      <c r="B1109" s="4" t="s">
        <v>37</v>
      </c>
      <c r="C1109" s="4" t="s">
        <v>38</v>
      </c>
      <c r="D1109" s="4" t="s">
        <v>39</v>
      </c>
      <c r="E1109" s="5">
        <v>26553</v>
      </c>
      <c r="F1109" s="5" t="s">
        <v>41</v>
      </c>
      <c r="G1109" s="5">
        <f t="shared" si="35"/>
        <v>1</v>
      </c>
      <c r="H1109" s="6">
        <v>42066</v>
      </c>
      <c r="I1109" s="7">
        <v>0.69097222222222221</v>
      </c>
    </row>
    <row r="1110" spans="1:9" x14ac:dyDescent="0.2">
      <c r="A1110" s="1">
        <f t="shared" si="34"/>
        <v>42065</v>
      </c>
      <c r="B1110" s="4" t="s">
        <v>37</v>
      </c>
      <c r="C1110" s="4" t="s">
        <v>38</v>
      </c>
      <c r="D1110" s="4" t="s">
        <v>39</v>
      </c>
      <c r="E1110" s="5">
        <v>26745</v>
      </c>
      <c r="F1110" s="5" t="s">
        <v>40</v>
      </c>
      <c r="G1110" s="5">
        <f t="shared" si="35"/>
        <v>-1</v>
      </c>
      <c r="H1110" s="6">
        <v>42065</v>
      </c>
      <c r="I1110" s="7">
        <v>0.7055555555555556</v>
      </c>
    </row>
    <row r="1111" spans="1:9" x14ac:dyDescent="0.2">
      <c r="A1111" s="1">
        <f t="shared" si="34"/>
        <v>42063</v>
      </c>
      <c r="B1111" s="4" t="s">
        <v>37</v>
      </c>
      <c r="C1111" s="4" t="s">
        <v>38</v>
      </c>
      <c r="D1111" s="4" t="s">
        <v>39</v>
      </c>
      <c r="E1111" s="5">
        <v>26559</v>
      </c>
      <c r="F1111" s="5" t="s">
        <v>41</v>
      </c>
      <c r="G1111" s="5">
        <f t="shared" si="35"/>
        <v>1</v>
      </c>
      <c r="H1111" s="6">
        <v>42063</v>
      </c>
      <c r="I1111" s="7">
        <v>0.69374999999999998</v>
      </c>
    </row>
    <row r="1112" spans="1:9" x14ac:dyDescent="0.2">
      <c r="A1112" s="1">
        <f t="shared" si="34"/>
        <v>42062</v>
      </c>
      <c r="B1112" s="4" t="s">
        <v>37</v>
      </c>
      <c r="C1112" s="4" t="s">
        <v>38</v>
      </c>
      <c r="D1112" s="4" t="s">
        <v>39</v>
      </c>
      <c r="E1112" s="5">
        <v>26309</v>
      </c>
      <c r="F1112" s="5" t="s">
        <v>40</v>
      </c>
      <c r="G1112" s="5">
        <f t="shared" si="35"/>
        <v>-1</v>
      </c>
      <c r="H1112" s="6">
        <v>42062</v>
      </c>
      <c r="I1112" s="7">
        <v>0.72222222222222221</v>
      </c>
    </row>
    <row r="1113" spans="1:9" x14ac:dyDescent="0.2">
      <c r="A1113" s="1">
        <f t="shared" si="34"/>
        <v>42061</v>
      </c>
      <c r="B1113" s="4" t="s">
        <v>37</v>
      </c>
      <c r="C1113" s="4" t="s">
        <v>38</v>
      </c>
      <c r="D1113" s="4" t="s">
        <v>39</v>
      </c>
      <c r="E1113" s="5">
        <v>26571</v>
      </c>
      <c r="F1113" s="5" t="s">
        <v>41</v>
      </c>
      <c r="G1113" s="5">
        <f t="shared" si="35"/>
        <v>1</v>
      </c>
      <c r="H1113" s="6">
        <v>42061</v>
      </c>
      <c r="I1113" s="7">
        <v>0.69791666666666663</v>
      </c>
    </row>
    <row r="1114" spans="1:9" x14ac:dyDescent="0.2">
      <c r="A1114" s="1">
        <f t="shared" si="34"/>
        <v>42060</v>
      </c>
      <c r="B1114" s="4" t="s">
        <v>37</v>
      </c>
      <c r="C1114" s="4" t="s">
        <v>38</v>
      </c>
      <c r="D1114" s="4" t="s">
        <v>39</v>
      </c>
      <c r="E1114" s="5">
        <v>26547</v>
      </c>
      <c r="F1114" s="5" t="s">
        <v>40</v>
      </c>
      <c r="G1114" s="5">
        <f t="shared" si="35"/>
        <v>-1</v>
      </c>
      <c r="H1114" s="6">
        <v>42060</v>
      </c>
      <c r="I1114" s="7">
        <v>0.69791666666666663</v>
      </c>
    </row>
    <row r="1115" spans="1:9" x14ac:dyDescent="0.2">
      <c r="A1115" s="1">
        <f t="shared" si="34"/>
        <v>42059</v>
      </c>
      <c r="B1115" s="4" t="s">
        <v>37</v>
      </c>
      <c r="C1115" s="4" t="s">
        <v>38</v>
      </c>
      <c r="D1115" s="4" t="s">
        <v>39</v>
      </c>
      <c r="E1115" s="5">
        <v>26499</v>
      </c>
      <c r="F1115" s="5" t="s">
        <v>40</v>
      </c>
      <c r="G1115" s="5">
        <f t="shared" si="35"/>
        <v>-1</v>
      </c>
      <c r="H1115" s="6">
        <v>42059</v>
      </c>
      <c r="I1115" s="7">
        <v>0.69791666666666663</v>
      </c>
    </row>
    <row r="1116" spans="1:9" x14ac:dyDescent="0.2">
      <c r="A1116" s="1">
        <f t="shared" si="34"/>
        <v>42058</v>
      </c>
      <c r="B1116" s="4" t="s">
        <v>37</v>
      </c>
      <c r="C1116" s="4" t="s">
        <v>38</v>
      </c>
      <c r="D1116" s="4" t="s">
        <v>39</v>
      </c>
      <c r="E1116" s="5">
        <v>26429</v>
      </c>
      <c r="F1116" s="5" t="s">
        <v>40</v>
      </c>
      <c r="G1116" s="5">
        <f t="shared" si="35"/>
        <v>-1</v>
      </c>
      <c r="H1116" s="6">
        <v>42058</v>
      </c>
      <c r="I1116" s="7">
        <v>0.68819444444444444</v>
      </c>
    </row>
    <row r="1117" spans="1:9" x14ac:dyDescent="0.2">
      <c r="A1117" s="1">
        <f t="shared" si="34"/>
        <v>42055</v>
      </c>
      <c r="B1117" s="4" t="s">
        <v>37</v>
      </c>
      <c r="C1117" s="4" t="s">
        <v>38</v>
      </c>
      <c r="D1117" s="4" t="s">
        <v>39</v>
      </c>
      <c r="E1117" s="5">
        <v>26655</v>
      </c>
      <c r="F1117" s="5" t="s">
        <v>40</v>
      </c>
      <c r="G1117" s="5">
        <f t="shared" si="35"/>
        <v>-1</v>
      </c>
      <c r="H1117" s="6">
        <v>42055</v>
      </c>
      <c r="I1117" s="7">
        <v>0.70347222222222217</v>
      </c>
    </row>
    <row r="1118" spans="1:9" x14ac:dyDescent="0.2">
      <c r="A1118" s="1">
        <f t="shared" si="34"/>
        <v>42054</v>
      </c>
      <c r="B1118" s="4" t="s">
        <v>37</v>
      </c>
      <c r="C1118" s="4" t="s">
        <v>38</v>
      </c>
      <c r="D1118" s="4" t="s">
        <v>39</v>
      </c>
      <c r="E1118" s="5">
        <v>26841</v>
      </c>
      <c r="F1118" s="5" t="s">
        <v>41</v>
      </c>
      <c r="G1118" s="5">
        <f t="shared" si="35"/>
        <v>1</v>
      </c>
      <c r="H1118" s="6">
        <v>42054</v>
      </c>
      <c r="I1118" s="7">
        <v>0.69930555555555562</v>
      </c>
    </row>
    <row r="1119" spans="1:9" x14ac:dyDescent="0.2">
      <c r="A1119" s="1">
        <f t="shared" si="34"/>
        <v>42053</v>
      </c>
      <c r="B1119" s="4" t="s">
        <v>37</v>
      </c>
      <c r="C1119" s="4" t="s">
        <v>38</v>
      </c>
      <c r="D1119" s="4" t="s">
        <v>39</v>
      </c>
      <c r="E1119" s="5">
        <v>26660</v>
      </c>
      <c r="F1119" s="5" t="s">
        <v>40</v>
      </c>
      <c r="G1119" s="5">
        <f t="shared" si="35"/>
        <v>-1</v>
      </c>
      <c r="H1119" s="6">
        <v>42053</v>
      </c>
      <c r="I1119" s="7">
        <v>0.6958333333333333</v>
      </c>
    </row>
    <row r="1120" spans="1:9" x14ac:dyDescent="0.2">
      <c r="A1120" s="1">
        <f t="shared" si="34"/>
        <v>42051</v>
      </c>
      <c r="B1120" s="4" t="s">
        <v>37</v>
      </c>
      <c r="C1120" s="4" t="s">
        <v>38</v>
      </c>
      <c r="D1120" s="4" t="s">
        <v>39</v>
      </c>
      <c r="E1120" s="5">
        <v>27189</v>
      </c>
      <c r="F1120" s="5" t="s">
        <v>41</v>
      </c>
      <c r="G1120" s="5">
        <f t="shared" si="35"/>
        <v>1</v>
      </c>
      <c r="H1120" s="6">
        <v>42051</v>
      </c>
      <c r="I1120" s="7">
        <v>0.70347222222222217</v>
      </c>
    </row>
    <row r="1121" spans="1:9" x14ac:dyDescent="0.2">
      <c r="A1121" s="1">
        <f t="shared" si="34"/>
        <v>42048</v>
      </c>
      <c r="B1121" s="4" t="s">
        <v>37</v>
      </c>
      <c r="C1121" s="4" t="s">
        <v>38</v>
      </c>
      <c r="D1121" s="4" t="s">
        <v>39</v>
      </c>
      <c r="E1121" s="5">
        <v>27069</v>
      </c>
      <c r="F1121" s="5" t="s">
        <v>40</v>
      </c>
      <c r="G1121" s="5">
        <f t="shared" si="35"/>
        <v>-1</v>
      </c>
      <c r="H1121" s="6">
        <v>42048</v>
      </c>
      <c r="I1121" s="7">
        <v>0.70694444444444438</v>
      </c>
    </row>
    <row r="1122" spans="1:9" x14ac:dyDescent="0.2">
      <c r="A1122" s="1">
        <f t="shared" si="34"/>
        <v>42047</v>
      </c>
      <c r="B1122" s="4" t="s">
        <v>37</v>
      </c>
      <c r="C1122" s="4" t="s">
        <v>38</v>
      </c>
      <c r="D1122" s="4" t="s">
        <v>39</v>
      </c>
      <c r="E1122" s="5">
        <v>27081</v>
      </c>
      <c r="F1122" s="5" t="s">
        <v>41</v>
      </c>
      <c r="G1122" s="5">
        <f t="shared" si="35"/>
        <v>1</v>
      </c>
      <c r="H1122" s="6">
        <v>42047</v>
      </c>
      <c r="I1122" s="7">
        <v>0.69513888888888886</v>
      </c>
    </row>
    <row r="1123" spans="1:9" x14ac:dyDescent="0.2">
      <c r="A1123" s="1">
        <f t="shared" si="34"/>
        <v>42046</v>
      </c>
      <c r="B1123" s="4" t="s">
        <v>37</v>
      </c>
      <c r="C1123" s="4" t="s">
        <v>38</v>
      </c>
      <c r="D1123" s="4" t="s">
        <v>39</v>
      </c>
      <c r="E1123" s="5">
        <v>27276</v>
      </c>
      <c r="F1123" s="5" t="s">
        <v>41</v>
      </c>
      <c r="G1123" s="5">
        <f t="shared" si="35"/>
        <v>1</v>
      </c>
      <c r="H1123" s="6">
        <v>42046</v>
      </c>
      <c r="I1123" s="7">
        <v>0.69374999999999998</v>
      </c>
    </row>
    <row r="1124" spans="1:9" x14ac:dyDescent="0.2">
      <c r="A1124" s="1">
        <f t="shared" si="34"/>
        <v>42045</v>
      </c>
      <c r="B1124" s="4" t="s">
        <v>37</v>
      </c>
      <c r="C1124" s="4" t="s">
        <v>38</v>
      </c>
      <c r="D1124" s="4" t="s">
        <v>39</v>
      </c>
      <c r="E1124" s="5">
        <v>27295</v>
      </c>
      <c r="F1124" s="5" t="s">
        <v>40</v>
      </c>
      <c r="G1124" s="5">
        <f t="shared" si="35"/>
        <v>-1</v>
      </c>
      <c r="H1124" s="6">
        <v>42045</v>
      </c>
      <c r="I1124" s="7">
        <v>0.69166666666666676</v>
      </c>
    </row>
    <row r="1125" spans="1:9" x14ac:dyDescent="0.2">
      <c r="A1125" s="1">
        <f t="shared" si="34"/>
        <v>42044</v>
      </c>
      <c r="B1125" s="4" t="s">
        <v>37</v>
      </c>
      <c r="C1125" s="4" t="s">
        <v>38</v>
      </c>
      <c r="D1125" s="4" t="s">
        <v>39</v>
      </c>
      <c r="E1125" s="5">
        <v>27343</v>
      </c>
      <c r="F1125" s="5" t="s">
        <v>41</v>
      </c>
      <c r="G1125" s="5">
        <f t="shared" si="35"/>
        <v>1</v>
      </c>
      <c r="H1125" s="6">
        <v>42044</v>
      </c>
      <c r="I1125" s="7">
        <v>0.7090277777777777</v>
      </c>
    </row>
    <row r="1126" spans="1:9" x14ac:dyDescent="0.2">
      <c r="A1126" s="1">
        <f t="shared" si="34"/>
        <v>42041</v>
      </c>
      <c r="B1126" s="4" t="s">
        <v>37</v>
      </c>
      <c r="C1126" s="4" t="s">
        <v>38</v>
      </c>
      <c r="D1126" s="4" t="s">
        <v>39</v>
      </c>
      <c r="E1126" s="5">
        <v>27666</v>
      </c>
      <c r="F1126" s="5" t="s">
        <v>40</v>
      </c>
      <c r="G1126" s="5">
        <f t="shared" si="35"/>
        <v>-1</v>
      </c>
      <c r="H1126" s="6">
        <v>42041</v>
      </c>
      <c r="I1126" s="7">
        <v>0.7090277777777777</v>
      </c>
    </row>
    <row r="1127" spans="1:9" x14ac:dyDescent="0.2">
      <c r="A1127" s="1">
        <f t="shared" si="34"/>
        <v>42040</v>
      </c>
      <c r="B1127" s="4" t="s">
        <v>37</v>
      </c>
      <c r="C1127" s="4" t="s">
        <v>38</v>
      </c>
      <c r="D1127" s="4" t="s">
        <v>39</v>
      </c>
      <c r="E1127" s="5">
        <v>27585</v>
      </c>
      <c r="F1127" s="5" t="s">
        <v>40</v>
      </c>
      <c r="G1127" s="5">
        <f t="shared" si="35"/>
        <v>-1</v>
      </c>
      <c r="H1127" s="6">
        <v>42040</v>
      </c>
      <c r="I1127" s="7">
        <v>0.70416666666666661</v>
      </c>
    </row>
    <row r="1128" spans="1:9" x14ac:dyDescent="0.2">
      <c r="A1128" s="1">
        <f t="shared" si="34"/>
        <v>42039</v>
      </c>
      <c r="B1128" s="4" t="s">
        <v>37</v>
      </c>
      <c r="C1128" s="4" t="s">
        <v>38</v>
      </c>
      <c r="D1128" s="4" t="s">
        <v>39</v>
      </c>
      <c r="E1128" s="5">
        <v>27731</v>
      </c>
      <c r="F1128" s="5" t="s">
        <v>41</v>
      </c>
      <c r="G1128" s="5">
        <f t="shared" si="35"/>
        <v>1</v>
      </c>
      <c r="H1128" s="6">
        <v>42039</v>
      </c>
      <c r="I1128" s="7">
        <v>0.72013888888888899</v>
      </c>
    </row>
    <row r="1129" spans="1:9" x14ac:dyDescent="0.2">
      <c r="A1129" s="1">
        <f t="shared" si="34"/>
        <v>42038</v>
      </c>
      <c r="B1129" s="4" t="s">
        <v>37</v>
      </c>
      <c r="C1129" s="4" t="s">
        <v>38</v>
      </c>
      <c r="D1129" s="4" t="s">
        <v>39</v>
      </c>
      <c r="E1129" s="5">
        <v>27955</v>
      </c>
      <c r="F1129" s="5" t="s">
        <v>41</v>
      </c>
      <c r="G1129" s="5">
        <f t="shared" si="35"/>
        <v>1</v>
      </c>
      <c r="H1129" s="6">
        <v>42038</v>
      </c>
      <c r="I1129" s="7">
        <v>0.70277777777777783</v>
      </c>
    </row>
    <row r="1130" spans="1:9" x14ac:dyDescent="0.2">
      <c r="A1130" s="1">
        <f t="shared" si="34"/>
        <v>42037</v>
      </c>
      <c r="B1130" s="4" t="s">
        <v>37</v>
      </c>
      <c r="C1130" s="4" t="s">
        <v>38</v>
      </c>
      <c r="D1130" s="4" t="s">
        <v>39</v>
      </c>
      <c r="E1130" s="5">
        <v>27907</v>
      </c>
      <c r="F1130" s="5" t="s">
        <v>40</v>
      </c>
      <c r="G1130" s="5">
        <f t="shared" si="35"/>
        <v>-1</v>
      </c>
      <c r="H1130" s="6">
        <v>42037</v>
      </c>
      <c r="I1130" s="7">
        <v>0.7090277777777777</v>
      </c>
    </row>
    <row r="1131" spans="1:9" x14ac:dyDescent="0.2">
      <c r="A1131" s="1">
        <f t="shared" si="34"/>
        <v>42034</v>
      </c>
      <c r="B1131" s="4" t="s">
        <v>37</v>
      </c>
      <c r="C1131" s="4" t="s">
        <v>38</v>
      </c>
      <c r="D1131" s="4" t="s">
        <v>39</v>
      </c>
      <c r="E1131" s="5">
        <v>27630</v>
      </c>
      <c r="F1131" s="5" t="s">
        <v>41</v>
      </c>
      <c r="G1131" s="5">
        <f t="shared" si="35"/>
        <v>1</v>
      </c>
      <c r="H1131" s="6">
        <v>42034</v>
      </c>
      <c r="I1131" s="7">
        <v>0.70972222222222225</v>
      </c>
    </row>
    <row r="1132" spans="1:9" x14ac:dyDescent="0.2">
      <c r="A1132" s="1">
        <f t="shared" si="34"/>
        <v>42033</v>
      </c>
      <c r="B1132" s="4" t="s">
        <v>37</v>
      </c>
      <c r="C1132" s="4" t="s">
        <v>38</v>
      </c>
      <c r="D1132" s="4" t="s">
        <v>39</v>
      </c>
      <c r="E1132" s="5">
        <v>27884</v>
      </c>
      <c r="F1132" s="5" t="s">
        <v>41</v>
      </c>
      <c r="G1132" s="5">
        <f t="shared" si="35"/>
        <v>1</v>
      </c>
      <c r="H1132" s="6">
        <v>42033</v>
      </c>
      <c r="I1132" s="7">
        <v>0.69861111111111107</v>
      </c>
    </row>
    <row r="1133" spans="1:9" x14ac:dyDescent="0.2">
      <c r="A1133" s="1">
        <f t="shared" si="34"/>
        <v>42032</v>
      </c>
      <c r="B1133" s="4" t="s">
        <v>37</v>
      </c>
      <c r="C1133" s="4" t="s">
        <v>38</v>
      </c>
      <c r="D1133" s="4" t="s">
        <v>39</v>
      </c>
      <c r="E1133" s="5">
        <v>27930</v>
      </c>
      <c r="F1133" s="5" t="s">
        <v>40</v>
      </c>
      <c r="G1133" s="5">
        <f t="shared" si="35"/>
        <v>-1</v>
      </c>
      <c r="H1133" s="6">
        <v>42032</v>
      </c>
      <c r="I1133" s="7">
        <v>0.70694444444444438</v>
      </c>
    </row>
    <row r="1134" spans="1:9" x14ac:dyDescent="0.2">
      <c r="A1134" s="1">
        <f t="shared" si="34"/>
        <v>42031</v>
      </c>
      <c r="B1134" s="4" t="s">
        <v>37</v>
      </c>
      <c r="C1134" s="4" t="s">
        <v>38</v>
      </c>
      <c r="D1134" s="4" t="s">
        <v>39</v>
      </c>
      <c r="E1134" s="5">
        <v>27775</v>
      </c>
      <c r="F1134" s="5" t="s">
        <v>40</v>
      </c>
      <c r="G1134" s="5">
        <f t="shared" si="35"/>
        <v>-1</v>
      </c>
      <c r="H1134" s="6">
        <v>42031</v>
      </c>
      <c r="I1134" s="7">
        <v>0.6972222222222223</v>
      </c>
    </row>
    <row r="1135" spans="1:9" x14ac:dyDescent="0.2">
      <c r="A1135" s="1">
        <f t="shared" si="34"/>
        <v>42031</v>
      </c>
      <c r="B1135" s="4" t="s">
        <v>37</v>
      </c>
      <c r="C1135" s="4" t="s">
        <v>38</v>
      </c>
      <c r="D1135" s="4" t="s">
        <v>39</v>
      </c>
      <c r="E1135" s="5">
        <v>27775</v>
      </c>
      <c r="F1135" s="5" t="s">
        <v>40</v>
      </c>
      <c r="G1135" s="5">
        <f t="shared" si="35"/>
        <v>-1</v>
      </c>
      <c r="H1135" s="6">
        <v>42031</v>
      </c>
      <c r="I1135" s="7">
        <v>0.6972222222222223</v>
      </c>
    </row>
    <row r="1136" spans="1:9" x14ac:dyDescent="0.2">
      <c r="A1136" s="1">
        <f t="shared" si="34"/>
        <v>42027</v>
      </c>
      <c r="B1136" s="4" t="s">
        <v>37</v>
      </c>
      <c r="C1136" s="4" t="s">
        <v>38</v>
      </c>
      <c r="D1136" s="4" t="s">
        <v>39</v>
      </c>
      <c r="E1136" s="5">
        <v>28017</v>
      </c>
      <c r="F1136" s="5" t="s">
        <v>40</v>
      </c>
      <c r="G1136" s="5">
        <f t="shared" si="35"/>
        <v>-1</v>
      </c>
      <c r="H1136" s="6">
        <v>42027</v>
      </c>
      <c r="I1136" s="7">
        <v>0.70277777777777783</v>
      </c>
    </row>
    <row r="1137" spans="1:9" x14ac:dyDescent="0.2">
      <c r="A1137" s="1">
        <f t="shared" si="34"/>
        <v>42026</v>
      </c>
      <c r="B1137" s="4" t="s">
        <v>37</v>
      </c>
      <c r="C1137" s="4" t="s">
        <v>38</v>
      </c>
      <c r="D1137" s="4" t="s">
        <v>39</v>
      </c>
      <c r="E1137" s="5">
        <v>27939</v>
      </c>
      <c r="F1137" s="5" t="s">
        <v>41</v>
      </c>
      <c r="G1137" s="5">
        <f t="shared" si="35"/>
        <v>1</v>
      </c>
      <c r="H1137" s="6">
        <v>42026</v>
      </c>
      <c r="I1137" s="7">
        <v>0.69444444444444453</v>
      </c>
    </row>
    <row r="1138" spans="1:9" x14ac:dyDescent="0.2">
      <c r="A1138" s="1">
        <f t="shared" si="34"/>
        <v>42025</v>
      </c>
      <c r="B1138" s="4" t="s">
        <v>37</v>
      </c>
      <c r="C1138" s="4" t="s">
        <v>38</v>
      </c>
      <c r="D1138" s="4" t="s">
        <v>39</v>
      </c>
      <c r="E1138" s="5">
        <v>28168</v>
      </c>
      <c r="F1138" s="5" t="s">
        <v>41</v>
      </c>
      <c r="G1138" s="5">
        <f t="shared" si="35"/>
        <v>1</v>
      </c>
      <c r="H1138" s="6">
        <v>42025</v>
      </c>
      <c r="I1138" s="7">
        <v>0.70000000000000007</v>
      </c>
    </row>
    <row r="1139" spans="1:9" x14ac:dyDescent="0.2">
      <c r="A1139" s="1">
        <f t="shared" si="34"/>
        <v>42024</v>
      </c>
      <c r="B1139" s="4" t="s">
        <v>37</v>
      </c>
      <c r="C1139" s="4" t="s">
        <v>38</v>
      </c>
      <c r="D1139" s="4" t="s">
        <v>39</v>
      </c>
      <c r="E1139" s="5">
        <v>27997</v>
      </c>
      <c r="F1139" s="5" t="s">
        <v>41</v>
      </c>
      <c r="G1139" s="5">
        <f t="shared" si="35"/>
        <v>1</v>
      </c>
      <c r="H1139" s="6">
        <v>42024</v>
      </c>
      <c r="I1139" s="7">
        <v>0.7006944444444444</v>
      </c>
    </row>
    <row r="1140" spans="1:9" x14ac:dyDescent="0.2">
      <c r="A1140" s="1">
        <f t="shared" si="34"/>
        <v>42023</v>
      </c>
      <c r="B1140" s="4" t="s">
        <v>37</v>
      </c>
      <c r="C1140" s="4" t="s">
        <v>38</v>
      </c>
      <c r="D1140" s="4" t="s">
        <v>39</v>
      </c>
      <c r="E1140" s="5">
        <v>27730</v>
      </c>
      <c r="F1140" s="5" t="s">
        <v>41</v>
      </c>
      <c r="G1140" s="5">
        <f t="shared" si="35"/>
        <v>1</v>
      </c>
      <c r="H1140" s="6">
        <v>42023</v>
      </c>
      <c r="I1140" s="7">
        <v>0.70763888888888893</v>
      </c>
    </row>
    <row r="1141" spans="1:9" x14ac:dyDescent="0.2">
      <c r="A1141" s="1">
        <f t="shared" si="34"/>
        <v>42023</v>
      </c>
      <c r="B1141" s="4" t="s">
        <v>37</v>
      </c>
      <c r="C1141" s="4" t="s">
        <v>38</v>
      </c>
      <c r="D1141" s="4" t="s">
        <v>39</v>
      </c>
      <c r="E1141" s="5">
        <v>27730</v>
      </c>
      <c r="F1141" s="5" t="s">
        <v>41</v>
      </c>
      <c r="G1141" s="5">
        <f t="shared" si="35"/>
        <v>1</v>
      </c>
      <c r="H1141" s="6">
        <v>42023</v>
      </c>
      <c r="I1141" s="7">
        <v>0.70763888888888893</v>
      </c>
    </row>
    <row r="1142" spans="1:9" x14ac:dyDescent="0.2">
      <c r="A1142" s="1">
        <f t="shared" si="34"/>
        <v>42020</v>
      </c>
      <c r="B1142" s="4" t="s">
        <v>37</v>
      </c>
      <c r="C1142" s="4" t="s">
        <v>38</v>
      </c>
      <c r="D1142" s="4" t="s">
        <v>39</v>
      </c>
      <c r="E1142" s="5">
        <v>27468</v>
      </c>
      <c r="F1142" s="5" t="s">
        <v>41</v>
      </c>
      <c r="G1142" s="5">
        <f t="shared" si="35"/>
        <v>1</v>
      </c>
      <c r="H1142" s="6">
        <v>42020</v>
      </c>
      <c r="I1142" s="7">
        <v>0.6972222222222223</v>
      </c>
    </row>
    <row r="1143" spans="1:9" x14ac:dyDescent="0.2">
      <c r="A1143" s="1">
        <f t="shared" si="34"/>
        <v>42019</v>
      </c>
      <c r="B1143" s="4" t="s">
        <v>37</v>
      </c>
      <c r="C1143" s="4" t="s">
        <v>38</v>
      </c>
      <c r="D1143" s="4" t="s">
        <v>39</v>
      </c>
      <c r="E1143" s="5">
        <v>27259</v>
      </c>
      <c r="F1143" s="5" t="s">
        <v>41</v>
      </c>
      <c r="G1143" s="5">
        <f t="shared" si="35"/>
        <v>1</v>
      </c>
      <c r="H1143" s="6">
        <v>42019</v>
      </c>
      <c r="I1143" s="7">
        <v>0.6958333333333333</v>
      </c>
    </row>
    <row r="1144" spans="1:9" x14ac:dyDescent="0.2">
      <c r="A1144" s="1">
        <f t="shared" si="34"/>
        <v>42018</v>
      </c>
      <c r="B1144" s="4" t="s">
        <v>37</v>
      </c>
      <c r="C1144" s="4" t="s">
        <v>38</v>
      </c>
      <c r="D1144" s="4" t="s">
        <v>39</v>
      </c>
      <c r="E1144" s="5">
        <v>27167</v>
      </c>
      <c r="F1144" s="5" t="s">
        <v>42</v>
      </c>
      <c r="G1144" s="5">
        <f t="shared" si="35"/>
        <v>1</v>
      </c>
      <c r="H1144" s="6">
        <v>42018</v>
      </c>
      <c r="I1144" s="7">
        <v>0.52777777777777779</v>
      </c>
    </row>
    <row r="1145" spans="1:9" x14ac:dyDescent="0.2">
      <c r="A1145" s="1">
        <f t="shared" si="34"/>
        <v>42017</v>
      </c>
      <c r="B1145" s="4" t="s">
        <v>37</v>
      </c>
      <c r="C1145" s="4" t="s">
        <v>38</v>
      </c>
      <c r="D1145" s="4" t="s">
        <v>39</v>
      </c>
      <c r="E1145" s="5">
        <v>27167</v>
      </c>
      <c r="F1145" s="5" t="s">
        <v>41</v>
      </c>
      <c r="G1145" s="5">
        <f t="shared" si="35"/>
        <v>1</v>
      </c>
      <c r="H1145" s="6">
        <v>42017</v>
      </c>
      <c r="I1145" s="7">
        <v>0.70000000000000007</v>
      </c>
    </row>
    <row r="1146" spans="1:9" x14ac:dyDescent="0.2">
      <c r="A1146" s="1">
        <f t="shared" si="34"/>
        <v>42016</v>
      </c>
      <c r="B1146" s="4" t="s">
        <v>37</v>
      </c>
      <c r="C1146" s="4" t="s">
        <v>38</v>
      </c>
      <c r="D1146" s="4" t="s">
        <v>39</v>
      </c>
      <c r="E1146" s="5">
        <v>26905</v>
      </c>
      <c r="F1146" s="5" t="s">
        <v>40</v>
      </c>
      <c r="G1146" s="5">
        <f t="shared" si="35"/>
        <v>-1</v>
      </c>
      <c r="H1146" s="6">
        <v>42016</v>
      </c>
      <c r="I1146" s="7">
        <v>0.69791666666666663</v>
      </c>
    </row>
    <row r="1147" spans="1:9" x14ac:dyDescent="0.2">
      <c r="A1147" s="1">
        <f t="shared" si="34"/>
        <v>42013</v>
      </c>
      <c r="B1147" s="4" t="s">
        <v>37</v>
      </c>
      <c r="C1147" s="4" t="s">
        <v>38</v>
      </c>
      <c r="D1147" s="4" t="s">
        <v>39</v>
      </c>
      <c r="E1147" s="5">
        <v>26754</v>
      </c>
      <c r="F1147" s="5" t="s">
        <v>40</v>
      </c>
      <c r="G1147" s="5">
        <f t="shared" si="35"/>
        <v>-1</v>
      </c>
      <c r="H1147" s="6">
        <v>42013</v>
      </c>
      <c r="I1147" s="7">
        <v>0.68819444444444444</v>
      </c>
    </row>
    <row r="1148" spans="1:9" x14ac:dyDescent="0.2">
      <c r="A1148" s="1">
        <f t="shared" si="34"/>
        <v>42012</v>
      </c>
      <c r="B1148" s="4" t="s">
        <v>37</v>
      </c>
      <c r="C1148" s="4" t="s">
        <v>38</v>
      </c>
      <c r="D1148" s="4" t="s">
        <v>39</v>
      </c>
      <c r="E1148" s="5">
        <v>26818</v>
      </c>
      <c r="F1148" s="5" t="s">
        <v>40</v>
      </c>
      <c r="G1148" s="5">
        <f t="shared" si="35"/>
        <v>-1</v>
      </c>
      <c r="H1148" s="6">
        <v>42012</v>
      </c>
      <c r="I1148" s="7">
        <v>0.69652777777777775</v>
      </c>
    </row>
    <row r="1149" spans="1:9" x14ac:dyDescent="0.2">
      <c r="A1149" s="1">
        <f t="shared" si="34"/>
        <v>42011</v>
      </c>
      <c r="B1149" s="4" t="s">
        <v>37</v>
      </c>
      <c r="C1149" s="4" t="s">
        <v>38</v>
      </c>
      <c r="D1149" s="4" t="s">
        <v>39</v>
      </c>
      <c r="E1149" s="5">
        <v>27141</v>
      </c>
      <c r="F1149" s="5" t="s">
        <v>41</v>
      </c>
      <c r="G1149" s="5">
        <f t="shared" si="35"/>
        <v>1</v>
      </c>
      <c r="H1149" s="6">
        <v>42011</v>
      </c>
      <c r="I1149" s="7">
        <v>0.69652777777777775</v>
      </c>
    </row>
    <row r="1150" spans="1:9" x14ac:dyDescent="0.2">
      <c r="A1150" s="1">
        <f t="shared" si="34"/>
        <v>42010</v>
      </c>
      <c r="B1150" s="4" t="s">
        <v>37</v>
      </c>
      <c r="C1150" s="4" t="s">
        <v>38</v>
      </c>
      <c r="D1150" s="4" t="s">
        <v>39</v>
      </c>
      <c r="E1150" s="5">
        <v>27216</v>
      </c>
      <c r="F1150" s="5" t="s">
        <v>41</v>
      </c>
      <c r="G1150" s="5">
        <f t="shared" si="35"/>
        <v>1</v>
      </c>
      <c r="H1150" s="6">
        <v>42010</v>
      </c>
      <c r="I1150" s="7">
        <v>0.68958333333333333</v>
      </c>
    </row>
    <row r="1151" spans="1:9" x14ac:dyDescent="0.2">
      <c r="A1151" s="1">
        <f t="shared" si="34"/>
        <v>42009</v>
      </c>
      <c r="B1151" s="4" t="s">
        <v>37</v>
      </c>
      <c r="C1151" s="4" t="s">
        <v>38</v>
      </c>
      <c r="D1151" s="4" t="s">
        <v>39</v>
      </c>
      <c r="E1151" s="5">
        <v>26760</v>
      </c>
      <c r="F1151" s="5" t="s">
        <v>40</v>
      </c>
      <c r="G1151" s="5">
        <f t="shared" si="35"/>
        <v>-1</v>
      </c>
      <c r="H1151" s="6">
        <v>42009</v>
      </c>
      <c r="I1151" s="7">
        <v>0.7055555555555556</v>
      </c>
    </row>
    <row r="1152" spans="1:9" x14ac:dyDescent="0.2">
      <c r="A1152" s="1">
        <f t="shared" si="34"/>
        <v>42009</v>
      </c>
      <c r="B1152" s="4" t="s">
        <v>37</v>
      </c>
      <c r="C1152" s="4" t="s">
        <v>38</v>
      </c>
      <c r="D1152" s="4" t="s">
        <v>39</v>
      </c>
      <c r="E1152" s="5">
        <v>26760</v>
      </c>
      <c r="F1152" s="5" t="s">
        <v>40</v>
      </c>
      <c r="G1152" s="5">
        <f t="shared" si="35"/>
        <v>-1</v>
      </c>
      <c r="H1152" s="6">
        <v>42009</v>
      </c>
      <c r="I1152" s="7">
        <v>0.7055555555555556</v>
      </c>
    </row>
    <row r="1153" spans="1:9" x14ac:dyDescent="0.2">
      <c r="A1153" s="1">
        <f t="shared" si="34"/>
        <v>42006</v>
      </c>
      <c r="B1153" s="4" t="s">
        <v>37</v>
      </c>
      <c r="C1153" s="4" t="s">
        <v>38</v>
      </c>
      <c r="D1153" s="4" t="s">
        <v>39</v>
      </c>
      <c r="E1153" s="5">
        <v>26539</v>
      </c>
      <c r="F1153" s="5" t="s">
        <v>40</v>
      </c>
      <c r="G1153" s="5">
        <f t="shared" si="35"/>
        <v>-1</v>
      </c>
      <c r="H1153" s="6">
        <v>42006</v>
      </c>
      <c r="I1153" s="7">
        <v>0.70694444444444438</v>
      </c>
    </row>
    <row r="1154" spans="1:9" x14ac:dyDescent="0.2">
      <c r="A1154" s="1">
        <f t="shared" si="34"/>
        <v>42005</v>
      </c>
      <c r="B1154" s="4" t="s">
        <v>37</v>
      </c>
      <c r="C1154" s="4" t="s">
        <v>38</v>
      </c>
      <c r="D1154" s="4" t="s">
        <v>39</v>
      </c>
      <c r="E1154" s="5">
        <v>26602</v>
      </c>
      <c r="F1154" s="5" t="s">
        <v>40</v>
      </c>
      <c r="G1154" s="5">
        <f t="shared" si="35"/>
        <v>-1</v>
      </c>
      <c r="H1154" s="6">
        <v>42005</v>
      </c>
      <c r="I1154" s="7">
        <v>0.68194444444444446</v>
      </c>
    </row>
    <row r="1155" spans="1:9" x14ac:dyDescent="0.2">
      <c r="A1155" s="1">
        <f t="shared" ref="A1155:A1218" si="36">H1155</f>
        <v>42004</v>
      </c>
      <c r="B1155" s="4" t="s">
        <v>37</v>
      </c>
      <c r="C1155" s="4" t="s">
        <v>38</v>
      </c>
      <c r="D1155" s="4" t="s">
        <v>39</v>
      </c>
      <c r="E1155" s="5">
        <v>26774</v>
      </c>
      <c r="F1155" s="5" t="s">
        <v>40</v>
      </c>
      <c r="G1155" s="5">
        <f t="shared" ref="G1155:G1218" si="37">IF(F1155="-",-1,1)</f>
        <v>-1</v>
      </c>
      <c r="H1155" s="6">
        <v>42004</v>
      </c>
      <c r="I1155" s="7">
        <v>0.7090277777777777</v>
      </c>
    </row>
    <row r="1156" spans="1:9" x14ac:dyDescent="0.2">
      <c r="A1156" s="1">
        <f t="shared" si="36"/>
        <v>42003</v>
      </c>
      <c r="B1156" s="4" t="s">
        <v>37</v>
      </c>
      <c r="C1156" s="4" t="s">
        <v>38</v>
      </c>
      <c r="D1156" s="4" t="s">
        <v>39</v>
      </c>
      <c r="E1156" s="5">
        <v>26638</v>
      </c>
      <c r="F1156" s="5" t="s">
        <v>40</v>
      </c>
      <c r="G1156" s="5">
        <f t="shared" si="37"/>
        <v>-1</v>
      </c>
      <c r="H1156" s="6">
        <v>42003</v>
      </c>
      <c r="I1156" s="7">
        <v>0.69930555555555562</v>
      </c>
    </row>
    <row r="1157" spans="1:9" x14ac:dyDescent="0.2">
      <c r="A1157" s="1">
        <f t="shared" si="36"/>
        <v>42002</v>
      </c>
      <c r="B1157" s="4" t="s">
        <v>37</v>
      </c>
      <c r="C1157" s="4" t="s">
        <v>38</v>
      </c>
      <c r="D1157" s="4" t="s">
        <v>39</v>
      </c>
      <c r="E1157" s="5">
        <v>26869</v>
      </c>
      <c r="F1157" s="5" t="s">
        <v>40</v>
      </c>
      <c r="G1157" s="5">
        <f t="shared" si="37"/>
        <v>-1</v>
      </c>
      <c r="H1157" s="6">
        <v>42002</v>
      </c>
      <c r="I1157" s="7">
        <v>0.7006944444444444</v>
      </c>
    </row>
    <row r="1158" spans="1:9" x14ac:dyDescent="0.2">
      <c r="A1158" s="1">
        <f t="shared" si="36"/>
        <v>41999</v>
      </c>
      <c r="B1158" s="4" t="s">
        <v>37</v>
      </c>
      <c r="C1158" s="4" t="s">
        <v>38</v>
      </c>
      <c r="D1158" s="4" t="s">
        <v>39</v>
      </c>
      <c r="E1158" s="5">
        <v>26895</v>
      </c>
      <c r="F1158" s="5" t="s">
        <v>41</v>
      </c>
      <c r="G1158" s="5">
        <f t="shared" si="37"/>
        <v>1</v>
      </c>
      <c r="H1158" s="6">
        <v>41999</v>
      </c>
      <c r="I1158" s="7">
        <v>0.70486111111111116</v>
      </c>
    </row>
    <row r="1159" spans="1:9" x14ac:dyDescent="0.2">
      <c r="A1159" s="1">
        <f t="shared" si="36"/>
        <v>41997</v>
      </c>
      <c r="B1159" s="4" t="s">
        <v>37</v>
      </c>
      <c r="C1159" s="4" t="s">
        <v>38</v>
      </c>
      <c r="D1159" s="4" t="s">
        <v>39</v>
      </c>
      <c r="E1159" s="5">
        <v>26507</v>
      </c>
      <c r="F1159" s="5" t="s">
        <v>40</v>
      </c>
      <c r="G1159" s="5">
        <f t="shared" si="37"/>
        <v>-1</v>
      </c>
      <c r="H1159" s="6">
        <v>41997</v>
      </c>
      <c r="I1159" s="7">
        <v>0.69374999999999998</v>
      </c>
    </row>
    <row r="1160" spans="1:9" x14ac:dyDescent="0.2">
      <c r="A1160" s="1">
        <f t="shared" si="36"/>
        <v>41996</v>
      </c>
      <c r="B1160" s="4" t="s">
        <v>37</v>
      </c>
      <c r="C1160" s="4" t="s">
        <v>38</v>
      </c>
      <c r="D1160" s="4" t="s">
        <v>39</v>
      </c>
      <c r="E1160" s="5">
        <v>26458</v>
      </c>
      <c r="F1160" s="5" t="s">
        <v>40</v>
      </c>
      <c r="G1160" s="5">
        <f t="shared" si="37"/>
        <v>-1</v>
      </c>
      <c r="H1160" s="6">
        <v>41996</v>
      </c>
      <c r="I1160" s="7">
        <v>0.70624999999999993</v>
      </c>
    </row>
    <row r="1161" spans="1:9" x14ac:dyDescent="0.2">
      <c r="A1161" s="1">
        <f t="shared" si="36"/>
        <v>41995</v>
      </c>
      <c r="B1161" s="4" t="s">
        <v>37</v>
      </c>
      <c r="C1161" s="4" t="s">
        <v>38</v>
      </c>
      <c r="D1161" s="4" t="s">
        <v>39</v>
      </c>
      <c r="E1161" s="5">
        <v>26784</v>
      </c>
      <c r="F1161" s="5" t="s">
        <v>40</v>
      </c>
      <c r="G1161" s="5">
        <f t="shared" si="37"/>
        <v>-1</v>
      </c>
      <c r="H1161" s="6">
        <v>41995</v>
      </c>
      <c r="I1161" s="7">
        <v>0.6958333333333333</v>
      </c>
    </row>
    <row r="1162" spans="1:9" x14ac:dyDescent="0.2">
      <c r="A1162" s="1">
        <f t="shared" si="36"/>
        <v>41992</v>
      </c>
      <c r="B1162" s="4" t="s">
        <v>37</v>
      </c>
      <c r="C1162" s="4" t="s">
        <v>38</v>
      </c>
      <c r="D1162" s="4" t="s">
        <v>39</v>
      </c>
      <c r="E1162" s="5">
        <v>26802</v>
      </c>
      <c r="F1162" s="5" t="s">
        <v>41</v>
      </c>
      <c r="G1162" s="5">
        <f t="shared" si="37"/>
        <v>1</v>
      </c>
      <c r="H1162" s="6">
        <v>41992</v>
      </c>
      <c r="I1162" s="7">
        <v>0.70138888888888884</v>
      </c>
    </row>
    <row r="1163" spans="1:9" x14ac:dyDescent="0.2">
      <c r="A1163" s="1">
        <f t="shared" si="36"/>
        <v>41991</v>
      </c>
      <c r="B1163" s="4" t="s">
        <v>37</v>
      </c>
      <c r="C1163" s="4" t="s">
        <v>38</v>
      </c>
      <c r="D1163" s="4" t="s">
        <v>39</v>
      </c>
      <c r="E1163" s="5">
        <v>26927</v>
      </c>
      <c r="F1163" s="5" t="s">
        <v>41</v>
      </c>
      <c r="G1163" s="5">
        <f t="shared" si="37"/>
        <v>1</v>
      </c>
      <c r="H1163" s="6">
        <v>41991</v>
      </c>
      <c r="I1163" s="7">
        <v>0.7055555555555556</v>
      </c>
    </row>
    <row r="1164" spans="1:9" x14ac:dyDescent="0.2">
      <c r="A1164" s="1">
        <f t="shared" si="36"/>
        <v>41990</v>
      </c>
      <c r="B1164" s="4" t="s">
        <v>37</v>
      </c>
      <c r="C1164" s="4" t="s">
        <v>38</v>
      </c>
      <c r="D1164" s="4" t="s">
        <v>39</v>
      </c>
      <c r="E1164" s="5">
        <v>26901</v>
      </c>
      <c r="F1164" s="5" t="s">
        <v>40</v>
      </c>
      <c r="G1164" s="5">
        <f t="shared" si="37"/>
        <v>-1</v>
      </c>
      <c r="H1164" s="6">
        <v>41990</v>
      </c>
      <c r="I1164" s="7">
        <v>0.69652777777777775</v>
      </c>
    </row>
    <row r="1165" spans="1:9" x14ac:dyDescent="0.2">
      <c r="A1165" s="1">
        <f t="shared" si="36"/>
        <v>41989</v>
      </c>
      <c r="B1165" s="4" t="s">
        <v>37</v>
      </c>
      <c r="C1165" s="4" t="s">
        <v>38</v>
      </c>
      <c r="D1165" s="4" t="s">
        <v>39</v>
      </c>
      <c r="E1165" s="5">
        <v>26858</v>
      </c>
      <c r="F1165" s="5" t="s">
        <v>41</v>
      </c>
      <c r="G1165" s="5">
        <f t="shared" si="37"/>
        <v>1</v>
      </c>
      <c r="H1165" s="6">
        <v>41989</v>
      </c>
      <c r="I1165" s="7">
        <v>0.69513888888888886</v>
      </c>
    </row>
    <row r="1166" spans="1:9" x14ac:dyDescent="0.2">
      <c r="A1166" s="1">
        <f t="shared" si="36"/>
        <v>41988</v>
      </c>
      <c r="B1166" s="4" t="s">
        <v>37</v>
      </c>
      <c r="C1166" s="4" t="s">
        <v>38</v>
      </c>
      <c r="D1166" s="4" t="s">
        <v>39</v>
      </c>
      <c r="E1166" s="5">
        <v>26903</v>
      </c>
      <c r="F1166" s="5" t="s">
        <v>40</v>
      </c>
      <c r="G1166" s="5">
        <f t="shared" si="37"/>
        <v>-1</v>
      </c>
      <c r="H1166" s="6">
        <v>41988</v>
      </c>
      <c r="I1166" s="7">
        <v>0.71458333333333324</v>
      </c>
    </row>
    <row r="1167" spans="1:9" x14ac:dyDescent="0.2">
      <c r="A1167" s="1">
        <f t="shared" si="36"/>
        <v>41985</v>
      </c>
      <c r="B1167" s="4" t="s">
        <v>37</v>
      </c>
      <c r="C1167" s="4" t="s">
        <v>38</v>
      </c>
      <c r="D1167" s="4" t="s">
        <v>39</v>
      </c>
      <c r="E1167" s="5">
        <v>26891</v>
      </c>
      <c r="F1167" s="5" t="s">
        <v>41</v>
      </c>
      <c r="G1167" s="5">
        <f t="shared" si="37"/>
        <v>1</v>
      </c>
      <c r="H1167" s="6">
        <v>41985</v>
      </c>
      <c r="I1167" s="7">
        <v>0.70694444444444438</v>
      </c>
    </row>
    <row r="1168" spans="1:9" x14ac:dyDescent="0.2">
      <c r="A1168" s="1">
        <f t="shared" si="36"/>
        <v>41984</v>
      </c>
      <c r="B1168" s="4" t="s">
        <v>37</v>
      </c>
      <c r="C1168" s="4" t="s">
        <v>38</v>
      </c>
      <c r="D1168" s="4" t="s">
        <v>39</v>
      </c>
      <c r="E1168" s="5">
        <v>26882</v>
      </c>
      <c r="F1168" s="5" t="s">
        <v>40</v>
      </c>
      <c r="G1168" s="5">
        <f t="shared" si="37"/>
        <v>-1</v>
      </c>
      <c r="H1168" s="6">
        <v>41984</v>
      </c>
      <c r="I1168" s="7">
        <v>0.69930555555555562</v>
      </c>
    </row>
    <row r="1169" spans="1:9" x14ac:dyDescent="0.2">
      <c r="A1169" s="1">
        <f t="shared" si="36"/>
        <v>41983</v>
      </c>
      <c r="B1169" s="4" t="s">
        <v>37</v>
      </c>
      <c r="C1169" s="4" t="s">
        <v>38</v>
      </c>
      <c r="D1169" s="4" t="s">
        <v>39</v>
      </c>
      <c r="E1169" s="5">
        <v>26892</v>
      </c>
      <c r="F1169" s="5" t="s">
        <v>40</v>
      </c>
      <c r="G1169" s="5">
        <f t="shared" si="37"/>
        <v>-1</v>
      </c>
      <c r="H1169" s="6">
        <v>41983</v>
      </c>
      <c r="I1169" s="7">
        <v>0.70347222222222217</v>
      </c>
    </row>
    <row r="1170" spans="1:9" x14ac:dyDescent="0.2">
      <c r="A1170" s="1">
        <f t="shared" si="36"/>
        <v>41982</v>
      </c>
      <c r="B1170" s="4" t="s">
        <v>37</v>
      </c>
      <c r="C1170" s="4" t="s">
        <v>38</v>
      </c>
      <c r="D1170" s="4" t="s">
        <v>39</v>
      </c>
      <c r="E1170" s="5">
        <v>26441</v>
      </c>
      <c r="F1170" s="5" t="s">
        <v>41</v>
      </c>
      <c r="G1170" s="5">
        <f t="shared" si="37"/>
        <v>1</v>
      </c>
      <c r="H1170" s="6">
        <v>41982</v>
      </c>
      <c r="I1170" s="7">
        <v>0.69930555555555562</v>
      </c>
    </row>
    <row r="1171" spans="1:9" x14ac:dyDescent="0.2">
      <c r="A1171" s="1">
        <f t="shared" si="36"/>
        <v>41982</v>
      </c>
      <c r="B1171" s="4" t="s">
        <v>37</v>
      </c>
      <c r="C1171" s="4" t="s">
        <v>38</v>
      </c>
      <c r="D1171" s="4" t="s">
        <v>39</v>
      </c>
      <c r="E1171" s="5">
        <v>26441</v>
      </c>
      <c r="F1171" s="5" t="s">
        <v>41</v>
      </c>
      <c r="G1171" s="5">
        <f t="shared" si="37"/>
        <v>1</v>
      </c>
      <c r="H1171" s="6">
        <v>41982</v>
      </c>
      <c r="I1171" s="7">
        <v>0.69930555555555562</v>
      </c>
    </row>
    <row r="1172" spans="1:9" x14ac:dyDescent="0.2">
      <c r="A1172" s="1">
        <f t="shared" si="36"/>
        <v>41981</v>
      </c>
      <c r="B1172" s="4" t="s">
        <v>37</v>
      </c>
      <c r="C1172" s="4" t="s">
        <v>38</v>
      </c>
      <c r="D1172" s="4" t="s">
        <v>39</v>
      </c>
      <c r="E1172" s="5">
        <v>26241</v>
      </c>
      <c r="F1172" s="5" t="s">
        <v>41</v>
      </c>
      <c r="G1172" s="5">
        <f t="shared" si="37"/>
        <v>1</v>
      </c>
      <c r="H1172" s="6">
        <v>41981</v>
      </c>
      <c r="I1172" s="7">
        <v>0.6972222222222223</v>
      </c>
    </row>
    <row r="1173" spans="1:9" x14ac:dyDescent="0.2">
      <c r="A1173" s="1">
        <f t="shared" si="36"/>
        <v>41978</v>
      </c>
      <c r="B1173" s="4" t="s">
        <v>37</v>
      </c>
      <c r="C1173" s="4" t="s">
        <v>38</v>
      </c>
      <c r="D1173" s="4" t="s">
        <v>39</v>
      </c>
      <c r="E1173" s="5">
        <v>26348</v>
      </c>
      <c r="F1173" s="5" t="s">
        <v>41</v>
      </c>
      <c r="G1173" s="5">
        <f t="shared" si="37"/>
        <v>1</v>
      </c>
      <c r="H1173" s="6">
        <v>41978</v>
      </c>
      <c r="I1173" s="7">
        <v>0.70624999999999993</v>
      </c>
    </row>
    <row r="1174" spans="1:9" x14ac:dyDescent="0.2">
      <c r="A1174" s="1">
        <f t="shared" si="36"/>
        <v>41977</v>
      </c>
      <c r="B1174" s="4" t="s">
        <v>37</v>
      </c>
      <c r="C1174" s="4" t="s">
        <v>38</v>
      </c>
      <c r="D1174" s="4" t="s">
        <v>39</v>
      </c>
      <c r="E1174" s="5">
        <v>26362</v>
      </c>
      <c r="F1174" s="5" t="s">
        <v>40</v>
      </c>
      <c r="G1174" s="5">
        <f t="shared" si="37"/>
        <v>-1</v>
      </c>
      <c r="H1174" s="6">
        <v>41977</v>
      </c>
      <c r="I1174" s="7">
        <v>0.69374999999999998</v>
      </c>
    </row>
    <row r="1175" spans="1:9" x14ac:dyDescent="0.2">
      <c r="A1175" s="1">
        <f t="shared" si="36"/>
        <v>41976</v>
      </c>
      <c r="B1175" s="4" t="s">
        <v>37</v>
      </c>
      <c r="C1175" s="4" t="s">
        <v>38</v>
      </c>
      <c r="D1175" s="4" t="s">
        <v>39</v>
      </c>
      <c r="E1175" s="5">
        <v>26342</v>
      </c>
      <c r="F1175" s="5" t="s">
        <v>41</v>
      </c>
      <c r="G1175" s="5">
        <f t="shared" si="37"/>
        <v>1</v>
      </c>
      <c r="H1175" s="6">
        <v>41976</v>
      </c>
      <c r="I1175" s="7">
        <v>0.68611111111111101</v>
      </c>
    </row>
    <row r="1176" spans="1:9" x14ac:dyDescent="0.2">
      <c r="A1176" s="1">
        <f t="shared" si="36"/>
        <v>41975</v>
      </c>
      <c r="B1176" s="4" t="s">
        <v>37</v>
      </c>
      <c r="C1176" s="4" t="s">
        <v>38</v>
      </c>
      <c r="D1176" s="4" t="s">
        <v>39</v>
      </c>
      <c r="E1176" s="5">
        <v>26248</v>
      </c>
      <c r="F1176" s="5" t="s">
        <v>40</v>
      </c>
      <c r="G1176" s="5">
        <f t="shared" si="37"/>
        <v>-1</v>
      </c>
      <c r="H1176" s="6">
        <v>41975</v>
      </c>
      <c r="I1176" s="7">
        <v>0.70277777777777783</v>
      </c>
    </row>
    <row r="1177" spans="1:9" x14ac:dyDescent="0.2">
      <c r="A1177" s="1">
        <f t="shared" si="36"/>
        <v>41974</v>
      </c>
      <c r="B1177" s="4" t="s">
        <v>37</v>
      </c>
      <c r="C1177" s="4" t="s">
        <v>38</v>
      </c>
      <c r="D1177" s="4" t="s">
        <v>39</v>
      </c>
      <c r="E1177" s="5">
        <v>25851</v>
      </c>
      <c r="F1177" s="5" t="s">
        <v>41</v>
      </c>
      <c r="G1177" s="5">
        <f t="shared" si="37"/>
        <v>1</v>
      </c>
      <c r="H1177" s="6">
        <v>41974</v>
      </c>
      <c r="I1177" s="7">
        <v>0.70277777777777783</v>
      </c>
    </row>
    <row r="1178" spans="1:9" x14ac:dyDescent="0.2">
      <c r="A1178" s="1">
        <f t="shared" si="36"/>
        <v>41971</v>
      </c>
      <c r="B1178" s="4" t="s">
        <v>37</v>
      </c>
      <c r="C1178" s="4" t="s">
        <v>38</v>
      </c>
      <c r="D1178" s="4" t="s">
        <v>39</v>
      </c>
      <c r="E1178" s="5">
        <v>26140</v>
      </c>
      <c r="F1178" s="5" t="s">
        <v>40</v>
      </c>
      <c r="G1178" s="5">
        <f t="shared" si="37"/>
        <v>-1</v>
      </c>
      <c r="H1178" s="6">
        <v>41971</v>
      </c>
      <c r="I1178" s="7">
        <v>0.70833333333333337</v>
      </c>
    </row>
    <row r="1179" spans="1:9" x14ac:dyDescent="0.2">
      <c r="A1179" s="1">
        <f t="shared" si="36"/>
        <v>41970</v>
      </c>
      <c r="B1179" s="4" t="s">
        <v>37</v>
      </c>
      <c r="C1179" s="4" t="s">
        <v>38</v>
      </c>
      <c r="D1179" s="4" t="s">
        <v>39</v>
      </c>
      <c r="E1179" s="5">
        <v>26297</v>
      </c>
      <c r="F1179" s="5" t="s">
        <v>41</v>
      </c>
      <c r="G1179" s="5">
        <f t="shared" si="37"/>
        <v>1</v>
      </c>
      <c r="H1179" s="6">
        <v>41970</v>
      </c>
      <c r="I1179" s="7">
        <v>0.69305555555555554</v>
      </c>
    </row>
    <row r="1180" spans="1:9" x14ac:dyDescent="0.2">
      <c r="A1180" s="1">
        <f t="shared" si="36"/>
        <v>41969</v>
      </c>
      <c r="B1180" s="4" t="s">
        <v>37</v>
      </c>
      <c r="C1180" s="4" t="s">
        <v>38</v>
      </c>
      <c r="D1180" s="4" t="s">
        <v>39</v>
      </c>
      <c r="E1180" s="5">
        <v>26329</v>
      </c>
      <c r="F1180" s="5" t="s">
        <v>40</v>
      </c>
      <c r="G1180" s="5">
        <f t="shared" si="37"/>
        <v>-1</v>
      </c>
      <c r="H1180" s="6">
        <v>41969</v>
      </c>
      <c r="I1180" s="7">
        <v>0.70416666666666661</v>
      </c>
    </row>
    <row r="1181" spans="1:9" x14ac:dyDescent="0.2">
      <c r="A1181" s="1">
        <f t="shared" si="36"/>
        <v>41968</v>
      </c>
      <c r="B1181" s="4" t="s">
        <v>37</v>
      </c>
      <c r="C1181" s="4" t="s">
        <v>38</v>
      </c>
      <c r="D1181" s="4" t="s">
        <v>39</v>
      </c>
      <c r="E1181" s="5">
        <v>26450</v>
      </c>
      <c r="F1181" s="5" t="s">
        <v>41</v>
      </c>
      <c r="G1181" s="5">
        <f t="shared" si="37"/>
        <v>1</v>
      </c>
      <c r="H1181" s="6">
        <v>41968</v>
      </c>
      <c r="I1181" s="7">
        <v>0.69861111111111107</v>
      </c>
    </row>
    <row r="1182" spans="1:9" x14ac:dyDescent="0.2">
      <c r="A1182" s="1">
        <f t="shared" si="36"/>
        <v>41967</v>
      </c>
      <c r="B1182" s="4" t="s">
        <v>37</v>
      </c>
      <c r="C1182" s="4" t="s">
        <v>38</v>
      </c>
      <c r="D1182" s="4" t="s">
        <v>39</v>
      </c>
      <c r="E1182" s="5">
        <v>26379</v>
      </c>
      <c r="F1182" s="5" t="s">
        <v>40</v>
      </c>
      <c r="G1182" s="5">
        <f t="shared" si="37"/>
        <v>-1</v>
      </c>
      <c r="H1182" s="6">
        <v>41967</v>
      </c>
      <c r="I1182" s="7">
        <v>0.69444444444444453</v>
      </c>
    </row>
    <row r="1183" spans="1:9" x14ac:dyDescent="0.2">
      <c r="A1183" s="1">
        <f t="shared" si="36"/>
        <v>41964</v>
      </c>
      <c r="B1183" s="4" t="s">
        <v>37</v>
      </c>
      <c r="C1183" s="4" t="s">
        <v>38</v>
      </c>
      <c r="D1183" s="4" t="s">
        <v>39</v>
      </c>
      <c r="E1183" s="5">
        <v>26397</v>
      </c>
      <c r="F1183" s="5" t="s">
        <v>41</v>
      </c>
      <c r="G1183" s="5">
        <f t="shared" si="37"/>
        <v>1</v>
      </c>
      <c r="H1183" s="6">
        <v>41964</v>
      </c>
      <c r="I1183" s="7">
        <v>0.70416666666666661</v>
      </c>
    </row>
    <row r="1184" spans="1:9" x14ac:dyDescent="0.2">
      <c r="A1184" s="1">
        <f t="shared" si="36"/>
        <v>41963</v>
      </c>
      <c r="B1184" s="4" t="s">
        <v>37</v>
      </c>
      <c r="C1184" s="4" t="s">
        <v>38</v>
      </c>
      <c r="D1184" s="4" t="s">
        <v>39</v>
      </c>
      <c r="E1184" s="5">
        <v>26449</v>
      </c>
      <c r="F1184" s="5" t="s">
        <v>41</v>
      </c>
      <c r="G1184" s="5">
        <f t="shared" si="37"/>
        <v>1</v>
      </c>
      <c r="H1184" s="6">
        <v>41963</v>
      </c>
      <c r="I1184" s="7">
        <v>0.6958333333333333</v>
      </c>
    </row>
    <row r="1185" spans="1:9" x14ac:dyDescent="0.2">
      <c r="A1185" s="1">
        <f t="shared" si="36"/>
        <v>41962</v>
      </c>
      <c r="B1185" s="4" t="s">
        <v>37</v>
      </c>
      <c r="C1185" s="4" t="s">
        <v>38</v>
      </c>
      <c r="D1185" s="4" t="s">
        <v>39</v>
      </c>
      <c r="E1185" s="5">
        <v>26548</v>
      </c>
      <c r="F1185" s="5" t="s">
        <v>41</v>
      </c>
      <c r="G1185" s="5">
        <f t="shared" si="37"/>
        <v>1</v>
      </c>
      <c r="H1185" s="6">
        <v>41962</v>
      </c>
      <c r="I1185" s="7">
        <v>0.69444444444444453</v>
      </c>
    </row>
    <row r="1186" spans="1:9" x14ac:dyDescent="0.2">
      <c r="A1186" s="1">
        <f t="shared" si="36"/>
        <v>41961</v>
      </c>
      <c r="B1186" s="4" t="s">
        <v>37</v>
      </c>
      <c r="C1186" s="4" t="s">
        <v>38</v>
      </c>
      <c r="D1186" s="4" t="s">
        <v>39</v>
      </c>
      <c r="E1186" s="5">
        <v>26562</v>
      </c>
      <c r="F1186" s="5" t="s">
        <v>41</v>
      </c>
      <c r="G1186" s="5">
        <f t="shared" si="37"/>
        <v>1</v>
      </c>
      <c r="H1186" s="6">
        <v>41961</v>
      </c>
      <c r="I1186" s="7">
        <v>0.69444444444444453</v>
      </c>
    </row>
    <row r="1187" spans="1:9" x14ac:dyDescent="0.2">
      <c r="A1187" s="1">
        <f t="shared" si="36"/>
        <v>41960</v>
      </c>
      <c r="B1187" s="4" t="s">
        <v>37</v>
      </c>
      <c r="C1187" s="4" t="s">
        <v>38</v>
      </c>
      <c r="D1187" s="4" t="s">
        <v>39</v>
      </c>
      <c r="E1187" s="5">
        <v>26310</v>
      </c>
      <c r="F1187" s="5" t="s">
        <v>41</v>
      </c>
      <c r="G1187" s="5">
        <f t="shared" si="37"/>
        <v>1</v>
      </c>
      <c r="H1187" s="6">
        <v>41960</v>
      </c>
      <c r="I1187" s="7">
        <v>0.69166666666666676</v>
      </c>
    </row>
    <row r="1188" spans="1:9" x14ac:dyDescent="0.2">
      <c r="A1188" s="1">
        <f t="shared" si="36"/>
        <v>41957</v>
      </c>
      <c r="B1188" s="4" t="s">
        <v>37</v>
      </c>
      <c r="C1188" s="4" t="s">
        <v>38</v>
      </c>
      <c r="D1188" s="4" t="s">
        <v>39</v>
      </c>
      <c r="E1188" s="5">
        <v>25706</v>
      </c>
      <c r="F1188" s="5" t="s">
        <v>41</v>
      </c>
      <c r="G1188" s="5">
        <f t="shared" si="37"/>
        <v>1</v>
      </c>
      <c r="H1188" s="6">
        <v>41957</v>
      </c>
      <c r="I1188" s="7">
        <v>0.70277777777777783</v>
      </c>
    </row>
    <row r="1189" spans="1:9" x14ac:dyDescent="0.2">
      <c r="A1189" s="1">
        <f t="shared" si="36"/>
        <v>41956</v>
      </c>
      <c r="B1189" s="4" t="s">
        <v>37</v>
      </c>
      <c r="C1189" s="4" t="s">
        <v>38</v>
      </c>
      <c r="D1189" s="4" t="s">
        <v>39</v>
      </c>
      <c r="E1189" s="5">
        <v>25824</v>
      </c>
      <c r="F1189" s="5" t="s">
        <v>41</v>
      </c>
      <c r="G1189" s="5">
        <f t="shared" si="37"/>
        <v>1</v>
      </c>
      <c r="H1189" s="6">
        <v>41956</v>
      </c>
      <c r="I1189" s="7">
        <v>0.7006944444444444</v>
      </c>
    </row>
    <row r="1190" spans="1:9" x14ac:dyDescent="0.2">
      <c r="A1190" s="1">
        <f t="shared" si="36"/>
        <v>41956</v>
      </c>
      <c r="B1190" s="4" t="s">
        <v>37</v>
      </c>
      <c r="C1190" s="4" t="s">
        <v>38</v>
      </c>
      <c r="D1190" s="4" t="s">
        <v>39</v>
      </c>
      <c r="E1190" s="5">
        <v>25824</v>
      </c>
      <c r="F1190" s="5" t="s">
        <v>41</v>
      </c>
      <c r="G1190" s="5">
        <f t="shared" si="37"/>
        <v>1</v>
      </c>
      <c r="H1190" s="6">
        <v>41956</v>
      </c>
      <c r="I1190" s="7">
        <v>0.7006944444444444</v>
      </c>
    </row>
    <row r="1191" spans="1:9" x14ac:dyDescent="0.2">
      <c r="A1191" s="1">
        <f t="shared" si="36"/>
        <v>41955</v>
      </c>
      <c r="B1191" s="4" t="s">
        <v>37</v>
      </c>
      <c r="C1191" s="4" t="s">
        <v>38</v>
      </c>
      <c r="D1191" s="4" t="s">
        <v>39</v>
      </c>
      <c r="E1191" s="5">
        <v>25819</v>
      </c>
      <c r="F1191" s="5" t="s">
        <v>40</v>
      </c>
      <c r="G1191" s="5">
        <f t="shared" si="37"/>
        <v>-1</v>
      </c>
      <c r="H1191" s="6">
        <v>41955</v>
      </c>
      <c r="I1191" s="7">
        <v>0.70972222222222225</v>
      </c>
    </row>
    <row r="1192" spans="1:9" x14ac:dyDescent="0.2">
      <c r="A1192" s="1">
        <f t="shared" si="36"/>
        <v>41954</v>
      </c>
      <c r="B1192" s="4" t="s">
        <v>37</v>
      </c>
      <c r="C1192" s="4" t="s">
        <v>38</v>
      </c>
      <c r="D1192" s="4" t="s">
        <v>39</v>
      </c>
      <c r="E1192" s="5">
        <v>25560</v>
      </c>
      <c r="F1192" s="5" t="s">
        <v>41</v>
      </c>
      <c r="G1192" s="5">
        <f t="shared" si="37"/>
        <v>1</v>
      </c>
      <c r="H1192" s="6">
        <v>41954</v>
      </c>
      <c r="I1192" s="7">
        <v>0.6958333333333333</v>
      </c>
    </row>
    <row r="1193" spans="1:9" x14ac:dyDescent="0.2">
      <c r="A1193" s="1">
        <f t="shared" si="36"/>
        <v>41954</v>
      </c>
      <c r="B1193" s="4" t="s">
        <v>37</v>
      </c>
      <c r="C1193" s="4" t="s">
        <v>38</v>
      </c>
      <c r="D1193" s="4" t="s">
        <v>39</v>
      </c>
      <c r="E1193" s="5">
        <v>25560</v>
      </c>
      <c r="F1193" s="5" t="s">
        <v>41</v>
      </c>
      <c r="G1193" s="5">
        <f t="shared" si="37"/>
        <v>1</v>
      </c>
      <c r="H1193" s="6">
        <v>41954</v>
      </c>
      <c r="I1193" s="7">
        <v>0.6958333333333333</v>
      </c>
    </row>
    <row r="1194" spans="1:9" x14ac:dyDescent="0.2">
      <c r="A1194" s="1">
        <f t="shared" si="36"/>
        <v>41953</v>
      </c>
      <c r="B1194" s="4" t="s">
        <v>37</v>
      </c>
      <c r="C1194" s="4" t="s">
        <v>38</v>
      </c>
      <c r="D1194" s="4" t="s">
        <v>39</v>
      </c>
      <c r="E1194" s="5">
        <v>25923</v>
      </c>
      <c r="F1194" s="5" t="s">
        <v>41</v>
      </c>
      <c r="G1194" s="5">
        <f t="shared" si="37"/>
        <v>1</v>
      </c>
      <c r="H1194" s="6">
        <v>41953</v>
      </c>
      <c r="I1194" s="7">
        <v>0.69027777777777777</v>
      </c>
    </row>
    <row r="1195" spans="1:9" x14ac:dyDescent="0.2">
      <c r="A1195" s="1">
        <f t="shared" si="36"/>
        <v>41950</v>
      </c>
      <c r="B1195" s="4" t="s">
        <v>37</v>
      </c>
      <c r="C1195" s="4" t="s">
        <v>38</v>
      </c>
      <c r="D1195" s="4" t="s">
        <v>39</v>
      </c>
      <c r="E1195" s="5">
        <v>25457</v>
      </c>
      <c r="F1195" s="5" t="s">
        <v>41</v>
      </c>
      <c r="G1195" s="5">
        <f t="shared" si="37"/>
        <v>1</v>
      </c>
      <c r="H1195" s="6">
        <v>41950</v>
      </c>
      <c r="I1195" s="7">
        <v>0.69027777777777777</v>
      </c>
    </row>
    <row r="1196" spans="1:9" x14ac:dyDescent="0.2">
      <c r="A1196" s="1">
        <f t="shared" si="36"/>
        <v>41948</v>
      </c>
      <c r="B1196" s="4" t="s">
        <v>37</v>
      </c>
      <c r="C1196" s="4" t="s">
        <v>38</v>
      </c>
      <c r="D1196" s="4" t="s">
        <v>39</v>
      </c>
      <c r="E1196" s="5">
        <v>25406</v>
      </c>
      <c r="F1196" s="5" t="s">
        <v>40</v>
      </c>
      <c r="G1196" s="5">
        <f t="shared" si="37"/>
        <v>-1</v>
      </c>
      <c r="H1196" s="6">
        <v>41948</v>
      </c>
      <c r="I1196" s="7">
        <v>0.68888888888888899</v>
      </c>
    </row>
    <row r="1197" spans="1:9" x14ac:dyDescent="0.2">
      <c r="A1197" s="1">
        <f t="shared" si="36"/>
        <v>41946</v>
      </c>
      <c r="B1197" s="4" t="s">
        <v>37</v>
      </c>
      <c r="C1197" s="4" t="s">
        <v>38</v>
      </c>
      <c r="D1197" s="4" t="s">
        <v>39</v>
      </c>
      <c r="E1197" s="5">
        <v>25944</v>
      </c>
      <c r="F1197" s="5" t="s">
        <v>41</v>
      </c>
      <c r="G1197" s="5">
        <f t="shared" si="37"/>
        <v>1</v>
      </c>
      <c r="H1197" s="6">
        <v>41946</v>
      </c>
      <c r="I1197" s="7">
        <v>0.69166666666666676</v>
      </c>
    </row>
    <row r="1198" spans="1:9" x14ac:dyDescent="0.2">
      <c r="A1198" s="1">
        <f t="shared" si="36"/>
        <v>41943</v>
      </c>
      <c r="B1198" s="4" t="s">
        <v>37</v>
      </c>
      <c r="C1198" s="4" t="s">
        <v>38</v>
      </c>
      <c r="D1198" s="4" t="s">
        <v>39</v>
      </c>
      <c r="E1198" s="5">
        <v>25871</v>
      </c>
      <c r="F1198" s="5" t="s">
        <v>40</v>
      </c>
      <c r="G1198" s="5">
        <f t="shared" si="37"/>
        <v>-1</v>
      </c>
      <c r="H1198" s="6">
        <v>41943</v>
      </c>
      <c r="I1198" s="7">
        <v>0.73541666666666661</v>
      </c>
    </row>
    <row r="1199" spans="1:9" x14ac:dyDescent="0.2">
      <c r="A1199" s="1">
        <f t="shared" si="36"/>
        <v>41942</v>
      </c>
      <c r="B1199" s="4" t="s">
        <v>37</v>
      </c>
      <c r="C1199" s="4" t="s">
        <v>38</v>
      </c>
      <c r="D1199" s="4" t="s">
        <v>39</v>
      </c>
      <c r="E1199" s="5">
        <v>26597</v>
      </c>
      <c r="F1199" s="5" t="s">
        <v>40</v>
      </c>
      <c r="G1199" s="5">
        <f t="shared" si="37"/>
        <v>-1</v>
      </c>
      <c r="H1199" s="6">
        <v>41942</v>
      </c>
      <c r="I1199" s="7">
        <v>0.70624999999999993</v>
      </c>
    </row>
    <row r="1200" spans="1:9" x14ac:dyDescent="0.2">
      <c r="A1200" s="1">
        <f t="shared" si="36"/>
        <v>41941</v>
      </c>
      <c r="B1200" s="4" t="s">
        <v>37</v>
      </c>
      <c r="C1200" s="4" t="s">
        <v>38</v>
      </c>
      <c r="D1200" s="4" t="s">
        <v>39</v>
      </c>
      <c r="E1200" s="5">
        <v>26946</v>
      </c>
      <c r="F1200" s="5" t="s">
        <v>40</v>
      </c>
      <c r="G1200" s="5">
        <f t="shared" si="37"/>
        <v>-1</v>
      </c>
      <c r="H1200" s="6">
        <v>41941</v>
      </c>
      <c r="I1200" s="7">
        <v>0.68472222222222223</v>
      </c>
    </row>
    <row r="1201" spans="1:9" x14ac:dyDescent="0.2">
      <c r="A1201" s="1">
        <f t="shared" si="36"/>
        <v>41940</v>
      </c>
      <c r="B1201" s="4" t="s">
        <v>37</v>
      </c>
      <c r="C1201" s="4" t="s">
        <v>38</v>
      </c>
      <c r="D1201" s="4" t="s">
        <v>39</v>
      </c>
      <c r="E1201" s="5">
        <v>27038</v>
      </c>
      <c r="F1201" s="5" t="s">
        <v>41</v>
      </c>
      <c r="G1201" s="5">
        <f t="shared" si="37"/>
        <v>1</v>
      </c>
      <c r="H1201" s="6">
        <v>41940</v>
      </c>
      <c r="I1201" s="7">
        <v>0.70694444444444438</v>
      </c>
    </row>
    <row r="1202" spans="1:9" x14ac:dyDescent="0.2">
      <c r="A1202" s="1">
        <f t="shared" si="36"/>
        <v>41939</v>
      </c>
      <c r="B1202" s="4" t="s">
        <v>37</v>
      </c>
      <c r="C1202" s="4" t="s">
        <v>38</v>
      </c>
      <c r="D1202" s="4" t="s">
        <v>39</v>
      </c>
      <c r="E1202" s="5">
        <v>27307</v>
      </c>
      <c r="F1202" s="5" t="s">
        <v>42</v>
      </c>
      <c r="G1202" s="5">
        <f t="shared" si="37"/>
        <v>1</v>
      </c>
      <c r="H1202" s="6">
        <v>41939</v>
      </c>
      <c r="I1202" s="7">
        <v>0.54236111111111118</v>
      </c>
    </row>
    <row r="1203" spans="1:9" x14ac:dyDescent="0.2">
      <c r="A1203" s="1">
        <f t="shared" si="36"/>
        <v>41934</v>
      </c>
      <c r="B1203" s="4" t="s">
        <v>37</v>
      </c>
      <c r="C1203" s="4" t="s">
        <v>38</v>
      </c>
      <c r="D1203" s="4" t="s">
        <v>39</v>
      </c>
      <c r="E1203" s="5">
        <v>27307</v>
      </c>
      <c r="F1203" s="5" t="s">
        <v>40</v>
      </c>
      <c r="G1203" s="5">
        <f t="shared" si="37"/>
        <v>-1</v>
      </c>
      <c r="H1203" s="6">
        <v>41934</v>
      </c>
      <c r="I1203" s="7">
        <v>0.69097222222222221</v>
      </c>
    </row>
    <row r="1204" spans="1:9" x14ac:dyDescent="0.2">
      <c r="A1204" s="1">
        <f t="shared" si="36"/>
        <v>41933</v>
      </c>
      <c r="B1204" s="4" t="s">
        <v>37</v>
      </c>
      <c r="C1204" s="4" t="s">
        <v>38</v>
      </c>
      <c r="D1204" s="4" t="s">
        <v>39</v>
      </c>
      <c r="E1204" s="5">
        <v>27458</v>
      </c>
      <c r="F1204" s="5" t="s">
        <v>41</v>
      </c>
      <c r="G1204" s="5">
        <f t="shared" si="37"/>
        <v>1</v>
      </c>
      <c r="H1204" s="6">
        <v>41933</v>
      </c>
      <c r="I1204" s="7">
        <v>0.69374999999999998</v>
      </c>
    </row>
    <row r="1205" spans="1:9" x14ac:dyDescent="0.2">
      <c r="A1205" s="1">
        <f t="shared" si="36"/>
        <v>41932</v>
      </c>
      <c r="B1205" s="4" t="s">
        <v>37</v>
      </c>
      <c r="C1205" s="4" t="s">
        <v>38</v>
      </c>
      <c r="D1205" s="4" t="s">
        <v>39</v>
      </c>
      <c r="E1205" s="5">
        <v>27246</v>
      </c>
      <c r="F1205" s="5" t="s">
        <v>41</v>
      </c>
      <c r="G1205" s="5">
        <f t="shared" si="37"/>
        <v>1</v>
      </c>
      <c r="H1205" s="6">
        <v>41932</v>
      </c>
      <c r="I1205" s="7">
        <v>0.69374999999999998</v>
      </c>
    </row>
    <row r="1206" spans="1:9" x14ac:dyDescent="0.2">
      <c r="A1206" s="1">
        <f t="shared" si="36"/>
        <v>41929</v>
      </c>
      <c r="B1206" s="4" t="s">
        <v>37</v>
      </c>
      <c r="C1206" s="4" t="s">
        <v>38</v>
      </c>
      <c r="D1206" s="4" t="s">
        <v>39</v>
      </c>
      <c r="E1206" s="5">
        <v>27259</v>
      </c>
      <c r="F1206" s="5" t="s">
        <v>40</v>
      </c>
      <c r="G1206" s="5">
        <f t="shared" si="37"/>
        <v>-1</v>
      </c>
      <c r="H1206" s="6">
        <v>41929</v>
      </c>
      <c r="I1206" s="7">
        <v>0.6972222222222223</v>
      </c>
    </row>
    <row r="1207" spans="1:9" x14ac:dyDescent="0.2">
      <c r="A1207" s="1">
        <f t="shared" si="36"/>
        <v>41928</v>
      </c>
      <c r="B1207" s="4" t="s">
        <v>37</v>
      </c>
      <c r="C1207" s="4" t="s">
        <v>38</v>
      </c>
      <c r="D1207" s="4" t="s">
        <v>39</v>
      </c>
      <c r="E1207" s="5">
        <v>27465</v>
      </c>
      <c r="F1207" s="5" t="s">
        <v>41</v>
      </c>
      <c r="G1207" s="5">
        <f t="shared" si="37"/>
        <v>1</v>
      </c>
      <c r="H1207" s="6">
        <v>41928</v>
      </c>
      <c r="I1207" s="7">
        <v>0.6958333333333333</v>
      </c>
    </row>
    <row r="1208" spans="1:9" x14ac:dyDescent="0.2">
      <c r="A1208" s="1">
        <f t="shared" si="36"/>
        <v>41926</v>
      </c>
      <c r="B1208" s="4" t="s">
        <v>37</v>
      </c>
      <c r="C1208" s="4" t="s">
        <v>38</v>
      </c>
      <c r="D1208" s="4" t="s">
        <v>39</v>
      </c>
      <c r="E1208" s="5">
        <v>27057</v>
      </c>
      <c r="F1208" s="5" t="s">
        <v>41</v>
      </c>
      <c r="G1208" s="5">
        <f t="shared" si="37"/>
        <v>1</v>
      </c>
      <c r="H1208" s="6">
        <v>41926</v>
      </c>
      <c r="I1208" s="7">
        <v>0.69305555555555554</v>
      </c>
    </row>
    <row r="1209" spans="1:9" x14ac:dyDescent="0.2">
      <c r="A1209" s="1">
        <f t="shared" si="36"/>
        <v>41926</v>
      </c>
      <c r="B1209" s="4" t="s">
        <v>37</v>
      </c>
      <c r="C1209" s="4" t="s">
        <v>38</v>
      </c>
      <c r="D1209" s="4" t="s">
        <v>39</v>
      </c>
      <c r="E1209" s="5">
        <v>27057</v>
      </c>
      <c r="F1209" s="5" t="s">
        <v>41</v>
      </c>
      <c r="G1209" s="5">
        <f t="shared" si="37"/>
        <v>1</v>
      </c>
      <c r="H1209" s="6">
        <v>41926</v>
      </c>
      <c r="I1209" s="7">
        <v>0.69305555555555554</v>
      </c>
    </row>
    <row r="1210" spans="1:9" x14ac:dyDescent="0.2">
      <c r="A1210" s="1">
        <f t="shared" si="36"/>
        <v>41925</v>
      </c>
      <c r="B1210" s="4" t="s">
        <v>37</v>
      </c>
      <c r="C1210" s="4" t="s">
        <v>38</v>
      </c>
      <c r="D1210" s="4" t="s">
        <v>39</v>
      </c>
      <c r="E1210" s="5">
        <v>26946</v>
      </c>
      <c r="F1210" s="5" t="s">
        <v>40</v>
      </c>
      <c r="G1210" s="5">
        <f t="shared" si="37"/>
        <v>-1</v>
      </c>
      <c r="H1210" s="6">
        <v>41925</v>
      </c>
      <c r="I1210" s="7">
        <v>0.70000000000000007</v>
      </c>
    </row>
    <row r="1211" spans="1:9" x14ac:dyDescent="0.2">
      <c r="A1211" s="1">
        <f t="shared" si="36"/>
        <v>41922</v>
      </c>
      <c r="B1211" s="4" t="s">
        <v>37</v>
      </c>
      <c r="C1211" s="4" t="s">
        <v>38</v>
      </c>
      <c r="D1211" s="4" t="s">
        <v>39</v>
      </c>
      <c r="E1211" s="5">
        <v>26904</v>
      </c>
      <c r="F1211" s="5" t="s">
        <v>41</v>
      </c>
      <c r="G1211" s="5">
        <f t="shared" si="37"/>
        <v>1</v>
      </c>
      <c r="H1211" s="6">
        <v>41922</v>
      </c>
      <c r="I1211" s="7">
        <v>0.6972222222222223</v>
      </c>
    </row>
    <row r="1212" spans="1:9" x14ac:dyDescent="0.2">
      <c r="A1212" s="1">
        <f t="shared" si="36"/>
        <v>41921</v>
      </c>
      <c r="B1212" s="4" t="s">
        <v>37</v>
      </c>
      <c r="C1212" s="4" t="s">
        <v>38</v>
      </c>
      <c r="D1212" s="4" t="s">
        <v>39</v>
      </c>
      <c r="E1212" s="5">
        <v>26930</v>
      </c>
      <c r="F1212" s="5" t="s">
        <v>41</v>
      </c>
      <c r="G1212" s="5">
        <f t="shared" si="37"/>
        <v>1</v>
      </c>
      <c r="H1212" s="6">
        <v>41921</v>
      </c>
      <c r="I1212" s="7">
        <v>0.69513888888888886</v>
      </c>
    </row>
    <row r="1213" spans="1:9" x14ac:dyDescent="0.2">
      <c r="A1213" s="1">
        <f t="shared" si="36"/>
        <v>41920</v>
      </c>
      <c r="B1213" s="4" t="s">
        <v>37</v>
      </c>
      <c r="C1213" s="4" t="s">
        <v>38</v>
      </c>
      <c r="D1213" s="4" t="s">
        <v>39</v>
      </c>
      <c r="E1213" s="5">
        <v>26918</v>
      </c>
      <c r="F1213" s="5" t="s">
        <v>41</v>
      </c>
      <c r="G1213" s="5">
        <f t="shared" si="37"/>
        <v>1</v>
      </c>
      <c r="H1213" s="6">
        <v>41920</v>
      </c>
      <c r="I1213" s="7">
        <v>0.69652777777777775</v>
      </c>
    </row>
    <row r="1214" spans="1:9" x14ac:dyDescent="0.2">
      <c r="A1214" s="1">
        <f t="shared" si="36"/>
        <v>41919</v>
      </c>
      <c r="B1214" s="4" t="s">
        <v>37</v>
      </c>
      <c r="C1214" s="4" t="s">
        <v>38</v>
      </c>
      <c r="D1214" s="4" t="s">
        <v>39</v>
      </c>
      <c r="E1214" s="5">
        <v>26656</v>
      </c>
      <c r="F1214" s="5" t="s">
        <v>41</v>
      </c>
      <c r="G1214" s="5">
        <f t="shared" si="37"/>
        <v>1</v>
      </c>
      <c r="H1214" s="6">
        <v>41919</v>
      </c>
      <c r="I1214" s="7">
        <v>0.69652777777777775</v>
      </c>
    </row>
    <row r="1215" spans="1:9" x14ac:dyDescent="0.2">
      <c r="A1215" s="1">
        <f t="shared" si="36"/>
        <v>41913</v>
      </c>
      <c r="B1215" s="4" t="s">
        <v>37</v>
      </c>
      <c r="C1215" s="4" t="s">
        <v>38</v>
      </c>
      <c r="D1215" s="4" t="s">
        <v>39</v>
      </c>
      <c r="E1215" s="5">
        <v>26752</v>
      </c>
      <c r="F1215" s="5" t="s">
        <v>40</v>
      </c>
      <c r="G1215" s="5">
        <f t="shared" si="37"/>
        <v>-1</v>
      </c>
      <c r="H1215" s="6">
        <v>41913</v>
      </c>
      <c r="I1215" s="7">
        <v>0.71250000000000002</v>
      </c>
    </row>
    <row r="1216" spans="1:9" x14ac:dyDescent="0.2">
      <c r="A1216" s="1">
        <f t="shared" si="36"/>
        <v>41912</v>
      </c>
      <c r="B1216" s="4" t="s">
        <v>37</v>
      </c>
      <c r="C1216" s="4" t="s">
        <v>38</v>
      </c>
      <c r="D1216" s="4" t="s">
        <v>39</v>
      </c>
      <c r="E1216" s="5">
        <v>26772</v>
      </c>
      <c r="F1216" s="5" t="s">
        <v>40</v>
      </c>
      <c r="G1216" s="5">
        <f t="shared" si="37"/>
        <v>-1</v>
      </c>
      <c r="H1216" s="6">
        <v>41912</v>
      </c>
      <c r="I1216" s="7">
        <v>0.73333333333333339</v>
      </c>
    </row>
    <row r="1217" spans="1:9" x14ac:dyDescent="0.2">
      <c r="A1217" s="1">
        <f t="shared" si="36"/>
        <v>41911</v>
      </c>
      <c r="B1217" s="4" t="s">
        <v>37</v>
      </c>
      <c r="C1217" s="4" t="s">
        <v>38</v>
      </c>
      <c r="D1217" s="4" t="s">
        <v>39</v>
      </c>
      <c r="E1217" s="5">
        <v>26872</v>
      </c>
      <c r="F1217" s="5" t="s">
        <v>41</v>
      </c>
      <c r="G1217" s="5">
        <f t="shared" si="37"/>
        <v>1</v>
      </c>
      <c r="H1217" s="6">
        <v>41911</v>
      </c>
      <c r="I1217" s="7">
        <v>0.70277777777777783</v>
      </c>
    </row>
    <row r="1218" spans="1:9" x14ac:dyDescent="0.2">
      <c r="A1218" s="1">
        <f t="shared" si="36"/>
        <v>41908</v>
      </c>
      <c r="B1218" s="4" t="s">
        <v>37</v>
      </c>
      <c r="C1218" s="4" t="s">
        <v>38</v>
      </c>
      <c r="D1218" s="4" t="s">
        <v>39</v>
      </c>
      <c r="E1218" s="5">
        <v>26798</v>
      </c>
      <c r="F1218" s="5" t="s">
        <v>40</v>
      </c>
      <c r="G1218" s="5">
        <f t="shared" si="37"/>
        <v>-1</v>
      </c>
      <c r="H1218" s="6">
        <v>41908</v>
      </c>
      <c r="I1218" s="7">
        <v>0.6972222222222223</v>
      </c>
    </row>
    <row r="1219" spans="1:9" x14ac:dyDescent="0.2">
      <c r="A1219" s="1">
        <f t="shared" ref="A1219:A1282" si="38">H1219</f>
        <v>41907</v>
      </c>
      <c r="B1219" s="4" t="s">
        <v>37</v>
      </c>
      <c r="C1219" s="4" t="s">
        <v>38</v>
      </c>
      <c r="D1219" s="4" t="s">
        <v>39</v>
      </c>
      <c r="E1219" s="5">
        <v>26467</v>
      </c>
      <c r="F1219" s="5" t="s">
        <v>41</v>
      </c>
      <c r="G1219" s="5">
        <f t="shared" ref="G1219:G1282" si="39">IF(F1219="-",-1,1)</f>
        <v>1</v>
      </c>
      <c r="H1219" s="6">
        <v>41907</v>
      </c>
      <c r="I1219" s="7">
        <v>0.68888888888888899</v>
      </c>
    </row>
    <row r="1220" spans="1:9" x14ac:dyDescent="0.2">
      <c r="A1220" s="1">
        <f t="shared" si="38"/>
        <v>41906</v>
      </c>
      <c r="B1220" s="4" t="s">
        <v>37</v>
      </c>
      <c r="C1220" s="4" t="s">
        <v>38</v>
      </c>
      <c r="D1220" s="4" t="s">
        <v>39</v>
      </c>
      <c r="E1220" s="5">
        <v>26645</v>
      </c>
      <c r="F1220" s="5" t="s">
        <v>40</v>
      </c>
      <c r="G1220" s="5">
        <f t="shared" si="39"/>
        <v>-1</v>
      </c>
      <c r="H1220" s="6">
        <v>41906</v>
      </c>
      <c r="I1220" s="7">
        <v>0.6972222222222223</v>
      </c>
    </row>
    <row r="1221" spans="1:9" x14ac:dyDescent="0.2">
      <c r="A1221" s="1">
        <f t="shared" si="38"/>
        <v>41905</v>
      </c>
      <c r="B1221" s="4" t="s">
        <v>37</v>
      </c>
      <c r="C1221" s="4" t="s">
        <v>38</v>
      </c>
      <c r="D1221" s="4" t="s">
        <v>39</v>
      </c>
      <c r="E1221" s="5">
        <v>26854</v>
      </c>
      <c r="F1221" s="5" t="s">
        <v>41</v>
      </c>
      <c r="G1221" s="5">
        <f t="shared" si="39"/>
        <v>1</v>
      </c>
      <c r="H1221" s="6">
        <v>41905</v>
      </c>
      <c r="I1221" s="7">
        <v>0.7090277777777777</v>
      </c>
    </row>
    <row r="1222" spans="1:9" x14ac:dyDescent="0.2">
      <c r="A1222" s="1">
        <f t="shared" si="38"/>
        <v>41904</v>
      </c>
      <c r="B1222" s="4" t="s">
        <v>37</v>
      </c>
      <c r="C1222" s="4" t="s">
        <v>38</v>
      </c>
      <c r="D1222" s="4" t="s">
        <v>39</v>
      </c>
      <c r="E1222" s="5">
        <v>26374</v>
      </c>
      <c r="F1222" s="5" t="s">
        <v>41</v>
      </c>
      <c r="G1222" s="5">
        <f t="shared" si="39"/>
        <v>1</v>
      </c>
      <c r="H1222" s="6">
        <v>41904</v>
      </c>
      <c r="I1222" s="7">
        <v>0.69236111111111109</v>
      </c>
    </row>
    <row r="1223" spans="1:9" x14ac:dyDescent="0.2">
      <c r="A1223" s="1">
        <f t="shared" si="38"/>
        <v>41904</v>
      </c>
      <c r="B1223" s="4" t="s">
        <v>37</v>
      </c>
      <c r="C1223" s="4" t="s">
        <v>38</v>
      </c>
      <c r="D1223" s="4" t="s">
        <v>39</v>
      </c>
      <c r="E1223" s="5">
        <v>26374</v>
      </c>
      <c r="F1223" s="5" t="s">
        <v>41</v>
      </c>
      <c r="G1223" s="5">
        <f t="shared" si="39"/>
        <v>1</v>
      </c>
      <c r="H1223" s="6">
        <v>41904</v>
      </c>
      <c r="I1223" s="7">
        <v>0.69236111111111109</v>
      </c>
    </row>
    <row r="1224" spans="1:9" x14ac:dyDescent="0.2">
      <c r="A1224" s="1">
        <f t="shared" si="38"/>
        <v>41901</v>
      </c>
      <c r="B1224" s="4" t="s">
        <v>37</v>
      </c>
      <c r="C1224" s="4" t="s">
        <v>38</v>
      </c>
      <c r="D1224" s="4" t="s">
        <v>39</v>
      </c>
      <c r="E1224" s="5">
        <v>26518</v>
      </c>
      <c r="F1224" s="5" t="s">
        <v>41</v>
      </c>
      <c r="G1224" s="5">
        <f t="shared" si="39"/>
        <v>1</v>
      </c>
      <c r="H1224" s="6">
        <v>41901</v>
      </c>
      <c r="I1224" s="7">
        <v>0.69513888888888886</v>
      </c>
    </row>
    <row r="1225" spans="1:9" x14ac:dyDescent="0.2">
      <c r="A1225" s="1">
        <f t="shared" si="38"/>
        <v>41900</v>
      </c>
      <c r="B1225" s="4" t="s">
        <v>37</v>
      </c>
      <c r="C1225" s="4" t="s">
        <v>38</v>
      </c>
      <c r="D1225" s="4" t="s">
        <v>39</v>
      </c>
      <c r="E1225" s="5">
        <v>26547</v>
      </c>
      <c r="F1225" s="5" t="s">
        <v>40</v>
      </c>
      <c r="G1225" s="5">
        <f t="shared" si="39"/>
        <v>-1</v>
      </c>
      <c r="H1225" s="6">
        <v>41900</v>
      </c>
      <c r="I1225" s="7">
        <v>0.69374999999999998</v>
      </c>
    </row>
    <row r="1226" spans="1:9" x14ac:dyDescent="0.2">
      <c r="A1226" s="1">
        <f t="shared" si="38"/>
        <v>41899</v>
      </c>
      <c r="B1226" s="4" t="s">
        <v>37</v>
      </c>
      <c r="C1226" s="4" t="s">
        <v>38</v>
      </c>
      <c r="D1226" s="4" t="s">
        <v>39</v>
      </c>
      <c r="E1226" s="5">
        <v>26849</v>
      </c>
      <c r="F1226" s="5" t="s">
        <v>40</v>
      </c>
      <c r="G1226" s="5">
        <f t="shared" si="39"/>
        <v>-1</v>
      </c>
      <c r="H1226" s="6">
        <v>41899</v>
      </c>
      <c r="I1226" s="7">
        <v>0.68819444444444444</v>
      </c>
    </row>
    <row r="1227" spans="1:9" x14ac:dyDescent="0.2">
      <c r="A1227" s="1">
        <f t="shared" si="38"/>
        <v>41898</v>
      </c>
      <c r="B1227" s="4" t="s">
        <v>37</v>
      </c>
      <c r="C1227" s="4" t="s">
        <v>38</v>
      </c>
      <c r="D1227" s="4" t="s">
        <v>39</v>
      </c>
      <c r="E1227" s="5">
        <v>27280</v>
      </c>
      <c r="F1227" s="5" t="s">
        <v>41</v>
      </c>
      <c r="G1227" s="5">
        <f t="shared" si="39"/>
        <v>1</v>
      </c>
      <c r="H1227" s="6">
        <v>41898</v>
      </c>
      <c r="I1227" s="7">
        <v>0.69930555555555562</v>
      </c>
    </row>
    <row r="1228" spans="1:9" x14ac:dyDescent="0.2">
      <c r="A1228" s="1">
        <f t="shared" si="38"/>
        <v>41898</v>
      </c>
      <c r="B1228" s="4" t="s">
        <v>37</v>
      </c>
      <c r="C1228" s="4" t="s">
        <v>38</v>
      </c>
      <c r="D1228" s="4" t="s">
        <v>39</v>
      </c>
      <c r="E1228" s="5">
        <v>27280</v>
      </c>
      <c r="F1228" s="5" t="s">
        <v>41</v>
      </c>
      <c r="G1228" s="5">
        <f t="shared" si="39"/>
        <v>1</v>
      </c>
      <c r="H1228" s="6">
        <v>41898</v>
      </c>
      <c r="I1228" s="7">
        <v>0.69930555555555562</v>
      </c>
    </row>
    <row r="1229" spans="1:9" x14ac:dyDescent="0.2">
      <c r="A1229" s="1">
        <f t="shared" si="38"/>
        <v>41897</v>
      </c>
      <c r="B1229" s="4" t="s">
        <v>37</v>
      </c>
      <c r="C1229" s="4" t="s">
        <v>38</v>
      </c>
      <c r="D1229" s="4" t="s">
        <v>39</v>
      </c>
      <c r="E1229" s="5">
        <v>26975</v>
      </c>
      <c r="F1229" s="5" t="s">
        <v>41</v>
      </c>
      <c r="G1229" s="5">
        <f t="shared" si="39"/>
        <v>1</v>
      </c>
      <c r="H1229" s="6">
        <v>41897</v>
      </c>
      <c r="I1229" s="7">
        <v>0.7055555555555556</v>
      </c>
    </row>
    <row r="1230" spans="1:9" x14ac:dyDescent="0.2">
      <c r="A1230" s="1">
        <f t="shared" si="38"/>
        <v>41897</v>
      </c>
      <c r="B1230" s="4" t="s">
        <v>37</v>
      </c>
      <c r="C1230" s="4" t="s">
        <v>38</v>
      </c>
      <c r="D1230" s="4" t="s">
        <v>39</v>
      </c>
      <c r="E1230" s="5">
        <v>26975</v>
      </c>
      <c r="F1230" s="5" t="s">
        <v>41</v>
      </c>
      <c r="G1230" s="5">
        <f t="shared" si="39"/>
        <v>1</v>
      </c>
      <c r="H1230" s="6">
        <v>41897</v>
      </c>
      <c r="I1230" s="7">
        <v>0.7055555555555556</v>
      </c>
    </row>
    <row r="1231" spans="1:9" x14ac:dyDescent="0.2">
      <c r="A1231" s="1">
        <f t="shared" si="38"/>
        <v>41894</v>
      </c>
      <c r="B1231" s="4" t="s">
        <v>37</v>
      </c>
      <c r="C1231" s="4" t="s">
        <v>38</v>
      </c>
      <c r="D1231" s="4" t="s">
        <v>39</v>
      </c>
      <c r="E1231" s="5">
        <v>26902</v>
      </c>
      <c r="F1231" s="5" t="s">
        <v>40</v>
      </c>
      <c r="G1231" s="5">
        <f t="shared" si="39"/>
        <v>-1</v>
      </c>
      <c r="H1231" s="6">
        <v>41894</v>
      </c>
      <c r="I1231" s="7">
        <v>0.7006944444444444</v>
      </c>
    </row>
    <row r="1232" spans="1:9" x14ac:dyDescent="0.2">
      <c r="A1232" s="1">
        <f t="shared" si="38"/>
        <v>41893</v>
      </c>
      <c r="B1232" s="4" t="s">
        <v>37</v>
      </c>
      <c r="C1232" s="4" t="s">
        <v>38</v>
      </c>
      <c r="D1232" s="4" t="s">
        <v>39</v>
      </c>
      <c r="E1232" s="5">
        <v>26975</v>
      </c>
      <c r="F1232" s="5" t="s">
        <v>40</v>
      </c>
      <c r="G1232" s="5">
        <f t="shared" si="39"/>
        <v>-1</v>
      </c>
      <c r="H1232" s="6">
        <v>41893</v>
      </c>
      <c r="I1232" s="7">
        <v>0.68819444444444444</v>
      </c>
    </row>
    <row r="1233" spans="1:9" x14ac:dyDescent="0.2">
      <c r="A1233" s="1">
        <f t="shared" si="38"/>
        <v>41892</v>
      </c>
      <c r="B1233" s="4" t="s">
        <v>37</v>
      </c>
      <c r="C1233" s="4" t="s">
        <v>38</v>
      </c>
      <c r="D1233" s="4" t="s">
        <v>39</v>
      </c>
      <c r="E1233" s="5">
        <v>27285</v>
      </c>
      <c r="F1233" s="5" t="s">
        <v>41</v>
      </c>
      <c r="G1233" s="5">
        <f t="shared" si="39"/>
        <v>1</v>
      </c>
      <c r="H1233" s="6">
        <v>41892</v>
      </c>
      <c r="I1233" s="7">
        <v>0.68680555555555556</v>
      </c>
    </row>
    <row r="1234" spans="1:9" x14ac:dyDescent="0.2">
      <c r="A1234" s="1">
        <f t="shared" si="38"/>
        <v>41891</v>
      </c>
      <c r="B1234" s="4" t="s">
        <v>37</v>
      </c>
      <c r="C1234" s="4" t="s">
        <v>38</v>
      </c>
      <c r="D1234" s="4" t="s">
        <v>39</v>
      </c>
      <c r="E1234" s="5">
        <v>27153</v>
      </c>
      <c r="F1234" s="5" t="s">
        <v>41</v>
      </c>
      <c r="G1234" s="5">
        <f t="shared" si="39"/>
        <v>1</v>
      </c>
      <c r="H1234" s="6">
        <v>41891</v>
      </c>
      <c r="I1234" s="7">
        <v>0.6958333333333333</v>
      </c>
    </row>
    <row r="1235" spans="1:9" x14ac:dyDescent="0.2">
      <c r="A1235" s="1">
        <f t="shared" si="38"/>
        <v>41890</v>
      </c>
      <c r="B1235" s="4" t="s">
        <v>37</v>
      </c>
      <c r="C1235" s="4" t="s">
        <v>38</v>
      </c>
      <c r="D1235" s="4" t="s">
        <v>39</v>
      </c>
      <c r="E1235" s="5">
        <v>27236</v>
      </c>
      <c r="F1235" s="5" t="s">
        <v>40</v>
      </c>
      <c r="G1235" s="5">
        <f t="shared" si="39"/>
        <v>-1</v>
      </c>
      <c r="H1235" s="6">
        <v>41890</v>
      </c>
      <c r="I1235" s="7">
        <v>0.6972222222222223</v>
      </c>
    </row>
    <row r="1236" spans="1:9" x14ac:dyDescent="0.2">
      <c r="A1236" s="1">
        <f t="shared" si="38"/>
        <v>41887</v>
      </c>
      <c r="B1236" s="4" t="s">
        <v>37</v>
      </c>
      <c r="C1236" s="4" t="s">
        <v>38</v>
      </c>
      <c r="D1236" s="4" t="s">
        <v>39</v>
      </c>
      <c r="E1236" s="5">
        <v>27292</v>
      </c>
      <c r="F1236" s="5" t="s">
        <v>41</v>
      </c>
      <c r="G1236" s="5">
        <f t="shared" si="39"/>
        <v>1</v>
      </c>
      <c r="H1236" s="6">
        <v>41887</v>
      </c>
      <c r="I1236" s="7">
        <v>0.6972222222222223</v>
      </c>
    </row>
    <row r="1237" spans="1:9" x14ac:dyDescent="0.2">
      <c r="A1237" s="1">
        <f t="shared" si="38"/>
        <v>41887</v>
      </c>
      <c r="B1237" s="4" t="s">
        <v>37</v>
      </c>
      <c r="C1237" s="4" t="s">
        <v>38</v>
      </c>
      <c r="D1237" s="4" t="s">
        <v>39</v>
      </c>
      <c r="E1237" s="5">
        <v>27292</v>
      </c>
      <c r="F1237" s="5" t="s">
        <v>41</v>
      </c>
      <c r="G1237" s="5">
        <f t="shared" si="39"/>
        <v>1</v>
      </c>
      <c r="H1237" s="6">
        <v>41887</v>
      </c>
      <c r="I1237" s="7">
        <v>0.6972222222222223</v>
      </c>
    </row>
    <row r="1238" spans="1:9" x14ac:dyDescent="0.2">
      <c r="A1238" s="1">
        <f t="shared" si="38"/>
        <v>41886</v>
      </c>
      <c r="B1238" s="4" t="s">
        <v>37</v>
      </c>
      <c r="C1238" s="4" t="s">
        <v>38</v>
      </c>
      <c r="D1238" s="4" t="s">
        <v>39</v>
      </c>
      <c r="E1238" s="5">
        <v>27428</v>
      </c>
      <c r="F1238" s="5" t="s">
        <v>41</v>
      </c>
      <c r="G1238" s="5">
        <f t="shared" si="39"/>
        <v>1</v>
      </c>
      <c r="H1238" s="6">
        <v>41886</v>
      </c>
      <c r="I1238" s="7">
        <v>0.69236111111111109</v>
      </c>
    </row>
    <row r="1239" spans="1:9" x14ac:dyDescent="0.2">
      <c r="A1239" s="1">
        <f t="shared" si="38"/>
        <v>41885</v>
      </c>
      <c r="B1239" s="4" t="s">
        <v>37</v>
      </c>
      <c r="C1239" s="4" t="s">
        <v>38</v>
      </c>
      <c r="D1239" s="4" t="s">
        <v>39</v>
      </c>
      <c r="E1239" s="5">
        <v>27346</v>
      </c>
      <c r="F1239" s="5" t="s">
        <v>40</v>
      </c>
      <c r="G1239" s="5">
        <f t="shared" si="39"/>
        <v>-1</v>
      </c>
      <c r="H1239" s="6">
        <v>41885</v>
      </c>
      <c r="I1239" s="7">
        <v>0.70208333333333339</v>
      </c>
    </row>
    <row r="1240" spans="1:9" x14ac:dyDescent="0.2">
      <c r="A1240" s="1">
        <f t="shared" si="38"/>
        <v>41884</v>
      </c>
      <c r="B1240" s="4" t="s">
        <v>37</v>
      </c>
      <c r="C1240" s="4" t="s">
        <v>38</v>
      </c>
      <c r="D1240" s="4" t="s">
        <v>39</v>
      </c>
      <c r="E1240" s="5">
        <v>27537</v>
      </c>
      <c r="F1240" s="5" t="s">
        <v>40</v>
      </c>
      <c r="G1240" s="5">
        <f t="shared" si="39"/>
        <v>-1</v>
      </c>
      <c r="H1240" s="6">
        <v>41884</v>
      </c>
      <c r="I1240" s="7">
        <v>0.70208333333333339</v>
      </c>
    </row>
    <row r="1241" spans="1:9" x14ac:dyDescent="0.2">
      <c r="A1241" s="1">
        <f t="shared" si="38"/>
        <v>41883</v>
      </c>
      <c r="B1241" s="4" t="s">
        <v>37</v>
      </c>
      <c r="C1241" s="4" t="s">
        <v>38</v>
      </c>
      <c r="D1241" s="4" t="s">
        <v>39</v>
      </c>
      <c r="E1241" s="5">
        <v>27761</v>
      </c>
      <c r="F1241" s="5" t="s">
        <v>41</v>
      </c>
      <c r="G1241" s="5">
        <f t="shared" si="39"/>
        <v>1</v>
      </c>
      <c r="H1241" s="6">
        <v>41883</v>
      </c>
      <c r="I1241" s="7">
        <v>0.69374999999999998</v>
      </c>
    </row>
    <row r="1242" spans="1:9" x14ac:dyDescent="0.2">
      <c r="A1242" s="1">
        <f t="shared" si="38"/>
        <v>41879</v>
      </c>
      <c r="B1242" s="4" t="s">
        <v>37</v>
      </c>
      <c r="C1242" s="4" t="s">
        <v>38</v>
      </c>
      <c r="D1242" s="4" t="s">
        <v>39</v>
      </c>
      <c r="E1242" s="5">
        <v>27923</v>
      </c>
      <c r="F1242" s="5" t="s">
        <v>41</v>
      </c>
      <c r="G1242" s="5">
        <f t="shared" si="39"/>
        <v>1</v>
      </c>
      <c r="H1242" s="6">
        <v>41879</v>
      </c>
      <c r="I1242" s="7">
        <v>0.73055555555555562</v>
      </c>
    </row>
    <row r="1243" spans="1:9" x14ac:dyDescent="0.2">
      <c r="A1243" s="1">
        <f t="shared" si="38"/>
        <v>41878</v>
      </c>
      <c r="B1243" s="4" t="s">
        <v>37</v>
      </c>
      <c r="C1243" s="4" t="s">
        <v>38</v>
      </c>
      <c r="D1243" s="4" t="s">
        <v>39</v>
      </c>
      <c r="E1243" s="5">
        <v>27742</v>
      </c>
      <c r="F1243" s="5" t="s">
        <v>41</v>
      </c>
      <c r="G1243" s="5">
        <f t="shared" si="39"/>
        <v>1</v>
      </c>
      <c r="H1243" s="6">
        <v>41878</v>
      </c>
      <c r="I1243" s="7">
        <v>0.70416666666666661</v>
      </c>
    </row>
    <row r="1244" spans="1:9" x14ac:dyDescent="0.2">
      <c r="A1244" s="1">
        <f t="shared" si="38"/>
        <v>41877</v>
      </c>
      <c r="B1244" s="4" t="s">
        <v>37</v>
      </c>
      <c r="C1244" s="4" t="s">
        <v>38</v>
      </c>
      <c r="D1244" s="4" t="s">
        <v>39</v>
      </c>
      <c r="E1244" s="5">
        <v>27831</v>
      </c>
      <c r="F1244" s="5" t="s">
        <v>41</v>
      </c>
      <c r="G1244" s="5">
        <f t="shared" si="39"/>
        <v>1</v>
      </c>
      <c r="H1244" s="6">
        <v>41877</v>
      </c>
      <c r="I1244" s="7">
        <v>0.70138888888888884</v>
      </c>
    </row>
    <row r="1245" spans="1:9" x14ac:dyDescent="0.2">
      <c r="A1245" s="1">
        <f t="shared" si="38"/>
        <v>41876</v>
      </c>
      <c r="B1245" s="4" t="s">
        <v>37</v>
      </c>
      <c r="C1245" s="4" t="s">
        <v>38</v>
      </c>
      <c r="D1245" s="4" t="s">
        <v>39</v>
      </c>
      <c r="E1245" s="5">
        <v>27625</v>
      </c>
      <c r="F1245" s="5" t="s">
        <v>41</v>
      </c>
      <c r="G1245" s="5">
        <f t="shared" si="39"/>
        <v>1</v>
      </c>
      <c r="H1245" s="6">
        <v>41876</v>
      </c>
      <c r="I1245" s="7">
        <v>0.69305555555555554</v>
      </c>
    </row>
    <row r="1246" spans="1:9" x14ac:dyDescent="0.2">
      <c r="A1246" s="1">
        <f t="shared" si="38"/>
        <v>41873</v>
      </c>
      <c r="B1246" s="4" t="s">
        <v>37</v>
      </c>
      <c r="C1246" s="4" t="s">
        <v>38</v>
      </c>
      <c r="D1246" s="4" t="s">
        <v>39</v>
      </c>
      <c r="E1246" s="5">
        <v>27691</v>
      </c>
      <c r="F1246" s="5" t="s">
        <v>41</v>
      </c>
      <c r="G1246" s="5">
        <f t="shared" si="39"/>
        <v>1</v>
      </c>
      <c r="H1246" s="6">
        <v>41873</v>
      </c>
      <c r="I1246" s="7">
        <v>0.69236111111111109</v>
      </c>
    </row>
    <row r="1247" spans="1:9" x14ac:dyDescent="0.2">
      <c r="A1247" s="1">
        <f t="shared" si="38"/>
        <v>41872</v>
      </c>
      <c r="B1247" s="4" t="s">
        <v>37</v>
      </c>
      <c r="C1247" s="4" t="s">
        <v>38</v>
      </c>
      <c r="D1247" s="4" t="s">
        <v>39</v>
      </c>
      <c r="E1247" s="5">
        <v>27795</v>
      </c>
      <c r="F1247" s="5" t="s">
        <v>41</v>
      </c>
      <c r="G1247" s="5">
        <f t="shared" si="39"/>
        <v>1</v>
      </c>
      <c r="H1247" s="6">
        <v>41872</v>
      </c>
      <c r="I1247" s="7">
        <v>0.6972222222222223</v>
      </c>
    </row>
    <row r="1248" spans="1:9" x14ac:dyDescent="0.2">
      <c r="A1248" s="1">
        <f t="shared" si="38"/>
        <v>41871</v>
      </c>
      <c r="B1248" s="4" t="s">
        <v>37</v>
      </c>
      <c r="C1248" s="4" t="s">
        <v>38</v>
      </c>
      <c r="D1248" s="4" t="s">
        <v>39</v>
      </c>
      <c r="E1248" s="5">
        <v>27996</v>
      </c>
      <c r="F1248" s="5" t="s">
        <v>40</v>
      </c>
      <c r="G1248" s="5">
        <f t="shared" si="39"/>
        <v>-1</v>
      </c>
      <c r="H1248" s="6">
        <v>41871</v>
      </c>
      <c r="I1248" s="7">
        <v>0.69374999999999998</v>
      </c>
    </row>
    <row r="1249" spans="1:9" x14ac:dyDescent="0.2">
      <c r="A1249" s="1">
        <f t="shared" si="38"/>
        <v>41870</v>
      </c>
      <c r="B1249" s="4" t="s">
        <v>37</v>
      </c>
      <c r="C1249" s="4" t="s">
        <v>38</v>
      </c>
      <c r="D1249" s="4" t="s">
        <v>39</v>
      </c>
      <c r="E1249" s="5">
        <v>28104</v>
      </c>
      <c r="F1249" s="5" t="s">
        <v>41</v>
      </c>
      <c r="G1249" s="5">
        <f t="shared" si="39"/>
        <v>1</v>
      </c>
      <c r="H1249" s="6">
        <v>41870</v>
      </c>
      <c r="I1249" s="7">
        <v>0.69374999999999998</v>
      </c>
    </row>
    <row r="1250" spans="1:9" x14ac:dyDescent="0.2">
      <c r="A1250" s="1">
        <f t="shared" si="38"/>
        <v>41869</v>
      </c>
      <c r="B1250" s="4" t="s">
        <v>37</v>
      </c>
      <c r="C1250" s="4" t="s">
        <v>38</v>
      </c>
      <c r="D1250" s="4" t="s">
        <v>39</v>
      </c>
      <c r="E1250" s="5">
        <v>28117</v>
      </c>
      <c r="F1250" s="5" t="s">
        <v>40</v>
      </c>
      <c r="G1250" s="5">
        <f t="shared" si="39"/>
        <v>-1</v>
      </c>
      <c r="H1250" s="6">
        <v>41869</v>
      </c>
      <c r="I1250" s="7">
        <v>0.69513888888888886</v>
      </c>
    </row>
    <row r="1251" spans="1:9" x14ac:dyDescent="0.2">
      <c r="A1251" s="1">
        <f t="shared" si="38"/>
        <v>41865</v>
      </c>
      <c r="B1251" s="4" t="s">
        <v>37</v>
      </c>
      <c r="C1251" s="4" t="s">
        <v>38</v>
      </c>
      <c r="D1251" s="4" t="s">
        <v>39</v>
      </c>
      <c r="E1251" s="5">
        <v>28324</v>
      </c>
      <c r="F1251" s="5" t="s">
        <v>40</v>
      </c>
      <c r="G1251" s="5">
        <f t="shared" si="39"/>
        <v>-1</v>
      </c>
      <c r="H1251" s="6">
        <v>41865</v>
      </c>
      <c r="I1251" s="7">
        <v>0.69652777777777775</v>
      </c>
    </row>
    <row r="1252" spans="1:9" x14ac:dyDescent="0.2">
      <c r="A1252" s="1">
        <f t="shared" si="38"/>
        <v>41864</v>
      </c>
      <c r="B1252" s="4" t="s">
        <v>37</v>
      </c>
      <c r="C1252" s="4" t="s">
        <v>38</v>
      </c>
      <c r="D1252" s="4" t="s">
        <v>39</v>
      </c>
      <c r="E1252" s="5">
        <v>28413</v>
      </c>
      <c r="F1252" s="5" t="s">
        <v>40</v>
      </c>
      <c r="G1252" s="5">
        <f t="shared" si="39"/>
        <v>-1</v>
      </c>
      <c r="H1252" s="6">
        <v>41864</v>
      </c>
      <c r="I1252" s="7">
        <v>0.68819444444444444</v>
      </c>
    </row>
    <row r="1253" spans="1:9" x14ac:dyDescent="0.2">
      <c r="A1253" s="1">
        <f t="shared" si="38"/>
        <v>41863</v>
      </c>
      <c r="B1253" s="4" t="s">
        <v>37</v>
      </c>
      <c r="C1253" s="4" t="s">
        <v>38</v>
      </c>
      <c r="D1253" s="4" t="s">
        <v>39</v>
      </c>
      <c r="E1253" s="5">
        <v>28469</v>
      </c>
      <c r="F1253" s="5" t="s">
        <v>41</v>
      </c>
      <c r="G1253" s="5">
        <f t="shared" si="39"/>
        <v>1</v>
      </c>
      <c r="H1253" s="6">
        <v>41863</v>
      </c>
      <c r="I1253" s="7">
        <v>0.69652777777777775</v>
      </c>
    </row>
    <row r="1254" spans="1:9" x14ac:dyDescent="0.2">
      <c r="A1254" s="1">
        <f t="shared" si="38"/>
        <v>41862</v>
      </c>
      <c r="B1254" s="4" t="s">
        <v>37</v>
      </c>
      <c r="C1254" s="4" t="s">
        <v>38</v>
      </c>
      <c r="D1254" s="4" t="s">
        <v>39</v>
      </c>
      <c r="E1254" s="5">
        <v>28373</v>
      </c>
      <c r="F1254" s="5" t="s">
        <v>40</v>
      </c>
      <c r="G1254" s="5">
        <f t="shared" si="39"/>
        <v>-1</v>
      </c>
      <c r="H1254" s="6">
        <v>41862</v>
      </c>
      <c r="I1254" s="7">
        <v>0.70277777777777783</v>
      </c>
    </row>
    <row r="1255" spans="1:9" x14ac:dyDescent="0.2">
      <c r="A1255" s="1">
        <f t="shared" si="38"/>
        <v>41859</v>
      </c>
      <c r="B1255" s="4" t="s">
        <v>37</v>
      </c>
      <c r="C1255" s="4" t="s">
        <v>38</v>
      </c>
      <c r="D1255" s="4" t="s">
        <v>39</v>
      </c>
      <c r="E1255" s="5">
        <v>28576</v>
      </c>
      <c r="F1255" s="5" t="s">
        <v>40</v>
      </c>
      <c r="G1255" s="5">
        <f t="shared" si="39"/>
        <v>-1</v>
      </c>
      <c r="H1255" s="6">
        <v>41859</v>
      </c>
      <c r="I1255" s="7">
        <v>0.71250000000000002</v>
      </c>
    </row>
    <row r="1256" spans="1:9" x14ac:dyDescent="0.2">
      <c r="A1256" s="1">
        <f t="shared" si="38"/>
        <v>41858</v>
      </c>
      <c r="B1256" s="4" t="s">
        <v>37</v>
      </c>
      <c r="C1256" s="4" t="s">
        <v>38</v>
      </c>
      <c r="D1256" s="4" t="s">
        <v>39</v>
      </c>
      <c r="E1256" s="5">
        <v>28375</v>
      </c>
      <c r="F1256" s="5" t="s">
        <v>40</v>
      </c>
      <c r="G1256" s="5">
        <f t="shared" si="39"/>
        <v>-1</v>
      </c>
      <c r="H1256" s="6">
        <v>41858</v>
      </c>
      <c r="I1256" s="7">
        <v>0.70000000000000007</v>
      </c>
    </row>
    <row r="1257" spans="1:9" x14ac:dyDescent="0.2">
      <c r="A1257" s="1">
        <f t="shared" si="38"/>
        <v>41857</v>
      </c>
      <c r="B1257" s="4" t="s">
        <v>37</v>
      </c>
      <c r="C1257" s="4" t="s">
        <v>38</v>
      </c>
      <c r="D1257" s="4" t="s">
        <v>39</v>
      </c>
      <c r="E1257" s="5">
        <v>28114</v>
      </c>
      <c r="F1257" s="5" t="s">
        <v>41</v>
      </c>
      <c r="G1257" s="5">
        <f t="shared" si="39"/>
        <v>1</v>
      </c>
      <c r="H1257" s="6">
        <v>41857</v>
      </c>
      <c r="I1257" s="7">
        <v>0.6958333333333333</v>
      </c>
    </row>
    <row r="1258" spans="1:9" x14ac:dyDescent="0.2">
      <c r="A1258" s="1">
        <f t="shared" si="38"/>
        <v>41856</v>
      </c>
      <c r="B1258" s="4" t="s">
        <v>37</v>
      </c>
      <c r="C1258" s="4" t="s">
        <v>38</v>
      </c>
      <c r="D1258" s="4" t="s">
        <v>39</v>
      </c>
      <c r="E1258" s="5">
        <v>27914</v>
      </c>
      <c r="F1258" s="5" t="s">
        <v>41</v>
      </c>
      <c r="G1258" s="5">
        <f t="shared" si="39"/>
        <v>1</v>
      </c>
      <c r="H1258" s="6">
        <v>41856</v>
      </c>
      <c r="I1258" s="7">
        <v>0.70347222222222217</v>
      </c>
    </row>
    <row r="1259" spans="1:9" x14ac:dyDescent="0.2">
      <c r="A1259" s="1">
        <f t="shared" si="38"/>
        <v>41855</v>
      </c>
      <c r="B1259" s="4" t="s">
        <v>37</v>
      </c>
      <c r="C1259" s="4" t="s">
        <v>38</v>
      </c>
      <c r="D1259" s="4" t="s">
        <v>39</v>
      </c>
      <c r="E1259" s="5">
        <v>27993</v>
      </c>
      <c r="F1259" s="5" t="s">
        <v>40</v>
      </c>
      <c r="G1259" s="5">
        <f t="shared" si="39"/>
        <v>-1</v>
      </c>
      <c r="H1259" s="6">
        <v>41855</v>
      </c>
      <c r="I1259" s="7">
        <v>0.68958333333333333</v>
      </c>
    </row>
    <row r="1260" spans="1:9" x14ac:dyDescent="0.2">
      <c r="A1260" s="1">
        <f t="shared" si="38"/>
        <v>41852</v>
      </c>
      <c r="B1260" s="4" t="s">
        <v>37</v>
      </c>
      <c r="C1260" s="4" t="s">
        <v>38</v>
      </c>
      <c r="D1260" s="4" t="s">
        <v>39</v>
      </c>
      <c r="E1260" s="5">
        <v>27886</v>
      </c>
      <c r="F1260" s="5" t="s">
        <v>41</v>
      </c>
      <c r="G1260" s="5">
        <f t="shared" si="39"/>
        <v>1</v>
      </c>
      <c r="H1260" s="6">
        <v>41852</v>
      </c>
      <c r="I1260" s="7">
        <v>0.70347222222222217</v>
      </c>
    </row>
    <row r="1261" spans="1:9" x14ac:dyDescent="0.2">
      <c r="A1261" s="1">
        <f t="shared" si="38"/>
        <v>41851</v>
      </c>
      <c r="B1261" s="4" t="s">
        <v>37</v>
      </c>
      <c r="C1261" s="4" t="s">
        <v>38</v>
      </c>
      <c r="D1261" s="4" t="s">
        <v>39</v>
      </c>
      <c r="E1261" s="5">
        <v>27906</v>
      </c>
      <c r="F1261" s="5" t="s">
        <v>41</v>
      </c>
      <c r="G1261" s="5">
        <f t="shared" si="39"/>
        <v>1</v>
      </c>
      <c r="H1261" s="6">
        <v>41851</v>
      </c>
      <c r="I1261" s="7">
        <v>0.73263888888888884</v>
      </c>
    </row>
    <row r="1262" spans="1:9" x14ac:dyDescent="0.2">
      <c r="A1262" s="1">
        <f t="shared" si="38"/>
        <v>41850</v>
      </c>
      <c r="B1262" s="4" t="s">
        <v>37</v>
      </c>
      <c r="C1262" s="4" t="s">
        <v>38</v>
      </c>
      <c r="D1262" s="4" t="s">
        <v>39</v>
      </c>
      <c r="E1262" s="5">
        <v>27781</v>
      </c>
      <c r="F1262" s="5" t="s">
        <v>40</v>
      </c>
      <c r="G1262" s="5">
        <f t="shared" si="39"/>
        <v>-1</v>
      </c>
      <c r="H1262" s="6">
        <v>41850</v>
      </c>
      <c r="I1262" s="7">
        <v>0.70208333333333339</v>
      </c>
    </row>
    <row r="1263" spans="1:9" x14ac:dyDescent="0.2">
      <c r="A1263" s="1">
        <f t="shared" si="38"/>
        <v>41848</v>
      </c>
      <c r="B1263" s="4" t="s">
        <v>37</v>
      </c>
      <c r="C1263" s="4" t="s">
        <v>38</v>
      </c>
      <c r="D1263" s="4" t="s">
        <v>39</v>
      </c>
      <c r="E1263" s="5">
        <v>27890</v>
      </c>
      <c r="F1263" s="5" t="s">
        <v>40</v>
      </c>
      <c r="G1263" s="5">
        <f t="shared" si="39"/>
        <v>-1</v>
      </c>
      <c r="H1263" s="6">
        <v>41848</v>
      </c>
      <c r="I1263" s="7">
        <v>0.7006944444444444</v>
      </c>
    </row>
    <row r="1264" spans="1:9" x14ac:dyDescent="0.2">
      <c r="A1264" s="1">
        <f t="shared" si="38"/>
        <v>41845</v>
      </c>
      <c r="B1264" s="4" t="s">
        <v>37</v>
      </c>
      <c r="C1264" s="4" t="s">
        <v>38</v>
      </c>
      <c r="D1264" s="4" t="s">
        <v>39</v>
      </c>
      <c r="E1264" s="5">
        <v>27724</v>
      </c>
      <c r="F1264" s="5" t="s">
        <v>41</v>
      </c>
      <c r="G1264" s="5">
        <f t="shared" si="39"/>
        <v>1</v>
      </c>
      <c r="H1264" s="6">
        <v>41845</v>
      </c>
      <c r="I1264" s="7">
        <v>0.69791666666666663</v>
      </c>
    </row>
    <row r="1265" spans="1:9" x14ac:dyDescent="0.2">
      <c r="A1265" s="1">
        <f t="shared" si="38"/>
        <v>41844</v>
      </c>
      <c r="B1265" s="4" t="s">
        <v>37</v>
      </c>
      <c r="C1265" s="4" t="s">
        <v>38</v>
      </c>
      <c r="D1265" s="4" t="s">
        <v>39</v>
      </c>
      <c r="E1265" s="5">
        <v>27801</v>
      </c>
      <c r="F1265" s="5" t="s">
        <v>41</v>
      </c>
      <c r="G1265" s="5">
        <f t="shared" si="39"/>
        <v>1</v>
      </c>
      <c r="H1265" s="6">
        <v>41844</v>
      </c>
      <c r="I1265" s="7">
        <v>0.68611111111111101</v>
      </c>
    </row>
    <row r="1266" spans="1:9" x14ac:dyDescent="0.2">
      <c r="A1266" s="1">
        <f t="shared" si="38"/>
        <v>41843</v>
      </c>
      <c r="B1266" s="4" t="s">
        <v>37</v>
      </c>
      <c r="C1266" s="4" t="s">
        <v>38</v>
      </c>
      <c r="D1266" s="4" t="s">
        <v>39</v>
      </c>
      <c r="E1266" s="5">
        <v>27942</v>
      </c>
      <c r="F1266" s="5" t="s">
        <v>40</v>
      </c>
      <c r="G1266" s="5">
        <f t="shared" si="39"/>
        <v>-1</v>
      </c>
      <c r="H1266" s="6">
        <v>41843</v>
      </c>
      <c r="I1266" s="7">
        <v>0.69097222222222221</v>
      </c>
    </row>
    <row r="1267" spans="1:9" x14ac:dyDescent="0.2">
      <c r="A1267" s="1">
        <f t="shared" si="38"/>
        <v>41842</v>
      </c>
      <c r="B1267" s="4" t="s">
        <v>37</v>
      </c>
      <c r="C1267" s="4" t="s">
        <v>38</v>
      </c>
      <c r="D1267" s="4" t="s">
        <v>39</v>
      </c>
      <c r="E1267" s="5">
        <v>27950</v>
      </c>
      <c r="F1267" s="5" t="s">
        <v>40</v>
      </c>
      <c r="G1267" s="5">
        <f t="shared" si="39"/>
        <v>-1</v>
      </c>
      <c r="H1267" s="6">
        <v>41842</v>
      </c>
      <c r="I1267" s="7">
        <v>0.69374999999999998</v>
      </c>
    </row>
    <row r="1268" spans="1:9" x14ac:dyDescent="0.2">
      <c r="A1268" s="1">
        <f t="shared" si="38"/>
        <v>41841</v>
      </c>
      <c r="B1268" s="4" t="s">
        <v>37</v>
      </c>
      <c r="C1268" s="4" t="s">
        <v>38</v>
      </c>
      <c r="D1268" s="4" t="s">
        <v>39</v>
      </c>
      <c r="E1268" s="5">
        <v>28108</v>
      </c>
      <c r="F1268" s="5" t="s">
        <v>41</v>
      </c>
      <c r="G1268" s="5">
        <f t="shared" si="39"/>
        <v>1</v>
      </c>
      <c r="H1268" s="6">
        <v>41841</v>
      </c>
      <c r="I1268" s="7">
        <v>0.69791666666666663</v>
      </c>
    </row>
    <row r="1269" spans="1:9" x14ac:dyDescent="0.2">
      <c r="A1269" s="1">
        <f t="shared" si="38"/>
        <v>41838</v>
      </c>
      <c r="B1269" s="4" t="s">
        <v>37</v>
      </c>
      <c r="C1269" s="4" t="s">
        <v>38</v>
      </c>
      <c r="D1269" s="4" t="s">
        <v>39</v>
      </c>
      <c r="E1269" s="5">
        <v>28085</v>
      </c>
      <c r="F1269" s="5" t="s">
        <v>40</v>
      </c>
      <c r="G1269" s="5">
        <f t="shared" si="39"/>
        <v>-1</v>
      </c>
      <c r="H1269" s="6">
        <v>41838</v>
      </c>
      <c r="I1269" s="7">
        <v>0.70138888888888884</v>
      </c>
    </row>
    <row r="1270" spans="1:9" x14ac:dyDescent="0.2">
      <c r="A1270" s="1">
        <f t="shared" si="38"/>
        <v>41837</v>
      </c>
      <c r="B1270" s="4" t="s">
        <v>37</v>
      </c>
      <c r="C1270" s="4" t="s">
        <v>38</v>
      </c>
      <c r="D1270" s="4" t="s">
        <v>39</v>
      </c>
      <c r="E1270" s="5">
        <v>27846</v>
      </c>
      <c r="F1270" s="5" t="s">
        <v>40</v>
      </c>
      <c r="G1270" s="5">
        <f t="shared" si="39"/>
        <v>-1</v>
      </c>
      <c r="H1270" s="6">
        <v>41837</v>
      </c>
      <c r="I1270" s="7">
        <v>0.70347222222222217</v>
      </c>
    </row>
    <row r="1271" spans="1:9" x14ac:dyDescent="0.2">
      <c r="A1271" s="1">
        <f t="shared" si="38"/>
        <v>41836</v>
      </c>
      <c r="B1271" s="4" t="s">
        <v>37</v>
      </c>
      <c r="C1271" s="4" t="s">
        <v>38</v>
      </c>
      <c r="D1271" s="4" t="s">
        <v>39</v>
      </c>
      <c r="E1271" s="5">
        <v>27808</v>
      </c>
      <c r="F1271" s="5" t="s">
        <v>41</v>
      </c>
      <c r="G1271" s="5">
        <f t="shared" si="39"/>
        <v>1</v>
      </c>
      <c r="H1271" s="6">
        <v>41836</v>
      </c>
      <c r="I1271" s="7">
        <v>0.69861111111111107</v>
      </c>
    </row>
    <row r="1272" spans="1:9" x14ac:dyDescent="0.2">
      <c r="A1272" s="1">
        <f t="shared" si="38"/>
        <v>41835</v>
      </c>
      <c r="B1272" s="4" t="s">
        <v>37</v>
      </c>
      <c r="C1272" s="4" t="s">
        <v>38</v>
      </c>
      <c r="D1272" s="4" t="s">
        <v>39</v>
      </c>
      <c r="E1272" s="5">
        <v>27985</v>
      </c>
      <c r="F1272" s="5" t="s">
        <v>40</v>
      </c>
      <c r="G1272" s="5">
        <f t="shared" si="39"/>
        <v>-1</v>
      </c>
      <c r="H1272" s="6">
        <v>41835</v>
      </c>
      <c r="I1272" s="7">
        <v>0.70624999999999993</v>
      </c>
    </row>
    <row r="1273" spans="1:9" x14ac:dyDescent="0.2">
      <c r="A1273" s="1">
        <f t="shared" si="38"/>
        <v>41834</v>
      </c>
      <c r="B1273" s="4" t="s">
        <v>37</v>
      </c>
      <c r="C1273" s="4" t="s">
        <v>38</v>
      </c>
      <c r="D1273" s="4" t="s">
        <v>39</v>
      </c>
      <c r="E1273" s="5">
        <v>28235</v>
      </c>
      <c r="F1273" s="5" t="s">
        <v>41</v>
      </c>
      <c r="G1273" s="5">
        <f t="shared" si="39"/>
        <v>1</v>
      </c>
      <c r="H1273" s="6">
        <v>41834</v>
      </c>
      <c r="I1273" s="7">
        <v>0.69513888888888886</v>
      </c>
    </row>
    <row r="1274" spans="1:9" x14ac:dyDescent="0.2">
      <c r="A1274" s="1">
        <f t="shared" si="38"/>
        <v>41831</v>
      </c>
      <c r="B1274" s="4" t="s">
        <v>37</v>
      </c>
      <c r="C1274" s="4" t="s">
        <v>38</v>
      </c>
      <c r="D1274" s="4" t="s">
        <v>39</v>
      </c>
      <c r="E1274" s="5">
        <v>28470</v>
      </c>
      <c r="F1274" s="5" t="s">
        <v>40</v>
      </c>
      <c r="G1274" s="5">
        <f t="shared" si="39"/>
        <v>-1</v>
      </c>
      <c r="H1274" s="6">
        <v>41831</v>
      </c>
      <c r="I1274" s="7">
        <v>0.70763888888888893</v>
      </c>
    </row>
    <row r="1275" spans="1:9" x14ac:dyDescent="0.2">
      <c r="A1275" s="1">
        <f t="shared" si="38"/>
        <v>41830</v>
      </c>
      <c r="B1275" s="4" t="s">
        <v>37</v>
      </c>
      <c r="C1275" s="4" t="s">
        <v>38</v>
      </c>
      <c r="D1275" s="4" t="s">
        <v>39</v>
      </c>
      <c r="E1275" s="5">
        <v>28677</v>
      </c>
      <c r="F1275" s="5" t="s">
        <v>41</v>
      </c>
      <c r="G1275" s="5">
        <f t="shared" si="39"/>
        <v>1</v>
      </c>
      <c r="H1275" s="6">
        <v>41830</v>
      </c>
      <c r="I1275" s="7">
        <v>0.7055555555555556</v>
      </c>
    </row>
    <row r="1276" spans="1:9" x14ac:dyDescent="0.2">
      <c r="A1276" s="1">
        <f t="shared" si="38"/>
        <v>41829</v>
      </c>
      <c r="B1276" s="4" t="s">
        <v>37</v>
      </c>
      <c r="C1276" s="4" t="s">
        <v>38</v>
      </c>
      <c r="D1276" s="4" t="s">
        <v>39</v>
      </c>
      <c r="E1276" s="5">
        <v>27958</v>
      </c>
      <c r="F1276" s="5" t="s">
        <v>40</v>
      </c>
      <c r="G1276" s="5">
        <f t="shared" si="39"/>
        <v>-1</v>
      </c>
      <c r="H1276" s="6">
        <v>41829</v>
      </c>
      <c r="I1276" s="7">
        <v>0.7055555555555556</v>
      </c>
    </row>
    <row r="1277" spans="1:9" x14ac:dyDescent="0.2">
      <c r="A1277" s="1">
        <f t="shared" si="38"/>
        <v>41828</v>
      </c>
      <c r="B1277" s="4" t="s">
        <v>37</v>
      </c>
      <c r="C1277" s="4" t="s">
        <v>38</v>
      </c>
      <c r="D1277" s="4" t="s">
        <v>39</v>
      </c>
      <c r="E1277" s="5">
        <v>27828</v>
      </c>
      <c r="F1277" s="5" t="s">
        <v>41</v>
      </c>
      <c r="G1277" s="5">
        <f t="shared" si="39"/>
        <v>1</v>
      </c>
      <c r="H1277" s="6">
        <v>41828</v>
      </c>
      <c r="I1277" s="7">
        <v>0.69444444444444453</v>
      </c>
    </row>
    <row r="1278" spans="1:9" x14ac:dyDescent="0.2">
      <c r="A1278" s="1">
        <f t="shared" si="38"/>
        <v>41828</v>
      </c>
      <c r="B1278" s="4" t="s">
        <v>37</v>
      </c>
      <c r="C1278" s="4" t="s">
        <v>38</v>
      </c>
      <c r="D1278" s="4" t="s">
        <v>39</v>
      </c>
      <c r="E1278" s="5">
        <v>27828</v>
      </c>
      <c r="F1278" s="5" t="s">
        <v>41</v>
      </c>
      <c r="G1278" s="5">
        <f t="shared" si="39"/>
        <v>1</v>
      </c>
      <c r="H1278" s="6">
        <v>41828</v>
      </c>
      <c r="I1278" s="7">
        <v>0.69444444444444453</v>
      </c>
    </row>
    <row r="1279" spans="1:9" x14ac:dyDescent="0.2">
      <c r="A1279" s="1">
        <f t="shared" si="38"/>
        <v>41827</v>
      </c>
      <c r="B1279" s="4" t="s">
        <v>37</v>
      </c>
      <c r="C1279" s="4" t="s">
        <v>38</v>
      </c>
      <c r="D1279" s="4" t="s">
        <v>39</v>
      </c>
      <c r="E1279" s="5">
        <v>27786</v>
      </c>
      <c r="F1279" s="5" t="s">
        <v>40</v>
      </c>
      <c r="G1279" s="5">
        <f t="shared" si="39"/>
        <v>-1</v>
      </c>
      <c r="H1279" s="6">
        <v>41827</v>
      </c>
      <c r="I1279" s="7">
        <v>0.70624999999999993</v>
      </c>
    </row>
    <row r="1280" spans="1:9" x14ac:dyDescent="0.2">
      <c r="A1280" s="1">
        <f t="shared" si="38"/>
        <v>41824</v>
      </c>
      <c r="B1280" s="4" t="s">
        <v>37</v>
      </c>
      <c r="C1280" s="4" t="s">
        <v>38</v>
      </c>
      <c r="D1280" s="4" t="s">
        <v>39</v>
      </c>
      <c r="E1280" s="5">
        <v>27859</v>
      </c>
      <c r="F1280" s="5" t="s">
        <v>40</v>
      </c>
      <c r="G1280" s="5">
        <f t="shared" si="39"/>
        <v>-1</v>
      </c>
      <c r="H1280" s="6">
        <v>41824</v>
      </c>
      <c r="I1280" s="7">
        <v>0.72083333333333333</v>
      </c>
    </row>
    <row r="1281" spans="1:9" x14ac:dyDescent="0.2">
      <c r="A1281" s="1">
        <f t="shared" si="38"/>
        <v>41823</v>
      </c>
      <c r="B1281" s="4" t="s">
        <v>37</v>
      </c>
      <c r="C1281" s="4" t="s">
        <v>38</v>
      </c>
      <c r="D1281" s="4" t="s">
        <v>39</v>
      </c>
      <c r="E1281" s="5">
        <v>27901</v>
      </c>
      <c r="F1281" s="5" t="s">
        <v>41</v>
      </c>
      <c r="G1281" s="5">
        <f t="shared" si="39"/>
        <v>1</v>
      </c>
      <c r="H1281" s="6">
        <v>41823</v>
      </c>
      <c r="I1281" s="7">
        <v>0.7055555555555556</v>
      </c>
    </row>
    <row r="1282" spans="1:9" x14ac:dyDescent="0.2">
      <c r="A1282" s="1">
        <f t="shared" si="38"/>
        <v>41822</v>
      </c>
      <c r="B1282" s="4" t="s">
        <v>37</v>
      </c>
      <c r="C1282" s="4" t="s">
        <v>38</v>
      </c>
      <c r="D1282" s="4" t="s">
        <v>39</v>
      </c>
      <c r="E1282" s="5">
        <v>27964</v>
      </c>
      <c r="F1282" s="5" t="s">
        <v>40</v>
      </c>
      <c r="G1282" s="5">
        <f t="shared" si="39"/>
        <v>-1</v>
      </c>
      <c r="H1282" s="6">
        <v>41822</v>
      </c>
      <c r="I1282" s="7">
        <v>0.7090277777777777</v>
      </c>
    </row>
    <row r="1283" spans="1:9" x14ac:dyDescent="0.2">
      <c r="A1283" s="1">
        <f t="shared" ref="A1283:A1307" si="40">H1283</f>
        <v>41821</v>
      </c>
      <c r="B1283" s="4" t="s">
        <v>37</v>
      </c>
      <c r="C1283" s="4" t="s">
        <v>38</v>
      </c>
      <c r="D1283" s="4" t="s">
        <v>39</v>
      </c>
      <c r="E1283" s="5">
        <v>28149</v>
      </c>
      <c r="F1283" s="5" t="s">
        <v>40</v>
      </c>
      <c r="G1283" s="5">
        <f t="shared" ref="G1283:G1307" si="41">IF(F1283="-",-1,1)</f>
        <v>-1</v>
      </c>
      <c r="H1283" s="6">
        <v>41821</v>
      </c>
      <c r="I1283" s="7">
        <v>0.69652777777777775</v>
      </c>
    </row>
    <row r="1284" spans="1:9" x14ac:dyDescent="0.2">
      <c r="A1284" s="1">
        <f t="shared" si="40"/>
        <v>41820</v>
      </c>
      <c r="B1284" s="4" t="s">
        <v>37</v>
      </c>
      <c r="C1284" s="4" t="s">
        <v>38</v>
      </c>
      <c r="D1284" s="4" t="s">
        <v>39</v>
      </c>
      <c r="E1284" s="5">
        <v>28093</v>
      </c>
      <c r="F1284" s="5" t="s">
        <v>41</v>
      </c>
      <c r="G1284" s="5">
        <f t="shared" si="41"/>
        <v>1</v>
      </c>
      <c r="H1284" s="6">
        <v>41820</v>
      </c>
      <c r="I1284" s="7">
        <v>0.73888888888888893</v>
      </c>
    </row>
    <row r="1285" spans="1:9" x14ac:dyDescent="0.2">
      <c r="A1285" s="1">
        <f t="shared" si="40"/>
        <v>41817</v>
      </c>
      <c r="B1285" s="4" t="s">
        <v>37</v>
      </c>
      <c r="C1285" s="4" t="s">
        <v>38</v>
      </c>
      <c r="D1285" s="4" t="s">
        <v>39</v>
      </c>
      <c r="E1285" s="5">
        <v>28086</v>
      </c>
      <c r="F1285" s="5" t="s">
        <v>40</v>
      </c>
      <c r="G1285" s="5">
        <f t="shared" si="41"/>
        <v>-1</v>
      </c>
      <c r="H1285" s="6">
        <v>41817</v>
      </c>
      <c r="I1285" s="7">
        <v>0.69236111111111109</v>
      </c>
    </row>
    <row r="1286" spans="1:9" x14ac:dyDescent="0.2">
      <c r="A1286" s="1">
        <f t="shared" si="40"/>
        <v>41816</v>
      </c>
      <c r="B1286" s="4" t="s">
        <v>37</v>
      </c>
      <c r="C1286" s="4" t="s">
        <v>38</v>
      </c>
      <c r="D1286" s="4" t="s">
        <v>39</v>
      </c>
      <c r="E1286" s="5">
        <v>28096</v>
      </c>
      <c r="F1286" s="5" t="s">
        <v>40</v>
      </c>
      <c r="G1286" s="5">
        <f t="shared" si="41"/>
        <v>-1</v>
      </c>
      <c r="H1286" s="6">
        <v>41816</v>
      </c>
      <c r="I1286" s="7">
        <v>0.70000000000000007</v>
      </c>
    </row>
    <row r="1287" spans="1:9" x14ac:dyDescent="0.2">
      <c r="A1287" s="1">
        <f t="shared" si="40"/>
        <v>41815</v>
      </c>
      <c r="B1287" s="4" t="s">
        <v>37</v>
      </c>
      <c r="C1287" s="4" t="s">
        <v>38</v>
      </c>
      <c r="D1287" s="4" t="s">
        <v>39</v>
      </c>
      <c r="E1287" s="5">
        <v>28193</v>
      </c>
      <c r="F1287" s="5" t="s">
        <v>40</v>
      </c>
      <c r="G1287" s="5">
        <f t="shared" si="41"/>
        <v>-1</v>
      </c>
      <c r="H1287" s="6">
        <v>41815</v>
      </c>
      <c r="I1287" s="7">
        <v>0.69930555555555562</v>
      </c>
    </row>
    <row r="1288" spans="1:9" x14ac:dyDescent="0.2">
      <c r="A1288" s="1">
        <f t="shared" si="40"/>
        <v>41814</v>
      </c>
      <c r="B1288" s="4" t="s">
        <v>37</v>
      </c>
      <c r="C1288" s="4" t="s">
        <v>38</v>
      </c>
      <c r="D1288" s="4" t="s">
        <v>39</v>
      </c>
      <c r="E1288" s="5">
        <v>28316</v>
      </c>
      <c r="F1288" s="5" t="s">
        <v>41</v>
      </c>
      <c r="G1288" s="5">
        <f t="shared" si="41"/>
        <v>1</v>
      </c>
      <c r="H1288" s="6">
        <v>41814</v>
      </c>
      <c r="I1288" s="7">
        <v>0.70208333333333339</v>
      </c>
    </row>
    <row r="1289" spans="1:9" x14ac:dyDescent="0.2">
      <c r="A1289" s="1">
        <f t="shared" si="40"/>
        <v>41813</v>
      </c>
      <c r="B1289" s="4" t="s">
        <v>37</v>
      </c>
      <c r="C1289" s="4" t="s">
        <v>38</v>
      </c>
      <c r="D1289" s="4" t="s">
        <v>39</v>
      </c>
      <c r="E1289" s="5">
        <v>28250</v>
      </c>
      <c r="F1289" s="5" t="s">
        <v>40</v>
      </c>
      <c r="G1289" s="5">
        <f t="shared" si="41"/>
        <v>-1</v>
      </c>
      <c r="H1289" s="6">
        <v>41813</v>
      </c>
      <c r="I1289" s="7">
        <v>0.69166666666666676</v>
      </c>
    </row>
    <row r="1290" spans="1:9" x14ac:dyDescent="0.2">
      <c r="A1290" s="1">
        <f t="shared" si="40"/>
        <v>41810</v>
      </c>
      <c r="B1290" s="4" t="s">
        <v>37</v>
      </c>
      <c r="C1290" s="4" t="s">
        <v>38</v>
      </c>
      <c r="D1290" s="4" t="s">
        <v>39</v>
      </c>
      <c r="E1290" s="5">
        <v>28147</v>
      </c>
      <c r="F1290" s="5" t="s">
        <v>40</v>
      </c>
      <c r="G1290" s="5">
        <f t="shared" si="41"/>
        <v>-1</v>
      </c>
      <c r="H1290" s="6">
        <v>41810</v>
      </c>
      <c r="I1290" s="7">
        <v>0.6972222222222223</v>
      </c>
    </row>
    <row r="1291" spans="1:9" x14ac:dyDescent="0.2">
      <c r="A1291" s="1">
        <f t="shared" si="40"/>
        <v>41809</v>
      </c>
      <c r="B1291" s="4" t="s">
        <v>37</v>
      </c>
      <c r="C1291" s="4" t="s">
        <v>38</v>
      </c>
      <c r="D1291" s="4" t="s">
        <v>39</v>
      </c>
      <c r="E1291" s="5">
        <v>27571</v>
      </c>
      <c r="F1291" s="5" t="s">
        <v>41</v>
      </c>
      <c r="G1291" s="5">
        <f t="shared" si="41"/>
        <v>1</v>
      </c>
      <c r="H1291" s="6">
        <v>41809</v>
      </c>
      <c r="I1291" s="7">
        <v>0.69930555555555562</v>
      </c>
    </row>
    <row r="1292" spans="1:9" x14ac:dyDescent="0.2">
      <c r="A1292" s="1">
        <f t="shared" si="40"/>
        <v>41808</v>
      </c>
      <c r="B1292" s="4" t="s">
        <v>37</v>
      </c>
      <c r="C1292" s="4" t="s">
        <v>38</v>
      </c>
      <c r="D1292" s="4" t="s">
        <v>39</v>
      </c>
      <c r="E1292" s="5">
        <v>27546</v>
      </c>
      <c r="F1292" s="5" t="s">
        <v>41</v>
      </c>
      <c r="G1292" s="5">
        <f t="shared" si="41"/>
        <v>1</v>
      </c>
      <c r="H1292" s="6">
        <v>41808</v>
      </c>
      <c r="I1292" s="7">
        <v>0.69652777777777775</v>
      </c>
    </row>
    <row r="1293" spans="1:9" x14ac:dyDescent="0.2">
      <c r="A1293" s="1">
        <f t="shared" si="40"/>
        <v>41807</v>
      </c>
      <c r="B1293" s="4" t="s">
        <v>37</v>
      </c>
      <c r="C1293" s="4" t="s">
        <v>38</v>
      </c>
      <c r="D1293" s="4" t="s">
        <v>39</v>
      </c>
      <c r="E1293" s="5">
        <v>27309</v>
      </c>
      <c r="F1293" s="5" t="s">
        <v>40</v>
      </c>
      <c r="G1293" s="5">
        <f t="shared" si="41"/>
        <v>-1</v>
      </c>
      <c r="H1293" s="6">
        <v>41807</v>
      </c>
      <c r="I1293" s="7">
        <v>0.70486111111111116</v>
      </c>
    </row>
    <row r="1294" spans="1:9" x14ac:dyDescent="0.2">
      <c r="A1294" s="1">
        <f t="shared" si="40"/>
        <v>41806</v>
      </c>
      <c r="B1294" s="4" t="s">
        <v>37</v>
      </c>
      <c r="C1294" s="4" t="s">
        <v>38</v>
      </c>
      <c r="D1294" s="4" t="s">
        <v>39</v>
      </c>
      <c r="E1294" s="5">
        <v>27598</v>
      </c>
      <c r="F1294" s="5" t="s">
        <v>40</v>
      </c>
      <c r="G1294" s="5">
        <f t="shared" si="41"/>
        <v>-1</v>
      </c>
      <c r="H1294" s="6">
        <v>41806</v>
      </c>
      <c r="I1294" s="7">
        <v>0.70694444444444438</v>
      </c>
    </row>
    <row r="1295" spans="1:9" x14ac:dyDescent="0.2">
      <c r="A1295" s="1">
        <f t="shared" si="40"/>
        <v>41806</v>
      </c>
      <c r="B1295" s="4" t="s">
        <v>37</v>
      </c>
      <c r="C1295" s="4" t="s">
        <v>38</v>
      </c>
      <c r="D1295" s="4" t="s">
        <v>39</v>
      </c>
      <c r="E1295" s="5">
        <v>27598</v>
      </c>
      <c r="F1295" s="5" t="s">
        <v>40</v>
      </c>
      <c r="G1295" s="5">
        <f t="shared" si="41"/>
        <v>-1</v>
      </c>
      <c r="H1295" s="6">
        <v>41806</v>
      </c>
      <c r="I1295" s="7">
        <v>0.70694444444444438</v>
      </c>
    </row>
    <row r="1296" spans="1:9" x14ac:dyDescent="0.2">
      <c r="A1296" s="1">
        <f t="shared" si="40"/>
        <v>41803</v>
      </c>
      <c r="B1296" s="4" t="s">
        <v>37</v>
      </c>
      <c r="C1296" s="4" t="s">
        <v>38</v>
      </c>
      <c r="D1296" s="4" t="s">
        <v>39</v>
      </c>
      <c r="E1296" s="5">
        <v>27055</v>
      </c>
      <c r="F1296" s="5" t="s">
        <v>40</v>
      </c>
      <c r="G1296" s="5">
        <f t="shared" si="41"/>
        <v>-1</v>
      </c>
      <c r="H1296" s="6">
        <v>41803</v>
      </c>
      <c r="I1296" s="7">
        <v>0.69374999999999998</v>
      </c>
    </row>
    <row r="1297" spans="1:9" x14ac:dyDescent="0.2">
      <c r="A1297" s="1">
        <f t="shared" si="40"/>
        <v>41802</v>
      </c>
      <c r="B1297" s="4" t="s">
        <v>37</v>
      </c>
      <c r="C1297" s="4" t="s">
        <v>38</v>
      </c>
      <c r="D1297" s="4" t="s">
        <v>39</v>
      </c>
      <c r="E1297" s="5">
        <v>26793</v>
      </c>
      <c r="F1297" s="5" t="s">
        <v>41</v>
      </c>
      <c r="G1297" s="5">
        <f t="shared" si="41"/>
        <v>1</v>
      </c>
      <c r="H1297" s="6">
        <v>41802</v>
      </c>
      <c r="I1297" s="7">
        <v>0.68402777777777779</v>
      </c>
    </row>
    <row r="1298" spans="1:9" x14ac:dyDescent="0.2">
      <c r="A1298" s="1">
        <f t="shared" si="40"/>
        <v>41801</v>
      </c>
      <c r="B1298" s="4" t="s">
        <v>37</v>
      </c>
      <c r="C1298" s="4" t="s">
        <v>38</v>
      </c>
      <c r="D1298" s="4" t="s">
        <v>39</v>
      </c>
      <c r="E1298" s="5">
        <v>26704</v>
      </c>
      <c r="F1298" s="5" t="s">
        <v>40</v>
      </c>
      <c r="G1298" s="5">
        <f t="shared" si="41"/>
        <v>-1</v>
      </c>
      <c r="H1298" s="6">
        <v>41801</v>
      </c>
      <c r="I1298" s="7">
        <v>0.70347222222222217</v>
      </c>
    </row>
    <row r="1299" spans="1:9" x14ac:dyDescent="0.2">
      <c r="A1299" s="1">
        <f t="shared" si="40"/>
        <v>41801</v>
      </c>
      <c r="B1299" s="4" t="s">
        <v>37</v>
      </c>
      <c r="C1299" s="4" t="s">
        <v>38</v>
      </c>
      <c r="D1299" s="4" t="s">
        <v>39</v>
      </c>
      <c r="E1299" s="5">
        <v>26704</v>
      </c>
      <c r="F1299" s="5" t="s">
        <v>40</v>
      </c>
      <c r="G1299" s="5">
        <f t="shared" si="41"/>
        <v>-1</v>
      </c>
      <c r="H1299" s="6">
        <v>41801</v>
      </c>
      <c r="I1299" s="7">
        <v>0.70347222222222217</v>
      </c>
    </row>
    <row r="1300" spans="1:9" x14ac:dyDescent="0.2">
      <c r="A1300" s="1">
        <f t="shared" si="40"/>
        <v>41800</v>
      </c>
      <c r="B1300" s="4" t="s">
        <v>37</v>
      </c>
      <c r="C1300" s="4" t="s">
        <v>38</v>
      </c>
      <c r="D1300" s="4" t="s">
        <v>39</v>
      </c>
      <c r="E1300" s="5">
        <v>26665</v>
      </c>
      <c r="F1300" s="5" t="s">
        <v>40</v>
      </c>
      <c r="G1300" s="5">
        <f t="shared" si="41"/>
        <v>-1</v>
      </c>
      <c r="H1300" s="6">
        <v>41800</v>
      </c>
      <c r="I1300" s="7">
        <v>0.70416666666666661</v>
      </c>
    </row>
    <row r="1301" spans="1:9" x14ac:dyDescent="0.2">
      <c r="A1301" s="1">
        <f t="shared" si="40"/>
        <v>41799</v>
      </c>
      <c r="B1301" s="4" t="s">
        <v>37</v>
      </c>
      <c r="C1301" s="4" t="s">
        <v>38</v>
      </c>
      <c r="D1301" s="4" t="s">
        <v>39</v>
      </c>
      <c r="E1301" s="5">
        <v>26633</v>
      </c>
      <c r="F1301" s="5" t="s">
        <v>41</v>
      </c>
      <c r="G1301" s="5">
        <f t="shared" si="41"/>
        <v>1</v>
      </c>
      <c r="H1301" s="6">
        <v>41799</v>
      </c>
      <c r="I1301" s="7">
        <v>0.69374999999999998</v>
      </c>
    </row>
    <row r="1302" spans="1:9" x14ac:dyDescent="0.2">
      <c r="A1302" s="1">
        <f t="shared" si="40"/>
        <v>41796</v>
      </c>
      <c r="B1302" s="4" t="s">
        <v>37</v>
      </c>
      <c r="C1302" s="4" t="s">
        <v>38</v>
      </c>
      <c r="D1302" s="4" t="s">
        <v>39</v>
      </c>
      <c r="E1302" s="5">
        <v>26679</v>
      </c>
      <c r="F1302" s="5" t="s">
        <v>40</v>
      </c>
      <c r="G1302" s="5">
        <f t="shared" si="41"/>
        <v>-1</v>
      </c>
      <c r="H1302" s="6">
        <v>41796</v>
      </c>
      <c r="I1302" s="7">
        <v>0.70972222222222225</v>
      </c>
    </row>
    <row r="1303" spans="1:9" x14ac:dyDescent="0.2">
      <c r="A1303" s="1">
        <f t="shared" si="40"/>
        <v>41796</v>
      </c>
      <c r="B1303" s="4" t="s">
        <v>37</v>
      </c>
      <c r="C1303" s="4" t="s">
        <v>38</v>
      </c>
      <c r="D1303" s="4" t="s">
        <v>39</v>
      </c>
      <c r="E1303" s="5">
        <v>26679</v>
      </c>
      <c r="F1303" s="5" t="s">
        <v>40</v>
      </c>
      <c r="G1303" s="5">
        <f t="shared" si="41"/>
        <v>-1</v>
      </c>
      <c r="H1303" s="6">
        <v>41796</v>
      </c>
      <c r="I1303" s="7">
        <v>0.70972222222222225</v>
      </c>
    </row>
    <row r="1304" spans="1:9" x14ac:dyDescent="0.2">
      <c r="A1304" s="1">
        <f t="shared" si="40"/>
        <v>41795</v>
      </c>
      <c r="B1304" s="4" t="s">
        <v>37</v>
      </c>
      <c r="C1304" s="4" t="s">
        <v>38</v>
      </c>
      <c r="D1304" s="4" t="s">
        <v>39</v>
      </c>
      <c r="E1304" s="5">
        <v>26673</v>
      </c>
      <c r="F1304" s="5" t="s">
        <v>41</v>
      </c>
      <c r="G1304" s="5">
        <f t="shared" si="41"/>
        <v>1</v>
      </c>
      <c r="H1304" s="6">
        <v>41795</v>
      </c>
      <c r="I1304" s="7">
        <v>0.7090277777777777</v>
      </c>
    </row>
    <row r="1305" spans="1:9" x14ac:dyDescent="0.2">
      <c r="A1305" s="1">
        <f t="shared" si="40"/>
        <v>41794</v>
      </c>
      <c r="B1305" s="4" t="s">
        <v>37</v>
      </c>
      <c r="C1305" s="4" t="s">
        <v>38</v>
      </c>
      <c r="D1305" s="4" t="s">
        <v>39</v>
      </c>
      <c r="E1305" s="5">
        <v>26731</v>
      </c>
      <c r="F1305" s="5" t="s">
        <v>40</v>
      </c>
      <c r="G1305" s="5">
        <f t="shared" si="41"/>
        <v>-1</v>
      </c>
      <c r="H1305" s="6">
        <v>41794</v>
      </c>
      <c r="I1305" s="7">
        <v>0.70277777777777783</v>
      </c>
    </row>
    <row r="1306" spans="1:9" x14ac:dyDescent="0.2">
      <c r="A1306" s="1">
        <f t="shared" si="40"/>
        <v>41793</v>
      </c>
      <c r="B1306" s="4" t="s">
        <v>37</v>
      </c>
      <c r="C1306" s="4" t="s">
        <v>38</v>
      </c>
      <c r="D1306" s="4" t="s">
        <v>39</v>
      </c>
      <c r="E1306" s="5">
        <v>26788</v>
      </c>
      <c r="F1306" s="5" t="s">
        <v>40</v>
      </c>
      <c r="G1306" s="5">
        <f t="shared" si="41"/>
        <v>-1</v>
      </c>
      <c r="H1306" s="6">
        <v>41793</v>
      </c>
      <c r="I1306" s="7">
        <v>0.71111111111111114</v>
      </c>
    </row>
    <row r="1307" spans="1:9" x14ac:dyDescent="0.2">
      <c r="A1307" s="1">
        <f t="shared" si="40"/>
        <v>41792</v>
      </c>
      <c r="B1307" s="4" t="s">
        <v>37</v>
      </c>
      <c r="C1307" s="4" t="s">
        <v>38</v>
      </c>
      <c r="D1307" s="4" t="s">
        <v>39</v>
      </c>
      <c r="E1307" s="5">
        <v>26802</v>
      </c>
      <c r="F1307" s="5" t="s">
        <v>40</v>
      </c>
      <c r="G1307" s="5">
        <f t="shared" si="41"/>
        <v>-1</v>
      </c>
      <c r="H1307" s="6">
        <v>41792</v>
      </c>
      <c r="I1307" s="7">
        <v>0.70416666666666661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Nifty50data</vt:lpstr>
      <vt:lpstr>InterestRate</vt:lpstr>
      <vt:lpstr>Oil</vt:lpstr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Goel</dc:creator>
  <cp:lastModifiedBy>Alok Goel</cp:lastModifiedBy>
  <dcterms:created xsi:type="dcterms:W3CDTF">2019-08-16T17:18:03Z</dcterms:created>
  <dcterms:modified xsi:type="dcterms:W3CDTF">2019-09-24T19:03:35Z</dcterms:modified>
</cp:coreProperties>
</file>