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/Documents/Documents_top_secret/MachineLearning/StockMarket/"/>
    </mc:Choice>
  </mc:AlternateContent>
  <xr:revisionPtr revIDLastSave="0" documentId="13_ncr:40009_{BB118BA1-2B17-904B-A6CA-0C73F39F677E}" xr6:coauthVersionLast="45" xr6:coauthVersionMax="45" xr10:uidLastSave="{00000000-0000-0000-0000-000000000000}"/>
  <bookViews>
    <workbookView xWindow="4620" yWindow="1760" windowWidth="28040" windowHeight="17440"/>
  </bookViews>
  <sheets>
    <sheet name="predictions_one_month" sheetId="1" r:id="rId1"/>
  </sheets>
  <calcPr calcId="0"/>
</workbook>
</file>

<file path=xl/calcChain.xml><?xml version="1.0" encoding="utf-8"?>
<calcChain xmlns="http://schemas.openxmlformats.org/spreadsheetml/2006/main">
  <c r="BD33" i="1" l="1"/>
  <c r="BC3" i="1"/>
  <c r="BC4" i="1"/>
  <c r="BC5" i="1"/>
  <c r="BC6" i="1"/>
  <c r="BC7" i="1"/>
  <c r="BC8" i="1"/>
  <c r="BC9" i="1"/>
  <c r="BE9" i="1" s="1"/>
  <c r="BC10" i="1"/>
  <c r="BC11" i="1"/>
  <c r="BC12" i="1"/>
  <c r="BE12" i="1" s="1"/>
  <c r="BC13" i="1"/>
  <c r="BE13" i="1" s="1"/>
  <c r="BC14" i="1"/>
  <c r="BD14" i="1" s="1"/>
  <c r="BC15" i="1"/>
  <c r="BC16" i="1"/>
  <c r="BC17" i="1"/>
  <c r="BC18" i="1"/>
  <c r="BE18" i="1" s="1"/>
  <c r="BC19" i="1"/>
  <c r="BE19" i="1" s="1"/>
  <c r="BC20" i="1"/>
  <c r="BE20" i="1" s="1"/>
  <c r="BC21" i="1"/>
  <c r="BE21" i="1" s="1"/>
  <c r="BC22" i="1"/>
  <c r="BC23" i="1"/>
  <c r="BE23" i="1" s="1"/>
  <c r="BC24" i="1"/>
  <c r="BE24" i="1" s="1"/>
  <c r="BC25" i="1"/>
  <c r="BE25" i="1" s="1"/>
  <c r="BC26" i="1"/>
  <c r="BD26" i="1" s="1"/>
  <c r="BC27" i="1"/>
  <c r="BC28" i="1"/>
  <c r="BC29" i="1"/>
  <c r="BC30" i="1"/>
  <c r="BC31" i="1"/>
  <c r="BC2" i="1"/>
  <c r="BD2" i="1" s="1"/>
  <c r="BE5" i="1"/>
  <c r="BE7" i="1"/>
  <c r="BG7" i="1" s="1"/>
  <c r="BD19" i="1"/>
  <c r="BD20" i="1"/>
  <c r="BD22" i="1"/>
  <c r="BD27" i="1"/>
  <c r="BE29" i="1"/>
  <c r="BE31" i="1"/>
  <c r="BD6" i="1"/>
  <c r="BD8" i="1"/>
  <c r="BD9" i="1"/>
  <c r="BE10" i="1"/>
  <c r="BE11" i="1"/>
  <c r="BE4" i="1"/>
  <c r="BE16" i="1"/>
  <c r="BE28" i="1"/>
  <c r="BE3" i="1"/>
  <c r="BE6" i="1"/>
  <c r="BE8" i="1"/>
  <c r="BE15" i="1"/>
  <c r="BE17" i="1"/>
  <c r="BE27" i="1"/>
  <c r="BE30" i="1"/>
  <c r="BD3" i="1"/>
  <c r="BD4" i="1"/>
  <c r="BD5" i="1"/>
  <c r="BD7" i="1"/>
  <c r="BD15" i="1"/>
  <c r="BD16" i="1"/>
  <c r="BD17" i="1"/>
  <c r="BG17" i="1" s="1"/>
  <c r="BD18" i="1"/>
  <c r="BD28" i="1"/>
  <c r="BD30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2" i="1"/>
  <c r="BG15" i="1" l="1"/>
  <c r="BG3" i="1"/>
  <c r="BG27" i="1"/>
  <c r="BG28" i="1"/>
  <c r="BG19" i="1"/>
  <c r="BG18" i="1"/>
  <c r="BD31" i="1"/>
  <c r="BD29" i="1"/>
  <c r="BG29" i="1" s="1"/>
  <c r="BD25" i="1"/>
  <c r="BG25" i="1" s="1"/>
  <c r="BG20" i="1"/>
  <c r="BE26" i="1"/>
  <c r="BG26" i="1" s="1"/>
  <c r="BD23" i="1"/>
  <c r="BG23" i="1" s="1"/>
  <c r="BG30" i="1"/>
  <c r="BE22" i="1"/>
  <c r="BG22" i="1" s="1"/>
  <c r="BD21" i="1"/>
  <c r="BG21" i="1" s="1"/>
  <c r="BG6" i="1"/>
  <c r="BD11" i="1"/>
  <c r="BG11" i="1" s="1"/>
  <c r="BD24" i="1"/>
  <c r="BG24" i="1" s="1"/>
  <c r="BG8" i="1"/>
  <c r="BD10" i="1"/>
  <c r="BG10" i="1" s="1"/>
  <c r="BG31" i="1"/>
  <c r="BG16" i="1"/>
  <c r="BE2" i="1"/>
  <c r="BG4" i="1"/>
  <c r="BD12" i="1"/>
  <c r="BG12" i="1" s="1"/>
  <c r="BE14" i="1"/>
  <c r="BG14" i="1" s="1"/>
  <c r="BD13" i="1"/>
  <c r="BG13" i="1" s="1"/>
  <c r="BG5" i="1"/>
  <c r="BG9" i="1"/>
  <c r="BG2" i="1"/>
  <c r="BI8" i="1" l="1"/>
  <c r="BB3" i="1" l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2" i="1"/>
</calcChain>
</file>

<file path=xl/sharedStrings.xml><?xml version="1.0" encoding="utf-8"?>
<sst xmlns="http://schemas.openxmlformats.org/spreadsheetml/2006/main" count="61" uniqueCount="61">
  <si>
    <t>Open</t>
  </si>
  <si>
    <t>High</t>
  </si>
  <si>
    <t>Low</t>
  </si>
  <si>
    <t>Close</t>
  </si>
  <si>
    <t>Shares Traded</t>
  </si>
  <si>
    <t>Turnover</t>
  </si>
  <si>
    <t>MA13</t>
  </si>
  <si>
    <t>PriceCrossover</t>
  </si>
  <si>
    <t>PriceCrossoverSwitch</t>
  </si>
  <si>
    <t>VolumeMA7</t>
  </si>
  <si>
    <t>VolumeDif</t>
  </si>
  <si>
    <t>Last Week Gain</t>
  </si>
  <si>
    <t>Last Week Gain Acceleration</t>
  </si>
  <si>
    <t>Volatility7</t>
  </si>
  <si>
    <t>Y Last Week Gain</t>
  </si>
  <si>
    <t>GainFORCALC</t>
  </si>
  <si>
    <t>LossFORCALC</t>
  </si>
  <si>
    <t>Gain</t>
  </si>
  <si>
    <t>Loss</t>
  </si>
  <si>
    <t>Average Gain</t>
  </si>
  <si>
    <t>Average Loss</t>
  </si>
  <si>
    <t>RSI7</t>
  </si>
  <si>
    <t>RSI7LOW</t>
  </si>
  <si>
    <t>RSI7HIGH</t>
  </si>
  <si>
    <t>PriceVolume</t>
  </si>
  <si>
    <t>MA7PriceVolume</t>
  </si>
  <si>
    <t>GoldPRICE</t>
  </si>
  <si>
    <t>GOLDUPDOWN</t>
  </si>
  <si>
    <t>OilPRICE</t>
  </si>
  <si>
    <t>OilUPDOWN</t>
  </si>
  <si>
    <t>GOLDOILUPDOWN</t>
  </si>
  <si>
    <t>InterestRate</t>
  </si>
  <si>
    <t>IntersetRateOpen</t>
  </si>
  <si>
    <t>InterestRateHigh</t>
  </si>
  <si>
    <t>InterestRateLow</t>
  </si>
  <si>
    <t>InterestRateChange</t>
  </si>
  <si>
    <t>InterestChangeUpdown</t>
  </si>
  <si>
    <t>AllUpdown</t>
  </si>
  <si>
    <t>Month_Apr</t>
  </si>
  <si>
    <t>Month_Aug</t>
  </si>
  <si>
    <t>Month_Dec</t>
  </si>
  <si>
    <t>Month_Feb</t>
  </si>
  <si>
    <t>Month_Jan</t>
  </si>
  <si>
    <t>Month_Jul</t>
  </si>
  <si>
    <t>Month_Jun</t>
  </si>
  <si>
    <t>Month_Mar</t>
  </si>
  <si>
    <t>Month_May</t>
  </si>
  <si>
    <t>Month_Nov</t>
  </si>
  <si>
    <t>Month_Oct</t>
  </si>
  <si>
    <t>Month_Sep</t>
  </si>
  <si>
    <t>VolumeMulti</t>
  </si>
  <si>
    <t>Target</t>
  </si>
  <si>
    <t>preds</t>
  </si>
  <si>
    <t>UpDownHowMuch</t>
  </si>
  <si>
    <t>ProfitperBuy</t>
  </si>
  <si>
    <t>BuyorShort</t>
  </si>
  <si>
    <t>ProfitPerShort</t>
  </si>
  <si>
    <t>TransactionCost</t>
  </si>
  <si>
    <t>ProfitAfterTransCost</t>
  </si>
  <si>
    <t>TotalProfitFromBuys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</si>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</sst>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abSelected="1" workbookViewId="0">
      <pane xSplit="6" ySplit="1" topLeftCell="AY2" activePane="bottomRight" state="frozen"/>
      <selection pane="topRight" activeCell="G1" sqref="G1"/>
      <selection pane="bottomLeft" activeCell="A2" sqref="A2"/>
      <selection pane="bottomRight" activeCell="BE12" sqref="BE12"/>
    </sheetView>
  </sheetViews>
  <sheetFormatPr baseColWidth="10" defaultRowHeight="16" x14ac:dyDescent="0.2"/>
  <cols>
    <col min="54" max="54" width="33.1640625" customWidth="1"/>
    <col min="57" max="57" width="18.6640625" customWidth="1"/>
    <col min="58" max="58" width="15" customWidth="1"/>
    <col min="59" max="59" width="22" customWidth="1"/>
    <col min="61" max="61" width="14.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55</v>
      </c>
      <c r="BD1" t="s">
        <v>54</v>
      </c>
      <c r="BE1" t="s">
        <v>56</v>
      </c>
      <c r="BF1" t="s">
        <v>57</v>
      </c>
      <c r="BG1" t="s">
        <v>58</v>
      </c>
    </row>
    <row r="2" spans="1:61" x14ac:dyDescent="0.2">
      <c r="A2">
        <v>11614.75</v>
      </c>
      <c r="B2">
        <v>11618.4</v>
      </c>
      <c r="C2">
        <v>11532.3</v>
      </c>
      <c r="D2">
        <v>11588.35</v>
      </c>
      <c r="E2">
        <v>368788782</v>
      </c>
      <c r="F2">
        <v>15835.99</v>
      </c>
      <c r="G2">
        <v>11735.8125</v>
      </c>
      <c r="H2">
        <v>-147.46250000000001</v>
      </c>
      <c r="I2">
        <v>0</v>
      </c>
      <c r="J2">
        <v>397873526</v>
      </c>
      <c r="K2">
        <v>-29084744</v>
      </c>
      <c r="L2">
        <v>-358.4</v>
      </c>
      <c r="M2">
        <v>-508.7</v>
      </c>
      <c r="N2">
        <v>194.90119899999999</v>
      </c>
      <c r="O2">
        <v>150.30000000000001</v>
      </c>
      <c r="P2">
        <v>35.85</v>
      </c>
      <c r="Q2">
        <v>-35.85</v>
      </c>
      <c r="R2">
        <v>35.85</v>
      </c>
      <c r="S2">
        <v>0</v>
      </c>
      <c r="T2">
        <v>17.121428569999999</v>
      </c>
      <c r="U2">
        <v>68.321428569999995</v>
      </c>
      <c r="V2">
        <v>19.806643529999999</v>
      </c>
      <c r="W2">
        <v>1</v>
      </c>
      <c r="X2">
        <v>0</v>
      </c>
      <c r="Y2">
        <v>-9736023844.79986</v>
      </c>
      <c r="Z2">
        <v>-28862571665</v>
      </c>
      <c r="AA2">
        <v>34558</v>
      </c>
      <c r="AB2">
        <v>1</v>
      </c>
      <c r="AC2">
        <v>4130</v>
      </c>
      <c r="AD2">
        <v>1</v>
      </c>
      <c r="AE2">
        <v>2</v>
      </c>
      <c r="AF2">
        <v>6.4329999999999998</v>
      </c>
      <c r="AG2">
        <v>6.4589999999999996</v>
      </c>
      <c r="AH2">
        <v>6.4669999999999996</v>
      </c>
      <c r="AI2">
        <v>6.43</v>
      </c>
      <c r="AJ2">
        <v>-8.5000000000000006E-3</v>
      </c>
      <c r="AK2">
        <v>-1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29084744</v>
      </c>
      <c r="AZ2">
        <v>11271.3</v>
      </c>
      <c r="BA2">
        <v>11402.086796023401</v>
      </c>
      <c r="BB2">
        <f>BA2-D2</f>
        <v>-186.26320397659947</v>
      </c>
      <c r="BC2">
        <f>IF(BB2&gt;75,1,IF(BB2&lt;-75,-1,0))</f>
        <v>-1</v>
      </c>
      <c r="BD2">
        <f>IF(BC2=1,AZ2-D2,0)</f>
        <v>0</v>
      </c>
      <c r="BE2">
        <f>IF(BC2=-1,D2-AZ2,0)</f>
        <v>317.05000000000109</v>
      </c>
      <c r="BF2">
        <f>(0.1%+0.00325%)*1.18*D2</f>
        <v>14.1186662225</v>
      </c>
      <c r="BG2">
        <f>BD2+BE2-(2*BF2)</f>
        <v>288.8126675550011</v>
      </c>
    </row>
    <row r="3" spans="1:61" x14ac:dyDescent="0.2">
      <c r="A3">
        <v>11596.65</v>
      </c>
      <c r="B3">
        <v>11670.05</v>
      </c>
      <c r="C3">
        <v>11573.95</v>
      </c>
      <c r="D3">
        <v>11662.6</v>
      </c>
      <c r="E3">
        <v>480156167</v>
      </c>
      <c r="F3">
        <v>15967.91</v>
      </c>
      <c r="G3">
        <v>11714.7125</v>
      </c>
      <c r="H3">
        <v>-52.112499999999997</v>
      </c>
      <c r="I3">
        <v>0</v>
      </c>
      <c r="J3">
        <v>402901184.60000002</v>
      </c>
      <c r="K3">
        <v>77254982.430000007</v>
      </c>
      <c r="L3">
        <v>-148.55000000000001</v>
      </c>
      <c r="M3">
        <v>-112.15</v>
      </c>
      <c r="N3">
        <v>118.7153017</v>
      </c>
      <c r="O3">
        <v>-36.4</v>
      </c>
      <c r="P3">
        <v>74.25</v>
      </c>
      <c r="Q3">
        <v>-74.25</v>
      </c>
      <c r="R3">
        <v>74.25</v>
      </c>
      <c r="S3">
        <v>0</v>
      </c>
      <c r="T3">
        <v>27.728571429999999</v>
      </c>
      <c r="U3">
        <v>48.95</v>
      </c>
      <c r="V3">
        <v>35.696551720000002</v>
      </c>
      <c r="W3">
        <v>0</v>
      </c>
      <c r="X3">
        <v>0</v>
      </c>
      <c r="Y3">
        <v>31666299213.650299</v>
      </c>
      <c r="Z3">
        <v>-12693300636</v>
      </c>
      <c r="AA3">
        <v>34583</v>
      </c>
      <c r="AB3">
        <v>1</v>
      </c>
      <c r="AC3">
        <v>4086</v>
      </c>
      <c r="AD3">
        <v>-1</v>
      </c>
      <c r="AE3">
        <v>0</v>
      </c>
      <c r="AF3">
        <v>6.3310000000000004</v>
      </c>
      <c r="AG3">
        <v>6.4129999999999896</v>
      </c>
      <c r="AH3">
        <v>6.4129999999999896</v>
      </c>
      <c r="AI3">
        <v>6.3170000000000002</v>
      </c>
      <c r="AJ3">
        <v>-1.5900000000000001E-2</v>
      </c>
      <c r="AK3">
        <v>-1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11252.15</v>
      </c>
      <c r="BA3">
        <v>11572.733962038301</v>
      </c>
      <c r="BB3">
        <f t="shared" ref="BB3:BB31" si="0">BA3-D3</f>
        <v>-89.866037961699476</v>
      </c>
      <c r="BC3">
        <f t="shared" ref="BC3:BC31" si="1">IF(BB3&gt;75,1,IF(BB3&lt;-75,-1,0))</f>
        <v>-1</v>
      </c>
      <c r="BD3">
        <f t="shared" ref="BD3:BD31" si="2">IF(BC3=1,AZ3-D3,0)</f>
        <v>0</v>
      </c>
      <c r="BE3">
        <f t="shared" ref="BE3:BE31" si="3">IF(BC3=-1,D3-AZ3,0)</f>
        <v>410.45000000000073</v>
      </c>
      <c r="BF3">
        <f t="shared" ref="BF3:BF31" si="4">(0.1%+0.00325%)*1.18*D3</f>
        <v>14.20912871</v>
      </c>
      <c r="BG3">
        <f t="shared" ref="BG3:BG31" si="5">BD3+BE3-(2*BF3)</f>
        <v>382.03174258000075</v>
      </c>
      <c r="BI3" t="s">
        <v>59</v>
      </c>
    </row>
    <row r="4" spans="1:61" x14ac:dyDescent="0.2">
      <c r="A4">
        <v>11670.75</v>
      </c>
      <c r="B4">
        <v>11706.65</v>
      </c>
      <c r="C4">
        <v>11651.15</v>
      </c>
      <c r="D4">
        <v>11687.5</v>
      </c>
      <c r="E4">
        <v>464827734</v>
      </c>
      <c r="F4">
        <v>15250.5</v>
      </c>
      <c r="G4">
        <v>11704.19167</v>
      </c>
      <c r="H4">
        <v>-16.69166667</v>
      </c>
      <c r="I4">
        <v>0</v>
      </c>
      <c r="J4">
        <v>395677774.30000001</v>
      </c>
      <c r="K4">
        <v>69149959.709999993</v>
      </c>
      <c r="L4">
        <v>128.9</v>
      </c>
      <c r="M4">
        <v>411.85</v>
      </c>
      <c r="N4">
        <v>82.068354200000002</v>
      </c>
      <c r="O4">
        <v>-282.95</v>
      </c>
      <c r="P4">
        <v>24.9</v>
      </c>
      <c r="Q4">
        <v>-24.9</v>
      </c>
      <c r="R4">
        <v>24.9</v>
      </c>
      <c r="S4">
        <v>0</v>
      </c>
      <c r="T4">
        <v>31.285714290000001</v>
      </c>
      <c r="U4">
        <v>12.871428570000001</v>
      </c>
      <c r="V4">
        <v>69.281872829999998</v>
      </c>
      <c r="W4">
        <v>0</v>
      </c>
      <c r="X4">
        <v>0</v>
      </c>
      <c r="Y4">
        <v>7785864544.5</v>
      </c>
      <c r="Z4">
        <v>2459170905</v>
      </c>
      <c r="AA4">
        <v>34428</v>
      </c>
      <c r="AB4">
        <v>-1</v>
      </c>
      <c r="AC4">
        <v>3951</v>
      </c>
      <c r="AD4">
        <v>-1</v>
      </c>
      <c r="AE4">
        <v>-2</v>
      </c>
      <c r="AF4">
        <v>6.3449999999999998</v>
      </c>
      <c r="AG4">
        <v>6.2809999999999997</v>
      </c>
      <c r="AH4">
        <v>6.4129999999999896</v>
      </c>
      <c r="AI4">
        <v>6.266</v>
      </c>
      <c r="AJ4">
        <v>2.2000000000000001E-3</v>
      </c>
      <c r="AK4">
        <v>1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11284.3</v>
      </c>
      <c r="BA4">
        <v>11612.445114252299</v>
      </c>
      <c r="BB4">
        <f t="shared" si="0"/>
        <v>-75.054885747700609</v>
      </c>
      <c r="BC4">
        <f t="shared" si="1"/>
        <v>-1</v>
      </c>
      <c r="BD4">
        <f t="shared" si="2"/>
        <v>0</v>
      </c>
      <c r="BE4">
        <f t="shared" si="3"/>
        <v>403.20000000000073</v>
      </c>
      <c r="BF4">
        <f t="shared" si="4"/>
        <v>14.239465624999999</v>
      </c>
      <c r="BG4">
        <f t="shared" si="5"/>
        <v>374.72106875000071</v>
      </c>
    </row>
    <row r="5" spans="1:61" x14ac:dyDescent="0.2">
      <c r="A5">
        <v>11675.6</v>
      </c>
      <c r="B5">
        <v>11677.15</v>
      </c>
      <c r="C5">
        <v>11582.4</v>
      </c>
      <c r="D5">
        <v>11596.9</v>
      </c>
      <c r="E5">
        <v>498258158</v>
      </c>
      <c r="F5">
        <v>16684.03</v>
      </c>
      <c r="G5">
        <v>11689.35</v>
      </c>
      <c r="H5">
        <v>-92.45</v>
      </c>
      <c r="I5">
        <v>0</v>
      </c>
      <c r="J5">
        <v>395791815.69999999</v>
      </c>
      <c r="K5">
        <v>102466342.3</v>
      </c>
      <c r="L5">
        <v>41</v>
      </c>
      <c r="M5">
        <v>273.95</v>
      </c>
      <c r="N5">
        <v>181.49016699999899</v>
      </c>
      <c r="O5">
        <v>-232.95</v>
      </c>
      <c r="P5">
        <v>-90.6</v>
      </c>
      <c r="Q5">
        <v>90.6</v>
      </c>
      <c r="R5">
        <v>0</v>
      </c>
      <c r="S5">
        <v>90.6</v>
      </c>
      <c r="T5">
        <v>31.285714290000001</v>
      </c>
      <c r="U5">
        <v>25.428571430000002</v>
      </c>
      <c r="V5">
        <v>54.207920790000003</v>
      </c>
      <c r="W5">
        <v>0</v>
      </c>
      <c r="X5">
        <v>0</v>
      </c>
      <c r="Y5">
        <v>-39212917034.600304</v>
      </c>
      <c r="Z5">
        <v>-4678851836</v>
      </c>
      <c r="AA5">
        <v>34709</v>
      </c>
      <c r="AB5">
        <v>-1</v>
      </c>
      <c r="AC5">
        <v>3907</v>
      </c>
      <c r="AD5">
        <v>-1</v>
      </c>
      <c r="AE5">
        <v>-2</v>
      </c>
      <c r="AF5">
        <v>6.3869999999999996</v>
      </c>
      <c r="AG5">
        <v>6.31</v>
      </c>
      <c r="AH5">
        <v>6.4020000000000001</v>
      </c>
      <c r="AI5">
        <v>6.31</v>
      </c>
      <c r="AJ5">
        <v>6.6E-3</v>
      </c>
      <c r="AK5">
        <v>1</v>
      </c>
      <c r="AL5">
        <v>-1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11189.2</v>
      </c>
      <c r="BA5">
        <v>11522.481059939</v>
      </c>
      <c r="BB5">
        <f t="shared" si="0"/>
        <v>-74.418940060999375</v>
      </c>
      <c r="BC5">
        <f t="shared" si="1"/>
        <v>0</v>
      </c>
      <c r="BD5">
        <f t="shared" si="2"/>
        <v>0</v>
      </c>
      <c r="BE5">
        <f t="shared" si="3"/>
        <v>0</v>
      </c>
      <c r="BF5">
        <f t="shared" si="4"/>
        <v>14.129083115</v>
      </c>
      <c r="BG5">
        <f t="shared" si="5"/>
        <v>-28.25816623</v>
      </c>
    </row>
    <row r="6" spans="1:61" x14ac:dyDescent="0.2">
      <c r="A6">
        <v>11627.95</v>
      </c>
      <c r="B6">
        <v>11640.35</v>
      </c>
      <c r="C6">
        <v>11399.3</v>
      </c>
      <c r="D6">
        <v>11419.25</v>
      </c>
      <c r="E6">
        <v>446049198</v>
      </c>
      <c r="F6">
        <v>17326.400000000001</v>
      </c>
      <c r="G6">
        <v>11663.233329999999</v>
      </c>
      <c r="H6">
        <v>-243.9833333</v>
      </c>
      <c r="I6">
        <v>0</v>
      </c>
      <c r="J6">
        <v>403754373.60000002</v>
      </c>
      <c r="K6">
        <v>42294824.43</v>
      </c>
      <c r="L6">
        <v>-79.650000000000006</v>
      </c>
      <c r="M6">
        <v>287.05</v>
      </c>
      <c r="N6">
        <v>210.15413480000001</v>
      </c>
      <c r="O6">
        <v>-366.7</v>
      </c>
      <c r="P6">
        <v>-177.65</v>
      </c>
      <c r="Q6">
        <v>177.65</v>
      </c>
      <c r="R6">
        <v>0</v>
      </c>
      <c r="S6">
        <v>177.65</v>
      </c>
      <c r="T6">
        <v>31.285714290000001</v>
      </c>
      <c r="U6">
        <v>42.664285710000001</v>
      </c>
      <c r="V6">
        <v>41.742113789999998</v>
      </c>
      <c r="W6">
        <v>0</v>
      </c>
      <c r="X6">
        <v>0</v>
      </c>
      <c r="Y6">
        <v>-93090467622.600296</v>
      </c>
      <c r="Z6">
        <v>-16181130029</v>
      </c>
      <c r="AA6">
        <v>35091</v>
      </c>
      <c r="AB6">
        <v>-1</v>
      </c>
      <c r="AC6">
        <v>3809</v>
      </c>
      <c r="AD6">
        <v>-1</v>
      </c>
      <c r="AE6">
        <v>-2</v>
      </c>
      <c r="AF6">
        <v>6.3609999999999998</v>
      </c>
      <c r="AG6">
        <v>6.3829999999999902</v>
      </c>
      <c r="AH6">
        <v>6.3849999999999998</v>
      </c>
      <c r="AI6">
        <v>6.3479999999999999</v>
      </c>
      <c r="AJ6">
        <v>-4.1000000000000003E-3</v>
      </c>
      <c r="AK6">
        <v>-1</v>
      </c>
      <c r="AL6">
        <v>-3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11085.4</v>
      </c>
      <c r="BA6">
        <v>11620.824493476101</v>
      </c>
      <c r="BB6">
        <f t="shared" si="0"/>
        <v>201.57449347610054</v>
      </c>
      <c r="BC6">
        <f t="shared" si="1"/>
        <v>1</v>
      </c>
      <c r="BD6">
        <f t="shared" si="2"/>
        <v>-333.85000000000036</v>
      </c>
      <c r="BE6">
        <f t="shared" si="3"/>
        <v>0</v>
      </c>
      <c r="BF6">
        <f t="shared" si="4"/>
        <v>13.912643237499999</v>
      </c>
      <c r="BG6">
        <f t="shared" si="5"/>
        <v>-361.67528647500035</v>
      </c>
    </row>
    <row r="7" spans="1:61" x14ac:dyDescent="0.2">
      <c r="A7">
        <v>11392.85</v>
      </c>
      <c r="B7">
        <v>11398.15</v>
      </c>
      <c r="C7">
        <v>11301.25</v>
      </c>
      <c r="D7">
        <v>11346.2</v>
      </c>
      <c r="E7">
        <v>516044335</v>
      </c>
      <c r="F7">
        <v>19304.23</v>
      </c>
      <c r="G7">
        <v>11621.775</v>
      </c>
      <c r="H7">
        <v>-275.57499999999999</v>
      </c>
      <c r="I7">
        <v>0</v>
      </c>
      <c r="J7">
        <v>419251257</v>
      </c>
      <c r="K7">
        <v>96793078</v>
      </c>
      <c r="L7">
        <v>-236.7</v>
      </c>
      <c r="M7">
        <v>90.7</v>
      </c>
      <c r="N7">
        <v>199.8063348</v>
      </c>
      <c r="O7">
        <v>-327.39999999999998</v>
      </c>
      <c r="P7">
        <v>-73.05</v>
      </c>
      <c r="Q7">
        <v>73.05</v>
      </c>
      <c r="R7">
        <v>0</v>
      </c>
      <c r="S7">
        <v>73.05</v>
      </c>
      <c r="T7">
        <v>19.285714290000001</v>
      </c>
      <c r="U7">
        <v>53.1</v>
      </c>
      <c r="V7">
        <v>26.279929920000001</v>
      </c>
      <c r="W7">
        <v>0</v>
      </c>
      <c r="X7">
        <v>0</v>
      </c>
      <c r="Y7">
        <v>-24073468227.749802</v>
      </c>
      <c r="Z7">
        <v>-20592364782</v>
      </c>
      <c r="AA7">
        <v>34932</v>
      </c>
      <c r="AB7">
        <v>-1</v>
      </c>
      <c r="AC7">
        <v>3829</v>
      </c>
      <c r="AD7">
        <v>1</v>
      </c>
      <c r="AE7">
        <v>0</v>
      </c>
      <c r="AF7">
        <v>6.4179999999999904</v>
      </c>
      <c r="AG7">
        <v>6.4239999999999897</v>
      </c>
      <c r="AH7">
        <v>6.4529999999999896</v>
      </c>
      <c r="AI7">
        <v>6.4059999999999997</v>
      </c>
      <c r="AJ7">
        <v>8.9999999999999993E-3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11118</v>
      </c>
      <c r="BA7">
        <v>11739.916559798299</v>
      </c>
      <c r="BB7">
        <f t="shared" si="0"/>
        <v>393.71655979829848</v>
      </c>
      <c r="BC7">
        <f t="shared" si="1"/>
        <v>1</v>
      </c>
      <c r="BD7">
        <f t="shared" si="2"/>
        <v>-228.20000000000073</v>
      </c>
      <c r="BE7">
        <f t="shared" si="3"/>
        <v>0</v>
      </c>
      <c r="BF7">
        <f t="shared" si="4"/>
        <v>13.823642770000001</v>
      </c>
      <c r="BG7">
        <f t="shared" si="5"/>
        <v>-255.84728554000074</v>
      </c>
      <c r="BI7" t="s">
        <v>60</v>
      </c>
    </row>
    <row r="8" spans="1:61" x14ac:dyDescent="0.2">
      <c r="A8">
        <v>11372.25</v>
      </c>
      <c r="B8">
        <v>11398.15</v>
      </c>
      <c r="C8">
        <v>11302.8</v>
      </c>
      <c r="D8">
        <v>11331.05</v>
      </c>
      <c r="E8">
        <v>458931191</v>
      </c>
      <c r="F8">
        <v>19199.32</v>
      </c>
      <c r="G8">
        <v>11571.729170000001</v>
      </c>
      <c r="H8">
        <v>-240.6791667</v>
      </c>
      <c r="I8">
        <v>0</v>
      </c>
      <c r="J8">
        <v>447649365.10000002</v>
      </c>
      <c r="K8">
        <v>11281825.859999999</v>
      </c>
      <c r="L8">
        <v>-221.45</v>
      </c>
      <c r="M8">
        <v>142.80000000000001</v>
      </c>
      <c r="N8">
        <v>189.70083650000001</v>
      </c>
      <c r="O8">
        <v>-364.25</v>
      </c>
      <c r="P8">
        <v>-15.15</v>
      </c>
      <c r="Q8">
        <v>15.15</v>
      </c>
      <c r="R8">
        <v>0</v>
      </c>
      <c r="S8">
        <v>15.15</v>
      </c>
      <c r="T8">
        <v>19.285714290000001</v>
      </c>
      <c r="U8">
        <v>50.921428570000003</v>
      </c>
      <c r="V8">
        <v>27.083960279999999</v>
      </c>
      <c r="W8">
        <v>0</v>
      </c>
      <c r="X8">
        <v>0</v>
      </c>
      <c r="Y8">
        <v>-18907965069.200298</v>
      </c>
      <c r="Z8">
        <v>-20795525434</v>
      </c>
      <c r="AA8">
        <v>34852</v>
      </c>
      <c r="AB8">
        <v>1</v>
      </c>
      <c r="AC8">
        <v>3880</v>
      </c>
      <c r="AD8">
        <v>1</v>
      </c>
      <c r="AE8">
        <v>2</v>
      </c>
      <c r="AF8">
        <v>6.4639999999999898</v>
      </c>
      <c r="AG8">
        <v>6.452</v>
      </c>
      <c r="AH8">
        <v>6.4770000000000003</v>
      </c>
      <c r="AI8">
        <v>6.4079999999999897</v>
      </c>
      <c r="AJ8">
        <v>7.1999999999999998E-3</v>
      </c>
      <c r="AK8">
        <v>1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10980</v>
      </c>
      <c r="BA8">
        <v>11727.785172235999</v>
      </c>
      <c r="BB8">
        <f t="shared" si="0"/>
        <v>396.73517223599993</v>
      </c>
      <c r="BC8">
        <f t="shared" si="1"/>
        <v>1</v>
      </c>
      <c r="BD8">
        <f t="shared" si="2"/>
        <v>-351.04999999999927</v>
      </c>
      <c r="BE8">
        <f t="shared" si="3"/>
        <v>0</v>
      </c>
      <c r="BF8">
        <f t="shared" si="4"/>
        <v>13.805184767499998</v>
      </c>
      <c r="BG8">
        <f t="shared" si="5"/>
        <v>-378.66036953499929</v>
      </c>
      <c r="BI8">
        <f>SUM(BG:BG)</f>
        <v>-887.69736498499992</v>
      </c>
    </row>
    <row r="9" spans="1:61" x14ac:dyDescent="0.2">
      <c r="A9">
        <v>11322.45</v>
      </c>
      <c r="B9">
        <v>11359.75</v>
      </c>
      <c r="C9">
        <v>11229.8</v>
      </c>
      <c r="D9">
        <v>11271.3</v>
      </c>
      <c r="E9">
        <v>413202832</v>
      </c>
      <c r="F9">
        <v>18353.13</v>
      </c>
      <c r="G9">
        <v>11531.72083</v>
      </c>
      <c r="H9">
        <v>-260.42083330000003</v>
      </c>
      <c r="I9">
        <v>0</v>
      </c>
      <c r="J9">
        <v>461865080.69999999</v>
      </c>
      <c r="K9">
        <v>-48662248.710000001</v>
      </c>
      <c r="L9">
        <v>-317.05</v>
      </c>
      <c r="M9">
        <v>41.35</v>
      </c>
      <c r="N9">
        <v>168.76388059999999</v>
      </c>
      <c r="O9">
        <v>-358.4</v>
      </c>
      <c r="P9">
        <v>-59.75</v>
      </c>
      <c r="Q9">
        <v>59.75</v>
      </c>
      <c r="R9">
        <v>0</v>
      </c>
      <c r="S9">
        <v>59.75</v>
      </c>
      <c r="T9">
        <v>14.16428571</v>
      </c>
      <c r="U9">
        <v>59.457142859999998</v>
      </c>
      <c r="V9">
        <v>18.9815258</v>
      </c>
      <c r="W9">
        <v>1</v>
      </c>
      <c r="X9">
        <v>0</v>
      </c>
      <c r="Y9">
        <v>-21135324856.800598</v>
      </c>
      <c r="Z9">
        <v>-22423997008</v>
      </c>
      <c r="AA9">
        <v>34897</v>
      </c>
      <c r="AB9">
        <v>1</v>
      </c>
      <c r="AC9">
        <v>3917</v>
      </c>
      <c r="AD9">
        <v>1</v>
      </c>
      <c r="AE9">
        <v>2</v>
      </c>
      <c r="AF9">
        <v>6.4379999999999997</v>
      </c>
      <c r="AG9">
        <v>6.476</v>
      </c>
      <c r="AH9">
        <v>6.4790000000000001</v>
      </c>
      <c r="AI9">
        <v>6.4249999999999998</v>
      </c>
      <c r="AJ9">
        <v>-4.0000000000000001E-3</v>
      </c>
      <c r="AK9">
        <v>-1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48662248.710000001</v>
      </c>
      <c r="AZ9">
        <v>10997.35</v>
      </c>
      <c r="BA9">
        <v>11713.2042181662</v>
      </c>
      <c r="BB9">
        <f t="shared" si="0"/>
        <v>441.90421816620074</v>
      </c>
      <c r="BC9">
        <f t="shared" si="1"/>
        <v>1</v>
      </c>
      <c r="BD9">
        <f t="shared" si="2"/>
        <v>-273.94999999999891</v>
      </c>
      <c r="BE9">
        <f t="shared" si="3"/>
        <v>0</v>
      </c>
      <c r="BF9">
        <f t="shared" si="4"/>
        <v>13.732388354999999</v>
      </c>
      <c r="BG9">
        <f t="shared" si="5"/>
        <v>-301.41477670999893</v>
      </c>
    </row>
    <row r="10" spans="1:61" x14ac:dyDescent="0.2">
      <c r="A10">
        <v>11290.4</v>
      </c>
      <c r="B10">
        <v>11361.4</v>
      </c>
      <c r="C10">
        <v>11239.35</v>
      </c>
      <c r="D10">
        <v>11252.15</v>
      </c>
      <c r="E10">
        <v>553676897</v>
      </c>
      <c r="F10">
        <v>24329.21</v>
      </c>
      <c r="G10">
        <v>11507.77917</v>
      </c>
      <c r="H10">
        <v>-255.62916669999899</v>
      </c>
      <c r="I10">
        <v>0</v>
      </c>
      <c r="J10">
        <v>468209945</v>
      </c>
      <c r="K10">
        <v>85466952</v>
      </c>
      <c r="L10">
        <v>-410.45</v>
      </c>
      <c r="M10">
        <v>-261.89999999999998</v>
      </c>
      <c r="N10">
        <v>159.7128122</v>
      </c>
      <c r="O10">
        <v>-148.55000000000001</v>
      </c>
      <c r="P10">
        <v>-19.149999999999999</v>
      </c>
      <c r="Q10">
        <v>19.149999999999999</v>
      </c>
      <c r="R10">
        <v>0</v>
      </c>
      <c r="S10">
        <v>19.149999999999999</v>
      </c>
      <c r="T10">
        <v>3.5571428570000001</v>
      </c>
      <c r="U10">
        <v>62.192857140000001</v>
      </c>
      <c r="V10">
        <v>5.3290529700000002</v>
      </c>
      <c r="W10">
        <v>1</v>
      </c>
      <c r="X10">
        <v>0</v>
      </c>
      <c r="Y10">
        <v>-21178141310.25</v>
      </c>
      <c r="Z10">
        <v>-29973202797</v>
      </c>
      <c r="AA10">
        <v>34943</v>
      </c>
      <c r="AB10">
        <v>1</v>
      </c>
      <c r="AC10">
        <v>3856</v>
      </c>
      <c r="AD10">
        <v>-1</v>
      </c>
      <c r="AE10">
        <v>0</v>
      </c>
      <c r="AF10">
        <v>6.5139999999999896</v>
      </c>
      <c r="AG10">
        <v>6.4409999999999998</v>
      </c>
      <c r="AH10">
        <v>6.5510000000000002</v>
      </c>
      <c r="AI10">
        <v>6.4219999999999997</v>
      </c>
      <c r="AJ10">
        <v>1.18E-2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-85466952</v>
      </c>
      <c r="AZ10">
        <v>10862.6</v>
      </c>
      <c r="BA10">
        <v>11659.589918079701</v>
      </c>
      <c r="BB10">
        <f t="shared" si="0"/>
        <v>407.43991807970087</v>
      </c>
      <c r="BC10">
        <f t="shared" si="1"/>
        <v>1</v>
      </c>
      <c r="BD10">
        <f t="shared" si="2"/>
        <v>-389.54999999999927</v>
      </c>
      <c r="BE10">
        <f t="shared" si="3"/>
        <v>0</v>
      </c>
      <c r="BF10">
        <f t="shared" si="4"/>
        <v>13.709056952499999</v>
      </c>
      <c r="BG10">
        <f t="shared" si="5"/>
        <v>-416.96811390499926</v>
      </c>
    </row>
    <row r="11" spans="1:61" x14ac:dyDescent="0.2">
      <c r="A11">
        <v>11247.45</v>
      </c>
      <c r="B11">
        <v>11307.6</v>
      </c>
      <c r="C11">
        <v>11210.05</v>
      </c>
      <c r="D11">
        <v>11284.3</v>
      </c>
      <c r="E11">
        <v>522670420</v>
      </c>
      <c r="F11">
        <v>20350.38</v>
      </c>
      <c r="G11">
        <v>11482.46667</v>
      </c>
      <c r="H11">
        <v>-198.16666669999901</v>
      </c>
      <c r="I11">
        <v>0</v>
      </c>
      <c r="J11">
        <v>478712906.39999998</v>
      </c>
      <c r="K11">
        <v>43957513.57</v>
      </c>
      <c r="L11">
        <v>-403.2</v>
      </c>
      <c r="M11">
        <v>-532.1</v>
      </c>
      <c r="N11">
        <v>194.62903969999999</v>
      </c>
      <c r="O11">
        <v>128.9</v>
      </c>
      <c r="P11">
        <v>32.15</v>
      </c>
      <c r="Q11">
        <v>-32.15</v>
      </c>
      <c r="R11">
        <v>32.15</v>
      </c>
      <c r="S11">
        <v>0</v>
      </c>
      <c r="T11">
        <v>4.5928571429999998</v>
      </c>
      <c r="U11">
        <v>62.192857140000001</v>
      </c>
      <c r="V11">
        <v>6.7755532139999897</v>
      </c>
      <c r="W11">
        <v>1</v>
      </c>
      <c r="X11">
        <v>0</v>
      </c>
      <c r="Y11">
        <v>19260404976.999199</v>
      </c>
      <c r="Z11">
        <v>-28333982735</v>
      </c>
      <c r="AA11">
        <v>34781</v>
      </c>
      <c r="AB11">
        <v>-1</v>
      </c>
      <c r="AC11">
        <v>3865</v>
      </c>
      <c r="AD11">
        <v>1</v>
      </c>
      <c r="AE11">
        <v>0</v>
      </c>
      <c r="AF11">
        <v>6.5250000000000004</v>
      </c>
      <c r="AG11">
        <v>6.5379999999999896</v>
      </c>
      <c r="AH11">
        <v>6.556</v>
      </c>
      <c r="AI11">
        <v>6.5060000000000002</v>
      </c>
      <c r="AJ11">
        <v>1.6999999999999999E-3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-43957513.57</v>
      </c>
      <c r="AZ11">
        <v>10948.25</v>
      </c>
      <c r="BA11">
        <v>11644.1571360741</v>
      </c>
      <c r="BB11">
        <f t="shared" si="0"/>
        <v>359.85713607410071</v>
      </c>
      <c r="BC11">
        <f t="shared" si="1"/>
        <v>1</v>
      </c>
      <c r="BD11">
        <f t="shared" si="2"/>
        <v>-336.04999999999927</v>
      </c>
      <c r="BE11">
        <f t="shared" si="3"/>
        <v>0</v>
      </c>
      <c r="BF11">
        <f t="shared" si="4"/>
        <v>13.748226904999999</v>
      </c>
      <c r="BG11">
        <f t="shared" si="5"/>
        <v>-363.54645380999926</v>
      </c>
    </row>
    <row r="12" spans="1:61" x14ac:dyDescent="0.2">
      <c r="A12">
        <v>11307.5</v>
      </c>
      <c r="B12">
        <v>11310.95</v>
      </c>
      <c r="C12">
        <v>11152.4</v>
      </c>
      <c r="D12">
        <v>11189.2</v>
      </c>
      <c r="E12">
        <v>482862376</v>
      </c>
      <c r="F12">
        <v>18705.919999999998</v>
      </c>
      <c r="G12">
        <v>11464.583329999999</v>
      </c>
      <c r="H12">
        <v>-275.3833333</v>
      </c>
      <c r="I12">
        <v>0</v>
      </c>
      <c r="J12">
        <v>486976147.30000001</v>
      </c>
      <c r="K12">
        <v>-4113771.2859999998</v>
      </c>
      <c r="L12">
        <v>-407.7</v>
      </c>
      <c r="M12">
        <v>-448.7</v>
      </c>
      <c r="N12">
        <v>166.4624632</v>
      </c>
      <c r="O12">
        <v>41</v>
      </c>
      <c r="P12">
        <v>-95.1</v>
      </c>
      <c r="Q12">
        <v>95.1</v>
      </c>
      <c r="R12">
        <v>0</v>
      </c>
      <c r="S12">
        <v>95.1</v>
      </c>
      <c r="T12">
        <v>4.5928571429999998</v>
      </c>
      <c r="U12">
        <v>62.835714289999999</v>
      </c>
      <c r="V12">
        <v>6.7118997909999996</v>
      </c>
      <c r="W12">
        <v>1</v>
      </c>
      <c r="X12">
        <v>0</v>
      </c>
      <c r="Y12">
        <v>-57122619080.799599</v>
      </c>
      <c r="Z12">
        <v>-30892511599</v>
      </c>
      <c r="AA12">
        <v>34730</v>
      </c>
      <c r="AB12">
        <v>1</v>
      </c>
      <c r="AC12">
        <v>3881</v>
      </c>
      <c r="AD12">
        <v>1</v>
      </c>
      <c r="AE12">
        <v>2</v>
      </c>
      <c r="AF12">
        <v>6.4119999999999999</v>
      </c>
      <c r="AG12">
        <v>6.452</v>
      </c>
      <c r="AH12">
        <v>6.46</v>
      </c>
      <c r="AI12">
        <v>6.4119999999999999</v>
      </c>
      <c r="AJ12">
        <v>-1.7299999999999999E-2</v>
      </c>
      <c r="AK12">
        <v>-1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4113771.2859999998</v>
      </c>
      <c r="AZ12">
        <v>10855.5</v>
      </c>
      <c r="BA12">
        <v>11673.7084915699</v>
      </c>
      <c r="BB12">
        <f t="shared" si="0"/>
        <v>484.50849156989898</v>
      </c>
      <c r="BC12">
        <f t="shared" si="1"/>
        <v>1</v>
      </c>
      <c r="BD12">
        <f t="shared" si="2"/>
        <v>-333.70000000000073</v>
      </c>
      <c r="BE12">
        <f t="shared" si="3"/>
        <v>0</v>
      </c>
      <c r="BF12">
        <f t="shared" si="4"/>
        <v>13.632361820000002</v>
      </c>
      <c r="BG12">
        <f t="shared" si="5"/>
        <v>-360.96472364000073</v>
      </c>
    </row>
    <row r="13" spans="1:61" x14ac:dyDescent="0.2">
      <c r="A13">
        <v>11213.7</v>
      </c>
      <c r="B13">
        <v>11267.45</v>
      </c>
      <c r="C13">
        <v>11072.65</v>
      </c>
      <c r="D13">
        <v>11085.4</v>
      </c>
      <c r="E13">
        <v>479059399</v>
      </c>
      <c r="F13">
        <v>20545.71</v>
      </c>
      <c r="G13">
        <v>11431.775</v>
      </c>
      <c r="H13">
        <v>-346.375</v>
      </c>
      <c r="I13">
        <v>0</v>
      </c>
      <c r="J13">
        <v>484776749.89999998</v>
      </c>
      <c r="K13">
        <v>-5717350.8569999998</v>
      </c>
      <c r="L13">
        <v>-333.85</v>
      </c>
      <c r="M13">
        <v>-254.2</v>
      </c>
      <c r="N13">
        <v>124.759522</v>
      </c>
      <c r="O13">
        <v>-79.650000000000006</v>
      </c>
      <c r="P13">
        <v>-103.8</v>
      </c>
      <c r="Q13">
        <v>103.8</v>
      </c>
      <c r="R13">
        <v>0</v>
      </c>
      <c r="S13">
        <v>103.8</v>
      </c>
      <c r="T13">
        <v>4.5928571429999998</v>
      </c>
      <c r="U13">
        <v>52.285714290000001</v>
      </c>
      <c r="V13">
        <v>7.9353325929999903</v>
      </c>
      <c r="W13">
        <v>1</v>
      </c>
      <c r="X13">
        <v>0</v>
      </c>
      <c r="Y13">
        <v>-61463320891.7005</v>
      </c>
      <c r="Z13">
        <v>-26374347780</v>
      </c>
      <c r="AA13">
        <v>34801</v>
      </c>
      <c r="AB13">
        <v>1</v>
      </c>
      <c r="AC13">
        <v>3918</v>
      </c>
      <c r="AD13">
        <v>1</v>
      </c>
      <c r="AE13">
        <v>2</v>
      </c>
      <c r="AF13">
        <v>6.3869999999999996</v>
      </c>
      <c r="AG13">
        <v>6.4160000000000004</v>
      </c>
      <c r="AH13">
        <v>6.4370000000000003</v>
      </c>
      <c r="AI13">
        <v>6.3789999999999996</v>
      </c>
      <c r="AJ13">
        <v>-3.8999999999999998E-3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5717350.8569999998</v>
      </c>
      <c r="AZ13">
        <v>11032.45</v>
      </c>
      <c r="BA13">
        <v>11171.264598162799</v>
      </c>
      <c r="BB13">
        <f t="shared" si="0"/>
        <v>85.864598162799666</v>
      </c>
      <c r="BC13">
        <f t="shared" si="1"/>
        <v>1</v>
      </c>
      <c r="BD13">
        <f t="shared" si="2"/>
        <v>-52.949999999998909</v>
      </c>
      <c r="BE13">
        <f t="shared" si="3"/>
        <v>0</v>
      </c>
      <c r="BF13">
        <f t="shared" si="4"/>
        <v>13.505897089999999</v>
      </c>
      <c r="BG13">
        <f t="shared" si="5"/>
        <v>-79.961794179998904</v>
      </c>
    </row>
    <row r="14" spans="1:61" x14ac:dyDescent="0.2">
      <c r="A14">
        <v>11034.05</v>
      </c>
      <c r="B14">
        <v>11145.3</v>
      </c>
      <c r="C14">
        <v>10999.4</v>
      </c>
      <c r="D14">
        <v>11118</v>
      </c>
      <c r="E14">
        <v>536694278</v>
      </c>
      <c r="F14">
        <v>23681.22</v>
      </c>
      <c r="G14">
        <v>11392.85</v>
      </c>
      <c r="H14">
        <v>-274.85000000000002</v>
      </c>
      <c r="I14">
        <v>0</v>
      </c>
      <c r="J14">
        <v>489492492.89999998</v>
      </c>
      <c r="K14">
        <v>47201785.140000001</v>
      </c>
      <c r="L14">
        <v>-228.2</v>
      </c>
      <c r="M14">
        <v>8.5</v>
      </c>
      <c r="N14">
        <v>80.082039780000002</v>
      </c>
      <c r="O14">
        <v>-236.7</v>
      </c>
      <c r="P14">
        <v>32.6</v>
      </c>
      <c r="Q14">
        <v>-32.6</v>
      </c>
      <c r="R14">
        <v>32.6</v>
      </c>
      <c r="S14">
        <v>0</v>
      </c>
      <c r="T14">
        <v>9.25</v>
      </c>
      <c r="U14">
        <v>41.85</v>
      </c>
      <c r="V14">
        <v>17.754318619999999</v>
      </c>
      <c r="W14">
        <v>1</v>
      </c>
      <c r="X14">
        <v>0</v>
      </c>
      <c r="Y14">
        <v>45055484638.100304</v>
      </c>
      <c r="Z14">
        <v>-16498783085</v>
      </c>
      <c r="AA14">
        <v>34805</v>
      </c>
      <c r="AB14">
        <v>1</v>
      </c>
      <c r="AC14">
        <v>3991</v>
      </c>
      <c r="AD14">
        <v>1</v>
      </c>
      <c r="AE14">
        <v>2</v>
      </c>
      <c r="AF14">
        <v>6.3689999999999998</v>
      </c>
      <c r="AG14">
        <v>6.4029999999999996</v>
      </c>
      <c r="AH14">
        <v>6.4029999999999996</v>
      </c>
      <c r="AI14">
        <v>6.359</v>
      </c>
      <c r="AJ14">
        <v>-2.8E-3</v>
      </c>
      <c r="AK14">
        <v>-1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-47201785.140000001</v>
      </c>
      <c r="AZ14">
        <v>11109.65</v>
      </c>
      <c r="BA14">
        <v>11151.630404629899</v>
      </c>
      <c r="BB14">
        <f t="shared" si="0"/>
        <v>33.630404629899203</v>
      </c>
      <c r="BC14">
        <f t="shared" si="1"/>
        <v>0</v>
      </c>
      <c r="BD14">
        <f t="shared" si="2"/>
        <v>0</v>
      </c>
      <c r="BE14">
        <f t="shared" si="3"/>
        <v>0</v>
      </c>
      <c r="BF14">
        <f t="shared" si="4"/>
        <v>13.5456153</v>
      </c>
      <c r="BG14">
        <f t="shared" si="5"/>
        <v>-27.091230599999999</v>
      </c>
    </row>
    <row r="15" spans="1:61" x14ac:dyDescent="0.2">
      <c r="A15">
        <v>11060.2</v>
      </c>
      <c r="B15">
        <v>11076.75</v>
      </c>
      <c r="C15">
        <v>10881</v>
      </c>
      <c r="D15">
        <v>10980</v>
      </c>
      <c r="E15">
        <v>499918953</v>
      </c>
      <c r="F15">
        <v>21048.32</v>
      </c>
      <c r="G15">
        <v>11353.65417</v>
      </c>
      <c r="H15">
        <v>-373.654166699999</v>
      </c>
      <c r="I15">
        <v>0</v>
      </c>
      <c r="J15">
        <v>492442484.69999999</v>
      </c>
      <c r="K15">
        <v>7476468.2860000003</v>
      </c>
      <c r="L15">
        <v>-351.05</v>
      </c>
      <c r="M15">
        <v>-129.6</v>
      </c>
      <c r="N15">
        <v>81.829466980000007</v>
      </c>
      <c r="O15">
        <v>-221.45</v>
      </c>
      <c r="P15">
        <v>-138</v>
      </c>
      <c r="Q15">
        <v>138</v>
      </c>
      <c r="R15">
        <v>0</v>
      </c>
      <c r="S15">
        <v>138</v>
      </c>
      <c r="T15">
        <v>9.25</v>
      </c>
      <c r="U15">
        <v>59.4</v>
      </c>
      <c r="V15">
        <v>13.28068916</v>
      </c>
      <c r="W15">
        <v>1</v>
      </c>
      <c r="X15">
        <v>0</v>
      </c>
      <c r="Y15">
        <v>-40093500030.600304</v>
      </c>
      <c r="Z15">
        <v>-19525288079</v>
      </c>
      <c r="AA15">
        <v>34572</v>
      </c>
      <c r="AB15">
        <v>1</v>
      </c>
      <c r="AC15">
        <v>4034</v>
      </c>
      <c r="AD15">
        <v>1</v>
      </c>
      <c r="AE15">
        <v>2</v>
      </c>
      <c r="AF15">
        <v>6.4229999999999903</v>
      </c>
      <c r="AG15">
        <v>6.3940000000000001</v>
      </c>
      <c r="AH15">
        <v>6.4320000000000004</v>
      </c>
      <c r="AI15">
        <v>6.3839999999999897</v>
      </c>
      <c r="AJ15">
        <v>8.5000000000000006E-3</v>
      </c>
      <c r="AK15">
        <v>1</v>
      </c>
      <c r="AL15">
        <v>3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-7476468.2860000003</v>
      </c>
      <c r="AZ15">
        <v>10925.85</v>
      </c>
      <c r="BA15">
        <v>11035.7464209478</v>
      </c>
      <c r="BB15">
        <f t="shared" si="0"/>
        <v>55.746420947800289</v>
      </c>
      <c r="BC15">
        <f t="shared" si="1"/>
        <v>0</v>
      </c>
      <c r="BD15">
        <f t="shared" si="2"/>
        <v>0</v>
      </c>
      <c r="BE15">
        <f t="shared" si="3"/>
        <v>0</v>
      </c>
      <c r="BF15">
        <f t="shared" si="4"/>
        <v>13.377483</v>
      </c>
      <c r="BG15">
        <f t="shared" si="5"/>
        <v>-26.754966</v>
      </c>
    </row>
    <row r="16" spans="1:61" x14ac:dyDescent="0.2">
      <c r="A16">
        <v>10930.3</v>
      </c>
      <c r="B16">
        <v>11080.15</v>
      </c>
      <c r="C16">
        <v>10848.95</v>
      </c>
      <c r="D16">
        <v>10997.35</v>
      </c>
      <c r="E16">
        <v>547416246</v>
      </c>
      <c r="F16">
        <v>23972.04</v>
      </c>
      <c r="G16">
        <v>11296.770829999999</v>
      </c>
      <c r="H16">
        <v>-299.42083330000003</v>
      </c>
      <c r="I16">
        <v>0</v>
      </c>
      <c r="J16">
        <v>498297879.30000001</v>
      </c>
      <c r="K16">
        <v>49118366.710000001</v>
      </c>
      <c r="L16">
        <v>-273.95</v>
      </c>
      <c r="M16">
        <v>43.1</v>
      </c>
      <c r="N16">
        <v>65.823347650000002</v>
      </c>
      <c r="O16">
        <v>-317.05</v>
      </c>
      <c r="P16">
        <v>17.350000000000001</v>
      </c>
      <c r="Q16">
        <v>-17.350000000000001</v>
      </c>
      <c r="R16">
        <v>17.350000000000001</v>
      </c>
      <c r="S16">
        <v>0</v>
      </c>
      <c r="T16">
        <v>11.728571430000001</v>
      </c>
      <c r="U16">
        <v>50.864285709999997</v>
      </c>
      <c r="V16">
        <v>18.443221390000001</v>
      </c>
      <c r="W16">
        <v>1</v>
      </c>
      <c r="X16">
        <v>0</v>
      </c>
      <c r="Y16">
        <v>36704259294.300598</v>
      </c>
      <c r="Z16">
        <v>-11262490343</v>
      </c>
      <c r="AA16">
        <v>35341</v>
      </c>
      <c r="AB16">
        <v>1</v>
      </c>
      <c r="AC16">
        <v>3726</v>
      </c>
      <c r="AD16">
        <v>-1</v>
      </c>
      <c r="AE16">
        <v>0</v>
      </c>
      <c r="AF16">
        <v>6.3520000000000003</v>
      </c>
      <c r="AG16">
        <v>6.3329999999999904</v>
      </c>
      <c r="AH16">
        <v>6.3609999999999998</v>
      </c>
      <c r="AI16">
        <v>6.3239999999999998</v>
      </c>
      <c r="AJ16">
        <v>-1.11E-2</v>
      </c>
      <c r="AK16">
        <v>-1</v>
      </c>
      <c r="AL16">
        <v>-1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-49118366.710000001</v>
      </c>
      <c r="AZ16">
        <v>11029.4</v>
      </c>
      <c r="BA16">
        <v>10972.370344500599</v>
      </c>
      <c r="BB16">
        <f t="shared" si="0"/>
        <v>-24.979655499400906</v>
      </c>
      <c r="BC16">
        <f t="shared" si="1"/>
        <v>0</v>
      </c>
      <c r="BD16">
        <f t="shared" si="2"/>
        <v>0</v>
      </c>
      <c r="BE16">
        <f t="shared" si="3"/>
        <v>0</v>
      </c>
      <c r="BF16">
        <f t="shared" si="4"/>
        <v>13.398621372500001</v>
      </c>
      <c r="BG16">
        <f t="shared" si="5"/>
        <v>-26.797242745000002</v>
      </c>
    </row>
    <row r="17" spans="1:59" x14ac:dyDescent="0.2">
      <c r="A17">
        <v>10895.8</v>
      </c>
      <c r="B17">
        <v>10895.8</v>
      </c>
      <c r="C17">
        <v>10782.6</v>
      </c>
      <c r="D17">
        <v>10862.6</v>
      </c>
      <c r="E17">
        <v>506556609</v>
      </c>
      <c r="F17">
        <v>20824.099999999999</v>
      </c>
      <c r="G17">
        <v>11239.258330000001</v>
      </c>
      <c r="H17">
        <v>-376.65833329999998</v>
      </c>
      <c r="I17">
        <v>0</v>
      </c>
      <c r="J17">
        <v>517471224.10000002</v>
      </c>
      <c r="K17">
        <v>-10914615.140000001</v>
      </c>
      <c r="L17">
        <v>-389.55</v>
      </c>
      <c r="M17">
        <v>20.9</v>
      </c>
      <c r="N17">
        <v>71.235849049999999</v>
      </c>
      <c r="O17">
        <v>-410.45</v>
      </c>
      <c r="P17">
        <v>-134.75</v>
      </c>
      <c r="Q17">
        <v>134.75</v>
      </c>
      <c r="R17">
        <v>0</v>
      </c>
      <c r="S17">
        <v>134.75</v>
      </c>
      <c r="T17">
        <v>11.728571430000001</v>
      </c>
      <c r="U17">
        <v>67.378571429999994</v>
      </c>
      <c r="V17">
        <v>14.641105659999999</v>
      </c>
      <c r="W17">
        <v>1</v>
      </c>
      <c r="X17">
        <v>0</v>
      </c>
      <c r="Y17">
        <v>-16817679418.7994</v>
      </c>
      <c r="Z17">
        <v>-10639567216</v>
      </c>
      <c r="AA17">
        <v>36289</v>
      </c>
      <c r="AB17">
        <v>1</v>
      </c>
      <c r="AC17">
        <v>3863</v>
      </c>
      <c r="AD17">
        <v>1</v>
      </c>
      <c r="AE17">
        <v>2</v>
      </c>
      <c r="AF17">
        <v>6.39</v>
      </c>
      <c r="AG17">
        <v>6.367</v>
      </c>
      <c r="AH17">
        <v>6.4229999999999903</v>
      </c>
      <c r="AI17">
        <v>6.3609999999999998</v>
      </c>
      <c r="AJ17">
        <v>6.0000000000000001E-3</v>
      </c>
      <c r="AK17">
        <v>1</v>
      </c>
      <c r="AL17">
        <v>3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10914615.140000001</v>
      </c>
      <c r="AZ17">
        <v>11047.8</v>
      </c>
      <c r="BA17">
        <v>10988.2249520598</v>
      </c>
      <c r="BB17">
        <f t="shared" si="0"/>
        <v>125.6249520597994</v>
      </c>
      <c r="BC17">
        <f t="shared" si="1"/>
        <v>1</v>
      </c>
      <c r="BD17">
        <f t="shared" si="2"/>
        <v>185.19999999999891</v>
      </c>
      <c r="BE17">
        <f t="shared" si="3"/>
        <v>0</v>
      </c>
      <c r="BF17">
        <f t="shared" si="4"/>
        <v>13.234448710000001</v>
      </c>
      <c r="BG17">
        <f t="shared" si="5"/>
        <v>158.73110257999892</v>
      </c>
    </row>
    <row r="18" spans="1:59" x14ac:dyDescent="0.2">
      <c r="A18">
        <v>10815.4</v>
      </c>
      <c r="B18">
        <v>11018.55</v>
      </c>
      <c r="C18">
        <v>10813.8</v>
      </c>
      <c r="D18">
        <v>10948.25</v>
      </c>
      <c r="E18">
        <v>517891491</v>
      </c>
      <c r="F18">
        <v>21676.400000000001</v>
      </c>
      <c r="G18">
        <v>11178.06667</v>
      </c>
      <c r="H18">
        <v>-229.81666669999899</v>
      </c>
      <c r="I18">
        <v>0</v>
      </c>
      <c r="J18">
        <v>510739754.39999998</v>
      </c>
      <c r="K18">
        <v>7151736.5710000005</v>
      </c>
      <c r="L18">
        <v>-336.05</v>
      </c>
      <c r="M18">
        <v>67.150000000000006</v>
      </c>
      <c r="N18">
        <v>68.369662239999997</v>
      </c>
      <c r="O18">
        <v>-403.2</v>
      </c>
      <c r="P18">
        <v>85.65</v>
      </c>
      <c r="Q18">
        <v>-85.65</v>
      </c>
      <c r="R18">
        <v>85.65</v>
      </c>
      <c r="S18">
        <v>0</v>
      </c>
      <c r="T18">
        <v>19.371428569999999</v>
      </c>
      <c r="U18">
        <v>67.378571429999994</v>
      </c>
      <c r="V18">
        <v>22.075702079999999</v>
      </c>
      <c r="W18">
        <v>0</v>
      </c>
      <c r="X18">
        <v>0</v>
      </c>
      <c r="Y18">
        <v>68801884579.350098</v>
      </c>
      <c r="Z18">
        <v>-3562212987</v>
      </c>
      <c r="AA18">
        <v>36463</v>
      </c>
      <c r="AB18">
        <v>1</v>
      </c>
      <c r="AC18">
        <v>3848</v>
      </c>
      <c r="AD18">
        <v>-1</v>
      </c>
      <c r="AE18">
        <v>0</v>
      </c>
      <c r="AF18">
        <v>6.3379999999999903</v>
      </c>
      <c r="AG18">
        <v>6.3609999999999998</v>
      </c>
      <c r="AH18">
        <v>6.3810000000000002</v>
      </c>
      <c r="AI18">
        <v>6.3250000000000002</v>
      </c>
      <c r="AJ18">
        <v>-8.0999999999999996E-3</v>
      </c>
      <c r="AK18">
        <v>-1</v>
      </c>
      <c r="AL18">
        <v>-1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11053.9</v>
      </c>
      <c r="BA18">
        <v>10940.104374823801</v>
      </c>
      <c r="BB18">
        <f t="shared" si="0"/>
        <v>-8.1456251761992462</v>
      </c>
      <c r="BC18">
        <f t="shared" si="1"/>
        <v>0</v>
      </c>
      <c r="BD18">
        <f t="shared" si="2"/>
        <v>0</v>
      </c>
      <c r="BE18">
        <f t="shared" si="3"/>
        <v>0</v>
      </c>
      <c r="BF18">
        <f t="shared" si="4"/>
        <v>13.338800387499999</v>
      </c>
      <c r="BG18">
        <f t="shared" si="5"/>
        <v>-26.677600774999998</v>
      </c>
    </row>
    <row r="19" spans="1:59" x14ac:dyDescent="0.2">
      <c r="A19">
        <v>10958.1</v>
      </c>
      <c r="B19">
        <v>10975.65</v>
      </c>
      <c r="C19">
        <v>10835.9</v>
      </c>
      <c r="D19">
        <v>10855.5</v>
      </c>
      <c r="E19">
        <v>548465787</v>
      </c>
      <c r="F19">
        <v>21228.28</v>
      </c>
      <c r="G19">
        <v>11138.81667</v>
      </c>
      <c r="H19">
        <v>-283.31666669999998</v>
      </c>
      <c r="I19">
        <v>0</v>
      </c>
      <c r="J19">
        <v>510057050.30000001</v>
      </c>
      <c r="K19">
        <v>38408736.710000001</v>
      </c>
      <c r="L19">
        <v>-333.7</v>
      </c>
      <c r="M19">
        <v>74</v>
      </c>
      <c r="N19">
        <v>62.673172469999997</v>
      </c>
      <c r="O19">
        <v>-407.7</v>
      </c>
      <c r="P19">
        <v>-92.75</v>
      </c>
      <c r="Q19">
        <v>92.75</v>
      </c>
      <c r="R19">
        <v>0</v>
      </c>
      <c r="S19">
        <v>92.75</v>
      </c>
      <c r="T19">
        <v>19.371428569999999</v>
      </c>
      <c r="U19">
        <v>67.042857139999995</v>
      </c>
      <c r="V19">
        <v>22.16048374</v>
      </c>
      <c r="W19">
        <v>0</v>
      </c>
      <c r="X19">
        <v>0</v>
      </c>
      <c r="Y19">
        <v>-56272589746.200203</v>
      </c>
      <c r="Z19">
        <v>-3440780225</v>
      </c>
      <c r="AA19">
        <v>37039</v>
      </c>
      <c r="AB19">
        <v>1</v>
      </c>
      <c r="AC19">
        <v>3793</v>
      </c>
      <c r="AD19">
        <v>-1</v>
      </c>
      <c r="AE19">
        <v>0</v>
      </c>
      <c r="AF19">
        <v>6.3689999999999998</v>
      </c>
      <c r="AG19">
        <v>6.3140000000000001</v>
      </c>
      <c r="AH19">
        <v>6.3979999999999997</v>
      </c>
      <c r="AI19">
        <v>6.2960000000000003</v>
      </c>
      <c r="AJ19">
        <v>4.8999999999999998E-3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11017</v>
      </c>
      <c r="BA19">
        <v>10935.5985288259</v>
      </c>
      <c r="BB19">
        <f t="shared" si="0"/>
        <v>80.098528825899848</v>
      </c>
      <c r="BC19">
        <f t="shared" si="1"/>
        <v>1</v>
      </c>
      <c r="BD19">
        <f t="shared" si="2"/>
        <v>161.5</v>
      </c>
      <c r="BE19">
        <f t="shared" si="3"/>
        <v>0</v>
      </c>
      <c r="BF19">
        <f t="shared" si="4"/>
        <v>13.225798425000001</v>
      </c>
      <c r="BG19">
        <f t="shared" si="5"/>
        <v>135.04840315000001</v>
      </c>
    </row>
    <row r="20" spans="1:59" x14ac:dyDescent="0.2">
      <c r="A20">
        <v>10899.2</v>
      </c>
      <c r="B20">
        <v>11058.05</v>
      </c>
      <c r="C20">
        <v>10842.95</v>
      </c>
      <c r="D20">
        <v>11032.45</v>
      </c>
      <c r="E20">
        <v>482471622</v>
      </c>
      <c r="F20">
        <v>20667.599999999999</v>
      </c>
      <c r="G20">
        <v>11097.924999999999</v>
      </c>
      <c r="H20">
        <v>-65.474999999999994</v>
      </c>
      <c r="I20">
        <v>0</v>
      </c>
      <c r="J20">
        <v>519428966.10000002</v>
      </c>
      <c r="K20">
        <v>-36957344.140000001</v>
      </c>
      <c r="L20">
        <v>-52.95</v>
      </c>
      <c r="M20">
        <v>280.89999999999998</v>
      </c>
      <c r="N20">
        <v>53.198530910000002</v>
      </c>
      <c r="O20">
        <v>-333.85</v>
      </c>
      <c r="P20">
        <v>176.95</v>
      </c>
      <c r="Q20">
        <v>-176.95</v>
      </c>
      <c r="R20">
        <v>176.95</v>
      </c>
      <c r="S20">
        <v>0</v>
      </c>
      <c r="T20">
        <v>44.65</v>
      </c>
      <c r="U20">
        <v>52.214285709999999</v>
      </c>
      <c r="V20">
        <v>45.624406980000003</v>
      </c>
      <c r="W20">
        <v>0</v>
      </c>
      <c r="X20">
        <v>0</v>
      </c>
      <c r="Y20">
        <v>64289343631.5</v>
      </c>
      <c r="Z20">
        <v>14523886135</v>
      </c>
      <c r="AA20">
        <v>37047</v>
      </c>
      <c r="AB20">
        <v>-1</v>
      </c>
      <c r="AC20">
        <v>3625</v>
      </c>
      <c r="AD20">
        <v>-1</v>
      </c>
      <c r="AE20">
        <v>-2</v>
      </c>
      <c r="AF20">
        <v>6.4020000000000001</v>
      </c>
      <c r="AG20">
        <v>6.3810000000000002</v>
      </c>
      <c r="AH20">
        <v>6.4039999999999999</v>
      </c>
      <c r="AI20">
        <v>6.3639999999999999</v>
      </c>
      <c r="AJ20">
        <v>5.1999999999999998E-3</v>
      </c>
      <c r="AK20">
        <v>1</v>
      </c>
      <c r="AL20">
        <v>-1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10918.7</v>
      </c>
      <c r="BA20">
        <v>10892.156180379799</v>
      </c>
      <c r="BB20">
        <f t="shared" si="0"/>
        <v>-140.29381962020125</v>
      </c>
      <c r="BC20">
        <f t="shared" si="1"/>
        <v>-1</v>
      </c>
      <c r="BD20">
        <f t="shared" si="2"/>
        <v>0</v>
      </c>
      <c r="BE20">
        <f t="shared" si="3"/>
        <v>113.75</v>
      </c>
      <c r="BF20">
        <f t="shared" si="4"/>
        <v>13.441385457500001</v>
      </c>
      <c r="BG20">
        <f t="shared" si="5"/>
        <v>86.867229084999991</v>
      </c>
    </row>
    <row r="21" spans="1:59" x14ac:dyDescent="0.2">
      <c r="A21">
        <v>11087.9</v>
      </c>
      <c r="B21">
        <v>11181.45</v>
      </c>
      <c r="C21">
        <v>11062.8</v>
      </c>
      <c r="D21">
        <v>11109.65</v>
      </c>
      <c r="E21">
        <v>538063563</v>
      </c>
      <c r="F21">
        <v>21092.05</v>
      </c>
      <c r="G21">
        <v>11073.041670000001</v>
      </c>
      <c r="H21">
        <v>36.608333330000001</v>
      </c>
      <c r="I21">
        <v>1</v>
      </c>
      <c r="J21">
        <v>519916426.60000002</v>
      </c>
      <c r="K21">
        <v>18147136.43</v>
      </c>
      <c r="L21">
        <v>-8.35</v>
      </c>
      <c r="M21">
        <v>219.85</v>
      </c>
      <c r="N21">
        <v>113.5355299</v>
      </c>
      <c r="O21">
        <v>-228.2</v>
      </c>
      <c r="P21">
        <v>77.2</v>
      </c>
      <c r="Q21">
        <v>-77.2</v>
      </c>
      <c r="R21">
        <v>77.2</v>
      </c>
      <c r="S21">
        <v>0</v>
      </c>
      <c r="T21">
        <v>51.021428569999998</v>
      </c>
      <c r="U21">
        <v>52.214285709999999</v>
      </c>
      <c r="V21">
        <v>48.948125810000001</v>
      </c>
      <c r="W21">
        <v>0</v>
      </c>
      <c r="X21">
        <v>0</v>
      </c>
      <c r="Y21">
        <v>11702882495.25</v>
      </c>
      <c r="Z21">
        <v>9759228686</v>
      </c>
      <c r="AA21">
        <v>37270</v>
      </c>
      <c r="AB21">
        <v>1</v>
      </c>
      <c r="AC21">
        <v>3722</v>
      </c>
      <c r="AD21">
        <v>1</v>
      </c>
      <c r="AE21">
        <v>2</v>
      </c>
      <c r="AF21">
        <v>6.4939999999999998</v>
      </c>
      <c r="AG21">
        <v>6.4039999999999999</v>
      </c>
      <c r="AH21">
        <v>6.5229999999999997</v>
      </c>
      <c r="AI21">
        <v>6.399</v>
      </c>
      <c r="AJ21">
        <v>1.44E-2</v>
      </c>
      <c r="AK21">
        <v>1</v>
      </c>
      <c r="AL21">
        <v>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10741.35</v>
      </c>
      <c r="BA21">
        <v>10973.2085517786</v>
      </c>
      <c r="BB21">
        <f t="shared" si="0"/>
        <v>-136.4414482213997</v>
      </c>
      <c r="BC21">
        <f t="shared" si="1"/>
        <v>-1</v>
      </c>
      <c r="BD21">
        <f t="shared" si="2"/>
        <v>0</v>
      </c>
      <c r="BE21">
        <f t="shared" si="3"/>
        <v>368.29999999999927</v>
      </c>
      <c r="BF21">
        <f t="shared" si="4"/>
        <v>13.535442077499999</v>
      </c>
      <c r="BG21">
        <f t="shared" si="5"/>
        <v>341.22911584499928</v>
      </c>
    </row>
    <row r="22" spans="1:59" x14ac:dyDescent="0.2">
      <c r="A22">
        <v>11139.4</v>
      </c>
      <c r="B22">
        <v>11145.9</v>
      </c>
      <c r="C22">
        <v>10901.6</v>
      </c>
      <c r="D22">
        <v>10925.85</v>
      </c>
      <c r="E22">
        <v>624634647</v>
      </c>
      <c r="F22">
        <v>24790.67</v>
      </c>
      <c r="G22">
        <v>11059.570830000001</v>
      </c>
      <c r="H22">
        <v>-133.72083329999899</v>
      </c>
      <c r="I22">
        <v>-1</v>
      </c>
      <c r="J22">
        <v>520112038.69999999</v>
      </c>
      <c r="K22">
        <v>104522608.3</v>
      </c>
      <c r="L22">
        <v>-54.15</v>
      </c>
      <c r="M22">
        <v>296.89999999999998</v>
      </c>
      <c r="N22">
        <v>153.78006980000001</v>
      </c>
      <c r="O22">
        <v>-351.05</v>
      </c>
      <c r="P22">
        <v>-183.8</v>
      </c>
      <c r="Q22">
        <v>183.8</v>
      </c>
      <c r="R22">
        <v>0</v>
      </c>
      <c r="S22">
        <v>183.8</v>
      </c>
      <c r="T22">
        <v>51.021428569999998</v>
      </c>
      <c r="U22">
        <v>58.757142860000002</v>
      </c>
      <c r="V22">
        <v>46.057128120000002</v>
      </c>
      <c r="W22">
        <v>0</v>
      </c>
      <c r="X22">
        <v>0</v>
      </c>
      <c r="Y22">
        <v>-133390728866.849</v>
      </c>
      <c r="Z22">
        <v>-3568946862</v>
      </c>
      <c r="AA22">
        <v>37799</v>
      </c>
      <c r="AB22">
        <v>1</v>
      </c>
      <c r="AC22">
        <v>3874</v>
      </c>
      <c r="AD22">
        <v>1</v>
      </c>
      <c r="AE22">
        <v>2</v>
      </c>
      <c r="AF22">
        <v>6.5179999999999998</v>
      </c>
      <c r="AG22">
        <v>6.5029999999999903</v>
      </c>
      <c r="AH22">
        <v>6.5379999999999896</v>
      </c>
      <c r="AI22">
        <v>6.4960000000000004</v>
      </c>
      <c r="AJ22">
        <v>3.7000000000000002E-3</v>
      </c>
      <c r="AK22">
        <v>1</v>
      </c>
      <c r="AL22">
        <v>3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10829.35</v>
      </c>
      <c r="BA22">
        <v>10965.636067367501</v>
      </c>
      <c r="BB22">
        <f t="shared" si="0"/>
        <v>39.786067367500436</v>
      </c>
      <c r="BC22">
        <f t="shared" si="1"/>
        <v>0</v>
      </c>
      <c r="BD22">
        <f t="shared" si="2"/>
        <v>0</v>
      </c>
      <c r="BE22">
        <f t="shared" si="3"/>
        <v>0</v>
      </c>
      <c r="BF22">
        <f t="shared" si="4"/>
        <v>13.311509347499999</v>
      </c>
      <c r="BG22">
        <f t="shared" si="5"/>
        <v>-26.623018694999999</v>
      </c>
    </row>
    <row r="23" spans="1:59" x14ac:dyDescent="0.2">
      <c r="A23">
        <v>11003.25</v>
      </c>
      <c r="B23">
        <v>11078.15</v>
      </c>
      <c r="C23">
        <v>10935.6</v>
      </c>
      <c r="D23">
        <v>11029.4</v>
      </c>
      <c r="E23">
        <v>511541716</v>
      </c>
      <c r="F23">
        <v>19712.810000000001</v>
      </c>
      <c r="G23">
        <v>11032.37917</v>
      </c>
      <c r="H23">
        <v>-2.9791666669999999</v>
      </c>
      <c r="I23">
        <v>0</v>
      </c>
      <c r="J23">
        <v>537928566.39999998</v>
      </c>
      <c r="K23">
        <v>-26386850.43</v>
      </c>
      <c r="L23">
        <v>32.049999999999997</v>
      </c>
      <c r="M23">
        <v>306</v>
      </c>
      <c r="N23">
        <v>161.7971632</v>
      </c>
      <c r="O23">
        <v>-273.95</v>
      </c>
      <c r="P23">
        <v>103.55</v>
      </c>
      <c r="Q23">
        <v>-103.55</v>
      </c>
      <c r="R23">
        <v>103.55</v>
      </c>
      <c r="S23">
        <v>0</v>
      </c>
      <c r="T23">
        <v>63.335714289999999</v>
      </c>
      <c r="U23">
        <v>58.757142860000002</v>
      </c>
      <c r="V23">
        <v>51.453606450000002</v>
      </c>
      <c r="W23">
        <v>0</v>
      </c>
      <c r="X23">
        <v>0</v>
      </c>
      <c r="Y23">
        <v>13376815873.399799</v>
      </c>
      <c r="Z23">
        <v>-6901438779</v>
      </c>
      <c r="AA23">
        <v>37574</v>
      </c>
      <c r="AB23">
        <v>1</v>
      </c>
      <c r="AC23">
        <v>4068</v>
      </c>
      <c r="AD23">
        <v>1</v>
      </c>
      <c r="AE23">
        <v>2</v>
      </c>
      <c r="AF23">
        <v>6.62</v>
      </c>
      <c r="AG23">
        <v>6.5410000000000004</v>
      </c>
      <c r="AH23">
        <v>6.6389999999999896</v>
      </c>
      <c r="AI23">
        <v>6.5229999999999997</v>
      </c>
      <c r="AJ23">
        <v>1.5599999999999999E-2</v>
      </c>
      <c r="AK23">
        <v>1</v>
      </c>
      <c r="AL23">
        <v>3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11057.85</v>
      </c>
      <c r="BA23">
        <v>11000.647201575901</v>
      </c>
      <c r="BB23">
        <f t="shared" si="0"/>
        <v>-28.752798424098728</v>
      </c>
      <c r="BC23">
        <f t="shared" si="1"/>
        <v>0</v>
      </c>
      <c r="BD23">
        <f t="shared" si="2"/>
        <v>0</v>
      </c>
      <c r="BE23">
        <f t="shared" si="3"/>
        <v>0</v>
      </c>
      <c r="BF23">
        <f t="shared" si="4"/>
        <v>13.437669489999999</v>
      </c>
      <c r="BG23">
        <f t="shared" si="5"/>
        <v>-26.875338979999999</v>
      </c>
    </row>
    <row r="24" spans="1:59" x14ac:dyDescent="0.2">
      <c r="A24">
        <v>11043.65</v>
      </c>
      <c r="B24">
        <v>11068.65</v>
      </c>
      <c r="C24">
        <v>10924.3</v>
      </c>
      <c r="D24">
        <v>11047.8</v>
      </c>
      <c r="E24">
        <v>470909918</v>
      </c>
      <c r="F24">
        <v>19281.91</v>
      </c>
      <c r="G24">
        <v>11011.137500000001</v>
      </c>
      <c r="H24">
        <v>36.662500000000001</v>
      </c>
      <c r="I24">
        <v>1</v>
      </c>
      <c r="J24">
        <v>532803633.60000002</v>
      </c>
      <c r="K24">
        <v>-61893715.57</v>
      </c>
      <c r="L24">
        <v>185.2</v>
      </c>
      <c r="M24">
        <v>574.75</v>
      </c>
      <c r="N24">
        <v>180.8911884</v>
      </c>
      <c r="O24">
        <v>-389.55</v>
      </c>
      <c r="P24">
        <v>18.399999999999999</v>
      </c>
      <c r="Q24">
        <v>-18.399999999999999</v>
      </c>
      <c r="R24">
        <v>18.399999999999999</v>
      </c>
      <c r="S24">
        <v>0</v>
      </c>
      <c r="T24">
        <v>65.964285709999999</v>
      </c>
      <c r="U24">
        <v>39.507142860000002</v>
      </c>
      <c r="V24">
        <v>61.954917479999999</v>
      </c>
      <c r="W24">
        <v>0</v>
      </c>
      <c r="X24">
        <v>0</v>
      </c>
      <c r="Y24">
        <v>1954276159.69982</v>
      </c>
      <c r="Z24">
        <v>-4219730839</v>
      </c>
      <c r="AA24">
        <v>37466</v>
      </c>
      <c r="AB24">
        <v>1</v>
      </c>
      <c r="AC24">
        <v>3927</v>
      </c>
      <c r="AD24">
        <v>-1</v>
      </c>
      <c r="AE24">
        <v>0</v>
      </c>
      <c r="AF24">
        <v>6.5350000000000001</v>
      </c>
      <c r="AG24">
        <v>6.5839999999999996</v>
      </c>
      <c r="AH24">
        <v>6.5960000000000001</v>
      </c>
      <c r="AI24">
        <v>6.5270000000000001</v>
      </c>
      <c r="AJ24">
        <v>-1.2800000000000001E-2</v>
      </c>
      <c r="AK24">
        <v>-1</v>
      </c>
      <c r="AL24">
        <v>-1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11105.35</v>
      </c>
      <c r="BA24">
        <v>11053.505403760901</v>
      </c>
      <c r="BB24">
        <f t="shared" si="0"/>
        <v>5.7054037609013903</v>
      </c>
      <c r="BC24">
        <f t="shared" si="1"/>
        <v>0</v>
      </c>
      <c r="BD24">
        <f t="shared" si="2"/>
        <v>0</v>
      </c>
      <c r="BE24">
        <f t="shared" si="3"/>
        <v>0</v>
      </c>
      <c r="BF24">
        <f t="shared" si="4"/>
        <v>13.46008713</v>
      </c>
      <c r="BG24">
        <f t="shared" si="5"/>
        <v>-26.92017426</v>
      </c>
    </row>
    <row r="25" spans="1:59" x14ac:dyDescent="0.2">
      <c r="A25">
        <v>11094.8</v>
      </c>
      <c r="B25">
        <v>11146.9</v>
      </c>
      <c r="C25">
        <v>11037.85</v>
      </c>
      <c r="D25">
        <v>11053.9</v>
      </c>
      <c r="E25">
        <v>369493161</v>
      </c>
      <c r="F25">
        <v>14120.35</v>
      </c>
      <c r="G25">
        <v>10999.354170000001</v>
      </c>
      <c r="H25">
        <v>54.545833330000001</v>
      </c>
      <c r="I25">
        <v>0</v>
      </c>
      <c r="J25">
        <v>527711249.10000002</v>
      </c>
      <c r="K25">
        <v>-158218088.09999999</v>
      </c>
      <c r="L25">
        <v>105.65</v>
      </c>
      <c r="M25">
        <v>441.7</v>
      </c>
      <c r="N25">
        <v>191.19630119999999</v>
      </c>
      <c r="O25">
        <v>-336.05</v>
      </c>
      <c r="P25">
        <v>6.1</v>
      </c>
      <c r="Q25">
        <v>-6.1</v>
      </c>
      <c r="R25">
        <v>6.1</v>
      </c>
      <c r="S25">
        <v>0</v>
      </c>
      <c r="T25">
        <v>54.6</v>
      </c>
      <c r="U25">
        <v>39.507142860000002</v>
      </c>
      <c r="V25">
        <v>57.408937289999997</v>
      </c>
      <c r="W25">
        <v>0</v>
      </c>
      <c r="X25">
        <v>0</v>
      </c>
      <c r="Y25">
        <v>-15112270284.899799</v>
      </c>
      <c r="Z25">
        <v>-16207467248</v>
      </c>
      <c r="AA25">
        <v>37469</v>
      </c>
      <c r="AB25">
        <v>-1</v>
      </c>
      <c r="AC25">
        <v>3912</v>
      </c>
      <c r="AD25">
        <v>-1</v>
      </c>
      <c r="AE25">
        <v>-2</v>
      </c>
      <c r="AF25">
        <v>6.5810000000000004</v>
      </c>
      <c r="AG25">
        <v>6.5529999999999999</v>
      </c>
      <c r="AH25">
        <v>6.5960000000000001</v>
      </c>
      <c r="AI25">
        <v>6.5489999999999897</v>
      </c>
      <c r="AJ25">
        <v>6.9999999999999897E-3</v>
      </c>
      <c r="AK25">
        <v>1</v>
      </c>
      <c r="AL25">
        <v>-1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11046.1</v>
      </c>
      <c r="BA25">
        <v>11075.569098694201</v>
      </c>
      <c r="BB25">
        <f t="shared" si="0"/>
        <v>21.669098694201239</v>
      </c>
      <c r="BC25">
        <f t="shared" si="1"/>
        <v>0</v>
      </c>
      <c r="BD25">
        <f t="shared" si="2"/>
        <v>0</v>
      </c>
      <c r="BE25">
        <f t="shared" si="3"/>
        <v>0</v>
      </c>
      <c r="BF25">
        <f t="shared" si="4"/>
        <v>13.467519064999999</v>
      </c>
      <c r="BG25">
        <f t="shared" si="5"/>
        <v>-26.935038129999999</v>
      </c>
    </row>
    <row r="26" spans="1:59" x14ac:dyDescent="0.2">
      <c r="A26">
        <v>11063.9</v>
      </c>
      <c r="B26">
        <v>11076.3</v>
      </c>
      <c r="C26">
        <v>10985.3</v>
      </c>
      <c r="D26">
        <v>11017</v>
      </c>
      <c r="E26">
        <v>444715679</v>
      </c>
      <c r="F26">
        <v>16915.96</v>
      </c>
      <c r="G26">
        <v>10996.729170000001</v>
      </c>
      <c r="H26">
        <v>20.270833329999999</v>
      </c>
      <c r="I26">
        <v>0</v>
      </c>
      <c r="J26">
        <v>506511487.69999999</v>
      </c>
      <c r="K26">
        <v>-61795808.710000001</v>
      </c>
      <c r="L26">
        <v>161.5</v>
      </c>
      <c r="M26">
        <v>495.2</v>
      </c>
      <c r="N26">
        <v>163.99821829999999</v>
      </c>
      <c r="O26">
        <v>-333.7</v>
      </c>
      <c r="P26">
        <v>-36.9</v>
      </c>
      <c r="Q26">
        <v>36.9</v>
      </c>
      <c r="R26">
        <v>0</v>
      </c>
      <c r="S26">
        <v>36.9</v>
      </c>
      <c r="T26">
        <v>54.6</v>
      </c>
      <c r="U26">
        <v>31.52857143</v>
      </c>
      <c r="V26">
        <v>62.666010819999997</v>
      </c>
      <c r="W26">
        <v>0</v>
      </c>
      <c r="X26">
        <v>0</v>
      </c>
      <c r="Y26">
        <v>-20857165345.0998</v>
      </c>
      <c r="Z26">
        <v>-11148120905</v>
      </c>
      <c r="AA26">
        <v>37688</v>
      </c>
      <c r="AB26">
        <v>1</v>
      </c>
      <c r="AC26">
        <v>4010</v>
      </c>
      <c r="AD26">
        <v>1</v>
      </c>
      <c r="AE26">
        <v>2</v>
      </c>
      <c r="AF26">
        <v>6.5779999999999896</v>
      </c>
      <c r="AG26">
        <v>6.5839999999999996</v>
      </c>
      <c r="AH26">
        <v>6.6269999999999998</v>
      </c>
      <c r="AI26">
        <v>6.5720000000000001</v>
      </c>
      <c r="AJ26">
        <v>-5.0000000000000001E-4</v>
      </c>
      <c r="AK26">
        <v>-1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10948.3</v>
      </c>
      <c r="BA26">
        <v>11134.602661339801</v>
      </c>
      <c r="BB26">
        <f t="shared" si="0"/>
        <v>117.60266133980076</v>
      </c>
      <c r="BC26">
        <f t="shared" si="1"/>
        <v>1</v>
      </c>
      <c r="BD26">
        <f t="shared" si="2"/>
        <v>-68.700000000000728</v>
      </c>
      <c r="BE26">
        <f t="shared" si="3"/>
        <v>0</v>
      </c>
      <c r="BF26">
        <f t="shared" si="4"/>
        <v>13.42256195</v>
      </c>
      <c r="BG26">
        <f t="shared" si="5"/>
        <v>-95.545123900000732</v>
      </c>
    </row>
    <row r="27" spans="1:59" x14ac:dyDescent="0.2">
      <c r="A27">
        <v>11018.15</v>
      </c>
      <c r="B27">
        <v>11034.2</v>
      </c>
      <c r="C27">
        <v>10906.65</v>
      </c>
      <c r="D27">
        <v>10918.7</v>
      </c>
      <c r="E27">
        <v>557867906</v>
      </c>
      <c r="F27">
        <v>16747.990000000002</v>
      </c>
      <c r="G27">
        <v>10988.3125</v>
      </c>
      <c r="H27">
        <v>-69.612499999999997</v>
      </c>
      <c r="I27">
        <v>-1</v>
      </c>
      <c r="J27">
        <v>491690043.69999999</v>
      </c>
      <c r="K27">
        <v>66177862.289999999</v>
      </c>
      <c r="L27">
        <v>-113.75</v>
      </c>
      <c r="M27">
        <v>-60.8</v>
      </c>
      <c r="N27">
        <v>99.104122129999993</v>
      </c>
      <c r="O27">
        <v>-52.95</v>
      </c>
      <c r="P27">
        <v>-98.3</v>
      </c>
      <c r="Q27">
        <v>98.3</v>
      </c>
      <c r="R27">
        <v>0</v>
      </c>
      <c r="S27">
        <v>98.3</v>
      </c>
      <c r="T27">
        <v>29.321428569999998</v>
      </c>
      <c r="U27">
        <v>45.571428570000002</v>
      </c>
      <c r="V27">
        <v>38.635294119999998</v>
      </c>
      <c r="W27">
        <v>0</v>
      </c>
      <c r="X27">
        <v>0</v>
      </c>
      <c r="Y27">
        <v>-55479963251.699303</v>
      </c>
      <c r="Z27">
        <v>-28258021889</v>
      </c>
      <c r="AA27">
        <v>37550</v>
      </c>
      <c r="AB27">
        <v>1</v>
      </c>
      <c r="AC27">
        <v>4022</v>
      </c>
      <c r="AD27">
        <v>1</v>
      </c>
      <c r="AE27">
        <v>2</v>
      </c>
      <c r="AF27">
        <v>6.56</v>
      </c>
      <c r="AG27">
        <v>6.5829999999999904</v>
      </c>
      <c r="AH27">
        <v>6.5829999999999904</v>
      </c>
      <c r="AI27">
        <v>6.5339999999999998</v>
      </c>
      <c r="AJ27">
        <v>-2.7000000000000001E-3</v>
      </c>
      <c r="AK27">
        <v>-1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11023.25</v>
      </c>
      <c r="BA27">
        <v>11131.471232989599</v>
      </c>
      <c r="BB27">
        <f t="shared" si="0"/>
        <v>212.7712329895985</v>
      </c>
      <c r="BC27">
        <f t="shared" si="1"/>
        <v>1</v>
      </c>
      <c r="BD27">
        <f t="shared" si="2"/>
        <v>104.54999999999927</v>
      </c>
      <c r="BE27">
        <f t="shared" si="3"/>
        <v>0</v>
      </c>
      <c r="BF27">
        <f t="shared" si="4"/>
        <v>13.302798145000001</v>
      </c>
      <c r="BG27">
        <f t="shared" si="5"/>
        <v>77.944403709999278</v>
      </c>
    </row>
    <row r="28" spans="1:59" x14ac:dyDescent="0.2">
      <c r="A28">
        <v>10905.3</v>
      </c>
      <c r="B28">
        <v>10908.25</v>
      </c>
      <c r="C28">
        <v>10718.3</v>
      </c>
      <c r="D28">
        <v>10741.35</v>
      </c>
      <c r="E28">
        <v>668193449</v>
      </c>
      <c r="F28">
        <v>18764.38</v>
      </c>
      <c r="G28">
        <v>10983.204170000001</v>
      </c>
      <c r="H28">
        <v>-241.85416669999901</v>
      </c>
      <c r="I28">
        <v>0</v>
      </c>
      <c r="J28">
        <v>502460941.39999998</v>
      </c>
      <c r="K28">
        <v>165732507.59999999</v>
      </c>
      <c r="L28">
        <v>-368.3</v>
      </c>
      <c r="M28">
        <v>-359.95</v>
      </c>
      <c r="N28">
        <v>111.76330590000001</v>
      </c>
      <c r="O28">
        <v>-8.35</v>
      </c>
      <c r="P28">
        <v>-177.35</v>
      </c>
      <c r="Q28">
        <v>177.35</v>
      </c>
      <c r="R28">
        <v>0</v>
      </c>
      <c r="S28">
        <v>177.35</v>
      </c>
      <c r="T28">
        <v>18.292857139999999</v>
      </c>
      <c r="U28">
        <v>70.907142859999993</v>
      </c>
      <c r="V28">
        <v>20.280329429999998</v>
      </c>
      <c r="W28">
        <v>0</v>
      </c>
      <c r="X28">
        <v>0</v>
      </c>
      <c r="Y28">
        <v>-109550315963.549</v>
      </c>
      <c r="Z28">
        <v>-45579907383</v>
      </c>
      <c r="AA28">
        <v>37668</v>
      </c>
      <c r="AB28">
        <v>1</v>
      </c>
      <c r="AC28">
        <v>3984</v>
      </c>
      <c r="AD28">
        <v>-1</v>
      </c>
      <c r="AE28">
        <v>0</v>
      </c>
      <c r="AF28">
        <v>6.5539999999999896</v>
      </c>
      <c r="AG28">
        <v>6.585</v>
      </c>
      <c r="AH28">
        <v>6.5860000000000003</v>
      </c>
      <c r="AI28">
        <v>6.5309999999999997</v>
      </c>
      <c r="AJ28">
        <v>-8.9999999999999998E-4</v>
      </c>
      <c r="AK28">
        <v>-1</v>
      </c>
      <c r="AL28">
        <v>-1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10797.9</v>
      </c>
      <c r="BA28">
        <v>10992.385213018601</v>
      </c>
      <c r="BB28">
        <f t="shared" si="0"/>
        <v>251.03521301860019</v>
      </c>
      <c r="BC28">
        <f t="shared" si="1"/>
        <v>1</v>
      </c>
      <c r="BD28">
        <f t="shared" si="2"/>
        <v>56.549999999999272</v>
      </c>
      <c r="BE28">
        <f t="shared" si="3"/>
        <v>0</v>
      </c>
      <c r="BF28">
        <f t="shared" si="4"/>
        <v>13.086723772500001</v>
      </c>
      <c r="BG28">
        <f t="shared" si="5"/>
        <v>30.37655245499927</v>
      </c>
    </row>
    <row r="29" spans="1:59" x14ac:dyDescent="0.2">
      <c r="A29">
        <v>10699.6</v>
      </c>
      <c r="B29">
        <v>10862.55</v>
      </c>
      <c r="C29">
        <v>10637.15</v>
      </c>
      <c r="D29">
        <v>10829.35</v>
      </c>
      <c r="E29">
        <v>667079625</v>
      </c>
      <c r="F29">
        <v>20983.75</v>
      </c>
      <c r="G29">
        <v>10961.87083</v>
      </c>
      <c r="H29">
        <v>-132.52083329999999</v>
      </c>
      <c r="I29">
        <v>0</v>
      </c>
      <c r="J29">
        <v>521050925.10000002</v>
      </c>
      <c r="K29">
        <v>146028699.90000001</v>
      </c>
      <c r="L29">
        <v>-96.5</v>
      </c>
      <c r="M29">
        <v>-42.35</v>
      </c>
      <c r="N29">
        <v>193.09033719999999</v>
      </c>
      <c r="O29">
        <v>-54.15</v>
      </c>
      <c r="P29">
        <v>88</v>
      </c>
      <c r="Q29">
        <v>-88</v>
      </c>
      <c r="R29">
        <v>88</v>
      </c>
      <c r="S29">
        <v>0</v>
      </c>
      <c r="T29">
        <v>30.864285710000001</v>
      </c>
      <c r="U29">
        <v>44.65</v>
      </c>
      <c r="V29">
        <v>40.33793876</v>
      </c>
      <c r="W29">
        <v>0</v>
      </c>
      <c r="X29">
        <v>0</v>
      </c>
      <c r="Y29">
        <v>86553581343.75</v>
      </c>
      <c r="Z29">
        <v>-14159291638</v>
      </c>
      <c r="AA29">
        <v>37599</v>
      </c>
      <c r="AB29">
        <v>-1</v>
      </c>
      <c r="AC29">
        <v>3969</v>
      </c>
      <c r="AD29">
        <v>-1</v>
      </c>
      <c r="AE29">
        <v>-2</v>
      </c>
      <c r="AF29">
        <v>6.5640000000000001</v>
      </c>
      <c r="AG29">
        <v>6.5670000000000002</v>
      </c>
      <c r="AH29">
        <v>6.5779999999999896</v>
      </c>
      <c r="AI29">
        <v>6.5510000000000002</v>
      </c>
      <c r="AJ29">
        <v>1.5E-3</v>
      </c>
      <c r="AK29">
        <v>1</v>
      </c>
      <c r="AL29">
        <v>-1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10844.65</v>
      </c>
      <c r="BA29">
        <v>11156.131344589699</v>
      </c>
      <c r="BB29">
        <f t="shared" si="0"/>
        <v>326.78134458969907</v>
      </c>
      <c r="BC29">
        <f t="shared" si="1"/>
        <v>1</v>
      </c>
      <c r="BD29">
        <f t="shared" si="2"/>
        <v>15.299999999999272</v>
      </c>
      <c r="BE29">
        <f t="shared" si="3"/>
        <v>0</v>
      </c>
      <c r="BF29">
        <f t="shared" si="4"/>
        <v>13.1939385725</v>
      </c>
      <c r="BG29">
        <f t="shared" si="5"/>
        <v>-11.087877145000729</v>
      </c>
    </row>
    <row r="30" spans="1:59" x14ac:dyDescent="0.2">
      <c r="A30">
        <v>11000.3</v>
      </c>
      <c r="B30">
        <v>11070.3</v>
      </c>
      <c r="C30">
        <v>10756.55</v>
      </c>
      <c r="D30">
        <v>11057.85</v>
      </c>
      <c r="E30">
        <v>684141923</v>
      </c>
      <c r="F30">
        <v>22375.99</v>
      </c>
      <c r="G30">
        <v>10959.1</v>
      </c>
      <c r="H30">
        <v>98.75</v>
      </c>
      <c r="I30">
        <v>1</v>
      </c>
      <c r="J30">
        <v>527114493.39999998</v>
      </c>
      <c r="K30">
        <v>157027429.59999999</v>
      </c>
      <c r="L30">
        <v>28.45</v>
      </c>
      <c r="M30">
        <v>-3.6</v>
      </c>
      <c r="N30">
        <v>195.44833080000001</v>
      </c>
      <c r="O30">
        <v>32.049999999999997</v>
      </c>
      <c r="P30">
        <v>228.5</v>
      </c>
      <c r="Q30">
        <v>-228.5</v>
      </c>
      <c r="R30">
        <v>228.5</v>
      </c>
      <c r="S30">
        <v>0</v>
      </c>
      <c r="T30">
        <v>48.714285709999999</v>
      </c>
      <c r="U30">
        <v>44.65</v>
      </c>
      <c r="V30">
        <v>51.623646960000002</v>
      </c>
      <c r="W30">
        <v>0</v>
      </c>
      <c r="X30">
        <v>0</v>
      </c>
      <c r="Y30">
        <v>39372367668.650703</v>
      </c>
      <c r="Z30">
        <v>-10445641382</v>
      </c>
      <c r="AA30">
        <v>38578</v>
      </c>
      <c r="AB30">
        <v>1</v>
      </c>
      <c r="AC30">
        <v>3885</v>
      </c>
      <c r="AD30">
        <v>-1</v>
      </c>
      <c r="AE30">
        <v>0</v>
      </c>
      <c r="AF30">
        <v>6.4720000000000004</v>
      </c>
      <c r="AG30">
        <v>6.5010000000000003</v>
      </c>
      <c r="AH30">
        <v>6.5259999999999998</v>
      </c>
      <c r="AI30">
        <v>6.4720000000000004</v>
      </c>
      <c r="AJ30">
        <v>-1.39999999999999E-2</v>
      </c>
      <c r="AK30">
        <v>-1</v>
      </c>
      <c r="AL30">
        <v>-1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10847.9</v>
      </c>
      <c r="BA30">
        <v>10994.01241838</v>
      </c>
      <c r="BB30">
        <f t="shared" si="0"/>
        <v>-63.837581620000492</v>
      </c>
      <c r="BC30">
        <f t="shared" si="1"/>
        <v>0</v>
      </c>
      <c r="BD30">
        <f t="shared" si="2"/>
        <v>0</v>
      </c>
      <c r="BE30">
        <f t="shared" si="3"/>
        <v>0</v>
      </c>
      <c r="BF30">
        <f t="shared" si="4"/>
        <v>13.4723315475</v>
      </c>
      <c r="BG30">
        <f t="shared" si="5"/>
        <v>-26.944663094999999</v>
      </c>
    </row>
    <row r="31" spans="1:59" x14ac:dyDescent="0.2">
      <c r="A31">
        <v>11106.55</v>
      </c>
      <c r="B31">
        <v>11141.75</v>
      </c>
      <c r="C31">
        <v>11049.5</v>
      </c>
      <c r="D31">
        <v>11105.35</v>
      </c>
      <c r="E31">
        <v>685551267</v>
      </c>
      <c r="F31">
        <v>27413.16</v>
      </c>
      <c r="G31">
        <v>10968.233329999999</v>
      </c>
      <c r="H31">
        <v>137.1166667</v>
      </c>
      <c r="I31">
        <v>0</v>
      </c>
      <c r="J31">
        <v>551771665.89999998</v>
      </c>
      <c r="K31">
        <v>133779601.09999999</v>
      </c>
      <c r="L31">
        <v>57.55</v>
      </c>
      <c r="M31">
        <v>-127.65</v>
      </c>
      <c r="N31">
        <v>195.3133417</v>
      </c>
      <c r="O31">
        <v>185.2</v>
      </c>
      <c r="P31">
        <v>47.5</v>
      </c>
      <c r="Q31">
        <v>-47.5</v>
      </c>
      <c r="R31">
        <v>47.5</v>
      </c>
      <c r="S31">
        <v>0</v>
      </c>
      <c r="T31">
        <v>52.871428569999999</v>
      </c>
      <c r="U31">
        <v>44.65</v>
      </c>
      <c r="V31">
        <v>53.664902490000003</v>
      </c>
      <c r="W31">
        <v>0</v>
      </c>
      <c r="X31">
        <v>0</v>
      </c>
      <c r="Y31">
        <v>-822661520.39925098</v>
      </c>
      <c r="Z31">
        <v>-10842346765</v>
      </c>
      <c r="AA31">
        <v>38404</v>
      </c>
      <c r="AB31">
        <v>-1</v>
      </c>
      <c r="AC31">
        <v>3872</v>
      </c>
      <c r="AD31">
        <v>-1</v>
      </c>
      <c r="AE31">
        <v>-2</v>
      </c>
      <c r="AF31">
        <v>6.5209999999999999</v>
      </c>
      <c r="AG31">
        <v>6.391</v>
      </c>
      <c r="AH31">
        <v>6.53</v>
      </c>
      <c r="AI31">
        <v>6.391</v>
      </c>
      <c r="AJ31">
        <v>7.6E-3</v>
      </c>
      <c r="AK31">
        <v>1</v>
      </c>
      <c r="AL31">
        <v>-1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10946.2</v>
      </c>
      <c r="BA31">
        <v>11029.018870839</v>
      </c>
      <c r="BB31">
        <f t="shared" si="0"/>
        <v>-76.331129161000717</v>
      </c>
      <c r="BC31">
        <f t="shared" si="1"/>
        <v>-1</v>
      </c>
      <c r="BD31">
        <f t="shared" si="2"/>
        <v>0</v>
      </c>
      <c r="BE31">
        <f t="shared" si="3"/>
        <v>159.14999999999964</v>
      </c>
      <c r="BF31">
        <f t="shared" si="4"/>
        <v>13.5302031725</v>
      </c>
      <c r="BG31">
        <f t="shared" si="5"/>
        <v>132.08959365499965</v>
      </c>
    </row>
    <row r="33" spans="56:56" x14ac:dyDescent="0.2">
      <c r="BD33">
        <f>SUM(BD3:BD31)</f>
        <v>-1844.9000000000015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predictions_one_month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Goel</dc:creator>
  <cp:lastModifiedBy>Alok Goel</cp:lastModifiedBy>
  <dcterms:created xsi:type="dcterms:W3CDTF">2019-09-24T17:57:02Z</dcterms:created>
  <dcterms:modified xsi:type="dcterms:W3CDTF">2019-09-24T19:03:37Z</dcterms:modified>
</cp:coreProperties>
</file>